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ev\Research\My Group\People\Amir\Zeolite artcile\new\"/>
    </mc:Choice>
  </mc:AlternateContent>
  <bookViews>
    <workbookView xWindow="-105" yWindow="-105" windowWidth="23250" windowHeight="12570"/>
  </bookViews>
  <sheets>
    <sheet name="Table S1" sheetId="10" r:id="rId1"/>
    <sheet name="Notes" sheetId="9" r:id="rId2"/>
  </sheets>
  <definedNames>
    <definedName name="_xlnm._FilterDatabase" localSheetId="0" hidden="1">'Table S1'!$A$1:$AN$258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10" l="1"/>
  <c r="AH5" i="10"/>
  <c r="AH258" i="10" l="1"/>
  <c r="AI258" i="10" s="1"/>
  <c r="AE258" i="10"/>
  <c r="AH257" i="10"/>
  <c r="AI257" i="10" s="1"/>
  <c r="AJ257" i="10" s="1"/>
  <c r="AE257" i="10"/>
  <c r="AH256" i="10"/>
  <c r="AI256" i="10" s="1"/>
  <c r="AE256" i="10"/>
  <c r="AH255" i="10"/>
  <c r="AI255" i="10" s="1"/>
  <c r="AK255" i="10" s="1"/>
  <c r="AE255" i="10"/>
  <c r="AH254" i="10"/>
  <c r="AI254" i="10" s="1"/>
  <c r="AJ254" i="10" s="1"/>
  <c r="AE254" i="10"/>
  <c r="AH253" i="10"/>
  <c r="AI253" i="10" s="1"/>
  <c r="AE253" i="10"/>
  <c r="AH252" i="10"/>
  <c r="AI252" i="10" s="1"/>
  <c r="AE252" i="10"/>
  <c r="AH251" i="10"/>
  <c r="AI251" i="10" s="1"/>
  <c r="AE251" i="10"/>
  <c r="AH250" i="10"/>
  <c r="AI250" i="10" s="1"/>
  <c r="AK250" i="10" s="1"/>
  <c r="AE250" i="10"/>
  <c r="AH249" i="10"/>
  <c r="AI249" i="10" s="1"/>
  <c r="AJ249" i="10" s="1"/>
  <c r="AE249" i="10"/>
  <c r="AH248" i="10"/>
  <c r="AI248" i="10" s="1"/>
  <c r="AE248" i="10"/>
  <c r="AH247" i="10"/>
  <c r="AI247" i="10" s="1"/>
  <c r="AE247" i="10"/>
  <c r="AH246" i="10"/>
  <c r="AI246" i="10" s="1"/>
  <c r="AE246" i="10"/>
  <c r="AH245" i="10"/>
  <c r="AI245" i="10" s="1"/>
  <c r="AJ245" i="10" s="1"/>
  <c r="AE245" i="10"/>
  <c r="AH244" i="10"/>
  <c r="AI244" i="10" s="1"/>
  <c r="AE244" i="10"/>
  <c r="AH243" i="10"/>
  <c r="AI243" i="10" s="1"/>
  <c r="AK243" i="10" s="1"/>
  <c r="AE243" i="10"/>
  <c r="AH242" i="10"/>
  <c r="AI242" i="10" s="1"/>
  <c r="AK242" i="10" s="1"/>
  <c r="AE242" i="10"/>
  <c r="AH241" i="10"/>
  <c r="AI241" i="10" s="1"/>
  <c r="AE241" i="10"/>
  <c r="AH240" i="10"/>
  <c r="AI240" i="10" s="1"/>
  <c r="AE240" i="10"/>
  <c r="AH239" i="10"/>
  <c r="AI239" i="10" s="1"/>
  <c r="AE239" i="10"/>
  <c r="AH238" i="10"/>
  <c r="AI238" i="10" s="1"/>
  <c r="AJ238" i="10" s="1"/>
  <c r="AE238" i="10"/>
  <c r="AH237" i="10"/>
  <c r="AI237" i="10" s="1"/>
  <c r="AE237" i="10"/>
  <c r="AH236" i="10"/>
  <c r="AI236" i="10" s="1"/>
  <c r="AE236" i="10"/>
  <c r="AH235" i="10"/>
  <c r="AI235" i="10" s="1"/>
  <c r="AK235" i="10" s="1"/>
  <c r="AE235" i="10"/>
  <c r="AH234" i="10"/>
  <c r="AI234" i="10" s="1"/>
  <c r="AE234" i="10"/>
  <c r="AH233" i="10"/>
  <c r="AI233" i="10" s="1"/>
  <c r="AJ233" i="10" s="1"/>
  <c r="AE233" i="10"/>
  <c r="AH232" i="10"/>
  <c r="AI232" i="10" s="1"/>
  <c r="AE232" i="10"/>
  <c r="AH231" i="10"/>
  <c r="AI231" i="10" s="1"/>
  <c r="AE231" i="10"/>
  <c r="AH230" i="10"/>
  <c r="AI230" i="10" s="1"/>
  <c r="AK230" i="10" s="1"/>
  <c r="AE230" i="10"/>
  <c r="AH229" i="10"/>
  <c r="AI229" i="10" s="1"/>
  <c r="AE229" i="10"/>
  <c r="AH228" i="10"/>
  <c r="AI228" i="10" s="1"/>
  <c r="AE228" i="10"/>
  <c r="AH227" i="10"/>
  <c r="AI227" i="10" s="1"/>
  <c r="AE227" i="10"/>
  <c r="AH226" i="10"/>
  <c r="AI226" i="10" s="1"/>
  <c r="AK226" i="10" s="1"/>
  <c r="AE226" i="10"/>
  <c r="AH225" i="10"/>
  <c r="AI225" i="10" s="1"/>
  <c r="AE225" i="10"/>
  <c r="AH224" i="10"/>
  <c r="AI224" i="10" s="1"/>
  <c r="AE224" i="10"/>
  <c r="AH223" i="10"/>
  <c r="AI223" i="10" s="1"/>
  <c r="AE223" i="10"/>
  <c r="AH222" i="10"/>
  <c r="AI222" i="10" s="1"/>
  <c r="AE222" i="10"/>
  <c r="AH221" i="10"/>
  <c r="AI221" i="10" s="1"/>
  <c r="AJ221" i="10" s="1"/>
  <c r="AE221" i="10"/>
  <c r="AH220" i="10"/>
  <c r="AI220" i="10" s="1"/>
  <c r="AE220" i="10"/>
  <c r="AH219" i="10"/>
  <c r="AI219" i="10" s="1"/>
  <c r="AK219" i="10" s="1"/>
  <c r="AE219" i="10"/>
  <c r="AH218" i="10"/>
  <c r="AI218" i="10" s="1"/>
  <c r="AK218" i="10" s="1"/>
  <c r="AE218" i="10"/>
  <c r="AH217" i="10"/>
  <c r="AI217" i="10" s="1"/>
  <c r="AE217" i="10"/>
  <c r="AH216" i="10"/>
  <c r="AI216" i="10" s="1"/>
  <c r="AE216" i="10"/>
  <c r="AH215" i="10"/>
  <c r="AI215" i="10" s="1"/>
  <c r="AE215" i="10"/>
  <c r="AH214" i="10"/>
  <c r="AI214" i="10" s="1"/>
  <c r="AK214" i="10" s="1"/>
  <c r="AE214" i="10"/>
  <c r="AH213" i="10"/>
  <c r="AI213" i="10" s="1"/>
  <c r="AJ213" i="10" s="1"/>
  <c r="AE213" i="10"/>
  <c r="AH212" i="10"/>
  <c r="AI212" i="10" s="1"/>
  <c r="AE212" i="10"/>
  <c r="AH211" i="10"/>
  <c r="AI211" i="10" s="1"/>
  <c r="AK211" i="10" s="1"/>
  <c r="AE211" i="10"/>
  <c r="AH210" i="10"/>
  <c r="AI210" i="10" s="1"/>
  <c r="AE210" i="10"/>
  <c r="AH209" i="10"/>
  <c r="AI209" i="10" s="1"/>
  <c r="AJ209" i="10" s="1"/>
  <c r="AE209" i="10"/>
  <c r="AH208" i="10"/>
  <c r="AI208" i="10" s="1"/>
  <c r="AE208" i="10"/>
  <c r="AH207" i="10"/>
  <c r="AI207" i="10" s="1"/>
  <c r="AE207" i="10"/>
  <c r="AH206" i="10"/>
  <c r="AI206" i="10" s="1"/>
  <c r="AK206" i="10" s="1"/>
  <c r="AE206" i="10"/>
  <c r="AH205" i="10"/>
  <c r="AI205" i="10" s="1"/>
  <c r="AE205" i="10"/>
  <c r="AH204" i="10"/>
  <c r="AI204" i="10" s="1"/>
  <c r="AE204" i="10"/>
  <c r="AH203" i="10"/>
  <c r="AI203" i="10" s="1"/>
  <c r="AE203" i="10"/>
  <c r="AH202" i="10"/>
  <c r="AI202" i="10" s="1"/>
  <c r="AK202" i="10" s="1"/>
  <c r="AE202" i="10"/>
  <c r="AH201" i="10"/>
  <c r="AI201" i="10" s="1"/>
  <c r="AE201" i="10"/>
  <c r="AH200" i="10"/>
  <c r="AI200" i="10" s="1"/>
  <c r="AE200" i="10"/>
  <c r="AH199" i="10"/>
  <c r="AI199" i="10" s="1"/>
  <c r="AK199" i="10" s="1"/>
  <c r="AE199" i="10"/>
  <c r="AH198" i="10"/>
  <c r="AI198" i="10" s="1"/>
  <c r="AE198" i="10"/>
  <c r="AH197" i="10"/>
  <c r="AI197" i="10" s="1"/>
  <c r="AJ197" i="10" s="1"/>
  <c r="AE197" i="10"/>
  <c r="AH196" i="10"/>
  <c r="AI196" i="10" s="1"/>
  <c r="AE196" i="10"/>
  <c r="AH195" i="10"/>
  <c r="AI195" i="10" s="1"/>
  <c r="AK195" i="10" s="1"/>
  <c r="AE195" i="10"/>
  <c r="AH194" i="10"/>
  <c r="AI194" i="10" s="1"/>
  <c r="AK194" i="10" s="1"/>
  <c r="AE194" i="10"/>
  <c r="AH193" i="10"/>
  <c r="AI193" i="10" s="1"/>
  <c r="AE193" i="10"/>
  <c r="AH192" i="10"/>
  <c r="AI192" i="10" s="1"/>
  <c r="AE192" i="10"/>
  <c r="AH191" i="10"/>
  <c r="AI191" i="10" s="1"/>
  <c r="AE191" i="10"/>
  <c r="AH190" i="10"/>
  <c r="AI190" i="10" s="1"/>
  <c r="AK190" i="10" s="1"/>
  <c r="AE190" i="10"/>
  <c r="AH189" i="10"/>
  <c r="AI189" i="10" s="1"/>
  <c r="AJ189" i="10" s="1"/>
  <c r="AE189" i="10"/>
  <c r="AH188" i="10"/>
  <c r="AI188" i="10" s="1"/>
  <c r="AE188" i="10"/>
  <c r="AH187" i="10"/>
  <c r="AI187" i="10" s="1"/>
  <c r="AK187" i="10" s="1"/>
  <c r="AE187" i="10"/>
  <c r="AH186" i="10"/>
  <c r="AI186" i="10" s="1"/>
  <c r="AE186" i="10"/>
  <c r="AH185" i="10"/>
  <c r="AI185" i="10" s="1"/>
  <c r="AJ185" i="10" s="1"/>
  <c r="AE185" i="10"/>
  <c r="AH184" i="10"/>
  <c r="AI184" i="10" s="1"/>
  <c r="AE184" i="10"/>
  <c r="AH183" i="10"/>
  <c r="AI183" i="10" s="1"/>
  <c r="AK183" i="10" s="1"/>
  <c r="AE183" i="10"/>
  <c r="AH182" i="10"/>
  <c r="AI182" i="10" s="1"/>
  <c r="AJ182" i="10" s="1"/>
  <c r="AE182" i="10"/>
  <c r="AH181" i="10"/>
  <c r="AI181" i="10" s="1"/>
  <c r="AE181" i="10"/>
  <c r="AH180" i="10"/>
  <c r="AI180" i="10" s="1"/>
  <c r="AE180" i="10"/>
  <c r="AH179" i="10"/>
  <c r="AI179" i="10" s="1"/>
  <c r="AE179" i="10"/>
  <c r="AH178" i="10"/>
  <c r="AI178" i="10" s="1"/>
  <c r="AK178" i="10" s="1"/>
  <c r="AE178" i="10"/>
  <c r="AH177" i="10"/>
  <c r="AI177" i="10" s="1"/>
  <c r="AJ177" i="10" s="1"/>
  <c r="AE177" i="10"/>
  <c r="AH176" i="10"/>
  <c r="AI176" i="10" s="1"/>
  <c r="AE176" i="10"/>
  <c r="AH175" i="10"/>
  <c r="AI175" i="10" s="1"/>
  <c r="AJ175" i="10" s="1"/>
  <c r="AE175" i="10"/>
  <c r="AH174" i="10"/>
  <c r="AI174" i="10" s="1"/>
  <c r="AE174" i="10"/>
  <c r="AH173" i="10"/>
  <c r="AI173" i="10" s="1"/>
  <c r="AJ173" i="10" s="1"/>
  <c r="AE173" i="10"/>
  <c r="AH172" i="10"/>
  <c r="AI172" i="10" s="1"/>
  <c r="AK172" i="10" s="1"/>
  <c r="AE172" i="10"/>
  <c r="AH171" i="10"/>
  <c r="AI171" i="10" s="1"/>
  <c r="AK171" i="10" s="1"/>
  <c r="AE171" i="10"/>
  <c r="AH170" i="10"/>
  <c r="AI170" i="10" s="1"/>
  <c r="AJ170" i="10" s="1"/>
  <c r="AE170" i="10"/>
  <c r="AH169" i="10"/>
  <c r="AI169" i="10" s="1"/>
  <c r="AE169" i="10"/>
  <c r="AH168" i="10"/>
  <c r="AI168" i="10" s="1"/>
  <c r="AE168" i="10"/>
  <c r="AH167" i="10"/>
  <c r="AI167" i="10" s="1"/>
  <c r="AJ167" i="10" s="1"/>
  <c r="AE167" i="10"/>
  <c r="AH166" i="10"/>
  <c r="AI166" i="10" s="1"/>
  <c r="AK166" i="10" s="1"/>
  <c r="AE166" i="10"/>
  <c r="AH165" i="10"/>
  <c r="AI165" i="10" s="1"/>
  <c r="AJ165" i="10" s="1"/>
  <c r="AE165" i="10"/>
  <c r="AH164" i="10"/>
  <c r="AI164" i="10" s="1"/>
  <c r="AE164" i="10"/>
  <c r="AH163" i="10"/>
  <c r="AI163" i="10" s="1"/>
  <c r="AE163" i="10"/>
  <c r="AH162" i="10"/>
  <c r="AI162" i="10" s="1"/>
  <c r="AE162" i="10"/>
  <c r="AH161" i="10"/>
  <c r="AI161" i="10" s="1"/>
  <c r="AE161" i="10"/>
  <c r="AH160" i="10"/>
  <c r="AI160" i="10" s="1"/>
  <c r="AK160" i="10" s="1"/>
  <c r="AE160" i="10"/>
  <c r="AH159" i="10"/>
  <c r="AI159" i="10" s="1"/>
  <c r="AE159" i="10"/>
  <c r="AK158" i="10"/>
  <c r="AH158" i="10"/>
  <c r="AI158" i="10" s="1"/>
  <c r="AJ158" i="10" s="1"/>
  <c r="AE158" i="10"/>
  <c r="AH157" i="10"/>
  <c r="AI157" i="10" s="1"/>
  <c r="AE157" i="10"/>
  <c r="AH156" i="10"/>
  <c r="AI156" i="10" s="1"/>
  <c r="AE156" i="10"/>
  <c r="AH155" i="10"/>
  <c r="AI155" i="10" s="1"/>
  <c r="AJ155" i="10" s="1"/>
  <c r="AE155" i="10"/>
  <c r="AH154" i="10"/>
  <c r="AI154" i="10" s="1"/>
  <c r="AK154" i="10" s="1"/>
  <c r="AE154" i="10"/>
  <c r="AH153" i="10"/>
  <c r="AI153" i="10" s="1"/>
  <c r="AJ153" i="10" s="1"/>
  <c r="AE153" i="10"/>
  <c r="AH152" i="10"/>
  <c r="AI152" i="10" s="1"/>
  <c r="AE152" i="10"/>
  <c r="AH151" i="10"/>
  <c r="AI151" i="10" s="1"/>
  <c r="AE151" i="10"/>
  <c r="AH150" i="10"/>
  <c r="AI150" i="10" s="1"/>
  <c r="AE150" i="10"/>
  <c r="AH149" i="10"/>
  <c r="AI149" i="10" s="1"/>
  <c r="AK149" i="10" s="1"/>
  <c r="AH148" i="10"/>
  <c r="AI148" i="10" s="1"/>
  <c r="AK148" i="10" s="1"/>
  <c r="AE148" i="10"/>
  <c r="AH147" i="10"/>
  <c r="AI147" i="10" s="1"/>
  <c r="AE147" i="10"/>
  <c r="AH146" i="10"/>
  <c r="AI146" i="10" s="1"/>
  <c r="AK146" i="10" s="1"/>
  <c r="AE146" i="10"/>
  <c r="AH145" i="10"/>
  <c r="AI145" i="10" s="1"/>
  <c r="AJ145" i="10" s="1"/>
  <c r="AE145" i="10"/>
  <c r="AH144" i="10"/>
  <c r="AI144" i="10" s="1"/>
  <c r="AK144" i="10" s="1"/>
  <c r="AE144" i="10"/>
  <c r="AH143" i="10"/>
  <c r="AI143" i="10" s="1"/>
  <c r="AJ143" i="10" s="1"/>
  <c r="AE143" i="10"/>
  <c r="AH142" i="10"/>
  <c r="AI142" i="10" s="1"/>
  <c r="AE142" i="10"/>
  <c r="AH141" i="10"/>
  <c r="AI141" i="10" s="1"/>
  <c r="AK141" i="10" s="1"/>
  <c r="AE141" i="10"/>
  <c r="AH140" i="10"/>
  <c r="AI140" i="10" s="1"/>
  <c r="AE140" i="10"/>
  <c r="AH139" i="10"/>
  <c r="AI139" i="10" s="1"/>
  <c r="AE139" i="10"/>
  <c r="AH138" i="10"/>
  <c r="AI138" i="10" s="1"/>
  <c r="AK138" i="10" s="1"/>
  <c r="AE138" i="10"/>
  <c r="AH137" i="10"/>
  <c r="AI137" i="10" s="1"/>
  <c r="AK137" i="10" s="1"/>
  <c r="AE137" i="10"/>
  <c r="AH136" i="10"/>
  <c r="AI136" i="10" s="1"/>
  <c r="AK136" i="10" s="1"/>
  <c r="AE136" i="10"/>
  <c r="AH135" i="10"/>
  <c r="AI135" i="10" s="1"/>
  <c r="AE135" i="10"/>
  <c r="AH134" i="10"/>
  <c r="AI134" i="10" s="1"/>
  <c r="AE134" i="10"/>
  <c r="AH133" i="10"/>
  <c r="AI133" i="10" s="1"/>
  <c r="AJ133" i="10" s="1"/>
  <c r="AE133" i="10"/>
  <c r="AH132" i="10"/>
  <c r="AI132" i="10" s="1"/>
  <c r="AJ132" i="10" s="1"/>
  <c r="AE132" i="10"/>
  <c r="AH131" i="10"/>
  <c r="AI131" i="10" s="1"/>
  <c r="AJ131" i="10" s="1"/>
  <c r="AE131" i="10"/>
  <c r="AH130" i="10"/>
  <c r="AI130" i="10" s="1"/>
  <c r="AE130" i="10"/>
  <c r="AH129" i="10"/>
  <c r="AI129" i="10" s="1"/>
  <c r="AK129" i="10" s="1"/>
  <c r="AE129" i="10"/>
  <c r="AH128" i="10"/>
  <c r="AI128" i="10" s="1"/>
  <c r="AE128" i="10"/>
  <c r="AH127" i="10"/>
  <c r="AI127" i="10" s="1"/>
  <c r="AE127" i="10"/>
  <c r="AH126" i="10"/>
  <c r="AI126" i="10" s="1"/>
  <c r="AK126" i="10" s="1"/>
  <c r="AE126" i="10"/>
  <c r="AH125" i="10"/>
  <c r="AI125" i="10" s="1"/>
  <c r="AK125" i="10" s="1"/>
  <c r="AE125" i="10"/>
  <c r="AH124" i="10"/>
  <c r="AI124" i="10" s="1"/>
  <c r="AJ124" i="10" s="1"/>
  <c r="AE124" i="10"/>
  <c r="AH123" i="10"/>
  <c r="AI123" i="10" s="1"/>
  <c r="AK123" i="10" s="1"/>
  <c r="AH122" i="10"/>
  <c r="AI122" i="10" s="1"/>
  <c r="AK122" i="10" s="1"/>
  <c r="AE122" i="10"/>
  <c r="AH121" i="10"/>
  <c r="AI121" i="10" s="1"/>
  <c r="AJ121" i="10" s="1"/>
  <c r="AE121" i="10"/>
  <c r="AH120" i="10"/>
  <c r="AI120" i="10" s="1"/>
  <c r="AE120" i="10"/>
  <c r="AH119" i="10"/>
  <c r="AI119" i="10" s="1"/>
  <c r="AK119" i="10" s="1"/>
  <c r="AE119" i="10"/>
  <c r="AH118" i="10"/>
  <c r="AI118" i="10" s="1"/>
  <c r="AE118" i="10"/>
  <c r="AH117" i="10"/>
  <c r="AI117" i="10" s="1"/>
  <c r="AJ117" i="10" s="1"/>
  <c r="AE117" i="10"/>
  <c r="AH116" i="10"/>
  <c r="AI116" i="10" s="1"/>
  <c r="AK116" i="10" s="1"/>
  <c r="AE116" i="10"/>
  <c r="AH115" i="10"/>
  <c r="AI115" i="10" s="1"/>
  <c r="AK115" i="10" s="1"/>
  <c r="AE115" i="10"/>
  <c r="AH114" i="10"/>
  <c r="AI114" i="10" s="1"/>
  <c r="AK114" i="10" s="1"/>
  <c r="AE114" i="10"/>
  <c r="AH113" i="10"/>
  <c r="AI113" i="10" s="1"/>
  <c r="AE113" i="10"/>
  <c r="AH112" i="10"/>
  <c r="AI112" i="10" s="1"/>
  <c r="AE112" i="10"/>
  <c r="AH111" i="10"/>
  <c r="AI111" i="10" s="1"/>
  <c r="AJ111" i="10" s="1"/>
  <c r="AE111" i="10"/>
  <c r="AH110" i="10"/>
  <c r="AI110" i="10" s="1"/>
  <c r="AK110" i="10" s="1"/>
  <c r="AE110" i="10"/>
  <c r="AH109" i="10"/>
  <c r="AI109" i="10" s="1"/>
  <c r="AJ109" i="10" s="1"/>
  <c r="AE109" i="10"/>
  <c r="AH108" i="10"/>
  <c r="AI108" i="10" s="1"/>
  <c r="AE108" i="10"/>
  <c r="AH107" i="10"/>
  <c r="AI107" i="10" s="1"/>
  <c r="AK107" i="10" s="1"/>
  <c r="AE107" i="10"/>
  <c r="AH106" i="10"/>
  <c r="AI106" i="10" s="1"/>
  <c r="AE106" i="10"/>
  <c r="AH105" i="10"/>
  <c r="AI105" i="10" s="1"/>
  <c r="AE105" i="10"/>
  <c r="AH104" i="10"/>
  <c r="AI104" i="10" s="1"/>
  <c r="AK104" i="10" s="1"/>
  <c r="AE104" i="10"/>
  <c r="AH103" i="10"/>
  <c r="AI103" i="10" s="1"/>
  <c r="AE103" i="10"/>
  <c r="AH102" i="10"/>
  <c r="AI102" i="10" s="1"/>
  <c r="AK102" i="10" s="1"/>
  <c r="AE102" i="10"/>
  <c r="AH101" i="10"/>
  <c r="AI101" i="10" s="1"/>
  <c r="AE101" i="10"/>
  <c r="AH100" i="10"/>
  <c r="AI100" i="10" s="1"/>
  <c r="AK100" i="10" s="1"/>
  <c r="AE100" i="10"/>
  <c r="AH99" i="10"/>
  <c r="AI99" i="10" s="1"/>
  <c r="AJ99" i="10" s="1"/>
  <c r="AE99" i="10"/>
  <c r="AH98" i="10"/>
  <c r="AI98" i="10" s="1"/>
  <c r="AJ98" i="10" s="1"/>
  <c r="AE98" i="10"/>
  <c r="AH97" i="10"/>
  <c r="AI97" i="10" s="1"/>
  <c r="AJ97" i="10" s="1"/>
  <c r="AE97" i="10"/>
  <c r="AH96" i="10"/>
  <c r="AI96" i="10" s="1"/>
  <c r="AE96" i="10"/>
  <c r="AH95" i="10"/>
  <c r="AI95" i="10" s="1"/>
  <c r="AK95" i="10" s="1"/>
  <c r="AE95" i="10"/>
  <c r="AH94" i="10"/>
  <c r="AI94" i="10" s="1"/>
  <c r="AE94" i="10"/>
  <c r="AH93" i="10"/>
  <c r="AI93" i="10" s="1"/>
  <c r="AE93" i="10"/>
  <c r="AH92" i="10"/>
  <c r="AI92" i="10" s="1"/>
  <c r="AK92" i="10" s="1"/>
  <c r="AE92" i="10"/>
  <c r="AH91" i="10"/>
  <c r="AI91" i="10" s="1"/>
  <c r="AK91" i="10" s="1"/>
  <c r="AE91" i="10"/>
  <c r="AH90" i="10"/>
  <c r="AI90" i="10" s="1"/>
  <c r="AK90" i="10" s="1"/>
  <c r="AE90" i="10"/>
  <c r="AH89" i="10"/>
  <c r="AI89" i="10" s="1"/>
  <c r="AE89" i="10"/>
  <c r="AH88" i="10"/>
  <c r="AI88" i="10" s="1"/>
  <c r="AE88" i="10"/>
  <c r="AH87" i="10"/>
  <c r="AI87" i="10" s="1"/>
  <c r="AJ87" i="10" s="1"/>
  <c r="AE87" i="10"/>
  <c r="AH86" i="10"/>
  <c r="AI86" i="10" s="1"/>
  <c r="AJ86" i="10" s="1"/>
  <c r="AE86" i="10"/>
  <c r="AH85" i="10"/>
  <c r="AI85" i="10" s="1"/>
  <c r="AJ85" i="10" s="1"/>
  <c r="AE85" i="10"/>
  <c r="AH84" i="10"/>
  <c r="AI84" i="10" s="1"/>
  <c r="AE84" i="10"/>
  <c r="AH83" i="10"/>
  <c r="AI83" i="10" s="1"/>
  <c r="AE83" i="10"/>
  <c r="AH82" i="10"/>
  <c r="AI82" i="10" s="1"/>
  <c r="AE82" i="10"/>
  <c r="AH81" i="10"/>
  <c r="AI81" i="10" s="1"/>
  <c r="AE81" i="10"/>
  <c r="AH80" i="10"/>
  <c r="AI80" i="10" s="1"/>
  <c r="AK80" i="10" s="1"/>
  <c r="AE80" i="10"/>
  <c r="AH79" i="10"/>
  <c r="AI79" i="10" s="1"/>
  <c r="AE79" i="10"/>
  <c r="AH78" i="10"/>
  <c r="AI78" i="10" s="1"/>
  <c r="AK78" i="10" s="1"/>
  <c r="AE78" i="10"/>
  <c r="AH77" i="10"/>
  <c r="AI77" i="10" s="1"/>
  <c r="AE77" i="10"/>
  <c r="AH76" i="10"/>
  <c r="AI76" i="10" s="1"/>
  <c r="AK76" i="10" s="1"/>
  <c r="AE76" i="10"/>
  <c r="AH75" i="10"/>
  <c r="AI75" i="10" s="1"/>
  <c r="AJ75" i="10" s="1"/>
  <c r="AE75" i="10"/>
  <c r="AH74" i="10"/>
  <c r="AI74" i="10" s="1"/>
  <c r="AJ74" i="10" s="1"/>
  <c r="AE74" i="10"/>
  <c r="AH73" i="10"/>
  <c r="AI73" i="10" s="1"/>
  <c r="AE73" i="10"/>
  <c r="AH72" i="10"/>
  <c r="AI72" i="10" s="1"/>
  <c r="AE72" i="10"/>
  <c r="AH71" i="10"/>
  <c r="AI71" i="10" s="1"/>
  <c r="AK71" i="10" s="1"/>
  <c r="AE71" i="10"/>
  <c r="AH70" i="10"/>
  <c r="AI70" i="10" s="1"/>
  <c r="AE70" i="10"/>
  <c r="AH69" i="10"/>
  <c r="AI69" i="10" s="1"/>
  <c r="AJ69" i="10" s="1"/>
  <c r="AE69" i="10"/>
  <c r="AH68" i="10"/>
  <c r="AI68" i="10" s="1"/>
  <c r="AK68" i="10" s="1"/>
  <c r="AE68" i="10"/>
  <c r="AH67" i="10"/>
  <c r="AI67" i="10" s="1"/>
  <c r="AE67" i="10"/>
  <c r="AH66" i="10"/>
  <c r="AI66" i="10" s="1"/>
  <c r="AJ66" i="10" s="1"/>
  <c r="AE66" i="10"/>
  <c r="AH65" i="10"/>
  <c r="AI65" i="10" s="1"/>
  <c r="AE65" i="10"/>
  <c r="AH64" i="10"/>
  <c r="AI64" i="10" s="1"/>
  <c r="AK64" i="10" s="1"/>
  <c r="AE64" i="10"/>
  <c r="AH63" i="10"/>
  <c r="AI63" i="10" s="1"/>
  <c r="AJ63" i="10" s="1"/>
  <c r="AE63" i="10"/>
  <c r="AH62" i="10"/>
  <c r="AI62" i="10" s="1"/>
  <c r="AK62" i="10" s="1"/>
  <c r="AE62" i="10"/>
  <c r="AH61" i="10"/>
  <c r="AI61" i="10" s="1"/>
  <c r="AJ61" i="10" s="1"/>
  <c r="AE61" i="10"/>
  <c r="AH60" i="10"/>
  <c r="AI60" i="10" s="1"/>
  <c r="AE60" i="10"/>
  <c r="AH59" i="10"/>
  <c r="AI59" i="10" s="1"/>
  <c r="AK59" i="10" s="1"/>
  <c r="AE59" i="10"/>
  <c r="AH58" i="10"/>
  <c r="AI58" i="10" s="1"/>
  <c r="AE58" i="10"/>
  <c r="AH57" i="10"/>
  <c r="AI57" i="10" s="1"/>
  <c r="AJ57" i="10" s="1"/>
  <c r="AE57" i="10"/>
  <c r="AH56" i="10"/>
  <c r="AI56" i="10" s="1"/>
  <c r="AK56" i="10" s="1"/>
  <c r="AE56" i="10"/>
  <c r="AH55" i="10"/>
  <c r="AI55" i="10" s="1"/>
  <c r="AE55" i="10"/>
  <c r="AH54" i="10"/>
  <c r="AI54" i="10" s="1"/>
  <c r="AJ54" i="10" s="1"/>
  <c r="AE54" i="10"/>
  <c r="AH53" i="10"/>
  <c r="AI53" i="10" s="1"/>
  <c r="AE53" i="10"/>
  <c r="AH52" i="10"/>
  <c r="AI52" i="10" s="1"/>
  <c r="AK52" i="10" s="1"/>
  <c r="AE52" i="10"/>
  <c r="AH51" i="10"/>
  <c r="AI51" i="10" s="1"/>
  <c r="AJ51" i="10" s="1"/>
  <c r="AE51" i="10"/>
  <c r="AH50" i="10"/>
  <c r="AI50" i="10" s="1"/>
  <c r="AK50" i="10" s="1"/>
  <c r="AE50" i="10"/>
  <c r="AH49" i="10"/>
  <c r="AI49" i="10" s="1"/>
  <c r="AJ49" i="10" s="1"/>
  <c r="AE49" i="10"/>
  <c r="AH48" i="10"/>
  <c r="AI48" i="10" s="1"/>
  <c r="AK48" i="10" s="1"/>
  <c r="AE48" i="10"/>
  <c r="AH47" i="10"/>
  <c r="AI47" i="10" s="1"/>
  <c r="AE47" i="10"/>
  <c r="AH46" i="10"/>
  <c r="AI46" i="10" s="1"/>
  <c r="AE46" i="10"/>
  <c r="AH45" i="10"/>
  <c r="AI45" i="10" s="1"/>
  <c r="AE45" i="10"/>
  <c r="AH44" i="10"/>
  <c r="AI44" i="10" s="1"/>
  <c r="AK44" i="10" s="1"/>
  <c r="AE44" i="10"/>
  <c r="AH43" i="10"/>
  <c r="AI43" i="10" s="1"/>
  <c r="AE43" i="10"/>
  <c r="AH42" i="10"/>
  <c r="AI42" i="10" s="1"/>
  <c r="AK42" i="10" s="1"/>
  <c r="AE42" i="10"/>
  <c r="AH41" i="10"/>
  <c r="AI41" i="10" s="1"/>
  <c r="AE41" i="10"/>
  <c r="AH40" i="10"/>
  <c r="AI40" i="10" s="1"/>
  <c r="AE40" i="10"/>
  <c r="AH39" i="10"/>
  <c r="AI39" i="10" s="1"/>
  <c r="AJ39" i="10" s="1"/>
  <c r="AE39" i="10"/>
  <c r="AH38" i="10"/>
  <c r="AI38" i="10" s="1"/>
  <c r="AK38" i="10" s="1"/>
  <c r="AE38" i="10"/>
  <c r="AH37" i="10"/>
  <c r="AI37" i="10" s="1"/>
  <c r="AE37" i="10"/>
  <c r="AH36" i="10"/>
  <c r="AI36" i="10" s="1"/>
  <c r="AK36" i="10" s="1"/>
  <c r="AH35" i="10"/>
  <c r="AI35" i="10" s="1"/>
  <c r="AE35" i="10"/>
  <c r="AH34" i="10"/>
  <c r="AI34" i="10" s="1"/>
  <c r="AK34" i="10" s="1"/>
  <c r="AE34" i="10"/>
  <c r="AH33" i="10"/>
  <c r="AI33" i="10" s="1"/>
  <c r="AJ33" i="10" s="1"/>
  <c r="AE33" i="10"/>
  <c r="AH32" i="10"/>
  <c r="AI32" i="10" s="1"/>
  <c r="AJ32" i="10" s="1"/>
  <c r="AE32" i="10"/>
  <c r="AH31" i="10"/>
  <c r="AI31" i="10" s="1"/>
  <c r="AE31" i="10"/>
  <c r="AH30" i="10"/>
  <c r="AI30" i="10" s="1"/>
  <c r="AE30" i="10"/>
  <c r="AH29" i="10"/>
  <c r="AI29" i="10" s="1"/>
  <c r="AJ29" i="10" s="1"/>
  <c r="AE29" i="10"/>
  <c r="AH28" i="10"/>
  <c r="AI28" i="10" s="1"/>
  <c r="AK28" i="10" s="1"/>
  <c r="AE28" i="10"/>
  <c r="AH27" i="10"/>
  <c r="AI27" i="10" s="1"/>
  <c r="AJ27" i="10" s="1"/>
  <c r="AE27" i="10"/>
  <c r="AH26" i="10"/>
  <c r="AI26" i="10" s="1"/>
  <c r="AK26" i="10" s="1"/>
  <c r="AE26" i="10"/>
  <c r="AH25" i="10"/>
  <c r="AI25" i="10" s="1"/>
  <c r="AJ25" i="10" s="1"/>
  <c r="AE25" i="10"/>
  <c r="AH24" i="10"/>
  <c r="AI24" i="10" s="1"/>
  <c r="AE24" i="10"/>
  <c r="AH23" i="10"/>
  <c r="AI23" i="10" s="1"/>
  <c r="AE23" i="10"/>
  <c r="AH22" i="10"/>
  <c r="AI22" i="10" s="1"/>
  <c r="AK22" i="10" s="1"/>
  <c r="AE22" i="10"/>
  <c r="AH21" i="10"/>
  <c r="AI21" i="10" s="1"/>
  <c r="AJ21" i="10" s="1"/>
  <c r="AE21" i="10"/>
  <c r="AH20" i="10"/>
  <c r="AI20" i="10" s="1"/>
  <c r="AJ20" i="10" s="1"/>
  <c r="AE20" i="10"/>
  <c r="AH19" i="10"/>
  <c r="AI19" i="10" s="1"/>
  <c r="AE19" i="10"/>
  <c r="AH18" i="10"/>
  <c r="AI18" i="10" s="1"/>
  <c r="AE18" i="10"/>
  <c r="AH17" i="10"/>
  <c r="AI17" i="10" s="1"/>
  <c r="AJ17" i="10" s="1"/>
  <c r="AE17" i="10"/>
  <c r="AH16" i="10"/>
  <c r="AI16" i="10" s="1"/>
  <c r="AK16" i="10" s="1"/>
  <c r="AE16" i="10"/>
  <c r="AH15" i="10"/>
  <c r="AI15" i="10" s="1"/>
  <c r="AJ15" i="10" s="1"/>
  <c r="AE15" i="10"/>
  <c r="AH14" i="10"/>
  <c r="AI14" i="10" s="1"/>
  <c r="AE14" i="10"/>
  <c r="AH13" i="10"/>
  <c r="AI13" i="10" s="1"/>
  <c r="AK13" i="10" s="1"/>
  <c r="AE13" i="10"/>
  <c r="AH12" i="10"/>
  <c r="AI12" i="10" s="1"/>
  <c r="AE12" i="10"/>
  <c r="AH11" i="10"/>
  <c r="AI11" i="10" s="1"/>
  <c r="AE11" i="10"/>
  <c r="AH10" i="10"/>
  <c r="AI10" i="10" s="1"/>
  <c r="AK10" i="10" s="1"/>
  <c r="AE10" i="10"/>
  <c r="AH9" i="10"/>
  <c r="AI9" i="10" s="1"/>
  <c r="AE9" i="10"/>
  <c r="AH8" i="10"/>
  <c r="AI8" i="10" s="1"/>
  <c r="AJ8" i="10" s="1"/>
  <c r="AE8" i="10"/>
  <c r="AH7" i="10"/>
  <c r="AI7" i="10" s="1"/>
  <c r="AE7" i="10"/>
  <c r="AH6" i="10"/>
  <c r="AI6" i="10" s="1"/>
  <c r="AK6" i="10" s="1"/>
  <c r="AE6" i="10"/>
  <c r="AI5" i="10"/>
  <c r="AJ5" i="10" s="1"/>
  <c r="AE5" i="10"/>
  <c r="AI4" i="10"/>
  <c r="AK4" i="10" s="1"/>
  <c r="AE4" i="10"/>
  <c r="AK39" i="10" l="1"/>
  <c r="AJ34" i="10"/>
  <c r="AK124" i="10"/>
  <c r="AJ44" i="10"/>
  <c r="AK221" i="10"/>
  <c r="AJ56" i="10"/>
  <c r="AK8" i="10"/>
  <c r="AK86" i="10"/>
  <c r="AJ218" i="10"/>
  <c r="AJ11" i="10"/>
  <c r="AK11" i="10"/>
  <c r="AK167" i="10"/>
  <c r="AJ250" i="10"/>
  <c r="AJ110" i="10"/>
  <c r="AK21" i="10"/>
  <c r="AJ90" i="10"/>
  <c r="AK121" i="10"/>
  <c r="AK175" i="10"/>
  <c r="AJ80" i="10"/>
  <c r="AK132" i="10"/>
  <c r="AJ166" i="10"/>
  <c r="AK79" i="10"/>
  <c r="AJ79" i="10"/>
  <c r="AK55" i="10"/>
  <c r="AJ55" i="10"/>
  <c r="AK103" i="10"/>
  <c r="AJ103" i="10"/>
  <c r="AK151" i="10"/>
  <c r="AJ151" i="10"/>
  <c r="AK168" i="10"/>
  <c r="AJ168" i="10"/>
  <c r="AK9" i="10"/>
  <c r="AJ9" i="10"/>
  <c r="AK67" i="10"/>
  <c r="AJ67" i="10"/>
  <c r="AJ201" i="10"/>
  <c r="AK201" i="10"/>
  <c r="AK207" i="10"/>
  <c r="AJ207" i="10"/>
  <c r="AK223" i="10"/>
  <c r="AJ223" i="10"/>
  <c r="AK83" i="10"/>
  <c r="AJ83" i="10"/>
  <c r="AJ93" i="10"/>
  <c r="AK93" i="10"/>
  <c r="AJ163" i="10"/>
  <c r="AK163" i="10"/>
  <c r="AK47" i="10"/>
  <c r="AJ47" i="10"/>
  <c r="AK247" i="10"/>
  <c r="AJ247" i="10"/>
  <c r="AJ37" i="10"/>
  <c r="AK37" i="10"/>
  <c r="AK159" i="10"/>
  <c r="AJ159" i="10"/>
  <c r="AJ43" i="10"/>
  <c r="AK43" i="10"/>
  <c r="AJ225" i="10"/>
  <c r="AK225" i="10"/>
  <c r="AK231" i="10"/>
  <c r="AJ231" i="10"/>
  <c r="AJ237" i="10"/>
  <c r="AK237" i="10"/>
  <c r="AJ73" i="10"/>
  <c r="AK73" i="10"/>
  <c r="AK131" i="10"/>
  <c r="AK33" i="10"/>
  <c r="AK97" i="10"/>
  <c r="AJ129" i="10"/>
  <c r="AK209" i="10"/>
  <c r="AK213" i="10"/>
  <c r="AK29" i="10"/>
  <c r="AK51" i="10"/>
  <c r="AJ107" i="10"/>
  <c r="AK133" i="10"/>
  <c r="AK197" i="10"/>
  <c r="AJ206" i="10"/>
  <c r="AK233" i="10"/>
  <c r="AK249" i="10"/>
  <c r="AK27" i="10"/>
  <c r="AK54" i="10"/>
  <c r="AJ138" i="10"/>
  <c r="AK170" i="10"/>
  <c r="AJ202" i="10"/>
  <c r="AK238" i="10"/>
  <c r="AJ104" i="10"/>
  <c r="AK117" i="10"/>
  <c r="AK189" i="10"/>
  <c r="AK69" i="10"/>
  <c r="AK66" i="10"/>
  <c r="AJ114" i="10"/>
  <c r="AJ136" i="10"/>
  <c r="AJ190" i="10"/>
  <c r="AK245" i="10"/>
  <c r="AJ50" i="10"/>
  <c r="AK254" i="10"/>
  <c r="AK30" i="10"/>
  <c r="AJ30" i="10"/>
  <c r="AJ81" i="10"/>
  <c r="AK81" i="10"/>
  <c r="AK18" i="10"/>
  <c r="AJ18" i="10"/>
  <c r="AJ23" i="10"/>
  <c r="AK23" i="10"/>
  <c r="AJ96" i="10"/>
  <c r="AK96" i="10"/>
  <c r="AJ105" i="10"/>
  <c r="AK105" i="10"/>
  <c r="AK240" i="10"/>
  <c r="AJ240" i="10"/>
  <c r="AK236" i="10"/>
  <c r="AJ236" i="10"/>
  <c r="AK14" i="10"/>
  <c r="AJ14" i="10"/>
  <c r="AK88" i="10"/>
  <c r="AJ88" i="10"/>
  <c r="AK156" i="10"/>
  <c r="AJ156" i="10"/>
  <c r="AK19" i="10"/>
  <c r="AJ19" i="10"/>
  <c r="AK176" i="10"/>
  <c r="AJ176" i="10"/>
  <c r="AJ200" i="10"/>
  <c r="AK200" i="10"/>
  <c r="AK7" i="10"/>
  <c r="AJ7" i="10"/>
  <c r="AK120" i="10"/>
  <c r="AJ120" i="10"/>
  <c r="AJ161" i="10"/>
  <c r="AK161" i="10"/>
  <c r="AK228" i="10"/>
  <c r="AJ228" i="10"/>
  <c r="AJ164" i="10"/>
  <c r="AK164" i="10"/>
  <c r="AJ152" i="10"/>
  <c r="AK152" i="10"/>
  <c r="AK192" i="10"/>
  <c r="AJ192" i="10"/>
  <c r="AJ72" i="10"/>
  <c r="AK72" i="10"/>
  <c r="AJ35" i="10"/>
  <c r="AK35" i="10"/>
  <c r="AK40" i="10"/>
  <c r="AJ40" i="10"/>
  <c r="AK60" i="10"/>
  <c r="AJ60" i="10"/>
  <c r="AK65" i="10"/>
  <c r="AJ65" i="10"/>
  <c r="AK224" i="10"/>
  <c r="AJ224" i="10"/>
  <c r="AK134" i="10"/>
  <c r="AJ134" i="10"/>
  <c r="AJ127" i="10"/>
  <c r="AK127" i="10"/>
  <c r="AJ139" i="10"/>
  <c r="AK139" i="10"/>
  <c r="AK216" i="10"/>
  <c r="AJ216" i="10"/>
  <c r="AK112" i="10"/>
  <c r="AJ112" i="10"/>
  <c r="AJ248" i="10"/>
  <c r="AK248" i="10"/>
  <c r="AJ45" i="10"/>
  <c r="AK45" i="10"/>
  <c r="AJ42" i="10"/>
  <c r="AK128" i="10"/>
  <c r="AJ128" i="10"/>
  <c r="AK180" i="10"/>
  <c r="AJ180" i="10"/>
  <c r="AK184" i="10"/>
  <c r="AJ184" i="10"/>
  <c r="AK188" i="10"/>
  <c r="AJ188" i="10"/>
  <c r="AJ215" i="10"/>
  <c r="AK215" i="10"/>
  <c r="AK31" i="10"/>
  <c r="AJ31" i="10"/>
  <c r="AK25" i="10"/>
  <c r="AJ48" i="10"/>
  <c r="AJ64" i="10"/>
  <c r="AJ122" i="10"/>
  <c r="AK5" i="10"/>
  <c r="AK63" i="10"/>
  <c r="AJ76" i="10"/>
  <c r="AJ100" i="10"/>
  <c r="AK135" i="10"/>
  <c r="AJ135" i="10"/>
  <c r="AK145" i="10"/>
  <c r="AK173" i="10"/>
  <c r="AK196" i="10"/>
  <c r="AJ196" i="10"/>
  <c r="AJ219" i="10"/>
  <c r="AJ227" i="10"/>
  <c r="AK227" i="10"/>
  <c r="AJ235" i="10"/>
  <c r="AK12" i="10"/>
  <c r="AJ12" i="10"/>
  <c r="AK70" i="10"/>
  <c r="AJ70" i="10"/>
  <c r="AK94" i="10"/>
  <c r="AJ94" i="10"/>
  <c r="AK118" i="10"/>
  <c r="AJ118" i="10"/>
  <c r="AK142" i="10"/>
  <c r="AJ142" i="10"/>
  <c r="AK181" i="10"/>
  <c r="AJ181" i="10"/>
  <c r="AK204" i="10"/>
  <c r="AJ204" i="10"/>
  <c r="AK208" i="10"/>
  <c r="AJ208" i="10"/>
  <c r="AJ212" i="10"/>
  <c r="AK212" i="10"/>
  <c r="AJ239" i="10"/>
  <c r="AK239" i="10"/>
  <c r="AK15" i="10"/>
  <c r="AJ28" i="10"/>
  <c r="AJ38" i="10"/>
  <c r="AK57" i="10"/>
  <c r="AK77" i="10"/>
  <c r="AJ77" i="10"/>
  <c r="AK87" i="10"/>
  <c r="AK101" i="10"/>
  <c r="AJ101" i="10"/>
  <c r="AK111" i="10"/>
  <c r="AJ125" i="10"/>
  <c r="AK150" i="10"/>
  <c r="AJ150" i="10"/>
  <c r="AK153" i="10"/>
  <c r="AJ160" i="10"/>
  <c r="AK174" i="10"/>
  <c r="AJ174" i="10"/>
  <c r="AK177" i="10"/>
  <c r="AK185" i="10"/>
  <c r="AK193" i="10"/>
  <c r="AJ193" i="10"/>
  <c r="AK220" i="10"/>
  <c r="AJ220" i="10"/>
  <c r="AJ243" i="10"/>
  <c r="AJ251" i="10"/>
  <c r="AK251" i="10"/>
  <c r="AK232" i="10"/>
  <c r="AJ232" i="10"/>
  <c r="AJ255" i="10"/>
  <c r="AK244" i="10"/>
  <c r="AJ244" i="10"/>
  <c r="AJ22" i="10"/>
  <c r="AJ115" i="10"/>
  <c r="AJ146" i="10"/>
  <c r="AK186" i="10"/>
  <c r="AJ186" i="10"/>
  <c r="AK217" i="10"/>
  <c r="AJ217" i="10"/>
  <c r="AJ13" i="10"/>
  <c r="AJ16" i="10"/>
  <c r="AK32" i="10"/>
  <c r="AK61" i="10"/>
  <c r="AJ71" i="10"/>
  <c r="AK74" i="10"/>
  <c r="AJ78" i="10"/>
  <c r="AJ95" i="10"/>
  <c r="AK98" i="10"/>
  <c r="AJ102" i="10"/>
  <c r="AJ119" i="10"/>
  <c r="AJ126" i="10"/>
  <c r="AK140" i="10"/>
  <c r="AJ140" i="10"/>
  <c r="AK143" i="10"/>
  <c r="AJ154" i="10"/>
  <c r="AJ171" i="10"/>
  <c r="AJ178" i="10"/>
  <c r="AK182" i="10"/>
  <c r="AJ194" i="10"/>
  <c r="AK198" i="10"/>
  <c r="AJ198" i="10"/>
  <c r="AK229" i="10"/>
  <c r="AJ229" i="10"/>
  <c r="AK252" i="10"/>
  <c r="AJ252" i="10"/>
  <c r="AK256" i="10"/>
  <c r="AJ256" i="10"/>
  <c r="AK84" i="10"/>
  <c r="AJ84" i="10"/>
  <c r="AK147" i="10"/>
  <c r="AJ147" i="10"/>
  <c r="AK210" i="10"/>
  <c r="AJ210" i="10"/>
  <c r="AK241" i="10"/>
  <c r="AJ241" i="10"/>
  <c r="AK205" i="10"/>
  <c r="AJ205" i="10"/>
  <c r="AK58" i="10"/>
  <c r="AJ58" i="10"/>
  <c r="AJ91" i="10"/>
  <c r="AJ10" i="10"/>
  <c r="AJ68" i="10"/>
  <c r="AK85" i="10"/>
  <c r="AJ92" i="10"/>
  <c r="AK106" i="10"/>
  <c r="AJ106" i="10"/>
  <c r="AK109" i="10"/>
  <c r="AJ116" i="10"/>
  <c r="AJ130" i="10"/>
  <c r="AK130" i="10"/>
  <c r="AK222" i="10"/>
  <c r="AJ222" i="10"/>
  <c r="AK253" i="10"/>
  <c r="AJ253" i="10"/>
  <c r="AK20" i="10"/>
  <c r="AK49" i="10"/>
  <c r="AJ59" i="10"/>
  <c r="AJ62" i="10"/>
  <c r="AK75" i="10"/>
  <c r="AK89" i="10"/>
  <c r="AJ89" i="10"/>
  <c r="AK99" i="10"/>
  <c r="AK113" i="10"/>
  <c r="AJ113" i="10"/>
  <c r="AJ137" i="10"/>
  <c r="AJ144" i="10"/>
  <c r="AK41" i="10"/>
  <c r="AJ41" i="10"/>
  <c r="AK157" i="10"/>
  <c r="AJ157" i="10"/>
  <c r="AJ26" i="10"/>
  <c r="AK46" i="10"/>
  <c r="AJ46" i="10"/>
  <c r="AJ52" i="10"/>
  <c r="AK82" i="10"/>
  <c r="AJ82" i="10"/>
  <c r="AJ4" i="10"/>
  <c r="AK162" i="10"/>
  <c r="AJ162" i="10"/>
  <c r="AK165" i="10"/>
  <c r="AJ172" i="10"/>
  <c r="AJ179" i="10"/>
  <c r="AK179" i="10"/>
  <c r="AJ187" i="10"/>
  <c r="AJ214" i="10"/>
  <c r="AJ230" i="10"/>
  <c r="AK234" i="10"/>
  <c r="AJ234" i="10"/>
  <c r="AK257" i="10"/>
  <c r="AK17" i="10"/>
  <c r="AJ141" i="10"/>
  <c r="AJ148" i="10"/>
  <c r="AK155" i="10"/>
  <c r="AK169" i="10"/>
  <c r="AJ169" i="10"/>
  <c r="AJ183" i="10"/>
  <c r="AJ191" i="10"/>
  <c r="AK191" i="10"/>
  <c r="AJ199" i="10"/>
  <c r="AJ226" i="10"/>
  <c r="AJ242" i="10"/>
  <c r="AK246" i="10"/>
  <c r="AJ246" i="10"/>
  <c r="AJ108" i="10"/>
  <c r="AK108" i="10"/>
  <c r="AJ6" i="10"/>
  <c r="AK24" i="10"/>
  <c r="AJ24" i="10"/>
  <c r="AK53" i="10"/>
  <c r="AJ53" i="10"/>
  <c r="AJ195" i="10"/>
  <c r="AJ203" i="10"/>
  <c r="AK203" i="10"/>
  <c r="AJ211" i="10"/>
  <c r="AK258" i="10"/>
  <c r="AJ258" i="10"/>
</calcChain>
</file>

<file path=xl/sharedStrings.xml><?xml version="1.0" encoding="utf-8"?>
<sst xmlns="http://schemas.openxmlformats.org/spreadsheetml/2006/main" count="969" uniqueCount="316">
  <si>
    <t>IZA-DZS Zeolites</t>
  </si>
  <si>
    <t>Framework Type</t>
  </si>
  <si>
    <t>General</t>
  </si>
  <si>
    <t>Total Surface Area</t>
  </si>
  <si>
    <t>Total Pore Volume</t>
  </si>
  <si>
    <t>Network Accessible Surface Area</t>
  </si>
  <si>
    <t>Network Accessible Pore Volume</t>
  </si>
  <si>
    <t>GCMC Results</t>
  </si>
  <si>
    <t>V_A^3</t>
  </si>
  <si>
    <t>M _g/mol</t>
  </si>
  <si>
    <t>RHO_g/cm^3</t>
  </si>
  <si>
    <t>PLD_A</t>
  </si>
  <si>
    <t>LCD_A</t>
  </si>
  <si>
    <t>D</t>
  </si>
  <si>
    <t>S_AC_A^2</t>
  </si>
  <si>
    <t>S_AC_m^2/cm^3</t>
  </si>
  <si>
    <t>S_AC_m^2/g</t>
  </si>
  <si>
    <t>V_He_A^3</t>
  </si>
  <si>
    <t>V_He_cm^3/g</t>
  </si>
  <si>
    <t>V_G_A^3</t>
  </si>
  <si>
    <t>V_G cm^3/g</t>
  </si>
  <si>
    <t>V_PO A^3</t>
  </si>
  <si>
    <t>V_PO cm^3/g</t>
  </si>
  <si>
    <t>FV_PO</t>
  </si>
  <si>
    <t>V_PO A^3:</t>
  </si>
  <si>
    <t>Number of particle adsorbed 
(molecule/framework)</t>
  </si>
  <si>
    <t xml:space="preserve"> +/- error </t>
  </si>
  <si>
    <t>Average Density of Adsorbed Phase 
(g/cc)</t>
  </si>
  <si>
    <t>Absolute Argon Uptake 
(mol/kg framework)</t>
  </si>
  <si>
    <t xml:space="preserve"> +/- error</t>
  </si>
  <si>
    <t>Absolute Argon Uptake 
(g/g of framework)</t>
  </si>
  <si>
    <t>Estimated Pore Volume by Gurvich rule 
(cc/g)</t>
  </si>
  <si>
    <t>Relative Error (%)</t>
  </si>
  <si>
    <t>Ratio of Pore Volumes</t>
  </si>
  <si>
    <t>Remark</t>
  </si>
  <si>
    <t>volume (A3)</t>
  </si>
  <si>
    <t>Mass (g/mol)</t>
  </si>
  <si>
    <t>Density (g/cc)</t>
  </si>
  <si>
    <t>PLD (A)</t>
  </si>
  <si>
    <t>Largest cavity diameter (A)</t>
  </si>
  <si>
    <t>Percolation</t>
  </si>
  <si>
    <t>Surface Area (A2)</t>
  </si>
  <si>
    <t>Surface Area (m2/cc)</t>
  </si>
  <si>
    <t>specific Surface Area (m2/g)</t>
  </si>
  <si>
    <t>Helium volume (A3)</t>
  </si>
  <si>
    <t>Helium volume (cc/g)</t>
  </si>
  <si>
    <t>Geometric volume (A3)</t>
  </si>
  <si>
    <t>Geometric volume (cc/g)</t>
  </si>
  <si>
    <t>probe-occupiable volume (A3)</t>
  </si>
  <si>
    <t>probe-occupiable volume (cc/g)</t>
  </si>
  <si>
    <t>Fraction of free volume (-)</t>
  </si>
  <si>
    <t>predicted Vp /probe-occupiable Vp</t>
  </si>
  <si>
    <t>ABW</t>
  </si>
  <si>
    <t>Fully ordered</t>
  </si>
  <si>
    <t>1D</t>
  </si>
  <si>
    <t>argon-accessible network</t>
  </si>
  <si>
    <t>ACO</t>
  </si>
  <si>
    <t>3D</t>
  </si>
  <si>
    <t>AEI</t>
  </si>
  <si>
    <t>2D</t>
  </si>
  <si>
    <t>AEL</t>
  </si>
  <si>
    <t>AEN</t>
  </si>
  <si>
    <t>AET</t>
  </si>
  <si>
    <t>AFG</t>
  </si>
  <si>
    <t>AFI</t>
  </si>
  <si>
    <t>AFN</t>
  </si>
  <si>
    <t>AFO</t>
  </si>
  <si>
    <t>AFR</t>
  </si>
  <si>
    <t>AFS</t>
  </si>
  <si>
    <t>AFT</t>
  </si>
  <si>
    <t>AFV</t>
  </si>
  <si>
    <t>AFX</t>
  </si>
  <si>
    <t>AFY</t>
  </si>
  <si>
    <t>AHT</t>
  </si>
  <si>
    <t>ANA</t>
  </si>
  <si>
    <t>ANO</t>
  </si>
  <si>
    <t>APC</t>
  </si>
  <si>
    <t>APD</t>
  </si>
  <si>
    <t>AST</t>
  </si>
  <si>
    <t>ASV</t>
  </si>
  <si>
    <t>ATN</t>
  </si>
  <si>
    <t>ATO</t>
  </si>
  <si>
    <t>ATS</t>
  </si>
  <si>
    <t>ATT</t>
  </si>
  <si>
    <t>ATV</t>
  </si>
  <si>
    <t>AVE</t>
  </si>
  <si>
    <t>AVL</t>
  </si>
  <si>
    <t>AWO</t>
  </si>
  <si>
    <t>AWW</t>
  </si>
  <si>
    <t>BCT</t>
  </si>
  <si>
    <t>NA</t>
  </si>
  <si>
    <t>BEC</t>
  </si>
  <si>
    <t>BIK</t>
  </si>
  <si>
    <t>BOF</t>
  </si>
  <si>
    <t>BOG</t>
  </si>
  <si>
    <t>BOZ</t>
  </si>
  <si>
    <t>BPH</t>
  </si>
  <si>
    <t>BRE</t>
  </si>
  <si>
    <t>BSV</t>
  </si>
  <si>
    <t>CAN</t>
  </si>
  <si>
    <t>CAS</t>
  </si>
  <si>
    <t>CDO</t>
  </si>
  <si>
    <t>CFI</t>
  </si>
  <si>
    <t>CGF</t>
  </si>
  <si>
    <t>CGS</t>
  </si>
  <si>
    <t>CHA</t>
  </si>
  <si>
    <t>CHI</t>
  </si>
  <si>
    <t>CLO</t>
  </si>
  <si>
    <t>CON</t>
  </si>
  <si>
    <t>CSV</t>
  </si>
  <si>
    <t>CZP</t>
  </si>
  <si>
    <t>DAC</t>
  </si>
  <si>
    <t>DDR</t>
  </si>
  <si>
    <t>DFO</t>
  </si>
  <si>
    <t>DFT</t>
  </si>
  <si>
    <t>DOH</t>
  </si>
  <si>
    <t>DON</t>
  </si>
  <si>
    <t>EAB</t>
  </si>
  <si>
    <t>EDI</t>
  </si>
  <si>
    <t>EEI</t>
  </si>
  <si>
    <t>EMT</t>
  </si>
  <si>
    <t>EON</t>
  </si>
  <si>
    <t>EPI</t>
  </si>
  <si>
    <t>ERI</t>
  </si>
  <si>
    <t>ESV</t>
  </si>
  <si>
    <t>ETL</t>
  </si>
  <si>
    <t>ETR</t>
  </si>
  <si>
    <t>ETV</t>
  </si>
  <si>
    <t>EUO</t>
  </si>
  <si>
    <t>EWO</t>
  </si>
  <si>
    <t>EWS</t>
  </si>
  <si>
    <t>EZT</t>
  </si>
  <si>
    <t>FAR</t>
  </si>
  <si>
    <t>FAU</t>
  </si>
  <si>
    <t>FER</t>
  </si>
  <si>
    <t>FRA</t>
  </si>
  <si>
    <t>GIS</t>
  </si>
  <si>
    <t>GIU</t>
  </si>
  <si>
    <t>GME</t>
  </si>
  <si>
    <t>GON</t>
  </si>
  <si>
    <t>GOO</t>
  </si>
  <si>
    <t>HEU</t>
  </si>
  <si>
    <t>IFO</t>
  </si>
  <si>
    <t>IFR</t>
  </si>
  <si>
    <t>IFT</t>
  </si>
  <si>
    <t>IFU</t>
  </si>
  <si>
    <t>IFW</t>
  </si>
  <si>
    <t>IFY</t>
  </si>
  <si>
    <t>IHW</t>
  </si>
  <si>
    <t>IMF</t>
  </si>
  <si>
    <t>IRN</t>
  </si>
  <si>
    <t>IRR</t>
  </si>
  <si>
    <t>IRY</t>
  </si>
  <si>
    <t>ISV</t>
  </si>
  <si>
    <t>ITE</t>
  </si>
  <si>
    <t>ITG</t>
  </si>
  <si>
    <t>ITH</t>
  </si>
  <si>
    <t>ITR</t>
  </si>
  <si>
    <t>ITT</t>
  </si>
  <si>
    <t>ITV</t>
  </si>
  <si>
    <t>ITW</t>
  </si>
  <si>
    <t>IWR</t>
  </si>
  <si>
    <t>IWS</t>
  </si>
  <si>
    <t>IWV</t>
  </si>
  <si>
    <t>IWW</t>
  </si>
  <si>
    <t>JBW</t>
  </si>
  <si>
    <t>JNT</t>
  </si>
  <si>
    <t>JOZ</t>
  </si>
  <si>
    <t>JRY</t>
  </si>
  <si>
    <t>JSN</t>
  </si>
  <si>
    <t>JSR</t>
  </si>
  <si>
    <t>JST</t>
  </si>
  <si>
    <t>JSW</t>
  </si>
  <si>
    <t>KFI</t>
  </si>
  <si>
    <t>LAU</t>
  </si>
  <si>
    <t>LEV</t>
  </si>
  <si>
    <t>LIO</t>
  </si>
  <si>
    <t>LIT</t>
  </si>
  <si>
    <t>inf</t>
  </si>
  <si>
    <t>LOS</t>
  </si>
  <si>
    <t>LOV</t>
  </si>
  <si>
    <t>LTA</t>
  </si>
  <si>
    <t>LTF</t>
  </si>
  <si>
    <t>LTJ</t>
  </si>
  <si>
    <t>LTL</t>
  </si>
  <si>
    <t>LTN</t>
  </si>
  <si>
    <t>MAR</t>
  </si>
  <si>
    <t>MAZ</t>
  </si>
  <si>
    <t>MEI</t>
  </si>
  <si>
    <t>MEL</t>
  </si>
  <si>
    <t>MEP</t>
  </si>
  <si>
    <t>MER</t>
  </si>
  <si>
    <t>MFI</t>
  </si>
  <si>
    <t>MFS</t>
  </si>
  <si>
    <t>MON</t>
  </si>
  <si>
    <t>MOR</t>
  </si>
  <si>
    <t>MOZ</t>
  </si>
  <si>
    <t>MRT</t>
  </si>
  <si>
    <t>MSE</t>
  </si>
  <si>
    <t>MSO</t>
  </si>
  <si>
    <t>MTF</t>
  </si>
  <si>
    <t>MTN</t>
  </si>
  <si>
    <t>MTT</t>
  </si>
  <si>
    <t>MTW</t>
  </si>
  <si>
    <t>MVY</t>
  </si>
  <si>
    <t>MWF</t>
  </si>
  <si>
    <t>MWW</t>
  </si>
  <si>
    <t>NAB</t>
  </si>
  <si>
    <t>NAT</t>
  </si>
  <si>
    <t>NES</t>
  </si>
  <si>
    <t>NON</t>
  </si>
  <si>
    <t>NPO</t>
  </si>
  <si>
    <t>NPT</t>
  </si>
  <si>
    <t>NSI</t>
  </si>
  <si>
    <t>OBW</t>
  </si>
  <si>
    <t>OFF</t>
  </si>
  <si>
    <t>OKO</t>
  </si>
  <si>
    <t>OSI</t>
  </si>
  <si>
    <t>OSO</t>
  </si>
  <si>
    <t>OWE</t>
  </si>
  <si>
    <t>PAR</t>
  </si>
  <si>
    <t>PAU</t>
  </si>
  <si>
    <t>PCR</t>
  </si>
  <si>
    <t>PHI</t>
  </si>
  <si>
    <t>PON</t>
  </si>
  <si>
    <t>POR</t>
  </si>
  <si>
    <t>POS</t>
  </si>
  <si>
    <t>PSI</t>
  </si>
  <si>
    <t>PTO</t>
  </si>
  <si>
    <t>PTT</t>
  </si>
  <si>
    <t>PTY</t>
  </si>
  <si>
    <t>PUN</t>
  </si>
  <si>
    <t>PWN</t>
  </si>
  <si>
    <t>PWO</t>
  </si>
  <si>
    <t>PWW</t>
  </si>
  <si>
    <t>RHO</t>
  </si>
  <si>
    <t>RON</t>
  </si>
  <si>
    <t>RRO</t>
  </si>
  <si>
    <t>RSN</t>
  </si>
  <si>
    <t>RTE</t>
  </si>
  <si>
    <t>RTH</t>
  </si>
  <si>
    <t>RUT</t>
  </si>
  <si>
    <t>RWR</t>
  </si>
  <si>
    <t>RWY</t>
  </si>
  <si>
    <t>SAF</t>
  </si>
  <si>
    <t>SAO</t>
  </si>
  <si>
    <t>SAS</t>
  </si>
  <si>
    <t>SAT</t>
  </si>
  <si>
    <t>SAV</t>
  </si>
  <si>
    <t>SBE</t>
  </si>
  <si>
    <t>SBN</t>
  </si>
  <si>
    <t>SBS</t>
  </si>
  <si>
    <t>SBT</t>
  </si>
  <si>
    <t>SEW</t>
  </si>
  <si>
    <t>SFE</t>
  </si>
  <si>
    <t>SFF</t>
  </si>
  <si>
    <t>SFG</t>
  </si>
  <si>
    <t>SFH</t>
  </si>
  <si>
    <t>SFN</t>
  </si>
  <si>
    <t>SFO</t>
  </si>
  <si>
    <t>SFS</t>
  </si>
  <si>
    <t>SFW</t>
  </si>
  <si>
    <t>SGT</t>
  </si>
  <si>
    <t>SIV</t>
  </si>
  <si>
    <t>SOD</t>
  </si>
  <si>
    <t>SOF</t>
  </si>
  <si>
    <t>SOR</t>
  </si>
  <si>
    <t>SOS</t>
  </si>
  <si>
    <t>SOV</t>
  </si>
  <si>
    <t>SSF</t>
  </si>
  <si>
    <t>SSY</t>
  </si>
  <si>
    <t>STF</t>
  </si>
  <si>
    <t>STI</t>
  </si>
  <si>
    <t>STT</t>
  </si>
  <si>
    <t>STW</t>
  </si>
  <si>
    <t>SVR</t>
  </si>
  <si>
    <t>SVV</t>
  </si>
  <si>
    <t>SWY</t>
  </si>
  <si>
    <t>SYT</t>
  </si>
  <si>
    <t>SZR</t>
  </si>
  <si>
    <t>TER</t>
  </si>
  <si>
    <t>THO</t>
  </si>
  <si>
    <t>TOL</t>
  </si>
  <si>
    <t>TON</t>
  </si>
  <si>
    <t>TSC</t>
  </si>
  <si>
    <t>TUN</t>
  </si>
  <si>
    <t>UEI</t>
  </si>
  <si>
    <t>UFI</t>
  </si>
  <si>
    <t>UOS</t>
  </si>
  <si>
    <t>UOV</t>
  </si>
  <si>
    <t>UOZ</t>
  </si>
  <si>
    <t>0D</t>
  </si>
  <si>
    <t>USI</t>
  </si>
  <si>
    <t>UTL</t>
  </si>
  <si>
    <t>UWY</t>
  </si>
  <si>
    <t>VET</t>
  </si>
  <si>
    <t>VFI</t>
  </si>
  <si>
    <t>VNI</t>
  </si>
  <si>
    <t>VSV</t>
  </si>
  <si>
    <t>WEI</t>
  </si>
  <si>
    <t>WEN</t>
  </si>
  <si>
    <t>YFI</t>
  </si>
  <si>
    <t>YUG</t>
  </si>
  <si>
    <t>ZON</t>
  </si>
  <si>
    <t>BEA</t>
  </si>
  <si>
    <t>Partially disordered</t>
  </si>
  <si>
    <t>CTH</t>
  </si>
  <si>
    <t>EWT</t>
  </si>
  <si>
    <t>ITN</t>
  </si>
  <si>
    <t>MRE</t>
  </si>
  <si>
    <t>PCS</t>
  </si>
  <si>
    <t>SFV</t>
  </si>
  <si>
    <t>SSO</t>
  </si>
  <si>
    <t>STO</t>
  </si>
  <si>
    <t>SVY</t>
  </si>
  <si>
    <t>UOE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</si>
</sst>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0D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9" xfId="0" applyNumberFormat="1" applyBorder="1" applyAlignment="1">
      <alignment horizontal="center"/>
    </xf>
    <xf numFmtId="164" fontId="1" fillId="0" borderId="0" xfId="0" applyNumberFormat="1" applyFont="1"/>
    <xf numFmtId="0" fontId="1" fillId="0" borderId="12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8" borderId="11" xfId="0" applyNumberFormat="1" applyFill="1" applyBorder="1"/>
    <xf numFmtId="164" fontId="0" fillId="0" borderId="11" xfId="0" applyNumberFormat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right"/>
    </xf>
    <xf numFmtId="164" fontId="0" fillId="8" borderId="15" xfId="0" applyNumberFormat="1" applyFill="1" applyBorder="1"/>
    <xf numFmtId="164" fontId="0" fillId="0" borderId="15" xfId="0" applyNumberFormat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64" fontId="0" fillId="8" borderId="0" xfId="0" applyNumberFormat="1" applyFill="1"/>
    <xf numFmtId="164" fontId="0" fillId="8" borderId="14" xfId="0" applyNumberFormat="1" applyFill="1" applyBorder="1"/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/>
    <xf numFmtId="164" fontId="0" fillId="0" borderId="0" xfId="0" applyNumberFormat="1"/>
    <xf numFmtId="164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6" xfId="0" applyNumberFormat="1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64" fontId="1" fillId="9" borderId="6" xfId="0" applyNumberFormat="1" applyFont="1" applyFill="1" applyBorder="1" applyAlignment="1">
      <alignment horizontal="center" vertical="center" wrapText="1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9DAC"/>
      <color rgb="FFD1B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</xdr:row>
      <xdr:rowOff>152400</xdr:rowOff>
    </xdr:from>
    <xdr:ext cx="7597140" cy="22839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68A00F-EB16-4BD0-A82F-2DF53BF86CA9}"/>
            </a:ext>
          </a:extLst>
        </xdr:cNvPr>
        <xdr:cNvSpPr txBox="1"/>
      </xdr:nvSpPr>
      <xdr:spPr>
        <a:xfrm>
          <a:off x="617220" y="335280"/>
          <a:ext cx="7597140" cy="2283959"/>
        </a:xfrm>
        <a:prstGeom prst="rect">
          <a:avLst/>
        </a:prstGeom>
        <a:solidFill>
          <a:schemeClr val="bg1"/>
        </a:solidFill>
        <a:ln w="254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Notes:</a:t>
          </a:r>
        </a:p>
        <a:p>
          <a:r>
            <a:rPr lang="en-GB" sz="1400" b="1"/>
            <a:t>1. Density of</a:t>
          </a:r>
          <a:r>
            <a:rPr lang="en-GB" sz="1400" b="1" baseline="0"/>
            <a:t> </a:t>
          </a:r>
          <a:r>
            <a:rPr lang="en-GB" sz="1400" b="1"/>
            <a:t>liquid argon at 87 K is equal to 1.4028 (g/cc) which is calculated</a:t>
          </a:r>
          <a:r>
            <a:rPr lang="en-GB" sz="1400" b="1" baseline="0"/>
            <a:t> from L-J equation of state </a:t>
          </a:r>
          <a:r>
            <a:rPr lang="en-GB" sz="1400" b="1">
              <a:solidFill>
                <a:schemeClr val="tx1"/>
              </a:solidFill>
              <a:latin typeface="+mn-lt"/>
              <a:ea typeface="+mn-ea"/>
              <a:cs typeface="+mn-cs"/>
            </a:rPr>
            <a:t>according to the following reference: </a:t>
          </a:r>
          <a:br>
            <a:rPr lang="en-GB" sz="1400" b="1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GB" sz="1400" b="1">
              <a:solidFill>
                <a:schemeClr val="tx1"/>
              </a:solidFill>
              <a:latin typeface="+mn-lt"/>
              <a:ea typeface="+mn-ea"/>
              <a:cs typeface="+mn-cs"/>
            </a:rPr>
            <a:t>Johnson</a:t>
          </a:r>
          <a:r>
            <a:rPr lang="en-GB" sz="1400" b="1" baseline="0"/>
            <a:t>, J. K., J. A. Zollweg and K. E. Gubbins (1993). "The Lennard-Jones equation of state revisited." Molecular Physics 78(3): 591-618.</a:t>
          </a:r>
        </a:p>
        <a:p>
          <a:endParaRPr lang="en-GB" sz="1400" b="1" baseline="0"/>
        </a:p>
        <a:p>
          <a:r>
            <a:rPr lang="en-GB" sz="1400" b="1" baseline="0"/>
            <a:t>2. For various definitions of pore volume and surface area used by PoreBlazer, refer to the following publication:</a:t>
          </a:r>
        </a:p>
        <a:p>
          <a:r>
            <a:rPr lang="en-GB" sz="1400" b="1"/>
            <a:t>Sarkisov, L., R. Bueno-Perez, M. Sutharson and D. Fairen-jimenez (2020). "Material Informatics with PoreBlazer v4.0 and CSD MOF Database." Chemistry of Materials.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8"/>
  <sheetViews>
    <sheetView tabSelected="1" zoomScaleNormal="100" workbookViewId="0">
      <pane xSplit="1" ySplit="3" topLeftCell="AB125" activePane="bottomRight" state="frozen"/>
      <selection pane="topRight" activeCell="B1" sqref="B1"/>
      <selection pane="bottomLeft" activeCell="A6" sqref="A6"/>
      <selection pane="bottomRight" activeCell="AD137" sqref="AD137"/>
    </sheetView>
  </sheetViews>
  <sheetFormatPr defaultRowHeight="15" x14ac:dyDescent="0.25"/>
  <cols>
    <col min="1" max="1" width="16.7109375" style="11" bestFit="1" customWidth="1"/>
    <col min="2" max="2" width="17.85546875" style="11" customWidth="1"/>
    <col min="3" max="3" width="20.140625" style="9" bestFit="1" customWidth="1"/>
    <col min="4" max="4" width="13.42578125" style="9" bestFit="1" customWidth="1"/>
    <col min="5" max="5" width="13.5703125" style="9" bestFit="1" customWidth="1"/>
    <col min="6" max="6" width="9.85546875" style="9" customWidth="1"/>
    <col min="7" max="7" width="25.7109375" style="9" bestFit="1" customWidth="1"/>
    <col min="8" max="8" width="11.5703125" style="9" bestFit="1" customWidth="1"/>
    <col min="9" max="9" width="22.28515625" style="9" bestFit="1" customWidth="1"/>
    <col min="10" max="10" width="24.28515625" style="9" bestFit="1" customWidth="1"/>
    <col min="11" max="11" width="31.5703125" style="9" bestFit="1" customWidth="1"/>
    <col min="12" max="12" width="19.42578125" style="9" bestFit="1" customWidth="1"/>
    <col min="13" max="13" width="20.85546875" style="9" bestFit="1" customWidth="1"/>
    <col min="14" max="14" width="22.28515625" style="9" bestFit="1" customWidth="1"/>
    <col min="15" max="15" width="23.7109375" style="9" bestFit="1" customWidth="1"/>
    <col min="16" max="16" width="29.28515625" style="9" bestFit="1" customWidth="1"/>
    <col min="17" max="17" width="30.7109375" style="9" bestFit="1" customWidth="1"/>
    <col min="18" max="18" width="25.28515625" style="9" bestFit="1" customWidth="1"/>
    <col min="19" max="19" width="16.7109375" style="9" bestFit="1" customWidth="1"/>
    <col min="20" max="20" width="20" style="9" bestFit="1" customWidth="1"/>
    <col min="21" max="21" width="27.140625" style="9" bestFit="1" customWidth="1"/>
    <col min="22" max="22" width="19.42578125" style="9" bestFit="1" customWidth="1"/>
    <col min="23" max="23" width="20.85546875" style="9" bestFit="1" customWidth="1"/>
    <col min="24" max="24" width="22.28515625" style="9" bestFit="1" customWidth="1"/>
    <col min="25" max="25" width="23.7109375" style="9" bestFit="1" customWidth="1"/>
    <col min="26" max="26" width="29.28515625" style="9" bestFit="1" customWidth="1"/>
    <col min="27" max="27" width="30.7109375" style="9" bestFit="1" customWidth="1"/>
    <col min="28" max="28" width="25.28515625" style="9" bestFit="1" customWidth="1"/>
    <col min="29" max="29" width="30.140625" customWidth="1"/>
    <col min="30" max="30" width="10.28515625" customWidth="1"/>
    <col min="31" max="31" width="32.28515625" customWidth="1"/>
    <col min="32" max="32" width="25.7109375" customWidth="1"/>
    <col min="33" max="33" width="12" bestFit="1" customWidth="1"/>
    <col min="34" max="34" width="20.7109375" style="1" bestFit="1" customWidth="1"/>
    <col min="35" max="35" width="36.28515625" style="1" customWidth="1"/>
    <col min="36" max="36" width="15.5703125" style="1" bestFit="1" customWidth="1"/>
    <col min="37" max="37" width="31.28515625" style="1" bestFit="1" customWidth="1"/>
    <col min="38" max="38" width="23.7109375" bestFit="1" customWidth="1"/>
  </cols>
  <sheetData>
    <row r="1" spans="1:40" ht="15" customHeight="1" thickBot="1" x14ac:dyDescent="0.3">
      <c r="A1" s="50" t="s">
        <v>0</v>
      </c>
      <c r="B1" s="50" t="s">
        <v>1</v>
      </c>
      <c r="C1" s="47" t="s">
        <v>2</v>
      </c>
      <c r="D1" s="48"/>
      <c r="E1" s="48"/>
      <c r="F1" s="48"/>
      <c r="G1" s="48"/>
      <c r="H1" s="49"/>
      <c r="I1" s="44" t="s">
        <v>3</v>
      </c>
      <c r="J1" s="45"/>
      <c r="K1" s="46"/>
      <c r="L1" s="41" t="s">
        <v>4</v>
      </c>
      <c r="M1" s="42"/>
      <c r="N1" s="42"/>
      <c r="O1" s="42"/>
      <c r="P1" s="42"/>
      <c r="Q1" s="42"/>
      <c r="R1" s="43"/>
      <c r="S1" s="53" t="s">
        <v>5</v>
      </c>
      <c r="T1" s="54"/>
      <c r="U1" s="55"/>
      <c r="V1" s="69" t="s">
        <v>6</v>
      </c>
      <c r="W1" s="70"/>
      <c r="X1" s="70"/>
      <c r="Y1" s="70"/>
      <c r="Z1" s="70"/>
      <c r="AA1" s="70"/>
      <c r="AB1" s="71"/>
      <c r="AC1" s="66" t="s">
        <v>7</v>
      </c>
      <c r="AD1" s="67"/>
      <c r="AE1" s="67"/>
      <c r="AF1" s="67"/>
      <c r="AG1" s="67"/>
      <c r="AH1" s="68"/>
      <c r="AL1" s="12"/>
      <c r="AM1" s="14"/>
      <c r="AN1" s="12"/>
    </row>
    <row r="2" spans="1:40" ht="15.75" thickBot="1" x14ac:dyDescent="0.3">
      <c r="A2" s="51"/>
      <c r="B2" s="51"/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4" t="s">
        <v>14</v>
      </c>
      <c r="J2" s="4" t="s">
        <v>15</v>
      </c>
      <c r="K2" s="4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6" t="s">
        <v>14</v>
      </c>
      <c r="T2" s="6" t="s">
        <v>15</v>
      </c>
      <c r="U2" s="6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24</v>
      </c>
      <c r="AA2" s="7" t="s">
        <v>22</v>
      </c>
      <c r="AB2" s="7" t="s">
        <v>23</v>
      </c>
      <c r="AC2" s="56" t="s">
        <v>25</v>
      </c>
      <c r="AD2" s="58" t="s">
        <v>26</v>
      </c>
      <c r="AE2" s="60" t="s">
        <v>27</v>
      </c>
      <c r="AF2" s="60" t="s">
        <v>28</v>
      </c>
      <c r="AG2" s="58" t="s">
        <v>29</v>
      </c>
      <c r="AH2" s="60" t="s">
        <v>30</v>
      </c>
      <c r="AI2" s="61" t="s">
        <v>31</v>
      </c>
      <c r="AJ2" s="63" t="s">
        <v>32</v>
      </c>
      <c r="AK2" s="2" t="s">
        <v>33</v>
      </c>
      <c r="AL2" s="64" t="s">
        <v>34</v>
      </c>
    </row>
    <row r="3" spans="1:40" ht="15.75" thickBot="1" x14ac:dyDescent="0.3">
      <c r="A3" s="52"/>
      <c r="B3" s="52"/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4" t="s">
        <v>41</v>
      </c>
      <c r="J3" s="4" t="s">
        <v>42</v>
      </c>
      <c r="K3" s="4" t="s">
        <v>43</v>
      </c>
      <c r="L3" s="5" t="s">
        <v>44</v>
      </c>
      <c r="M3" s="5" t="s">
        <v>45</v>
      </c>
      <c r="N3" s="5" t="s">
        <v>46</v>
      </c>
      <c r="O3" s="5" t="s">
        <v>47</v>
      </c>
      <c r="P3" s="5" t="s">
        <v>48</v>
      </c>
      <c r="Q3" s="5" t="s">
        <v>49</v>
      </c>
      <c r="R3" s="5" t="s">
        <v>50</v>
      </c>
      <c r="S3" s="6" t="s">
        <v>41</v>
      </c>
      <c r="T3" s="6" t="s">
        <v>42</v>
      </c>
      <c r="U3" s="6" t="s">
        <v>43</v>
      </c>
      <c r="V3" s="7" t="s">
        <v>44</v>
      </c>
      <c r="W3" s="7" t="s">
        <v>45</v>
      </c>
      <c r="X3" s="7" t="s">
        <v>46</v>
      </c>
      <c r="Y3" s="7" t="s">
        <v>47</v>
      </c>
      <c r="Z3" s="7" t="s">
        <v>48</v>
      </c>
      <c r="AA3" s="7" t="s">
        <v>49</v>
      </c>
      <c r="AB3" s="7" t="s">
        <v>50</v>
      </c>
      <c r="AC3" s="57"/>
      <c r="AD3" s="59"/>
      <c r="AE3" s="59"/>
      <c r="AF3" s="59"/>
      <c r="AG3" s="59"/>
      <c r="AH3" s="59"/>
      <c r="AI3" s="62"/>
      <c r="AJ3" s="62"/>
      <c r="AK3" s="2" t="s">
        <v>51</v>
      </c>
      <c r="AL3" s="65"/>
    </row>
    <row r="4" spans="1:40" ht="15" customHeight="1" x14ac:dyDescent="0.25">
      <c r="A4" s="10" t="s">
        <v>52</v>
      </c>
      <c r="B4" s="13" t="s">
        <v>53</v>
      </c>
      <c r="C4" s="28">
        <v>20471.578000000001</v>
      </c>
      <c r="D4" s="29">
        <v>21630.6</v>
      </c>
      <c r="E4" s="29">
        <v>1.7549999999999999</v>
      </c>
      <c r="F4" s="29">
        <v>3.09</v>
      </c>
      <c r="G4" s="29">
        <v>3.73</v>
      </c>
      <c r="H4" s="30" t="s">
        <v>54</v>
      </c>
      <c r="I4" s="28">
        <v>0</v>
      </c>
      <c r="J4" s="29">
        <v>0</v>
      </c>
      <c r="K4" s="30">
        <v>0</v>
      </c>
      <c r="L4" s="28">
        <v>12249.962</v>
      </c>
      <c r="M4" s="29">
        <v>0.34100000000000003</v>
      </c>
      <c r="N4" s="29">
        <v>9386.9549999999999</v>
      </c>
      <c r="O4" s="29">
        <v>0.26100000000000001</v>
      </c>
      <c r="P4" s="29">
        <v>5546.7520000000004</v>
      </c>
      <c r="Q4" s="29">
        <v>0.154</v>
      </c>
      <c r="R4" s="30">
        <v>0.27095000000000002</v>
      </c>
      <c r="S4" s="28">
        <v>0</v>
      </c>
      <c r="T4" s="29">
        <v>0</v>
      </c>
      <c r="U4" s="30">
        <v>0</v>
      </c>
      <c r="V4" s="28">
        <v>12249.962</v>
      </c>
      <c r="W4" s="29">
        <v>0.34100000000000003</v>
      </c>
      <c r="X4" s="29">
        <v>9386.9549999999999</v>
      </c>
      <c r="Y4" s="29">
        <v>0.26100000000000001</v>
      </c>
      <c r="Z4" s="29">
        <v>5614.3379999999997</v>
      </c>
      <c r="AA4" s="29">
        <v>0.156</v>
      </c>
      <c r="AB4" s="30">
        <v>0.27424999999999999</v>
      </c>
      <c r="AC4" s="31">
        <v>180</v>
      </c>
      <c r="AD4" s="32">
        <v>0</v>
      </c>
      <c r="AE4" s="18">
        <f>((AC4/6.0221409E+23)*39.95)/(P4*1E-24)</f>
        <v>2.152779888924123</v>
      </c>
      <c r="AF4" s="32">
        <v>8.3216414270999994</v>
      </c>
      <c r="AG4" s="32">
        <v>0</v>
      </c>
      <c r="AH4" s="19">
        <f>(AF4*39.95)/1000</f>
        <v>0.33244957501264505</v>
      </c>
      <c r="AI4" s="20">
        <f>AH4/1.40281551064036</f>
        <v>0.23698738179825787</v>
      </c>
      <c r="AJ4" s="13">
        <f>(ABS(AI4-Q4)/Q4)*100</f>
        <v>53.887910258609004</v>
      </c>
      <c r="AK4" s="13">
        <f>AI4/Q4</f>
        <v>1.5388791025860902</v>
      </c>
      <c r="AL4" s="38" t="s">
        <v>55</v>
      </c>
    </row>
    <row r="5" spans="1:40" x14ac:dyDescent="0.25">
      <c r="A5" s="8" t="s">
        <v>56</v>
      </c>
      <c r="B5" s="13" t="s">
        <v>53</v>
      </c>
      <c r="C5" s="33">
        <v>26237.787</v>
      </c>
      <c r="D5" s="1">
        <v>25956.720000000001</v>
      </c>
      <c r="E5" s="1">
        <v>1.643</v>
      </c>
      <c r="F5" s="1">
        <v>3.04</v>
      </c>
      <c r="G5" s="1">
        <v>4.05</v>
      </c>
      <c r="H5" s="19" t="s">
        <v>57</v>
      </c>
      <c r="I5" s="33">
        <v>0</v>
      </c>
      <c r="J5" s="1">
        <v>0</v>
      </c>
      <c r="K5" s="19">
        <v>0</v>
      </c>
      <c r="L5" s="33">
        <v>21003.048999999999</v>
      </c>
      <c r="M5" s="1">
        <v>0.48699999999999999</v>
      </c>
      <c r="N5" s="1">
        <v>12932.567999999999</v>
      </c>
      <c r="O5" s="1">
        <v>0.3</v>
      </c>
      <c r="P5" s="1">
        <v>9594.6720000000005</v>
      </c>
      <c r="Q5" s="1">
        <v>0.223</v>
      </c>
      <c r="R5" s="19">
        <v>0.36568000000000001</v>
      </c>
      <c r="S5" s="33">
        <v>0</v>
      </c>
      <c r="T5" s="1">
        <v>0</v>
      </c>
      <c r="U5" s="19">
        <v>0</v>
      </c>
      <c r="V5" s="33">
        <v>21003.048999999999</v>
      </c>
      <c r="W5" s="1">
        <v>0.48699999999999999</v>
      </c>
      <c r="X5" s="1">
        <v>12932.567999999999</v>
      </c>
      <c r="Y5" s="1">
        <v>0.3</v>
      </c>
      <c r="Z5" s="1">
        <v>0</v>
      </c>
      <c r="AA5" s="1">
        <v>0</v>
      </c>
      <c r="AB5" s="19">
        <v>0</v>
      </c>
      <c r="AC5" s="31">
        <v>321.58688999999998</v>
      </c>
      <c r="AD5" s="32">
        <v>8.7982272147000007</v>
      </c>
      <c r="AE5" s="18">
        <f t="shared" ref="AE5:AE69" si="0">((AC5/6.0221409E+23)*39.95)/(P5*1E-24)</f>
        <v>2.2234843356569987</v>
      </c>
      <c r="AF5" s="32">
        <v>12.3894943808</v>
      </c>
      <c r="AG5" s="32">
        <v>0.33896153740000001</v>
      </c>
      <c r="AH5" s="19">
        <f t="shared" ref="AH5:AH69" si="1">(AF5*39.95)/1000</f>
        <v>0.49496030051296003</v>
      </c>
      <c r="AI5" s="20">
        <f t="shared" ref="AI5:AI69" si="2">AH5/1.40281551064036</f>
        <v>0.35283349575099837</v>
      </c>
      <c r="AJ5" s="13">
        <f t="shared" ref="AJ5:AJ35" si="3">(ABS(AI5-Q5)/Q5)*100</f>
        <v>58.221298543048597</v>
      </c>
      <c r="AK5" s="13">
        <f t="shared" ref="AK5:AK69" si="4">AI5/Q5</f>
        <v>1.5822129854304861</v>
      </c>
      <c r="AL5" s="39"/>
    </row>
    <row r="6" spans="1:40" x14ac:dyDescent="0.25">
      <c r="A6" s="8" t="s">
        <v>58</v>
      </c>
      <c r="B6" s="13" t="s">
        <v>53</v>
      </c>
      <c r="C6" s="33">
        <v>38272.351000000002</v>
      </c>
      <c r="D6" s="1">
        <v>34608.959999999999</v>
      </c>
      <c r="E6" s="1">
        <v>1.502</v>
      </c>
      <c r="F6" s="1">
        <v>3.32</v>
      </c>
      <c r="G6" s="1">
        <v>6.85</v>
      </c>
      <c r="H6" s="19" t="s">
        <v>59</v>
      </c>
      <c r="I6" s="33">
        <v>2897.11</v>
      </c>
      <c r="J6" s="1">
        <v>756.97</v>
      </c>
      <c r="K6" s="19">
        <v>504.11</v>
      </c>
      <c r="L6" s="33">
        <v>30534.262999999999</v>
      </c>
      <c r="M6" s="1">
        <v>0.53100000000000003</v>
      </c>
      <c r="N6" s="1">
        <v>20510.978999999999</v>
      </c>
      <c r="O6" s="1">
        <v>0.35699999999999998</v>
      </c>
      <c r="P6" s="1">
        <v>16978.988000000001</v>
      </c>
      <c r="Q6" s="1">
        <v>0.29499999999999998</v>
      </c>
      <c r="R6" s="19">
        <v>0.44363999999999998</v>
      </c>
      <c r="S6" s="33">
        <v>0</v>
      </c>
      <c r="T6" s="1">
        <v>0</v>
      </c>
      <c r="U6" s="19">
        <v>0</v>
      </c>
      <c r="V6" s="33">
        <v>30534.262999999999</v>
      </c>
      <c r="W6" s="1">
        <v>0.53100000000000003</v>
      </c>
      <c r="X6" s="1">
        <v>20510.978999999999</v>
      </c>
      <c r="Y6" s="1">
        <v>0.35699999999999998</v>
      </c>
      <c r="Z6" s="1">
        <v>0</v>
      </c>
      <c r="AA6" s="1">
        <v>0</v>
      </c>
      <c r="AB6" s="19">
        <v>0</v>
      </c>
      <c r="AC6" s="31">
        <v>416.09433000000001</v>
      </c>
      <c r="AD6" s="32">
        <v>0.40822058570000003</v>
      </c>
      <c r="AE6" s="18">
        <f t="shared" si="0"/>
        <v>1.6257204456206262</v>
      </c>
      <c r="AF6" s="32">
        <v>12.022874354600001</v>
      </c>
      <c r="AG6" s="32">
        <v>1.1795365800000001E-2</v>
      </c>
      <c r="AH6" s="19">
        <f t="shared" si="1"/>
        <v>0.48031383046627008</v>
      </c>
      <c r="AI6" s="20">
        <f t="shared" si="2"/>
        <v>0.34239272863971648</v>
      </c>
      <c r="AJ6" s="13">
        <f t="shared" si="3"/>
        <v>16.065331742276779</v>
      </c>
      <c r="AK6" s="13">
        <f t="shared" si="4"/>
        <v>1.1606533174227678</v>
      </c>
      <c r="AL6" s="39"/>
    </row>
    <row r="7" spans="1:40" x14ac:dyDescent="0.25">
      <c r="A7" s="8" t="s">
        <v>60</v>
      </c>
      <c r="B7" s="13" t="s">
        <v>53</v>
      </c>
      <c r="C7" s="33">
        <v>33356.89</v>
      </c>
      <c r="D7" s="1">
        <v>38454.400000000001</v>
      </c>
      <c r="E7" s="1">
        <v>1.9139999999999999</v>
      </c>
      <c r="F7" s="1">
        <v>4.1399999999999997</v>
      </c>
      <c r="G7" s="1">
        <v>5.1100000000000003</v>
      </c>
      <c r="H7" s="19" t="s">
        <v>54</v>
      </c>
      <c r="I7" s="33">
        <v>675.66</v>
      </c>
      <c r="J7" s="1">
        <v>202.56</v>
      </c>
      <c r="K7" s="19">
        <v>105.81</v>
      </c>
      <c r="L7" s="33">
        <v>13925.718999999999</v>
      </c>
      <c r="M7" s="1">
        <v>0.218</v>
      </c>
      <c r="N7" s="1">
        <v>13629.281999999999</v>
      </c>
      <c r="O7" s="1">
        <v>0.21299999999999999</v>
      </c>
      <c r="P7" s="1">
        <v>6897.78</v>
      </c>
      <c r="Q7" s="1">
        <v>0.108</v>
      </c>
      <c r="R7" s="19">
        <v>0.20679</v>
      </c>
      <c r="S7" s="33">
        <v>682.48</v>
      </c>
      <c r="T7" s="1">
        <v>204.6</v>
      </c>
      <c r="U7" s="19">
        <v>106.88</v>
      </c>
      <c r="V7" s="33">
        <v>13925.718999999999</v>
      </c>
      <c r="W7" s="1">
        <v>0.218</v>
      </c>
      <c r="X7" s="1">
        <v>13629.281999999999</v>
      </c>
      <c r="Y7" s="1">
        <v>0.21299999999999999</v>
      </c>
      <c r="Z7" s="1">
        <v>6915.4979999999996</v>
      </c>
      <c r="AA7" s="1">
        <v>0.108</v>
      </c>
      <c r="AB7" s="19">
        <v>0.20732</v>
      </c>
      <c r="AC7" s="31">
        <v>134.01936000000001</v>
      </c>
      <c r="AD7" s="32">
        <v>1.7014942825999999</v>
      </c>
      <c r="AE7" s="18">
        <f t="shared" si="0"/>
        <v>1.2889143892191117</v>
      </c>
      <c r="AF7" s="32">
        <v>3.4851908068999999</v>
      </c>
      <c r="AG7" s="32">
        <v>4.4247579099999997E-2</v>
      </c>
      <c r="AH7" s="19">
        <f t="shared" si="1"/>
        <v>0.139233372735655</v>
      </c>
      <c r="AI7" s="20">
        <f t="shared" si="2"/>
        <v>9.9252803864492117E-2</v>
      </c>
      <c r="AJ7" s="13">
        <f t="shared" si="3"/>
        <v>8.0992556810258165</v>
      </c>
      <c r="AK7" s="13">
        <f t="shared" si="4"/>
        <v>0.91900744318974181</v>
      </c>
      <c r="AL7" s="39" t="s">
        <v>55</v>
      </c>
    </row>
    <row r="8" spans="1:40" x14ac:dyDescent="0.25">
      <c r="A8" s="8" t="s">
        <v>61</v>
      </c>
      <c r="B8" s="13" t="s">
        <v>53</v>
      </c>
      <c r="C8" s="33">
        <v>28616.780999999999</v>
      </c>
      <c r="D8" s="1">
        <v>34608.959999999999</v>
      </c>
      <c r="E8" s="1">
        <v>2.008</v>
      </c>
      <c r="F8" s="1">
        <v>3.11</v>
      </c>
      <c r="G8" s="1">
        <v>3.94</v>
      </c>
      <c r="H8" s="19" t="s">
        <v>54</v>
      </c>
      <c r="I8" s="33">
        <v>0</v>
      </c>
      <c r="J8" s="1">
        <v>0</v>
      </c>
      <c r="K8" s="19">
        <v>0</v>
      </c>
      <c r="L8" s="33">
        <v>13959.334000000001</v>
      </c>
      <c r="M8" s="1">
        <v>0.24299999999999999</v>
      </c>
      <c r="N8" s="1">
        <v>11014.4</v>
      </c>
      <c r="O8" s="1">
        <v>0.192</v>
      </c>
      <c r="P8" s="1">
        <v>6093.1660000000002</v>
      </c>
      <c r="Q8" s="1">
        <v>0.106</v>
      </c>
      <c r="R8" s="19">
        <v>0.21292</v>
      </c>
      <c r="S8" s="33">
        <v>0</v>
      </c>
      <c r="T8" s="1">
        <v>0</v>
      </c>
      <c r="U8" s="19">
        <v>0</v>
      </c>
      <c r="V8" s="33">
        <v>13959.334000000001</v>
      </c>
      <c r="W8" s="1">
        <v>0.24299999999999999</v>
      </c>
      <c r="X8" s="1">
        <v>11013.898999999999</v>
      </c>
      <c r="Y8" s="1">
        <v>0.192</v>
      </c>
      <c r="Z8" s="1">
        <v>0</v>
      </c>
      <c r="AA8" s="1">
        <v>0</v>
      </c>
      <c r="AB8" s="19">
        <v>0</v>
      </c>
      <c r="AC8" s="31">
        <v>167.94819000000001</v>
      </c>
      <c r="AD8" s="32">
        <v>0.20724000000000001</v>
      </c>
      <c r="AE8" s="18">
        <f t="shared" si="0"/>
        <v>1.8285135748306482</v>
      </c>
      <c r="AF8" s="32">
        <v>4.8527938039</v>
      </c>
      <c r="AG8" s="32">
        <v>5.9881144999999998E-3</v>
      </c>
      <c r="AH8" s="19">
        <f t="shared" si="1"/>
        <v>0.19386911246580502</v>
      </c>
      <c r="AI8" s="20">
        <f t="shared" si="2"/>
        <v>0.13820000634103857</v>
      </c>
      <c r="AJ8" s="13">
        <f t="shared" si="3"/>
        <v>30.377364472677904</v>
      </c>
      <c r="AK8" s="13">
        <f t="shared" si="4"/>
        <v>1.3037736447267789</v>
      </c>
      <c r="AL8" s="39"/>
    </row>
    <row r="9" spans="1:40" x14ac:dyDescent="0.25">
      <c r="A9" s="8" t="s">
        <v>62</v>
      </c>
      <c r="B9" s="13" t="s">
        <v>53</v>
      </c>
      <c r="C9" s="33">
        <v>31625.651999999998</v>
      </c>
      <c r="D9" s="1">
        <v>34608.959999999999</v>
      </c>
      <c r="E9" s="1">
        <v>1.8169999999999999</v>
      </c>
      <c r="F9" s="1">
        <v>7.09</v>
      </c>
      <c r="G9" s="1">
        <v>7.87</v>
      </c>
      <c r="H9" s="19" t="s">
        <v>54</v>
      </c>
      <c r="I9" s="33">
        <v>1906.72</v>
      </c>
      <c r="J9" s="1">
        <v>602.9</v>
      </c>
      <c r="K9" s="19">
        <v>331.78</v>
      </c>
      <c r="L9" s="33">
        <v>13225.896000000001</v>
      </c>
      <c r="M9" s="1">
        <v>0.23</v>
      </c>
      <c r="N9" s="1">
        <v>13955.023999999999</v>
      </c>
      <c r="O9" s="1">
        <v>0.24299999999999999</v>
      </c>
      <c r="P9" s="1">
        <v>7932.0349999999999</v>
      </c>
      <c r="Q9" s="1">
        <v>0.13800000000000001</v>
      </c>
      <c r="R9" s="19">
        <v>0.25080999999999998</v>
      </c>
      <c r="S9" s="33">
        <v>1925.07</v>
      </c>
      <c r="T9" s="1">
        <v>608.71</v>
      </c>
      <c r="U9" s="19">
        <v>334.97</v>
      </c>
      <c r="V9" s="33">
        <v>13225.896000000001</v>
      </c>
      <c r="W9" s="1">
        <v>0.23</v>
      </c>
      <c r="X9" s="1">
        <v>13955.004000000001</v>
      </c>
      <c r="Y9" s="1">
        <v>0.24299999999999999</v>
      </c>
      <c r="Z9" s="1">
        <v>8029.7089999999998</v>
      </c>
      <c r="AA9" s="1">
        <v>0.14000000000000001</v>
      </c>
      <c r="AB9" s="19">
        <v>0.25390000000000001</v>
      </c>
      <c r="AC9" s="31">
        <v>164.73859999999999</v>
      </c>
      <c r="AD9" s="32">
        <v>0.77523031419999999</v>
      </c>
      <c r="AE9" s="18">
        <f t="shared" si="0"/>
        <v>1.3777696705500198</v>
      </c>
      <c r="AF9" s="32">
        <v>4.7600540222000003</v>
      </c>
      <c r="AG9" s="32">
        <v>2.23999608E-2</v>
      </c>
      <c r="AH9" s="19">
        <f t="shared" si="1"/>
        <v>0.19016415818689003</v>
      </c>
      <c r="AI9" s="20">
        <f t="shared" si="2"/>
        <v>0.1355589218571468</v>
      </c>
      <c r="AJ9" s="13">
        <f t="shared" si="3"/>
        <v>1.7688972049660974</v>
      </c>
      <c r="AK9" s="13">
        <f t="shared" si="4"/>
        <v>0.98231102795033898</v>
      </c>
      <c r="AL9" s="39" t="s">
        <v>55</v>
      </c>
    </row>
    <row r="10" spans="1:40" x14ac:dyDescent="0.25">
      <c r="A10" s="8" t="s">
        <v>63</v>
      </c>
      <c r="B10" s="13" t="s">
        <v>53</v>
      </c>
      <c r="C10" s="33">
        <v>51025.321000000004</v>
      </c>
      <c r="D10" s="1">
        <v>51913.440000000002</v>
      </c>
      <c r="E10" s="1">
        <v>1.6890000000000001</v>
      </c>
      <c r="F10" s="1">
        <v>2.08</v>
      </c>
      <c r="G10" s="1">
        <v>5.87</v>
      </c>
      <c r="H10" s="19" t="s">
        <v>57</v>
      </c>
      <c r="I10" s="33">
        <v>2152.81</v>
      </c>
      <c r="J10" s="1">
        <v>421.91</v>
      </c>
      <c r="K10" s="19">
        <v>249.73</v>
      </c>
      <c r="L10" s="33">
        <v>33084.266000000003</v>
      </c>
      <c r="M10" s="1">
        <v>0.38400000000000001</v>
      </c>
      <c r="N10" s="1">
        <v>24383.59</v>
      </c>
      <c r="O10" s="1">
        <v>0.28299999999999997</v>
      </c>
      <c r="P10" s="1">
        <v>16244.347</v>
      </c>
      <c r="Q10" s="1">
        <v>0.188</v>
      </c>
      <c r="R10" s="19">
        <v>0.31835999999999998</v>
      </c>
      <c r="S10" s="33">
        <v>0</v>
      </c>
      <c r="T10" s="1">
        <v>0</v>
      </c>
      <c r="U10" s="19">
        <v>0</v>
      </c>
      <c r="V10" s="33">
        <v>33084.266000000003</v>
      </c>
      <c r="W10" s="1">
        <v>0.38400000000000001</v>
      </c>
      <c r="X10" s="1">
        <v>24383.59</v>
      </c>
      <c r="Y10" s="1">
        <v>0.28299999999999997</v>
      </c>
      <c r="Z10" s="1">
        <v>0</v>
      </c>
      <c r="AA10" s="1">
        <v>0</v>
      </c>
      <c r="AB10" s="19">
        <v>0</v>
      </c>
      <c r="AC10" s="31">
        <v>483.16307</v>
      </c>
      <c r="AD10" s="32">
        <v>4.0244972409999997</v>
      </c>
      <c r="AE10" s="18">
        <f t="shared" si="0"/>
        <v>1.9731374760223053</v>
      </c>
      <c r="AF10" s="32">
        <v>9.3071986559000006</v>
      </c>
      <c r="AG10" s="32">
        <v>7.7524127200000001E-2</v>
      </c>
      <c r="AH10" s="19">
        <f t="shared" si="1"/>
        <v>0.37182258630320508</v>
      </c>
      <c r="AI10" s="20">
        <f t="shared" si="2"/>
        <v>0.26505451606638908</v>
      </c>
      <c r="AJ10" s="13">
        <f t="shared" si="3"/>
        <v>40.986444716164407</v>
      </c>
      <c r="AK10" s="13">
        <f t="shared" si="4"/>
        <v>1.4098644471616439</v>
      </c>
      <c r="AL10" s="39"/>
    </row>
    <row r="11" spans="1:40" x14ac:dyDescent="0.25">
      <c r="A11" s="8" t="s">
        <v>64</v>
      </c>
      <c r="B11" s="13" t="s">
        <v>53</v>
      </c>
      <c r="C11" s="33">
        <v>38358.423999999999</v>
      </c>
      <c r="D11" s="1">
        <v>38935.08</v>
      </c>
      <c r="E11" s="1">
        <v>1.6859999999999999</v>
      </c>
      <c r="F11" s="1">
        <v>6.9</v>
      </c>
      <c r="G11" s="1">
        <v>7.73</v>
      </c>
      <c r="H11" s="19" t="s">
        <v>54</v>
      </c>
      <c r="I11" s="33">
        <v>2606.0700000000002</v>
      </c>
      <c r="J11" s="1">
        <v>679.4</v>
      </c>
      <c r="K11" s="19">
        <v>403.08</v>
      </c>
      <c r="L11" s="33">
        <v>19075.866999999998</v>
      </c>
      <c r="M11" s="1">
        <v>0.29499999999999998</v>
      </c>
      <c r="N11" s="1">
        <v>18346.442999999999</v>
      </c>
      <c r="O11" s="1">
        <v>0.28399999999999997</v>
      </c>
      <c r="P11" s="1">
        <v>11283.062</v>
      </c>
      <c r="Q11" s="1">
        <v>0.17499999999999999</v>
      </c>
      <c r="R11" s="19">
        <v>0.29415000000000002</v>
      </c>
      <c r="S11" s="33">
        <v>2635.82</v>
      </c>
      <c r="T11" s="1">
        <v>687.16</v>
      </c>
      <c r="U11" s="19">
        <v>407.69</v>
      </c>
      <c r="V11" s="33">
        <v>19075.866999999998</v>
      </c>
      <c r="W11" s="1">
        <v>0.29499999999999998</v>
      </c>
      <c r="X11" s="1">
        <v>18346.442999999999</v>
      </c>
      <c r="Y11" s="1">
        <v>0.28399999999999997</v>
      </c>
      <c r="Z11" s="1">
        <v>11393.141</v>
      </c>
      <c r="AA11" s="1">
        <v>0.17599999999999999</v>
      </c>
      <c r="AB11" s="19">
        <v>0.29702000000000001</v>
      </c>
      <c r="AC11" s="31">
        <v>239.89203000000001</v>
      </c>
      <c r="AD11" s="32">
        <v>2.5793472845999998</v>
      </c>
      <c r="AE11" s="18">
        <f t="shared" si="0"/>
        <v>1.4104403250107316</v>
      </c>
      <c r="AF11" s="32">
        <v>6.1614057249999998</v>
      </c>
      <c r="AG11" s="32">
        <v>6.6248158099999996E-2</v>
      </c>
      <c r="AH11" s="19">
        <f t="shared" si="1"/>
        <v>0.24614815871375001</v>
      </c>
      <c r="AI11" s="20">
        <f t="shared" si="2"/>
        <v>0.17546723489062921</v>
      </c>
      <c r="AJ11" s="13">
        <f t="shared" si="3"/>
        <v>0.26699136607384005</v>
      </c>
      <c r="AK11" s="13">
        <f t="shared" si="4"/>
        <v>1.0026699136607384</v>
      </c>
      <c r="AL11" s="39" t="s">
        <v>55</v>
      </c>
    </row>
    <row r="12" spans="1:40" x14ac:dyDescent="0.25">
      <c r="A12" s="8" t="s">
        <v>65</v>
      </c>
      <c r="B12" s="13" t="s">
        <v>53</v>
      </c>
      <c r="C12" s="33">
        <v>22074.531999999999</v>
      </c>
      <c r="D12" s="1">
        <v>23072.639999999999</v>
      </c>
      <c r="E12" s="1">
        <v>1.736</v>
      </c>
      <c r="F12" s="1">
        <v>3.03</v>
      </c>
      <c r="G12" s="1">
        <v>4.75</v>
      </c>
      <c r="H12" s="19" t="s">
        <v>59</v>
      </c>
      <c r="I12" s="33">
        <v>351.48</v>
      </c>
      <c r="J12" s="1">
        <v>159.22</v>
      </c>
      <c r="K12" s="19">
        <v>91.74</v>
      </c>
      <c r="L12" s="33">
        <v>13341.175999999999</v>
      </c>
      <c r="M12" s="1">
        <v>0.34799999999999998</v>
      </c>
      <c r="N12" s="1">
        <v>10200.411</v>
      </c>
      <c r="O12" s="1">
        <v>0.26600000000000001</v>
      </c>
      <c r="P12" s="1">
        <v>5495.9809999999998</v>
      </c>
      <c r="Q12" s="1">
        <v>0.14299999999999999</v>
      </c>
      <c r="R12" s="19">
        <v>0.24897</v>
      </c>
      <c r="S12" s="33">
        <v>0</v>
      </c>
      <c r="T12" s="1">
        <v>0</v>
      </c>
      <c r="U12" s="19">
        <v>0</v>
      </c>
      <c r="V12" s="33">
        <v>13341.175999999999</v>
      </c>
      <c r="W12" s="1">
        <v>0.34799999999999998</v>
      </c>
      <c r="X12" s="1">
        <v>10200.406999999999</v>
      </c>
      <c r="Y12" s="1">
        <v>0.26600000000000001</v>
      </c>
      <c r="Z12" s="1">
        <v>0</v>
      </c>
      <c r="AA12" s="1">
        <v>0</v>
      </c>
      <c r="AB12" s="19">
        <v>0</v>
      </c>
      <c r="AC12" s="31">
        <v>144.05341999999999</v>
      </c>
      <c r="AD12" s="32">
        <v>0.1584037449</v>
      </c>
      <c r="AE12" s="18">
        <f t="shared" si="0"/>
        <v>1.7387783414928528</v>
      </c>
      <c r="AF12" s="32">
        <v>6.2435463937</v>
      </c>
      <c r="AG12" s="32">
        <v>6.8655165000000001E-3</v>
      </c>
      <c r="AH12" s="19">
        <f t="shared" si="1"/>
        <v>0.24942967842831501</v>
      </c>
      <c r="AI12" s="20">
        <f t="shared" si="2"/>
        <v>0.1778064731508813</v>
      </c>
      <c r="AJ12" s="13">
        <f t="shared" si="3"/>
        <v>24.340191014602318</v>
      </c>
      <c r="AK12" s="13">
        <f t="shared" si="4"/>
        <v>1.2434019101460232</v>
      </c>
      <c r="AL12" s="39"/>
    </row>
    <row r="13" spans="1:40" x14ac:dyDescent="0.25">
      <c r="A13" s="8" t="s">
        <v>66</v>
      </c>
      <c r="B13" s="13" t="s">
        <v>53</v>
      </c>
      <c r="C13" s="33">
        <v>24990.502</v>
      </c>
      <c r="D13" s="1">
        <v>28840.799999999999</v>
      </c>
      <c r="E13" s="1">
        <v>1.9159999999999999</v>
      </c>
      <c r="F13" s="1">
        <v>4.5999999999999996</v>
      </c>
      <c r="G13" s="1">
        <v>4.92</v>
      </c>
      <c r="H13" s="19" t="s">
        <v>54</v>
      </c>
      <c r="I13" s="33">
        <v>898.82</v>
      </c>
      <c r="J13" s="1">
        <v>359.67</v>
      </c>
      <c r="K13" s="19">
        <v>187.68</v>
      </c>
      <c r="L13" s="33">
        <v>10482.579</v>
      </c>
      <c r="M13" s="1">
        <v>0.219</v>
      </c>
      <c r="N13" s="1">
        <v>10171.562</v>
      </c>
      <c r="O13" s="1">
        <v>0.21199999999999999</v>
      </c>
      <c r="P13" s="1">
        <v>5359.3959999999997</v>
      </c>
      <c r="Q13" s="1">
        <v>0.112</v>
      </c>
      <c r="R13" s="19">
        <v>0.21446000000000001</v>
      </c>
      <c r="S13" s="33">
        <v>883.56</v>
      </c>
      <c r="T13" s="1">
        <v>353.56</v>
      </c>
      <c r="U13" s="19">
        <v>184.49</v>
      </c>
      <c r="V13" s="33">
        <v>10482.579</v>
      </c>
      <c r="W13" s="1">
        <v>0.219</v>
      </c>
      <c r="X13" s="1">
        <v>10171.552</v>
      </c>
      <c r="Y13" s="1">
        <v>0.21199999999999999</v>
      </c>
      <c r="Z13" s="1">
        <v>5343.116</v>
      </c>
      <c r="AA13" s="1">
        <v>0.112</v>
      </c>
      <c r="AB13" s="19">
        <v>0.21381</v>
      </c>
      <c r="AC13" s="31">
        <v>99</v>
      </c>
      <c r="AD13" s="32">
        <v>0</v>
      </c>
      <c r="AE13" s="18">
        <f t="shared" si="0"/>
        <v>1.225420716242523</v>
      </c>
      <c r="AF13" s="32">
        <v>3.4326770887000002</v>
      </c>
      <c r="AG13" s="32">
        <v>0</v>
      </c>
      <c r="AH13" s="19">
        <f t="shared" si="1"/>
        <v>0.13713544969356503</v>
      </c>
      <c r="AI13" s="20">
        <f t="shared" si="2"/>
        <v>9.7757294992386543E-2</v>
      </c>
      <c r="AJ13" s="13">
        <f t="shared" si="3"/>
        <v>12.716700899654876</v>
      </c>
      <c r="AK13" s="13">
        <f t="shared" si="4"/>
        <v>0.87283299100345124</v>
      </c>
      <c r="AL13" s="39" t="s">
        <v>55</v>
      </c>
    </row>
    <row r="14" spans="1:40" x14ac:dyDescent="0.25">
      <c r="A14" s="8" t="s">
        <v>67</v>
      </c>
      <c r="B14" s="13" t="s">
        <v>53</v>
      </c>
      <c r="C14" s="33">
        <v>33756.966999999997</v>
      </c>
      <c r="D14" s="1">
        <v>30763.52</v>
      </c>
      <c r="E14" s="1">
        <v>1.5129999999999999</v>
      </c>
      <c r="F14" s="1">
        <v>6.51</v>
      </c>
      <c r="G14" s="1">
        <v>7.85</v>
      </c>
      <c r="H14" s="19" t="s">
        <v>54</v>
      </c>
      <c r="I14" s="33">
        <v>3071.65</v>
      </c>
      <c r="J14" s="1">
        <v>909.93</v>
      </c>
      <c r="K14" s="19">
        <v>601.29</v>
      </c>
      <c r="L14" s="33">
        <v>25284.473999999998</v>
      </c>
      <c r="M14" s="1">
        <v>0.495</v>
      </c>
      <c r="N14" s="1">
        <v>17986.338</v>
      </c>
      <c r="O14" s="1">
        <v>0.35199999999999998</v>
      </c>
      <c r="P14" s="1">
        <v>14757.79</v>
      </c>
      <c r="Q14" s="1">
        <v>0.28899999999999998</v>
      </c>
      <c r="R14" s="19">
        <v>0.43718000000000001</v>
      </c>
      <c r="S14" s="33">
        <v>3084.28</v>
      </c>
      <c r="T14" s="1">
        <v>913.67</v>
      </c>
      <c r="U14" s="19">
        <v>603.77</v>
      </c>
      <c r="V14" s="33">
        <v>25284.473999999998</v>
      </c>
      <c r="W14" s="1">
        <v>0.495</v>
      </c>
      <c r="X14" s="1">
        <v>17986.328000000001</v>
      </c>
      <c r="Y14" s="1">
        <v>0.35199999999999998</v>
      </c>
      <c r="Z14" s="1">
        <v>13576.08</v>
      </c>
      <c r="AA14" s="1">
        <v>0.26600000000000001</v>
      </c>
      <c r="AB14" s="19">
        <v>0.40217000000000003</v>
      </c>
      <c r="AC14" s="31">
        <v>352</v>
      </c>
      <c r="AD14" s="32">
        <v>0</v>
      </c>
      <c r="AE14" s="18">
        <f t="shared" si="0"/>
        <v>1.5822940992769394</v>
      </c>
      <c r="AF14" s="32">
        <v>11.4422569623</v>
      </c>
      <c r="AG14" s="32">
        <v>0</v>
      </c>
      <c r="AH14" s="19">
        <f t="shared" si="1"/>
        <v>0.45711816564388508</v>
      </c>
      <c r="AI14" s="20">
        <f t="shared" si="2"/>
        <v>0.3258576499736725</v>
      </c>
      <c r="AJ14" s="13">
        <f t="shared" si="3"/>
        <v>12.75351210161679</v>
      </c>
      <c r="AK14" s="13">
        <f t="shared" si="4"/>
        <v>1.1275351210161679</v>
      </c>
      <c r="AL14" s="39"/>
    </row>
    <row r="15" spans="1:40" x14ac:dyDescent="0.25">
      <c r="A15" s="8" t="s">
        <v>68</v>
      </c>
      <c r="B15" s="13" t="s">
        <v>53</v>
      </c>
      <c r="C15" s="33">
        <v>34446.468000000001</v>
      </c>
      <c r="D15" s="1">
        <v>30282.84</v>
      </c>
      <c r="E15" s="1">
        <v>1.46</v>
      </c>
      <c r="F15" s="1">
        <v>5.51</v>
      </c>
      <c r="G15" s="1">
        <v>9</v>
      </c>
      <c r="H15" s="19" t="s">
        <v>54</v>
      </c>
      <c r="I15" s="33">
        <v>3589.56</v>
      </c>
      <c r="J15" s="1">
        <v>1042.07</v>
      </c>
      <c r="K15" s="19">
        <v>713.83</v>
      </c>
      <c r="L15" s="33">
        <v>26158.14</v>
      </c>
      <c r="M15" s="1">
        <v>0.52</v>
      </c>
      <c r="N15" s="1">
        <v>18870.659</v>
      </c>
      <c r="O15" s="1">
        <v>0.375</v>
      </c>
      <c r="P15" s="1">
        <v>15368.263999999999</v>
      </c>
      <c r="Q15" s="1">
        <v>0.30599999999999999</v>
      </c>
      <c r="R15" s="19">
        <v>0.44614999999999999</v>
      </c>
      <c r="S15" s="33">
        <v>3527.42</v>
      </c>
      <c r="T15" s="1">
        <v>1024.03</v>
      </c>
      <c r="U15" s="19">
        <v>701.47</v>
      </c>
      <c r="V15" s="33">
        <v>26158.14</v>
      </c>
      <c r="W15" s="1">
        <v>0.52</v>
      </c>
      <c r="X15" s="1">
        <v>18870.648000000001</v>
      </c>
      <c r="Y15" s="1">
        <v>0.375</v>
      </c>
      <c r="Z15" s="1">
        <v>15473.932000000001</v>
      </c>
      <c r="AA15" s="1">
        <v>0.308</v>
      </c>
      <c r="AB15" s="19">
        <v>0.44922000000000001</v>
      </c>
      <c r="AC15" s="31">
        <v>348.03467999999998</v>
      </c>
      <c r="AD15" s="32">
        <v>4.2997210628999998</v>
      </c>
      <c r="AE15" s="18">
        <f t="shared" si="0"/>
        <v>1.5023239136813653</v>
      </c>
      <c r="AF15" s="32">
        <v>11.4929357586</v>
      </c>
      <c r="AG15" s="32">
        <v>0.1419870513</v>
      </c>
      <c r="AH15" s="19">
        <f t="shared" si="1"/>
        <v>0.45914278355607002</v>
      </c>
      <c r="AI15" s="20">
        <f t="shared" si="2"/>
        <v>0.32730090312907906</v>
      </c>
      <c r="AJ15" s="13">
        <f t="shared" si="3"/>
        <v>6.9610794539474066</v>
      </c>
      <c r="AK15" s="13">
        <f t="shared" si="4"/>
        <v>1.0696107945394742</v>
      </c>
      <c r="AL15" s="39" t="s">
        <v>55</v>
      </c>
    </row>
    <row r="16" spans="1:40" x14ac:dyDescent="0.25">
      <c r="A16" s="8" t="s">
        <v>69</v>
      </c>
      <c r="B16" s="13" t="s">
        <v>53</v>
      </c>
      <c r="C16" s="33">
        <v>43024.321000000004</v>
      </c>
      <c r="D16" s="1">
        <v>38935.08</v>
      </c>
      <c r="E16" s="1">
        <v>1.5029999999999999</v>
      </c>
      <c r="F16" s="1">
        <v>3.13</v>
      </c>
      <c r="G16" s="1">
        <v>7.23</v>
      </c>
      <c r="H16" s="19" t="s">
        <v>57</v>
      </c>
      <c r="I16" s="33">
        <v>3182.3</v>
      </c>
      <c r="J16" s="1">
        <v>739.65</v>
      </c>
      <c r="K16" s="19">
        <v>492.21</v>
      </c>
      <c r="L16" s="33">
        <v>34174.620000000003</v>
      </c>
      <c r="M16" s="1">
        <v>0.52900000000000003</v>
      </c>
      <c r="N16" s="1">
        <v>23064.734</v>
      </c>
      <c r="O16" s="1">
        <v>0.35699999999999998</v>
      </c>
      <c r="P16" s="1">
        <v>19226.761999999999</v>
      </c>
      <c r="Q16" s="1">
        <v>0.29699999999999999</v>
      </c>
      <c r="R16" s="19">
        <v>0.44688</v>
      </c>
      <c r="S16" s="33">
        <v>0</v>
      </c>
      <c r="T16" s="1">
        <v>0</v>
      </c>
      <c r="U16" s="19">
        <v>0</v>
      </c>
      <c r="V16" s="33">
        <v>34174.620000000003</v>
      </c>
      <c r="W16" s="1">
        <v>0.52900000000000003</v>
      </c>
      <c r="X16" s="1">
        <v>23064.722000000002</v>
      </c>
      <c r="Y16" s="1">
        <v>0.35699999999999998</v>
      </c>
      <c r="Z16" s="1">
        <v>0</v>
      </c>
      <c r="AA16" s="1">
        <v>0</v>
      </c>
      <c r="AB16" s="19">
        <v>0</v>
      </c>
      <c r="AC16" s="31">
        <v>527.25010999999995</v>
      </c>
      <c r="AD16" s="32">
        <v>8.2101676939000008</v>
      </c>
      <c r="AE16" s="18">
        <f t="shared" si="0"/>
        <v>1.8191830454679552</v>
      </c>
      <c r="AF16" s="32">
        <v>13.541933203199999</v>
      </c>
      <c r="AG16" s="32">
        <v>0.2108705914</v>
      </c>
      <c r="AH16" s="19">
        <f t="shared" si="1"/>
        <v>0.54100023146783993</v>
      </c>
      <c r="AI16" s="20">
        <f t="shared" si="2"/>
        <v>0.38565315778472048</v>
      </c>
      <c r="AJ16" s="13">
        <f t="shared" si="3"/>
        <v>29.849548075663467</v>
      </c>
      <c r="AK16" s="13">
        <f t="shared" si="4"/>
        <v>1.2984954807566347</v>
      </c>
      <c r="AL16" s="39"/>
    </row>
    <row r="17" spans="1:38" x14ac:dyDescent="0.25">
      <c r="A17" s="8" t="s">
        <v>70</v>
      </c>
      <c r="B17" s="13" t="s">
        <v>53</v>
      </c>
      <c r="C17" s="33">
        <v>51471.853000000003</v>
      </c>
      <c r="D17" s="1">
        <v>48668.85</v>
      </c>
      <c r="E17" s="1">
        <v>1.57</v>
      </c>
      <c r="F17" s="1">
        <v>2.92</v>
      </c>
      <c r="G17" s="1">
        <v>6.49</v>
      </c>
      <c r="H17" s="19" t="s">
        <v>59</v>
      </c>
      <c r="I17" s="33">
        <v>3387.82</v>
      </c>
      <c r="J17" s="1">
        <v>658.19</v>
      </c>
      <c r="K17" s="19">
        <v>419.2</v>
      </c>
      <c r="L17" s="33">
        <v>40910.042999999998</v>
      </c>
      <c r="M17" s="1">
        <v>0.50600000000000001</v>
      </c>
      <c r="N17" s="1">
        <v>26496.232</v>
      </c>
      <c r="O17" s="1">
        <v>0.32800000000000001</v>
      </c>
      <c r="P17" s="1">
        <v>21859.391</v>
      </c>
      <c r="Q17" s="1">
        <v>0.27</v>
      </c>
      <c r="R17" s="19">
        <v>0.42469000000000001</v>
      </c>
      <c r="S17" s="33">
        <v>0</v>
      </c>
      <c r="T17" s="1">
        <v>0</v>
      </c>
      <c r="U17" s="19">
        <v>0</v>
      </c>
      <c r="V17" s="33">
        <v>40910.042999999998</v>
      </c>
      <c r="W17" s="1">
        <v>0.50600000000000001</v>
      </c>
      <c r="X17" s="1">
        <v>26496.216</v>
      </c>
      <c r="Y17" s="1">
        <v>0.32800000000000001</v>
      </c>
      <c r="Z17" s="1">
        <v>0</v>
      </c>
      <c r="AA17" s="1">
        <v>0</v>
      </c>
      <c r="AB17" s="19">
        <v>0</v>
      </c>
      <c r="AC17" s="31">
        <v>429.61651000000001</v>
      </c>
      <c r="AD17" s="32">
        <v>1.3890149896999999</v>
      </c>
      <c r="AE17" s="18">
        <f t="shared" si="0"/>
        <v>1.3037933919485385</v>
      </c>
      <c r="AF17" s="32">
        <v>8.8274433268999992</v>
      </c>
      <c r="AG17" s="32">
        <v>2.8540455999999999E-2</v>
      </c>
      <c r="AH17" s="19">
        <f t="shared" si="1"/>
        <v>0.35265636090965502</v>
      </c>
      <c r="AI17" s="20">
        <f t="shared" si="2"/>
        <v>0.25139183180878416</v>
      </c>
      <c r="AJ17" s="13">
        <f t="shared" si="3"/>
        <v>6.8919141448947618</v>
      </c>
      <c r="AK17" s="13">
        <f t="shared" si="4"/>
        <v>0.93108085855105238</v>
      </c>
      <c r="AL17" s="39"/>
    </row>
    <row r="18" spans="1:38" x14ac:dyDescent="0.25">
      <c r="A18" s="8" t="s">
        <v>71</v>
      </c>
      <c r="B18" s="13" t="s">
        <v>53</v>
      </c>
      <c r="C18" s="33">
        <v>57405.072</v>
      </c>
      <c r="D18" s="1">
        <v>51913.440000000002</v>
      </c>
      <c r="E18" s="1">
        <v>1.502</v>
      </c>
      <c r="F18" s="1">
        <v>3.26</v>
      </c>
      <c r="G18" s="1">
        <v>7.24</v>
      </c>
      <c r="H18" s="19" t="s">
        <v>57</v>
      </c>
      <c r="I18" s="33">
        <v>4167.2299999999996</v>
      </c>
      <c r="J18" s="1">
        <v>725.93</v>
      </c>
      <c r="K18" s="19">
        <v>483.41</v>
      </c>
      <c r="L18" s="33">
        <v>45413.572</v>
      </c>
      <c r="M18" s="1">
        <v>0.52700000000000002</v>
      </c>
      <c r="N18" s="1">
        <v>30731.937000000002</v>
      </c>
      <c r="O18" s="1">
        <v>0.35699999999999998</v>
      </c>
      <c r="P18" s="1">
        <v>25215.554</v>
      </c>
      <c r="Q18" s="1">
        <v>0.29299999999999998</v>
      </c>
      <c r="R18" s="19">
        <v>0.43925999999999998</v>
      </c>
      <c r="S18" s="33">
        <v>0</v>
      </c>
      <c r="T18" s="1">
        <v>0</v>
      </c>
      <c r="U18" s="19">
        <v>0</v>
      </c>
      <c r="V18" s="33">
        <v>45413.572</v>
      </c>
      <c r="W18" s="1">
        <v>0.52700000000000002</v>
      </c>
      <c r="X18" s="1">
        <v>30731.928</v>
      </c>
      <c r="Y18" s="1">
        <v>0.35699999999999998</v>
      </c>
      <c r="Z18" s="1">
        <v>0</v>
      </c>
      <c r="AA18" s="1">
        <v>0</v>
      </c>
      <c r="AB18" s="19">
        <v>0</v>
      </c>
      <c r="AC18" s="31">
        <v>703.51602000000003</v>
      </c>
      <c r="AD18" s="32">
        <v>6.0612813079999999</v>
      </c>
      <c r="AE18" s="18">
        <f t="shared" si="0"/>
        <v>1.8508505324514584</v>
      </c>
      <c r="AF18" s="32">
        <v>13.5518705016</v>
      </c>
      <c r="AG18" s="32">
        <v>0.11675881859999999</v>
      </c>
      <c r="AH18" s="19">
        <f t="shared" si="1"/>
        <v>0.54139722653891997</v>
      </c>
      <c r="AI18" s="20">
        <f t="shared" si="2"/>
        <v>0.38593615655973318</v>
      </c>
      <c r="AJ18" s="13">
        <f t="shared" si="3"/>
        <v>31.718824764414062</v>
      </c>
      <c r="AK18" s="13">
        <f t="shared" si="4"/>
        <v>1.3171882476441406</v>
      </c>
      <c r="AL18" s="39"/>
    </row>
    <row r="19" spans="1:38" x14ac:dyDescent="0.25">
      <c r="A19" s="8" t="s">
        <v>72</v>
      </c>
      <c r="B19" s="13" t="s">
        <v>53</v>
      </c>
      <c r="C19" s="33">
        <v>30582.323</v>
      </c>
      <c r="D19" s="1">
        <v>25956.720000000001</v>
      </c>
      <c r="E19" s="1">
        <v>1.409</v>
      </c>
      <c r="F19" s="1">
        <v>5.38</v>
      </c>
      <c r="G19" s="1">
        <v>7.28</v>
      </c>
      <c r="H19" s="19" t="s">
        <v>54</v>
      </c>
      <c r="I19" s="33">
        <v>3077.68</v>
      </c>
      <c r="J19" s="1">
        <v>1006.36</v>
      </c>
      <c r="K19" s="19">
        <v>714.04</v>
      </c>
      <c r="L19" s="33">
        <v>26061.348999999998</v>
      </c>
      <c r="M19" s="1">
        <v>0.60499999999999998</v>
      </c>
      <c r="N19" s="1">
        <v>17328.661</v>
      </c>
      <c r="O19" s="1">
        <v>0.40200000000000002</v>
      </c>
      <c r="P19" s="1">
        <v>15802.005999999999</v>
      </c>
      <c r="Q19" s="1">
        <v>0.36699999999999999</v>
      </c>
      <c r="R19" s="19">
        <v>0.51670000000000005</v>
      </c>
      <c r="S19" s="33">
        <v>3083.88</v>
      </c>
      <c r="T19" s="1">
        <v>1008.39</v>
      </c>
      <c r="U19" s="19">
        <v>715.48</v>
      </c>
      <c r="V19" s="33">
        <v>26061.348999999998</v>
      </c>
      <c r="W19" s="1">
        <v>0.60499999999999998</v>
      </c>
      <c r="X19" s="1">
        <v>17328.661</v>
      </c>
      <c r="Y19" s="1">
        <v>0.40200000000000002</v>
      </c>
      <c r="Z19" s="1">
        <v>15781.212</v>
      </c>
      <c r="AA19" s="1">
        <v>0.36599999999999999</v>
      </c>
      <c r="AB19" s="19">
        <v>0.51602000000000003</v>
      </c>
      <c r="AC19" s="31">
        <v>322.90078</v>
      </c>
      <c r="AD19" s="32">
        <v>3.2646945313</v>
      </c>
      <c r="AE19" s="18">
        <f t="shared" si="0"/>
        <v>1.3555724782319112</v>
      </c>
      <c r="AF19" s="32">
        <v>12.440113461599999</v>
      </c>
      <c r="AG19" s="32">
        <v>0.12577600580000001</v>
      </c>
      <c r="AH19" s="19">
        <f t="shared" si="1"/>
        <v>0.49698253279092003</v>
      </c>
      <c r="AI19" s="20">
        <f t="shared" si="2"/>
        <v>0.35427504830200834</v>
      </c>
      <c r="AJ19" s="13">
        <f t="shared" si="3"/>
        <v>3.467289291005899</v>
      </c>
      <c r="AK19" s="13">
        <f t="shared" si="4"/>
        <v>0.96532710708994096</v>
      </c>
      <c r="AL19" s="39" t="s">
        <v>55</v>
      </c>
    </row>
    <row r="20" spans="1:38" x14ac:dyDescent="0.25">
      <c r="A20" s="8" t="s">
        <v>73</v>
      </c>
      <c r="B20" s="13" t="s">
        <v>53</v>
      </c>
      <c r="C20" s="33">
        <v>22479.062999999998</v>
      </c>
      <c r="D20" s="1">
        <v>25956.720000000001</v>
      </c>
      <c r="E20" s="1">
        <v>1.917</v>
      </c>
      <c r="F20" s="1">
        <v>2.29</v>
      </c>
      <c r="G20" s="1">
        <v>3.47</v>
      </c>
      <c r="H20" s="19" t="s">
        <v>54</v>
      </c>
      <c r="I20" s="33">
        <v>0</v>
      </c>
      <c r="J20" s="1">
        <v>0</v>
      </c>
      <c r="K20" s="19">
        <v>0</v>
      </c>
      <c r="L20" s="33">
        <v>7670.2049999999999</v>
      </c>
      <c r="M20" s="1">
        <v>0.17799999999999999</v>
      </c>
      <c r="N20" s="1">
        <v>9303.0730000000003</v>
      </c>
      <c r="O20" s="1">
        <v>0.216</v>
      </c>
      <c r="P20" s="1">
        <v>978.68299999999999</v>
      </c>
      <c r="Q20" s="1">
        <v>2.3E-2</v>
      </c>
      <c r="R20" s="19">
        <v>4.3540000000000002E-2</v>
      </c>
      <c r="S20" s="33">
        <v>0</v>
      </c>
      <c r="T20" s="1">
        <v>0</v>
      </c>
      <c r="U20" s="19">
        <v>0</v>
      </c>
      <c r="V20" s="33">
        <v>7670.2049999999999</v>
      </c>
      <c r="W20" s="1">
        <v>0.17799999999999999</v>
      </c>
      <c r="X20" s="1">
        <v>9303.0730000000003</v>
      </c>
      <c r="Y20" s="1">
        <v>0.216</v>
      </c>
      <c r="Z20" s="1">
        <v>987.05600000000004</v>
      </c>
      <c r="AA20" s="1">
        <v>2.3E-2</v>
      </c>
      <c r="AB20" s="19">
        <v>4.3909999999999998E-2</v>
      </c>
      <c r="AC20" s="31">
        <v>144</v>
      </c>
      <c r="AD20" s="32">
        <v>0</v>
      </c>
      <c r="AE20" s="18">
        <f t="shared" si="0"/>
        <v>9.7608203305459753</v>
      </c>
      <c r="AF20" s="32">
        <v>5.5477609513999999</v>
      </c>
      <c r="AG20" s="32">
        <v>0</v>
      </c>
      <c r="AH20" s="19">
        <f t="shared" si="1"/>
        <v>0.22163305000843</v>
      </c>
      <c r="AI20" s="20">
        <f t="shared" si="2"/>
        <v>0.15799158786550521</v>
      </c>
      <c r="AJ20" s="13">
        <f t="shared" si="3"/>
        <v>586.91994724132701</v>
      </c>
      <c r="AK20" s="13">
        <f t="shared" si="4"/>
        <v>6.8691994724132703</v>
      </c>
      <c r="AL20" s="39" t="s">
        <v>55</v>
      </c>
    </row>
    <row r="21" spans="1:38" x14ac:dyDescent="0.25">
      <c r="A21" s="8" t="s">
        <v>74</v>
      </c>
      <c r="B21" s="13" t="s">
        <v>53</v>
      </c>
      <c r="C21" s="33">
        <v>19977.514999999999</v>
      </c>
      <c r="D21" s="1">
        <v>23072.639999999999</v>
      </c>
      <c r="E21" s="1">
        <v>1.9179999999999999</v>
      </c>
      <c r="F21" s="1">
        <v>1.87</v>
      </c>
      <c r="G21" s="1">
        <v>3.73</v>
      </c>
      <c r="H21" s="19" t="s">
        <v>57</v>
      </c>
      <c r="I21" s="33">
        <v>0</v>
      </c>
      <c r="J21" s="1">
        <v>0</v>
      </c>
      <c r="K21" s="19">
        <v>0</v>
      </c>
      <c r="L21" s="33">
        <v>7827.9260000000004</v>
      </c>
      <c r="M21" s="1">
        <v>0.20399999999999999</v>
      </c>
      <c r="N21" s="1">
        <v>8128.8670000000002</v>
      </c>
      <c r="O21" s="1">
        <v>0.21199999999999999</v>
      </c>
      <c r="P21" s="1">
        <v>4049.8020000000001</v>
      </c>
      <c r="Q21" s="1">
        <v>0.106</v>
      </c>
      <c r="R21" s="19">
        <v>0.20272000000000001</v>
      </c>
      <c r="S21" s="33">
        <v>0</v>
      </c>
      <c r="T21" s="1">
        <v>0</v>
      </c>
      <c r="U21" s="19">
        <v>0</v>
      </c>
      <c r="V21" s="33">
        <v>7827.9260000000004</v>
      </c>
      <c r="W21" s="1">
        <v>0.20399999999999999</v>
      </c>
      <c r="X21" s="1">
        <v>8128.8670000000002</v>
      </c>
      <c r="Y21" s="1">
        <v>0.21199999999999999</v>
      </c>
      <c r="Z21" s="1">
        <v>4044.924</v>
      </c>
      <c r="AA21" s="1">
        <v>0.106</v>
      </c>
      <c r="AB21" s="19">
        <v>0.20247000000000001</v>
      </c>
      <c r="AC21" s="31">
        <v>128</v>
      </c>
      <c r="AD21" s="32">
        <v>0</v>
      </c>
      <c r="AE21" s="18">
        <f t="shared" si="0"/>
        <v>2.0967277848392429</v>
      </c>
      <c r="AF21" s="32">
        <v>5.5477609513999999</v>
      </c>
      <c r="AG21" s="32">
        <v>0</v>
      </c>
      <c r="AH21" s="19">
        <f t="shared" si="1"/>
        <v>0.22163305000843</v>
      </c>
      <c r="AI21" s="20">
        <f t="shared" si="2"/>
        <v>0.15799158786550521</v>
      </c>
      <c r="AJ21" s="13">
        <f t="shared" si="3"/>
        <v>49.048667797646431</v>
      </c>
      <c r="AK21" s="13">
        <f t="shared" si="4"/>
        <v>1.4904866779764643</v>
      </c>
      <c r="AL21" s="39" t="s">
        <v>55</v>
      </c>
    </row>
    <row r="22" spans="1:38" x14ac:dyDescent="0.25">
      <c r="A22" s="8" t="s">
        <v>75</v>
      </c>
      <c r="B22" s="13" t="s">
        <v>53</v>
      </c>
      <c r="C22" s="33">
        <v>52221.423000000003</v>
      </c>
      <c r="D22" s="1">
        <v>51913.440000000002</v>
      </c>
      <c r="E22" s="1">
        <v>1.651</v>
      </c>
      <c r="F22" s="1">
        <v>2.76</v>
      </c>
      <c r="G22" s="1">
        <v>6.37</v>
      </c>
      <c r="H22" s="19" t="s">
        <v>59</v>
      </c>
      <c r="I22" s="33">
        <v>2859.63</v>
      </c>
      <c r="J22" s="1">
        <v>547.6</v>
      </c>
      <c r="K22" s="19">
        <v>331.73</v>
      </c>
      <c r="L22" s="33">
        <v>37645.733999999997</v>
      </c>
      <c r="M22" s="1">
        <v>0.437</v>
      </c>
      <c r="N22" s="1">
        <v>25571.116000000002</v>
      </c>
      <c r="O22" s="1">
        <v>0.29699999999999999</v>
      </c>
      <c r="P22" s="1">
        <v>19147.651999999998</v>
      </c>
      <c r="Q22" s="1">
        <v>0.222</v>
      </c>
      <c r="R22" s="19">
        <v>0.36665999999999999</v>
      </c>
      <c r="S22" s="33">
        <v>0</v>
      </c>
      <c r="T22" s="1">
        <v>0</v>
      </c>
      <c r="U22" s="19">
        <v>0</v>
      </c>
      <c r="V22" s="33">
        <v>37645.733999999997</v>
      </c>
      <c r="W22" s="1">
        <v>0.437</v>
      </c>
      <c r="X22" s="1">
        <v>25571.113000000001</v>
      </c>
      <c r="Y22" s="1">
        <v>0.29699999999999999</v>
      </c>
      <c r="Z22" s="1">
        <v>0</v>
      </c>
      <c r="AA22" s="1">
        <v>0</v>
      </c>
      <c r="AB22" s="19">
        <v>0</v>
      </c>
      <c r="AC22" s="31">
        <v>416.30590000000001</v>
      </c>
      <c r="AD22" s="32">
        <v>2.6516205911999999</v>
      </c>
      <c r="AE22" s="18">
        <f>((AC22/6.0221409E+23)*39.95)/(P22*1E-24)</f>
        <v>1.4423242693791456</v>
      </c>
      <c r="AF22" s="32">
        <v>8.0193250550999995</v>
      </c>
      <c r="AG22" s="32">
        <v>5.1078323500000002E-2</v>
      </c>
      <c r="AH22" s="19">
        <f t="shared" si="1"/>
        <v>0.32037203595124497</v>
      </c>
      <c r="AI22" s="20">
        <f>AH22/1.40281551064036</f>
        <v>0.22837788256632616</v>
      </c>
      <c r="AJ22" s="13">
        <f>(ABS(AI22-Q22)/Q22)*100</f>
        <v>2.8729200749216912</v>
      </c>
      <c r="AK22" s="13">
        <f>AI22/Q22</f>
        <v>1.0287292007492168</v>
      </c>
      <c r="AL22" s="39"/>
    </row>
    <row r="23" spans="1:38" x14ac:dyDescent="0.25">
      <c r="A23" s="8" t="s">
        <v>76</v>
      </c>
      <c r="B23" s="13" t="s">
        <v>53</v>
      </c>
      <c r="C23" s="33">
        <v>32556.937999999998</v>
      </c>
      <c r="D23" s="1">
        <v>34608.959999999999</v>
      </c>
      <c r="E23" s="1">
        <v>1.7649999999999999</v>
      </c>
      <c r="F23" s="1">
        <v>2.8</v>
      </c>
      <c r="G23" s="1">
        <v>3.74</v>
      </c>
      <c r="H23" s="19" t="s">
        <v>54</v>
      </c>
      <c r="I23" s="33">
        <v>0</v>
      </c>
      <c r="J23" s="1">
        <v>0</v>
      </c>
      <c r="K23" s="19">
        <v>0</v>
      </c>
      <c r="L23" s="33">
        <v>18182.652999999998</v>
      </c>
      <c r="M23" s="1">
        <v>0.316</v>
      </c>
      <c r="N23" s="1">
        <v>14835.665000000001</v>
      </c>
      <c r="O23" s="1">
        <v>0.25800000000000001</v>
      </c>
      <c r="P23" s="1">
        <v>8048.348</v>
      </c>
      <c r="Q23" s="1">
        <v>0.14000000000000001</v>
      </c>
      <c r="R23" s="19">
        <v>0.24721000000000001</v>
      </c>
      <c r="S23" s="33">
        <v>0</v>
      </c>
      <c r="T23" s="1">
        <v>0</v>
      </c>
      <c r="U23" s="19">
        <v>0</v>
      </c>
      <c r="V23" s="33">
        <v>18182.652999999998</v>
      </c>
      <c r="W23" s="1">
        <v>0.316</v>
      </c>
      <c r="X23" s="1">
        <v>14835.614</v>
      </c>
      <c r="Y23" s="1">
        <v>0.25800000000000001</v>
      </c>
      <c r="Z23" s="1">
        <v>0</v>
      </c>
      <c r="AA23" s="1">
        <v>0</v>
      </c>
      <c r="AB23" s="19">
        <v>0</v>
      </c>
      <c r="AC23" s="31">
        <v>144.15526</v>
      </c>
      <c r="AD23" s="32">
        <v>0.1959635619</v>
      </c>
      <c r="AE23" s="18">
        <f t="shared" si="0"/>
        <v>1.1882001926828067</v>
      </c>
      <c r="AF23" s="32">
        <v>4.1653068872999999</v>
      </c>
      <c r="AG23" s="32">
        <v>5.6622864E-3</v>
      </c>
      <c r="AH23" s="19">
        <f t="shared" si="1"/>
        <v>0.16640401014763501</v>
      </c>
      <c r="AI23" s="20">
        <f>AH23/1.40281551064036</f>
        <v>0.11862145013756982</v>
      </c>
      <c r="AJ23" s="13">
        <f t="shared" si="3"/>
        <v>15.270392758878709</v>
      </c>
      <c r="AK23" s="13">
        <f t="shared" si="4"/>
        <v>0.84729607241121296</v>
      </c>
      <c r="AL23" s="39"/>
    </row>
    <row r="24" spans="1:38" x14ac:dyDescent="0.25">
      <c r="A24" s="8" t="s">
        <v>77</v>
      </c>
      <c r="B24" s="13" t="s">
        <v>53</v>
      </c>
      <c r="C24" s="33">
        <v>32023.528999999999</v>
      </c>
      <c r="D24" s="1">
        <v>34608.959999999999</v>
      </c>
      <c r="E24" s="1">
        <v>1.7949999999999999</v>
      </c>
      <c r="F24" s="1">
        <v>3.12</v>
      </c>
      <c r="G24" s="1">
        <v>4.42</v>
      </c>
      <c r="H24" s="19" t="s">
        <v>54</v>
      </c>
      <c r="I24" s="33">
        <v>64.47</v>
      </c>
      <c r="J24" s="1">
        <v>20.13</v>
      </c>
      <c r="K24" s="19">
        <v>11.22</v>
      </c>
      <c r="L24" s="33">
        <v>18480.601999999999</v>
      </c>
      <c r="M24" s="1">
        <v>0.32200000000000001</v>
      </c>
      <c r="N24" s="1">
        <v>14267.955</v>
      </c>
      <c r="O24" s="1">
        <v>0.248</v>
      </c>
      <c r="P24" s="1">
        <v>8761.9509999999991</v>
      </c>
      <c r="Q24" s="1">
        <v>0.152</v>
      </c>
      <c r="R24" s="19">
        <v>0.27361000000000002</v>
      </c>
      <c r="S24" s="33">
        <v>0</v>
      </c>
      <c r="T24" s="1">
        <v>0</v>
      </c>
      <c r="U24" s="19">
        <v>0</v>
      </c>
      <c r="V24" s="33">
        <v>18480.601999999999</v>
      </c>
      <c r="W24" s="1">
        <v>0.32200000000000001</v>
      </c>
      <c r="X24" s="1">
        <v>14267.955</v>
      </c>
      <c r="Y24" s="1">
        <v>0.248</v>
      </c>
      <c r="Z24" s="1">
        <v>0</v>
      </c>
      <c r="AA24" s="1">
        <v>0</v>
      </c>
      <c r="AB24" s="19">
        <v>0</v>
      </c>
      <c r="AC24" s="31">
        <v>145.03806</v>
      </c>
      <c r="AD24" s="32">
        <v>0.15223999999999999</v>
      </c>
      <c r="AE24" s="18">
        <f t="shared" si="0"/>
        <v>1.0981130004450423</v>
      </c>
      <c r="AF24" s="32">
        <v>4.1908150299000004</v>
      </c>
      <c r="AG24" s="32">
        <v>4.3989121000000001E-3</v>
      </c>
      <c r="AH24" s="19">
        <f t="shared" si="1"/>
        <v>0.16742306044450503</v>
      </c>
      <c r="AI24" s="20">
        <f t="shared" si="2"/>
        <v>0.11934788229428646</v>
      </c>
      <c r="AJ24" s="13">
        <f t="shared" si="3"/>
        <v>21.481656385337857</v>
      </c>
      <c r="AK24" s="13">
        <f t="shared" si="4"/>
        <v>0.78518343614662145</v>
      </c>
      <c r="AL24" s="39"/>
    </row>
    <row r="25" spans="1:38" x14ac:dyDescent="0.25">
      <c r="A25" s="8" t="s">
        <v>78</v>
      </c>
      <c r="B25" s="13" t="s">
        <v>53</v>
      </c>
      <c r="C25" s="33">
        <v>20230.373</v>
      </c>
      <c r="D25" s="1">
        <v>19227.2</v>
      </c>
      <c r="E25" s="1">
        <v>1.5780000000000001</v>
      </c>
      <c r="F25" s="1">
        <v>1.59</v>
      </c>
      <c r="G25" s="1">
        <v>7.33</v>
      </c>
      <c r="H25" s="19" t="s">
        <v>57</v>
      </c>
      <c r="I25" s="33">
        <v>1326.95</v>
      </c>
      <c r="J25" s="1">
        <v>655.92</v>
      </c>
      <c r="K25" s="19">
        <v>415.61</v>
      </c>
      <c r="L25" s="33">
        <v>15486.535</v>
      </c>
      <c r="M25" s="1">
        <v>0.48499999999999999</v>
      </c>
      <c r="N25" s="1">
        <v>10361.993</v>
      </c>
      <c r="O25" s="1">
        <v>0.32500000000000001</v>
      </c>
      <c r="P25" s="1">
        <v>8435.6980000000003</v>
      </c>
      <c r="Q25" s="1">
        <v>0.26400000000000001</v>
      </c>
      <c r="R25" s="19">
        <v>0.41698000000000002</v>
      </c>
      <c r="S25" s="33">
        <v>0</v>
      </c>
      <c r="T25" s="1">
        <v>0</v>
      </c>
      <c r="U25" s="19">
        <v>0</v>
      </c>
      <c r="V25" s="33">
        <v>15486.535</v>
      </c>
      <c r="W25" s="1">
        <v>0.48499999999999999</v>
      </c>
      <c r="X25" s="1">
        <v>10361.993</v>
      </c>
      <c r="Y25" s="1">
        <v>0.32500000000000001</v>
      </c>
      <c r="Z25" s="1">
        <v>0</v>
      </c>
      <c r="AA25" s="1">
        <v>0</v>
      </c>
      <c r="AB25" s="19">
        <v>0</v>
      </c>
      <c r="AC25" s="31">
        <v>191.40163999999999</v>
      </c>
      <c r="AD25" s="32">
        <v>1.5881693894</v>
      </c>
      <c r="AE25" s="18">
        <f t="shared" si="0"/>
        <v>1.5051871510131756</v>
      </c>
      <c r="AF25" s="32">
        <v>9.9548488539999997</v>
      </c>
      <c r="AG25" s="32">
        <v>8.2601101199999999E-2</v>
      </c>
      <c r="AH25" s="19">
        <f t="shared" si="1"/>
        <v>0.39769621171730002</v>
      </c>
      <c r="AI25" s="20">
        <f t="shared" si="2"/>
        <v>0.28349858459702865</v>
      </c>
      <c r="AJ25" s="13">
        <f t="shared" si="3"/>
        <v>7.3858274988744821</v>
      </c>
      <c r="AK25" s="13">
        <f t="shared" si="4"/>
        <v>1.0738582749887449</v>
      </c>
      <c r="AL25" s="39"/>
    </row>
    <row r="26" spans="1:38" x14ac:dyDescent="0.25">
      <c r="A26" s="8" t="s">
        <v>79</v>
      </c>
      <c r="B26" s="13" t="s">
        <v>53</v>
      </c>
      <c r="C26" s="33">
        <v>18850.348000000002</v>
      </c>
      <c r="D26" s="1">
        <v>21630.6</v>
      </c>
      <c r="E26" s="1">
        <v>1.905</v>
      </c>
      <c r="F26" s="1">
        <v>3.98</v>
      </c>
      <c r="G26" s="1">
        <v>4.91</v>
      </c>
      <c r="H26" s="19" t="s">
        <v>54</v>
      </c>
      <c r="I26" s="33">
        <v>250.62</v>
      </c>
      <c r="J26" s="1">
        <v>132.94999999999999</v>
      </c>
      <c r="K26" s="19">
        <v>69.78</v>
      </c>
      <c r="L26" s="33">
        <v>10075.609</v>
      </c>
      <c r="M26" s="1">
        <v>0.28100000000000003</v>
      </c>
      <c r="N26" s="1">
        <v>7588.4549999999999</v>
      </c>
      <c r="O26" s="1">
        <v>0.21099999999999999</v>
      </c>
      <c r="P26" s="1">
        <v>4613.0219999999999</v>
      </c>
      <c r="Q26" s="1">
        <v>0.128</v>
      </c>
      <c r="R26" s="19">
        <v>0.24471999999999999</v>
      </c>
      <c r="S26" s="33">
        <v>234.63</v>
      </c>
      <c r="T26" s="1">
        <v>124.47</v>
      </c>
      <c r="U26" s="19">
        <v>65.319999999999993</v>
      </c>
      <c r="V26" s="33">
        <v>10075.609</v>
      </c>
      <c r="W26" s="1">
        <v>0.28100000000000003</v>
      </c>
      <c r="X26" s="1">
        <v>7588.04</v>
      </c>
      <c r="Y26" s="1">
        <v>0.21099999999999999</v>
      </c>
      <c r="Z26" s="1">
        <v>4531.5780000000004</v>
      </c>
      <c r="AA26" s="1">
        <v>0.126</v>
      </c>
      <c r="AB26" s="19">
        <v>0.2404</v>
      </c>
      <c r="AC26" s="31">
        <v>108</v>
      </c>
      <c r="AD26" s="32">
        <v>0</v>
      </c>
      <c r="AE26" s="18">
        <f t="shared" si="0"/>
        <v>1.5531167405379369</v>
      </c>
      <c r="AF26" s="32">
        <v>4.9929848562999997</v>
      </c>
      <c r="AG26" s="32">
        <v>0</v>
      </c>
      <c r="AH26" s="19">
        <f t="shared" si="1"/>
        <v>0.19946974500918502</v>
      </c>
      <c r="AI26" s="20">
        <f t="shared" si="2"/>
        <v>0.14219242908009386</v>
      </c>
      <c r="AJ26" s="13">
        <f t="shared" si="3"/>
        <v>11.087835218823324</v>
      </c>
      <c r="AK26" s="13">
        <f t="shared" si="4"/>
        <v>1.1108783521882333</v>
      </c>
      <c r="AL26" s="39" t="s">
        <v>55</v>
      </c>
    </row>
    <row r="27" spans="1:38" x14ac:dyDescent="0.25">
      <c r="A27" s="8" t="s">
        <v>80</v>
      </c>
      <c r="B27" s="13" t="s">
        <v>53</v>
      </c>
      <c r="C27" s="33">
        <v>17959.861000000001</v>
      </c>
      <c r="D27" s="1">
        <v>19227.2</v>
      </c>
      <c r="E27" s="1">
        <v>1.778</v>
      </c>
      <c r="F27" s="1">
        <v>3.72</v>
      </c>
      <c r="G27" s="1">
        <v>5.43</v>
      </c>
      <c r="H27" s="19" t="s">
        <v>54</v>
      </c>
      <c r="I27" s="33">
        <v>337.39</v>
      </c>
      <c r="J27" s="1">
        <v>187.86</v>
      </c>
      <c r="K27" s="19">
        <v>105.67</v>
      </c>
      <c r="L27" s="33">
        <v>9879.5040000000008</v>
      </c>
      <c r="M27" s="1">
        <v>0.309</v>
      </c>
      <c r="N27" s="1">
        <v>8091.6379999999999</v>
      </c>
      <c r="O27" s="1">
        <v>0.253</v>
      </c>
      <c r="P27" s="1">
        <v>4550.7370000000001</v>
      </c>
      <c r="Q27" s="1">
        <v>0.14299999999999999</v>
      </c>
      <c r="R27" s="19">
        <v>0.25337999999999999</v>
      </c>
      <c r="S27" s="33">
        <v>335.71</v>
      </c>
      <c r="T27" s="1">
        <v>186.92</v>
      </c>
      <c r="U27" s="19">
        <v>105.15</v>
      </c>
      <c r="V27" s="33">
        <v>9879.5040000000008</v>
      </c>
      <c r="W27" s="1">
        <v>0.309</v>
      </c>
      <c r="X27" s="1">
        <v>8091.6379999999999</v>
      </c>
      <c r="Y27" s="1">
        <v>0.253</v>
      </c>
      <c r="Z27" s="1">
        <v>4570.9660000000003</v>
      </c>
      <c r="AA27" s="1">
        <v>0.14299999999999999</v>
      </c>
      <c r="AB27" s="19">
        <v>0.25451000000000001</v>
      </c>
      <c r="AC27" s="31">
        <v>87.175799999999995</v>
      </c>
      <c r="AD27" s="32">
        <v>1.9173816886999999</v>
      </c>
      <c r="AE27" s="18">
        <f t="shared" si="0"/>
        <v>1.2708083963018548</v>
      </c>
      <c r="AF27" s="32">
        <v>4.5340359294999999</v>
      </c>
      <c r="AG27" s="32">
        <v>9.9723518100000005E-2</v>
      </c>
      <c r="AH27" s="19">
        <f t="shared" si="1"/>
        <v>0.18113473538352501</v>
      </c>
      <c r="AI27" s="20">
        <f t="shared" si="2"/>
        <v>0.12912227873844956</v>
      </c>
      <c r="AJ27" s="13">
        <f t="shared" si="3"/>
        <v>9.7047001829023998</v>
      </c>
      <c r="AK27" s="13">
        <f t="shared" si="4"/>
        <v>0.90295299817097596</v>
      </c>
      <c r="AL27" s="39" t="s">
        <v>55</v>
      </c>
    </row>
    <row r="28" spans="1:38" x14ac:dyDescent="0.25">
      <c r="A28" s="8" t="s">
        <v>81</v>
      </c>
      <c r="B28" s="13" t="s">
        <v>53</v>
      </c>
      <c r="C28" s="33">
        <v>46010.019</v>
      </c>
      <c r="D28" s="1">
        <v>51913.440000000002</v>
      </c>
      <c r="E28" s="1">
        <v>1.8740000000000001</v>
      </c>
      <c r="F28" s="1">
        <v>4.97</v>
      </c>
      <c r="G28" s="1">
        <v>5.22</v>
      </c>
      <c r="H28" s="19" t="s">
        <v>54</v>
      </c>
      <c r="I28" s="33">
        <v>1546.72</v>
      </c>
      <c r="J28" s="1">
        <v>336.17</v>
      </c>
      <c r="K28" s="19">
        <v>179.42</v>
      </c>
      <c r="L28" s="33">
        <v>18131.708999999999</v>
      </c>
      <c r="M28" s="1">
        <v>0.21</v>
      </c>
      <c r="N28" s="1">
        <v>19371.591</v>
      </c>
      <c r="O28" s="1">
        <v>0.22500000000000001</v>
      </c>
      <c r="P28" s="1">
        <v>9401.0329999999994</v>
      </c>
      <c r="Q28" s="1">
        <v>0.109</v>
      </c>
      <c r="R28" s="19">
        <v>0.20433000000000001</v>
      </c>
      <c r="S28" s="33">
        <v>1542.04</v>
      </c>
      <c r="T28" s="1">
        <v>335.15</v>
      </c>
      <c r="U28" s="19">
        <v>178.88</v>
      </c>
      <c r="V28" s="33">
        <v>18131.708999999999</v>
      </c>
      <c r="W28" s="1">
        <v>0.21</v>
      </c>
      <c r="X28" s="1">
        <v>19371.591</v>
      </c>
      <c r="Y28" s="1">
        <v>0.22500000000000001</v>
      </c>
      <c r="Z28" s="1">
        <v>9418.4670000000006</v>
      </c>
      <c r="AA28" s="1">
        <v>0.109</v>
      </c>
      <c r="AB28" s="19">
        <v>0.20469999999999999</v>
      </c>
      <c r="AC28" s="31">
        <v>161.88855000000001</v>
      </c>
      <c r="AD28" s="32">
        <v>1.6202592916</v>
      </c>
      <c r="AE28" s="18">
        <f t="shared" si="0"/>
        <v>1.14236904703654</v>
      </c>
      <c r="AF28" s="32">
        <v>3.1184686673000002</v>
      </c>
      <c r="AG28" s="32">
        <v>3.1211150100000001E-2</v>
      </c>
      <c r="AH28" s="19">
        <f t="shared" si="1"/>
        <v>0.12458282325863501</v>
      </c>
      <c r="AI28" s="20">
        <f t="shared" si="2"/>
        <v>8.880912872268229E-2</v>
      </c>
      <c r="AJ28" s="13">
        <f t="shared" si="3"/>
        <v>18.523735116805238</v>
      </c>
      <c r="AK28" s="13">
        <f t="shared" si="4"/>
        <v>0.8147626488319476</v>
      </c>
      <c r="AL28" s="39" t="s">
        <v>55</v>
      </c>
    </row>
    <row r="29" spans="1:38" x14ac:dyDescent="0.25">
      <c r="A29" s="8" t="s">
        <v>82</v>
      </c>
      <c r="B29" s="13" t="s">
        <v>53</v>
      </c>
      <c r="C29" s="33">
        <v>29873.615000000002</v>
      </c>
      <c r="D29" s="1">
        <v>28840.799999999999</v>
      </c>
      <c r="E29" s="1">
        <v>1.603</v>
      </c>
      <c r="F29" s="1">
        <v>6.36</v>
      </c>
      <c r="G29" s="1">
        <v>6.8</v>
      </c>
      <c r="H29" s="19" t="s">
        <v>54</v>
      </c>
      <c r="I29" s="33">
        <v>2289.34</v>
      </c>
      <c r="J29" s="1">
        <v>766.34</v>
      </c>
      <c r="K29" s="19">
        <v>478.03</v>
      </c>
      <c r="L29" s="33">
        <v>17903.468000000001</v>
      </c>
      <c r="M29" s="1">
        <v>0.374</v>
      </c>
      <c r="N29" s="1">
        <v>15073.325999999999</v>
      </c>
      <c r="O29" s="1">
        <v>0.315</v>
      </c>
      <c r="P29" s="1">
        <v>10549.821</v>
      </c>
      <c r="Q29" s="1">
        <v>0.22</v>
      </c>
      <c r="R29" s="19">
        <v>0.35315000000000002</v>
      </c>
      <c r="S29" s="33">
        <v>2313.83</v>
      </c>
      <c r="T29" s="1">
        <v>774.54</v>
      </c>
      <c r="U29" s="19">
        <v>483.14</v>
      </c>
      <c r="V29" s="33">
        <v>17903.468000000001</v>
      </c>
      <c r="W29" s="1">
        <v>0.374</v>
      </c>
      <c r="X29" s="1">
        <v>15073.325999999999</v>
      </c>
      <c r="Y29" s="1">
        <v>0.315</v>
      </c>
      <c r="Z29" s="1">
        <v>10335.779</v>
      </c>
      <c r="AA29" s="1">
        <v>0.216</v>
      </c>
      <c r="AB29" s="19">
        <v>0.34598000000000001</v>
      </c>
      <c r="AC29" s="31">
        <v>239.98068000000001</v>
      </c>
      <c r="AD29" s="32">
        <v>3.6851627400000003E-2</v>
      </c>
      <c r="AE29" s="18">
        <f t="shared" si="0"/>
        <v>1.5090271716887236</v>
      </c>
      <c r="AF29" s="32">
        <v>8.320971535</v>
      </c>
      <c r="AG29" s="32">
        <v>1.2777750999999999E-3</v>
      </c>
      <c r="AH29" s="19">
        <f t="shared" si="1"/>
        <v>0.33242281282325004</v>
      </c>
      <c r="AI29" s="20">
        <f t="shared" si="2"/>
        <v>0.23696830431501648</v>
      </c>
      <c r="AJ29" s="13">
        <f t="shared" si="3"/>
        <v>7.7128655977347611</v>
      </c>
      <c r="AK29" s="13">
        <f t="shared" si="4"/>
        <v>1.0771286559773476</v>
      </c>
      <c r="AL29" s="39" t="s">
        <v>55</v>
      </c>
    </row>
    <row r="30" spans="1:38" x14ac:dyDescent="0.25">
      <c r="A30" s="8" t="s">
        <v>83</v>
      </c>
      <c r="B30" s="13" t="s">
        <v>53</v>
      </c>
      <c r="C30" s="33">
        <v>25292.832999999999</v>
      </c>
      <c r="D30" s="1">
        <v>25956.720000000001</v>
      </c>
      <c r="E30" s="1">
        <v>1.704</v>
      </c>
      <c r="F30" s="1">
        <v>3.23</v>
      </c>
      <c r="G30" s="1">
        <v>4.8899999999999997</v>
      </c>
      <c r="H30" s="19" t="s">
        <v>59</v>
      </c>
      <c r="I30" s="33">
        <v>371.89</v>
      </c>
      <c r="J30" s="1">
        <v>147.03</v>
      </c>
      <c r="K30" s="19">
        <v>86.28</v>
      </c>
      <c r="L30" s="33">
        <v>19213.789000000001</v>
      </c>
      <c r="M30" s="1">
        <v>0.44600000000000001</v>
      </c>
      <c r="N30" s="1">
        <v>11954.174000000001</v>
      </c>
      <c r="O30" s="1">
        <v>0.27700000000000002</v>
      </c>
      <c r="P30" s="1">
        <v>9309.91</v>
      </c>
      <c r="Q30" s="1">
        <v>0.216</v>
      </c>
      <c r="R30" s="19">
        <v>0.36808000000000002</v>
      </c>
      <c r="S30" s="33">
        <v>0</v>
      </c>
      <c r="T30" s="1">
        <v>0</v>
      </c>
      <c r="U30" s="19">
        <v>0</v>
      </c>
      <c r="V30" s="33">
        <v>19213.789000000001</v>
      </c>
      <c r="W30" s="1">
        <v>0.44600000000000001</v>
      </c>
      <c r="X30" s="1">
        <v>11954.174000000001</v>
      </c>
      <c r="Y30" s="1">
        <v>0.27700000000000002</v>
      </c>
      <c r="Z30" s="1">
        <v>0</v>
      </c>
      <c r="AA30" s="1">
        <v>0</v>
      </c>
      <c r="AB30" s="19">
        <v>0</v>
      </c>
      <c r="AC30" s="31">
        <v>217</v>
      </c>
      <c r="AD30" s="32">
        <v>0</v>
      </c>
      <c r="AE30" s="18">
        <f t="shared" si="0"/>
        <v>1.5462514588788696</v>
      </c>
      <c r="AF30" s="32">
        <v>8.3601675447999995</v>
      </c>
      <c r="AG30" s="32">
        <v>0</v>
      </c>
      <c r="AH30" s="19">
        <f t="shared" si="1"/>
        <v>0.33398869341476001</v>
      </c>
      <c r="AI30" s="20">
        <f t="shared" si="2"/>
        <v>0.23808454560236522</v>
      </c>
      <c r="AJ30" s="13">
        <f t="shared" si="3"/>
        <v>10.224326667761678</v>
      </c>
      <c r="AK30" s="13">
        <f t="shared" si="4"/>
        <v>1.1022432666776167</v>
      </c>
      <c r="AL30" s="39"/>
    </row>
    <row r="31" spans="1:38" x14ac:dyDescent="0.25">
      <c r="A31" s="8" t="s">
        <v>84</v>
      </c>
      <c r="B31" s="13" t="s">
        <v>53</v>
      </c>
      <c r="C31" s="33">
        <v>22842.036</v>
      </c>
      <c r="D31" s="1">
        <v>25956.720000000001</v>
      </c>
      <c r="E31" s="1">
        <v>1.887</v>
      </c>
      <c r="F31" s="1">
        <v>3.07</v>
      </c>
      <c r="G31" s="1">
        <v>4.22</v>
      </c>
      <c r="H31" s="19" t="s">
        <v>54</v>
      </c>
      <c r="I31" s="33">
        <v>0</v>
      </c>
      <c r="J31" s="1">
        <v>0</v>
      </c>
      <c r="K31" s="19">
        <v>0</v>
      </c>
      <c r="L31" s="33">
        <v>8884.8289999999997</v>
      </c>
      <c r="M31" s="1">
        <v>0.20599999999999999</v>
      </c>
      <c r="N31" s="1">
        <v>9507.6239999999998</v>
      </c>
      <c r="O31" s="1">
        <v>0.221</v>
      </c>
      <c r="P31" s="1">
        <v>4333.5749999999998</v>
      </c>
      <c r="Q31" s="1">
        <v>0.10100000000000001</v>
      </c>
      <c r="R31" s="19">
        <v>0.18972</v>
      </c>
      <c r="S31" s="33">
        <v>0</v>
      </c>
      <c r="T31" s="1">
        <v>0</v>
      </c>
      <c r="U31" s="19">
        <v>0</v>
      </c>
      <c r="V31" s="33">
        <v>8884.8289999999997</v>
      </c>
      <c r="W31" s="1">
        <v>0.20599999999999999</v>
      </c>
      <c r="X31" s="1">
        <v>9507.6239999999998</v>
      </c>
      <c r="Y31" s="1">
        <v>0.221</v>
      </c>
      <c r="Z31" s="1">
        <v>0</v>
      </c>
      <c r="AA31" s="1">
        <v>0</v>
      </c>
      <c r="AB31" s="19">
        <v>0</v>
      </c>
      <c r="AC31" s="31">
        <v>72</v>
      </c>
      <c r="AD31" s="32">
        <v>0</v>
      </c>
      <c r="AE31" s="18">
        <f t="shared" si="0"/>
        <v>1.1021787927472961</v>
      </c>
      <c r="AF31" s="32">
        <v>2.7738804757</v>
      </c>
      <c r="AG31" s="32">
        <v>0</v>
      </c>
      <c r="AH31" s="19">
        <f t="shared" si="1"/>
        <v>0.110816525004215</v>
      </c>
      <c r="AI31" s="20">
        <f t="shared" si="2"/>
        <v>7.8995793932752606E-2</v>
      </c>
      <c r="AJ31" s="13">
        <f t="shared" si="3"/>
        <v>21.78634264083901</v>
      </c>
      <c r="AK31" s="13">
        <f t="shared" si="4"/>
        <v>0.78213657359160993</v>
      </c>
      <c r="AL31" s="39"/>
    </row>
    <row r="32" spans="1:38" x14ac:dyDescent="0.25">
      <c r="A32" s="8" t="s">
        <v>85</v>
      </c>
      <c r="B32" s="13" t="s">
        <v>53</v>
      </c>
      <c r="C32" s="33">
        <v>78370.149000000005</v>
      </c>
      <c r="D32" s="1">
        <v>77870.16</v>
      </c>
      <c r="E32" s="1">
        <v>1.65</v>
      </c>
      <c r="F32" s="1">
        <v>2.76</v>
      </c>
      <c r="G32" s="1">
        <v>6.36</v>
      </c>
      <c r="H32" s="19" t="s">
        <v>54</v>
      </c>
      <c r="I32" s="33">
        <v>4298.92</v>
      </c>
      <c r="J32" s="1">
        <v>548.54</v>
      </c>
      <c r="K32" s="19">
        <v>332.46</v>
      </c>
      <c r="L32" s="33">
        <v>56398.968999999997</v>
      </c>
      <c r="M32" s="1">
        <v>0.436</v>
      </c>
      <c r="N32" s="1">
        <v>38385.767</v>
      </c>
      <c r="O32" s="1">
        <v>0.29699999999999999</v>
      </c>
      <c r="P32" s="1">
        <v>28712.554</v>
      </c>
      <c r="Q32" s="1">
        <v>0.222</v>
      </c>
      <c r="R32" s="19">
        <v>0.36636999999999997</v>
      </c>
      <c r="S32" s="33">
        <v>0</v>
      </c>
      <c r="T32" s="1">
        <v>0</v>
      </c>
      <c r="U32" s="19">
        <v>0</v>
      </c>
      <c r="V32" s="33">
        <v>56398.968999999997</v>
      </c>
      <c r="W32" s="1">
        <v>0.436</v>
      </c>
      <c r="X32" s="1">
        <v>38385.764000000003</v>
      </c>
      <c r="Y32" s="1">
        <v>0.29699999999999999</v>
      </c>
      <c r="Z32" s="1">
        <v>0</v>
      </c>
      <c r="AA32" s="1">
        <v>0</v>
      </c>
      <c r="AB32" s="19">
        <v>0</v>
      </c>
      <c r="AC32" s="31">
        <v>618.58698000000004</v>
      </c>
      <c r="AD32" s="32">
        <v>3.7856109804</v>
      </c>
      <c r="AE32" s="18">
        <f t="shared" si="0"/>
        <v>1.4292059676431719</v>
      </c>
      <c r="AF32" s="32">
        <v>7.9439182701000002</v>
      </c>
      <c r="AG32" s="32">
        <v>4.86149648E-2</v>
      </c>
      <c r="AH32" s="19">
        <f t="shared" si="1"/>
        <v>0.31735953489049501</v>
      </c>
      <c r="AI32" s="20">
        <f t="shared" si="2"/>
        <v>0.22623041482170819</v>
      </c>
      <c r="AJ32" s="13">
        <f t="shared" si="3"/>
        <v>1.905592262030716</v>
      </c>
      <c r="AK32" s="13">
        <f t="shared" si="4"/>
        <v>1.0190559226203071</v>
      </c>
      <c r="AL32" s="39"/>
    </row>
    <row r="33" spans="1:38" x14ac:dyDescent="0.25">
      <c r="A33" s="8" t="s">
        <v>86</v>
      </c>
      <c r="B33" s="13" t="s">
        <v>53</v>
      </c>
      <c r="C33" s="33">
        <v>47757.936999999998</v>
      </c>
      <c r="D33" s="1">
        <v>45424.26</v>
      </c>
      <c r="E33" s="1">
        <v>1.579</v>
      </c>
      <c r="F33" s="1">
        <v>2.99</v>
      </c>
      <c r="G33" s="1">
        <v>6.64</v>
      </c>
      <c r="H33" s="19" t="s">
        <v>59</v>
      </c>
      <c r="I33" s="33">
        <v>2806.61</v>
      </c>
      <c r="J33" s="1">
        <v>587.66999999999996</v>
      </c>
      <c r="K33" s="19">
        <v>372.09</v>
      </c>
      <c r="L33" s="33">
        <v>37651.542000000001</v>
      </c>
      <c r="M33" s="1">
        <v>0.499</v>
      </c>
      <c r="N33" s="1">
        <v>24495.769</v>
      </c>
      <c r="O33" s="1">
        <v>0.32500000000000001</v>
      </c>
      <c r="P33" s="1">
        <v>19802.38</v>
      </c>
      <c r="Q33" s="1">
        <v>0.26300000000000001</v>
      </c>
      <c r="R33" s="19">
        <v>0.41464000000000001</v>
      </c>
      <c r="S33" s="33">
        <v>0</v>
      </c>
      <c r="T33" s="1">
        <v>0</v>
      </c>
      <c r="U33" s="19">
        <v>0</v>
      </c>
      <c r="V33" s="33">
        <v>37651.542000000001</v>
      </c>
      <c r="W33" s="1">
        <v>0.499</v>
      </c>
      <c r="X33" s="1">
        <v>24495.667000000001</v>
      </c>
      <c r="Y33" s="1">
        <v>0.32500000000000001</v>
      </c>
      <c r="Z33" s="1">
        <v>0</v>
      </c>
      <c r="AA33" s="1">
        <v>0</v>
      </c>
      <c r="AB33" s="19">
        <v>0</v>
      </c>
      <c r="AC33" s="31">
        <v>397.65926000000002</v>
      </c>
      <c r="AD33" s="32">
        <v>2.9202561355999999</v>
      </c>
      <c r="AE33" s="18">
        <f t="shared" si="0"/>
        <v>1.3321697905015282</v>
      </c>
      <c r="AF33" s="32">
        <v>8.7544385499999997</v>
      </c>
      <c r="AG33" s="32">
        <v>6.4289218100000003E-2</v>
      </c>
      <c r="AH33" s="19">
        <f t="shared" si="1"/>
        <v>0.34973982007250004</v>
      </c>
      <c r="AI33" s="20">
        <f t="shared" si="2"/>
        <v>0.24931276951225761</v>
      </c>
      <c r="AJ33" s="13">
        <f t="shared" si="3"/>
        <v>5.2042701474305693</v>
      </c>
      <c r="AK33" s="13">
        <f t="shared" si="4"/>
        <v>0.94795729852569433</v>
      </c>
      <c r="AL33" s="39"/>
    </row>
    <row r="34" spans="1:38" x14ac:dyDescent="0.25">
      <c r="A34" s="8" t="s">
        <v>87</v>
      </c>
      <c r="B34" s="13" t="s">
        <v>53</v>
      </c>
      <c r="C34" s="33">
        <v>31593.769</v>
      </c>
      <c r="D34" s="1">
        <v>34608.959999999999</v>
      </c>
      <c r="E34" s="1">
        <v>1.819</v>
      </c>
      <c r="F34" s="1">
        <v>3.26</v>
      </c>
      <c r="G34" s="1">
        <v>4.6100000000000003</v>
      </c>
      <c r="H34" s="19" t="s">
        <v>54</v>
      </c>
      <c r="I34" s="33">
        <v>134.16999999999999</v>
      </c>
      <c r="J34" s="1">
        <v>42.47</v>
      </c>
      <c r="K34" s="19">
        <v>23.35</v>
      </c>
      <c r="L34" s="33">
        <v>15863.664000000001</v>
      </c>
      <c r="M34" s="1">
        <v>0.27600000000000002</v>
      </c>
      <c r="N34" s="1">
        <v>13813.471</v>
      </c>
      <c r="O34" s="1">
        <v>0.24</v>
      </c>
      <c r="P34" s="1">
        <v>7185.7669999999998</v>
      </c>
      <c r="Q34" s="1">
        <v>0.125</v>
      </c>
      <c r="R34" s="19">
        <v>0.22744</v>
      </c>
      <c r="S34" s="33">
        <v>0</v>
      </c>
      <c r="T34" s="1">
        <v>0</v>
      </c>
      <c r="U34" s="19">
        <v>0</v>
      </c>
      <c r="V34" s="33">
        <v>15863.664000000001</v>
      </c>
      <c r="W34" s="1">
        <v>0.27600000000000002</v>
      </c>
      <c r="X34" s="1">
        <v>13811.607</v>
      </c>
      <c r="Y34" s="1">
        <v>0.24</v>
      </c>
      <c r="Z34" s="1">
        <v>0</v>
      </c>
      <c r="AA34" s="1">
        <v>0</v>
      </c>
      <c r="AB34" s="19">
        <v>0</v>
      </c>
      <c r="AC34" s="31">
        <v>116.09763</v>
      </c>
      <c r="AD34" s="32">
        <v>4.5454072774999998</v>
      </c>
      <c r="AE34" s="18">
        <f t="shared" si="0"/>
        <v>1.0718057790203881</v>
      </c>
      <c r="AF34" s="32">
        <v>3.3545932200999999</v>
      </c>
      <c r="AG34" s="32">
        <v>0.13133767190000001</v>
      </c>
      <c r="AH34" s="19">
        <f t="shared" si="1"/>
        <v>0.134015999142995</v>
      </c>
      <c r="AI34" s="20">
        <f t="shared" si="2"/>
        <v>9.5533588078035386E-2</v>
      </c>
      <c r="AJ34" s="13">
        <f t="shared" si="3"/>
        <v>23.573129537571692</v>
      </c>
      <c r="AK34" s="13">
        <f t="shared" si="4"/>
        <v>0.76426870462428309</v>
      </c>
      <c r="AL34" s="39"/>
    </row>
    <row r="35" spans="1:38" x14ac:dyDescent="0.25">
      <c r="A35" s="8" t="s">
        <v>88</v>
      </c>
      <c r="B35" s="13" t="s">
        <v>53</v>
      </c>
      <c r="C35" s="33">
        <v>22684.035</v>
      </c>
      <c r="D35" s="1">
        <v>23072.639999999999</v>
      </c>
      <c r="E35" s="1">
        <v>1.6890000000000001</v>
      </c>
      <c r="F35" s="1">
        <v>3.67</v>
      </c>
      <c r="G35" s="1">
        <v>6.92</v>
      </c>
      <c r="H35" s="19" t="s">
        <v>54</v>
      </c>
      <c r="I35" s="33">
        <v>1156.81</v>
      </c>
      <c r="J35" s="1">
        <v>509.97</v>
      </c>
      <c r="K35" s="19">
        <v>301.94</v>
      </c>
      <c r="L35" s="33">
        <v>15412.299000000001</v>
      </c>
      <c r="M35" s="1">
        <v>0.40200000000000002</v>
      </c>
      <c r="N35" s="1">
        <v>10843.97</v>
      </c>
      <c r="O35" s="1">
        <v>0.28299999999999997</v>
      </c>
      <c r="P35" s="1">
        <v>7744.7640000000001</v>
      </c>
      <c r="Q35" s="1">
        <v>0.20200000000000001</v>
      </c>
      <c r="R35" s="19">
        <v>0.34142</v>
      </c>
      <c r="S35" s="33">
        <v>1129.52</v>
      </c>
      <c r="T35" s="1">
        <v>497.94</v>
      </c>
      <c r="U35" s="19">
        <v>294.81</v>
      </c>
      <c r="V35" s="33">
        <v>15412.299000000001</v>
      </c>
      <c r="W35" s="1">
        <v>0.40200000000000002</v>
      </c>
      <c r="X35" s="1">
        <v>10843.97</v>
      </c>
      <c r="Y35" s="1">
        <v>0.28299999999999997</v>
      </c>
      <c r="Z35" s="1">
        <v>7791.393</v>
      </c>
      <c r="AA35" s="1">
        <v>0.20300000000000001</v>
      </c>
      <c r="AB35" s="19">
        <v>0.34347</v>
      </c>
      <c r="AC35" s="31">
        <v>174.47264999999999</v>
      </c>
      <c r="AD35" s="32">
        <v>2.3659674992999999</v>
      </c>
      <c r="AE35" s="18">
        <f t="shared" si="0"/>
        <v>1.4944625630279884</v>
      </c>
      <c r="AF35" s="32">
        <v>7.5619730840999999</v>
      </c>
      <c r="AG35" s="32">
        <v>0.10254548519999999</v>
      </c>
      <c r="AH35" s="19">
        <f t="shared" si="1"/>
        <v>0.30210082470979499</v>
      </c>
      <c r="AI35" s="20">
        <f t="shared" si="2"/>
        <v>0.21535321103763061</v>
      </c>
      <c r="AJ35" s="13">
        <f t="shared" si="3"/>
        <v>6.6105005136785131</v>
      </c>
      <c r="AK35" s="13">
        <f t="shared" si="4"/>
        <v>1.0661050051367851</v>
      </c>
      <c r="AL35" s="39" t="s">
        <v>55</v>
      </c>
    </row>
    <row r="36" spans="1:38" x14ac:dyDescent="0.25">
      <c r="A36" s="8" t="s">
        <v>89</v>
      </c>
      <c r="B36" s="13" t="s">
        <v>53</v>
      </c>
      <c r="C36" s="33">
        <v>18950.705000000002</v>
      </c>
      <c r="D36" s="1">
        <v>21630.6</v>
      </c>
      <c r="E36" s="1">
        <v>1.895</v>
      </c>
      <c r="F36" s="1">
        <v>2.2799999999999998</v>
      </c>
      <c r="G36" s="1">
        <v>3.04</v>
      </c>
      <c r="H36" s="19" t="s">
        <v>54</v>
      </c>
      <c r="I36" s="33">
        <v>0</v>
      </c>
      <c r="J36" s="1">
        <v>0</v>
      </c>
      <c r="K36" s="19">
        <v>0</v>
      </c>
      <c r="L36" s="33">
        <v>3302.33</v>
      </c>
      <c r="M36" s="1">
        <v>9.1999999999999998E-2</v>
      </c>
      <c r="N36" s="1">
        <v>7868.4350000000004</v>
      </c>
      <c r="O36" s="1">
        <v>0.219</v>
      </c>
      <c r="P36" s="1">
        <v>0</v>
      </c>
      <c r="Q36" s="1">
        <v>0</v>
      </c>
      <c r="R36" s="19">
        <v>0</v>
      </c>
      <c r="S36" s="33">
        <v>0</v>
      </c>
      <c r="T36" s="1">
        <v>0</v>
      </c>
      <c r="U36" s="19">
        <v>0</v>
      </c>
      <c r="V36" s="33">
        <v>3302.33</v>
      </c>
      <c r="W36" s="1">
        <v>9.1999999999999998E-2</v>
      </c>
      <c r="X36" s="1">
        <v>7868.4350000000004</v>
      </c>
      <c r="Y36" s="1">
        <v>0.219</v>
      </c>
      <c r="Z36" s="1">
        <v>0</v>
      </c>
      <c r="AA36" s="1">
        <v>0</v>
      </c>
      <c r="AB36" s="19">
        <v>0</v>
      </c>
      <c r="AC36" s="31">
        <v>0</v>
      </c>
      <c r="AD36" s="32">
        <v>0</v>
      </c>
      <c r="AE36" s="21" t="s">
        <v>90</v>
      </c>
      <c r="AF36" s="32">
        <v>0</v>
      </c>
      <c r="AG36" s="32">
        <v>0</v>
      </c>
      <c r="AH36" s="19">
        <f>(AF36*39.95)/1000</f>
        <v>0</v>
      </c>
      <c r="AI36" s="20">
        <f t="shared" si="2"/>
        <v>0</v>
      </c>
      <c r="AJ36" s="13" t="s">
        <v>90</v>
      </c>
      <c r="AK36" s="13" t="e">
        <f t="shared" si="4"/>
        <v>#DIV/0!</v>
      </c>
      <c r="AL36" s="39"/>
    </row>
    <row r="37" spans="1:38" x14ac:dyDescent="0.25">
      <c r="A37" s="8" t="s">
        <v>91</v>
      </c>
      <c r="B37" s="13" t="s">
        <v>53</v>
      </c>
      <c r="C37" s="33">
        <v>38091.546000000002</v>
      </c>
      <c r="D37" s="1">
        <v>34608.959999999999</v>
      </c>
      <c r="E37" s="1">
        <v>1.5089999999999999</v>
      </c>
      <c r="F37" s="1">
        <v>6.05</v>
      </c>
      <c r="G37" s="1">
        <v>6.41</v>
      </c>
      <c r="H37" s="19" t="s">
        <v>54</v>
      </c>
      <c r="I37" s="33">
        <v>4417.1899999999996</v>
      </c>
      <c r="J37" s="1">
        <v>1159.6300000000001</v>
      </c>
      <c r="K37" s="19">
        <v>768.61</v>
      </c>
      <c r="L37" s="33">
        <v>27460.054</v>
      </c>
      <c r="M37" s="1">
        <v>0.47799999999999998</v>
      </c>
      <c r="N37" s="1">
        <v>20384.996999999999</v>
      </c>
      <c r="O37" s="1">
        <v>0.35499999999999998</v>
      </c>
      <c r="P37" s="1">
        <v>16546.502</v>
      </c>
      <c r="Q37" s="1">
        <v>0.28799999999999998</v>
      </c>
      <c r="R37" s="19">
        <v>0.43439</v>
      </c>
      <c r="S37" s="33">
        <v>4429.53</v>
      </c>
      <c r="T37" s="1">
        <v>1162.8599999999999</v>
      </c>
      <c r="U37" s="19">
        <v>770.76</v>
      </c>
      <c r="V37" s="33">
        <v>27460.054</v>
      </c>
      <c r="W37" s="1">
        <v>0.47799999999999998</v>
      </c>
      <c r="X37" s="1">
        <v>20384.996999999999</v>
      </c>
      <c r="Y37" s="1">
        <v>0.35499999999999998</v>
      </c>
      <c r="Z37" s="1">
        <v>16591.348999999998</v>
      </c>
      <c r="AA37" s="1">
        <v>0.28899999999999998</v>
      </c>
      <c r="AB37" s="19">
        <v>0.43557000000000001</v>
      </c>
      <c r="AC37" s="31">
        <v>431.99702000000002</v>
      </c>
      <c r="AD37" s="32">
        <v>8.9542378000000006E-3</v>
      </c>
      <c r="AE37" s="18">
        <f t="shared" si="0"/>
        <v>1.7319702425229995</v>
      </c>
      <c r="AF37" s="32">
        <v>12.4823760348</v>
      </c>
      <c r="AG37" s="32">
        <v>2.5872900000000002E-4</v>
      </c>
      <c r="AH37" s="19">
        <f t="shared" si="1"/>
        <v>0.49867092259026002</v>
      </c>
      <c r="AI37" s="20">
        <f t="shared" si="2"/>
        <v>0.35547862053694129</v>
      </c>
      <c r="AJ37" s="13">
        <f t="shared" ref="AJ37:AJ100" si="5">(ABS(AI37-Q37)/Q37)*100</f>
        <v>23.430076575326847</v>
      </c>
      <c r="AK37" s="13">
        <f t="shared" si="4"/>
        <v>1.2343007657532685</v>
      </c>
      <c r="AL37" s="39" t="s">
        <v>55</v>
      </c>
    </row>
    <row r="38" spans="1:38" x14ac:dyDescent="0.25">
      <c r="A38" s="8" t="s">
        <v>92</v>
      </c>
      <c r="B38" s="13" t="s">
        <v>53</v>
      </c>
      <c r="C38" s="33">
        <v>25715.27</v>
      </c>
      <c r="D38" s="1">
        <v>28840.799999999999</v>
      </c>
      <c r="E38" s="1">
        <v>1.8620000000000001</v>
      </c>
      <c r="F38" s="1">
        <v>3.05</v>
      </c>
      <c r="G38" s="1">
        <v>3.67</v>
      </c>
      <c r="H38" s="19" t="s">
        <v>54</v>
      </c>
      <c r="I38" s="33">
        <v>0</v>
      </c>
      <c r="J38" s="1">
        <v>0</v>
      </c>
      <c r="K38" s="19">
        <v>0</v>
      </c>
      <c r="L38" s="33">
        <v>11200.714</v>
      </c>
      <c r="M38" s="1">
        <v>0.23400000000000001</v>
      </c>
      <c r="N38" s="1">
        <v>10914.123</v>
      </c>
      <c r="O38" s="1">
        <v>0.22800000000000001</v>
      </c>
      <c r="P38" s="1">
        <v>5352.2860000000001</v>
      </c>
      <c r="Q38" s="1">
        <v>0.112</v>
      </c>
      <c r="R38" s="19">
        <v>0.20813999999999999</v>
      </c>
      <c r="S38" s="33">
        <v>0</v>
      </c>
      <c r="T38" s="1">
        <v>0</v>
      </c>
      <c r="U38" s="19">
        <v>0</v>
      </c>
      <c r="V38" s="33">
        <v>11200.714</v>
      </c>
      <c r="W38" s="1">
        <v>0.23400000000000001</v>
      </c>
      <c r="X38" s="1">
        <v>10914.123</v>
      </c>
      <c r="Y38" s="1">
        <v>0.22800000000000001</v>
      </c>
      <c r="Z38" s="1">
        <v>5428.6850000000004</v>
      </c>
      <c r="AA38" s="1">
        <v>0.113</v>
      </c>
      <c r="AB38" s="19">
        <v>0.21110999999999999</v>
      </c>
      <c r="AC38" s="31">
        <v>160</v>
      </c>
      <c r="AD38" s="32">
        <v>0</v>
      </c>
      <c r="AE38" s="18">
        <f t="shared" si="0"/>
        <v>1.9831088007296171</v>
      </c>
      <c r="AF38" s="32">
        <v>5.5477609513999999</v>
      </c>
      <c r="AG38" s="32">
        <v>0</v>
      </c>
      <c r="AH38" s="19">
        <f t="shared" si="1"/>
        <v>0.22163305000843</v>
      </c>
      <c r="AI38" s="20">
        <f t="shared" si="2"/>
        <v>0.15799158786550521</v>
      </c>
      <c r="AJ38" s="13">
        <f t="shared" si="5"/>
        <v>41.063917737058219</v>
      </c>
      <c r="AK38" s="13">
        <f t="shared" si="4"/>
        <v>1.4106391773705822</v>
      </c>
      <c r="AL38" s="39" t="s">
        <v>55</v>
      </c>
    </row>
    <row r="39" spans="1:38" x14ac:dyDescent="0.25">
      <c r="A39" s="8" t="s">
        <v>93</v>
      </c>
      <c r="B39" s="13" t="s">
        <v>53</v>
      </c>
      <c r="C39" s="33">
        <v>31524.617999999999</v>
      </c>
      <c r="D39" s="1">
        <v>34608.959999999999</v>
      </c>
      <c r="E39" s="1">
        <v>1.823</v>
      </c>
      <c r="F39" s="1">
        <v>3.36</v>
      </c>
      <c r="G39" s="1">
        <v>5.08</v>
      </c>
      <c r="H39" s="19" t="s">
        <v>54</v>
      </c>
      <c r="I39" s="33">
        <v>893.48</v>
      </c>
      <c r="J39" s="1">
        <v>283.42</v>
      </c>
      <c r="K39" s="19">
        <v>155.47</v>
      </c>
      <c r="L39" s="33">
        <v>19904.669000000002</v>
      </c>
      <c r="M39" s="1">
        <v>0.34599999999999997</v>
      </c>
      <c r="N39" s="1">
        <v>13755.726000000001</v>
      </c>
      <c r="O39" s="1">
        <v>0.23899999999999999</v>
      </c>
      <c r="P39" s="1">
        <v>9539.5959999999995</v>
      </c>
      <c r="Q39" s="1">
        <v>0.16600000000000001</v>
      </c>
      <c r="R39" s="19">
        <v>0.30260999999999999</v>
      </c>
      <c r="S39" s="33">
        <v>0</v>
      </c>
      <c r="T39" s="1">
        <v>0</v>
      </c>
      <c r="U39" s="19">
        <v>0</v>
      </c>
      <c r="V39" s="33">
        <v>19904.669000000002</v>
      </c>
      <c r="W39" s="1">
        <v>0.34599999999999997</v>
      </c>
      <c r="X39" s="1">
        <v>13755.726000000001</v>
      </c>
      <c r="Y39" s="1">
        <v>0.23899999999999999</v>
      </c>
      <c r="Z39" s="1">
        <v>0</v>
      </c>
      <c r="AA39" s="1">
        <v>0</v>
      </c>
      <c r="AB39" s="19">
        <v>0</v>
      </c>
      <c r="AC39" s="31">
        <v>201.11787000000001</v>
      </c>
      <c r="AD39" s="32">
        <v>2.4543921256000001</v>
      </c>
      <c r="AE39" s="18">
        <f t="shared" si="0"/>
        <v>1.3985775388699824</v>
      </c>
      <c r="AF39" s="32">
        <v>5.8112180511</v>
      </c>
      <c r="AG39" s="32">
        <v>7.091865E-2</v>
      </c>
      <c r="AH39" s="19">
        <f t="shared" si="1"/>
        <v>0.23215816114144502</v>
      </c>
      <c r="AI39" s="20">
        <f t="shared" si="2"/>
        <v>0.16549443556941357</v>
      </c>
      <c r="AJ39" s="13">
        <f t="shared" si="5"/>
        <v>0.30455688589544666</v>
      </c>
      <c r="AK39" s="13">
        <f t="shared" si="4"/>
        <v>0.99695443114104554</v>
      </c>
      <c r="AL39" s="39"/>
    </row>
    <row r="40" spans="1:38" x14ac:dyDescent="0.25">
      <c r="A40" s="8" t="s">
        <v>94</v>
      </c>
      <c r="B40" s="13" t="s">
        <v>53</v>
      </c>
      <c r="C40" s="33">
        <v>71746.592000000004</v>
      </c>
      <c r="D40" s="1">
        <v>69217.919999999998</v>
      </c>
      <c r="E40" s="1">
        <v>1.6020000000000001</v>
      </c>
      <c r="F40" s="1">
        <v>6.25</v>
      </c>
      <c r="G40" s="1">
        <v>7.53</v>
      </c>
      <c r="H40" s="19" t="s">
        <v>54</v>
      </c>
      <c r="I40" s="33">
        <v>6449.06</v>
      </c>
      <c r="J40" s="1">
        <v>898.87</v>
      </c>
      <c r="K40" s="19">
        <v>561.09</v>
      </c>
      <c r="L40" s="33">
        <v>49403.696000000004</v>
      </c>
      <c r="M40" s="1">
        <v>0.43</v>
      </c>
      <c r="N40" s="1">
        <v>36227.087</v>
      </c>
      <c r="O40" s="1">
        <v>0.315</v>
      </c>
      <c r="P40" s="1">
        <v>28840.383999999998</v>
      </c>
      <c r="Q40" s="1">
        <v>0.251</v>
      </c>
      <c r="R40" s="19">
        <v>0.40198</v>
      </c>
      <c r="S40" s="33">
        <v>6426.46</v>
      </c>
      <c r="T40" s="1">
        <v>895.72</v>
      </c>
      <c r="U40" s="19">
        <v>559.12</v>
      </c>
      <c r="V40" s="33">
        <v>49403.696000000004</v>
      </c>
      <c r="W40" s="1">
        <v>0.43</v>
      </c>
      <c r="X40" s="1">
        <v>36225.910000000003</v>
      </c>
      <c r="Y40" s="1">
        <v>0.315</v>
      </c>
      <c r="Z40" s="1">
        <v>28658.316999999999</v>
      </c>
      <c r="AA40" s="1">
        <v>0.249</v>
      </c>
      <c r="AB40" s="19">
        <v>0.39944000000000002</v>
      </c>
      <c r="AC40" s="31">
        <v>624</v>
      </c>
      <c r="AD40" s="32">
        <v>0</v>
      </c>
      <c r="AE40" s="18">
        <f t="shared" si="0"/>
        <v>1.4353222667016323</v>
      </c>
      <c r="AF40" s="32">
        <v>9.0151115461</v>
      </c>
      <c r="AG40" s="32">
        <v>0</v>
      </c>
      <c r="AH40" s="19">
        <f t="shared" si="1"/>
        <v>0.36015370626669507</v>
      </c>
      <c r="AI40" s="20">
        <f t="shared" si="2"/>
        <v>0.25673633028358195</v>
      </c>
      <c r="AJ40" s="13">
        <f t="shared" si="5"/>
        <v>2.2853905512278674</v>
      </c>
      <c r="AK40" s="13">
        <f t="shared" si="4"/>
        <v>1.0228539055122787</v>
      </c>
      <c r="AL40" s="39" t="s">
        <v>55</v>
      </c>
    </row>
    <row r="41" spans="1:38" x14ac:dyDescent="0.25">
      <c r="A41" s="8" t="s">
        <v>95</v>
      </c>
      <c r="B41" s="13" t="s">
        <v>53</v>
      </c>
      <c r="C41" s="33">
        <v>28448.387999999999</v>
      </c>
      <c r="D41" s="1">
        <v>22111.279999999999</v>
      </c>
      <c r="E41" s="1">
        <v>1.2909999999999999</v>
      </c>
      <c r="F41" s="1">
        <v>4.34</v>
      </c>
      <c r="G41" s="1">
        <v>8.18</v>
      </c>
      <c r="H41" s="19" t="s">
        <v>59</v>
      </c>
      <c r="I41" s="33">
        <v>2886.86</v>
      </c>
      <c r="J41" s="1">
        <v>1014.77</v>
      </c>
      <c r="K41" s="19">
        <v>786.25</v>
      </c>
      <c r="L41" s="33">
        <v>25109.762999999999</v>
      </c>
      <c r="M41" s="1">
        <v>0.68400000000000005</v>
      </c>
      <c r="N41" s="1">
        <v>17106.59</v>
      </c>
      <c r="O41" s="1">
        <v>0.46600000000000003</v>
      </c>
      <c r="P41" s="1">
        <v>14848.52</v>
      </c>
      <c r="Q41" s="1">
        <v>0.40400000000000003</v>
      </c>
      <c r="R41" s="19">
        <v>0.52195000000000003</v>
      </c>
      <c r="S41" s="33">
        <v>2817.22</v>
      </c>
      <c r="T41" s="1">
        <v>990.29</v>
      </c>
      <c r="U41" s="19">
        <v>767.29</v>
      </c>
      <c r="V41" s="33">
        <v>25109.762999999999</v>
      </c>
      <c r="W41" s="1">
        <v>0.68400000000000005</v>
      </c>
      <c r="X41" s="1">
        <v>17106.578000000001</v>
      </c>
      <c r="Y41" s="1">
        <v>0.46600000000000003</v>
      </c>
      <c r="Z41" s="1">
        <v>13649.339</v>
      </c>
      <c r="AA41" s="1">
        <v>0.372</v>
      </c>
      <c r="AB41" s="19">
        <v>0.47978999999999999</v>
      </c>
      <c r="AC41" s="31">
        <v>354.19042000000002</v>
      </c>
      <c r="AD41" s="32">
        <v>0.96387418390000001</v>
      </c>
      <c r="AE41" s="18">
        <f t="shared" si="0"/>
        <v>1.58241180181134</v>
      </c>
      <c r="AF41" s="32">
        <v>16.018726479200001</v>
      </c>
      <c r="AG41" s="32">
        <v>4.3592474700000002E-2</v>
      </c>
      <c r="AH41" s="19">
        <f t="shared" si="1"/>
        <v>0.63994812284404012</v>
      </c>
      <c r="AI41" s="20">
        <f t="shared" si="2"/>
        <v>0.45618837116501182</v>
      </c>
      <c r="AJ41" s="13">
        <f t="shared" si="5"/>
        <v>12.91791365470589</v>
      </c>
      <c r="AK41" s="13">
        <f t="shared" si="4"/>
        <v>1.1291791365470589</v>
      </c>
      <c r="AL41" s="39"/>
    </row>
    <row r="42" spans="1:38" x14ac:dyDescent="0.25">
      <c r="A42" s="8" t="s">
        <v>96</v>
      </c>
      <c r="B42" s="13" t="s">
        <v>53</v>
      </c>
      <c r="C42" s="33">
        <v>34466.44</v>
      </c>
      <c r="D42" s="1">
        <v>30282.84</v>
      </c>
      <c r="E42" s="1">
        <v>1.4590000000000001</v>
      </c>
      <c r="F42" s="1">
        <v>5.58</v>
      </c>
      <c r="G42" s="1">
        <v>9.01</v>
      </c>
      <c r="H42" s="19" t="s">
        <v>54</v>
      </c>
      <c r="I42" s="33">
        <v>3569.41</v>
      </c>
      <c r="J42" s="1">
        <v>1035.6199999999999</v>
      </c>
      <c r="K42" s="19">
        <v>709.82</v>
      </c>
      <c r="L42" s="33">
        <v>26022.963</v>
      </c>
      <c r="M42" s="1">
        <v>0.51800000000000002</v>
      </c>
      <c r="N42" s="1">
        <v>18878.759999999998</v>
      </c>
      <c r="O42" s="1">
        <v>0.375</v>
      </c>
      <c r="P42" s="1">
        <v>15457.928</v>
      </c>
      <c r="Q42" s="1">
        <v>0.307</v>
      </c>
      <c r="R42" s="19">
        <v>0.44849</v>
      </c>
      <c r="S42" s="33">
        <v>3523.02</v>
      </c>
      <c r="T42" s="1">
        <v>1022.16</v>
      </c>
      <c r="U42" s="19">
        <v>700.6</v>
      </c>
      <c r="V42" s="33">
        <v>26022.963</v>
      </c>
      <c r="W42" s="1">
        <v>0.51800000000000002</v>
      </c>
      <c r="X42" s="1">
        <v>18878.751</v>
      </c>
      <c r="Y42" s="1">
        <v>0.375</v>
      </c>
      <c r="Z42" s="1">
        <v>15439.041999999999</v>
      </c>
      <c r="AA42" s="1">
        <v>0.307</v>
      </c>
      <c r="AB42" s="19">
        <v>0.44794</v>
      </c>
      <c r="AC42" s="31">
        <v>396.49700999999999</v>
      </c>
      <c r="AD42" s="32">
        <v>1.9141258521</v>
      </c>
      <c r="AE42" s="18">
        <f t="shared" si="0"/>
        <v>1.701588366478852</v>
      </c>
      <c r="AF42" s="32">
        <v>13.0932775561</v>
      </c>
      <c r="AG42" s="32">
        <v>6.3209003900000005E-2</v>
      </c>
      <c r="AH42" s="19">
        <f t="shared" si="1"/>
        <v>0.523076438366195</v>
      </c>
      <c r="AI42" s="20">
        <f t="shared" si="2"/>
        <v>0.37287614401085434</v>
      </c>
      <c r="AJ42" s="13">
        <f t="shared" si="5"/>
        <v>21.458027365099134</v>
      </c>
      <c r="AK42" s="13">
        <f t="shared" si="4"/>
        <v>1.2145802736509914</v>
      </c>
      <c r="AL42" s="39" t="s">
        <v>55</v>
      </c>
    </row>
    <row r="43" spans="1:38" x14ac:dyDescent="0.25">
      <c r="A43" s="8" t="s">
        <v>97</v>
      </c>
      <c r="B43" s="13" t="s">
        <v>53</v>
      </c>
      <c r="C43" s="33">
        <v>27967.273000000001</v>
      </c>
      <c r="D43" s="1">
        <v>30763.52</v>
      </c>
      <c r="E43" s="1">
        <v>1.827</v>
      </c>
      <c r="F43" s="1">
        <v>2.54</v>
      </c>
      <c r="G43" s="1">
        <v>4.79</v>
      </c>
      <c r="H43" s="19" t="s">
        <v>54</v>
      </c>
      <c r="I43" s="33">
        <v>418.74</v>
      </c>
      <c r="J43" s="1">
        <v>149.72999999999999</v>
      </c>
      <c r="K43" s="19">
        <v>81.97</v>
      </c>
      <c r="L43" s="33">
        <v>17094.418000000001</v>
      </c>
      <c r="M43" s="1">
        <v>0.33500000000000002</v>
      </c>
      <c r="N43" s="1">
        <v>12167.965</v>
      </c>
      <c r="O43" s="1">
        <v>0.23799999999999999</v>
      </c>
      <c r="P43" s="1">
        <v>7662.1679999999997</v>
      </c>
      <c r="Q43" s="1">
        <v>0.15</v>
      </c>
      <c r="R43" s="19">
        <v>0.27396999999999999</v>
      </c>
      <c r="S43" s="33">
        <v>0</v>
      </c>
      <c r="T43" s="1">
        <v>0</v>
      </c>
      <c r="U43" s="19">
        <v>0</v>
      </c>
      <c r="V43" s="33">
        <v>17094.418000000001</v>
      </c>
      <c r="W43" s="1">
        <v>0.33500000000000002</v>
      </c>
      <c r="X43" s="1">
        <v>12167.957</v>
      </c>
      <c r="Y43" s="1">
        <v>0.23799999999999999</v>
      </c>
      <c r="Z43" s="1">
        <v>0</v>
      </c>
      <c r="AA43" s="1">
        <v>0</v>
      </c>
      <c r="AB43" s="19">
        <v>0</v>
      </c>
      <c r="AC43" s="31">
        <v>192</v>
      </c>
      <c r="AD43" s="32">
        <v>0</v>
      </c>
      <c r="AE43" s="18">
        <f t="shared" si="0"/>
        <v>1.6623230611422646</v>
      </c>
      <c r="AF43" s="32">
        <v>6.2412310702999996</v>
      </c>
      <c r="AG43" s="32">
        <v>0</v>
      </c>
      <c r="AH43" s="19">
        <f t="shared" si="1"/>
        <v>0.249337181258485</v>
      </c>
      <c r="AI43" s="20">
        <f t="shared" si="2"/>
        <v>0.17774053634798143</v>
      </c>
      <c r="AJ43" s="13">
        <f t="shared" si="5"/>
        <v>18.49369089865429</v>
      </c>
      <c r="AK43" s="13">
        <f t="shared" si="4"/>
        <v>1.1849369089865429</v>
      </c>
      <c r="AL43" s="39"/>
    </row>
    <row r="44" spans="1:38" x14ac:dyDescent="0.25">
      <c r="A44" s="8" t="s">
        <v>98</v>
      </c>
      <c r="B44" s="13" t="s">
        <v>53</v>
      </c>
      <c r="C44" s="33">
        <v>41077.910000000003</v>
      </c>
      <c r="D44" s="1">
        <v>46145.279999999999</v>
      </c>
      <c r="E44" s="1">
        <v>1.865</v>
      </c>
      <c r="F44" s="1">
        <v>3.31</v>
      </c>
      <c r="G44" s="1">
        <v>4.6900000000000004</v>
      </c>
      <c r="H44" s="19" t="s">
        <v>57</v>
      </c>
      <c r="I44" s="33">
        <v>212.71</v>
      </c>
      <c r="J44" s="1">
        <v>51.78</v>
      </c>
      <c r="K44" s="19">
        <v>27.76</v>
      </c>
      <c r="L44" s="33">
        <v>28334.02</v>
      </c>
      <c r="M44" s="1">
        <v>0.37</v>
      </c>
      <c r="N44" s="1">
        <v>17556.981</v>
      </c>
      <c r="O44" s="1">
        <v>0.22900000000000001</v>
      </c>
      <c r="P44" s="1">
        <v>11647.300999999999</v>
      </c>
      <c r="Q44" s="1">
        <v>0.152</v>
      </c>
      <c r="R44" s="19">
        <v>0.28354000000000001</v>
      </c>
      <c r="S44" s="33">
        <v>0</v>
      </c>
      <c r="T44" s="1">
        <v>0</v>
      </c>
      <c r="U44" s="19">
        <v>0</v>
      </c>
      <c r="V44" s="33">
        <v>28334.02</v>
      </c>
      <c r="W44" s="1">
        <v>0.37</v>
      </c>
      <c r="X44" s="1">
        <v>17544.017</v>
      </c>
      <c r="Y44" s="1">
        <v>0.22900000000000001</v>
      </c>
      <c r="Z44" s="1">
        <v>0</v>
      </c>
      <c r="AA44" s="1">
        <v>0</v>
      </c>
      <c r="AB44" s="19">
        <v>0</v>
      </c>
      <c r="AC44" s="31">
        <v>272.21722999999997</v>
      </c>
      <c r="AD44" s="32">
        <v>0.78560929619999997</v>
      </c>
      <c r="AE44" s="18">
        <f t="shared" si="0"/>
        <v>1.5504443492822635</v>
      </c>
      <c r="AF44" s="32">
        <v>5.8992035893999999</v>
      </c>
      <c r="AG44" s="32">
        <v>1.7024892900000001E-2</v>
      </c>
      <c r="AH44" s="19">
        <f t="shared" si="1"/>
        <v>0.23567318339653001</v>
      </c>
      <c r="AI44" s="20">
        <f t="shared" si="2"/>
        <v>0.16800012660891486</v>
      </c>
      <c r="AJ44" s="13">
        <f t="shared" si="5"/>
        <v>10.526399084812413</v>
      </c>
      <c r="AK44" s="13">
        <f t="shared" si="4"/>
        <v>1.1052639908481241</v>
      </c>
      <c r="AL44" s="39"/>
    </row>
    <row r="45" spans="1:38" x14ac:dyDescent="0.25">
      <c r="A45" s="8" t="s">
        <v>99</v>
      </c>
      <c r="B45" s="13" t="s">
        <v>53</v>
      </c>
      <c r="C45" s="33">
        <v>31962.166000000001</v>
      </c>
      <c r="D45" s="1">
        <v>32445.9</v>
      </c>
      <c r="E45" s="1">
        <v>1.6859999999999999</v>
      </c>
      <c r="F45" s="1">
        <v>5.48</v>
      </c>
      <c r="G45" s="1">
        <v>5.76</v>
      </c>
      <c r="H45" s="19" t="s">
        <v>54</v>
      </c>
      <c r="I45" s="33">
        <v>1357.76</v>
      </c>
      <c r="J45" s="1">
        <v>424.8</v>
      </c>
      <c r="K45" s="19">
        <v>252.01</v>
      </c>
      <c r="L45" s="33">
        <v>20284.151000000002</v>
      </c>
      <c r="M45" s="1">
        <v>0.376</v>
      </c>
      <c r="N45" s="1">
        <v>15318.616</v>
      </c>
      <c r="O45" s="1">
        <v>0.28399999999999997</v>
      </c>
      <c r="P45" s="1">
        <v>10194.539000000001</v>
      </c>
      <c r="Q45" s="1">
        <v>0.189</v>
      </c>
      <c r="R45" s="19">
        <v>0.31896000000000002</v>
      </c>
      <c r="S45" s="33">
        <v>1359.04</v>
      </c>
      <c r="T45" s="1">
        <v>425.2</v>
      </c>
      <c r="U45" s="19">
        <v>252.24</v>
      </c>
      <c r="V45" s="33">
        <v>20284.151000000002</v>
      </c>
      <c r="W45" s="1">
        <v>0.376</v>
      </c>
      <c r="X45" s="1">
        <v>15318.616</v>
      </c>
      <c r="Y45" s="1">
        <v>0.28399999999999997</v>
      </c>
      <c r="Z45" s="1">
        <v>7071.0730000000003</v>
      </c>
      <c r="AA45" s="1">
        <v>0.13100000000000001</v>
      </c>
      <c r="AB45" s="19">
        <v>0.22123000000000001</v>
      </c>
      <c r="AC45" s="31">
        <v>231.03638000000001</v>
      </c>
      <c r="AD45" s="32">
        <v>1.8028850131</v>
      </c>
      <c r="AE45" s="18">
        <f t="shared" si="0"/>
        <v>1.5034142097140712</v>
      </c>
      <c r="AF45" s="32">
        <v>7.1207478184999999</v>
      </c>
      <c r="AG45" s="32">
        <v>5.55665282E-2</v>
      </c>
      <c r="AH45" s="19">
        <f t="shared" si="1"/>
        <v>0.28447387534907498</v>
      </c>
      <c r="AI45" s="20">
        <f t="shared" si="2"/>
        <v>0.20278780295152127</v>
      </c>
      <c r="AJ45" s="13">
        <f t="shared" si="5"/>
        <v>7.2951338367837391</v>
      </c>
      <c r="AK45" s="13">
        <f t="shared" si="4"/>
        <v>1.0729513383678373</v>
      </c>
      <c r="AL45" s="39"/>
    </row>
    <row r="46" spans="1:38" x14ac:dyDescent="0.25">
      <c r="A46" s="8" t="s">
        <v>100</v>
      </c>
      <c r="B46" s="13" t="s">
        <v>53</v>
      </c>
      <c r="C46" s="33">
        <v>25591.67</v>
      </c>
      <c r="D46" s="1">
        <v>28840.799999999999</v>
      </c>
      <c r="E46" s="1">
        <v>1.871</v>
      </c>
      <c r="F46" s="1">
        <v>2.54</v>
      </c>
      <c r="G46" s="1">
        <v>4.55</v>
      </c>
      <c r="H46" s="19" t="s">
        <v>54</v>
      </c>
      <c r="I46" s="33">
        <v>62.31</v>
      </c>
      <c r="J46" s="1">
        <v>24.35</v>
      </c>
      <c r="K46" s="19">
        <v>13.01</v>
      </c>
      <c r="L46" s="33">
        <v>10849.956</v>
      </c>
      <c r="M46" s="1">
        <v>0.22700000000000001</v>
      </c>
      <c r="N46" s="1">
        <v>10815.099</v>
      </c>
      <c r="O46" s="1">
        <v>0.22600000000000001</v>
      </c>
      <c r="P46" s="1">
        <v>5133.9279999999999</v>
      </c>
      <c r="Q46" s="1">
        <v>0.107</v>
      </c>
      <c r="R46" s="19">
        <v>0.20061000000000001</v>
      </c>
      <c r="S46" s="33">
        <v>0</v>
      </c>
      <c r="T46" s="1">
        <v>0</v>
      </c>
      <c r="U46" s="19">
        <v>0</v>
      </c>
      <c r="V46" s="33">
        <v>10849.956</v>
      </c>
      <c r="W46" s="1">
        <v>0.22700000000000001</v>
      </c>
      <c r="X46" s="1">
        <v>10815.099</v>
      </c>
      <c r="Y46" s="1">
        <v>0.22600000000000001</v>
      </c>
      <c r="Z46" s="1">
        <v>0</v>
      </c>
      <c r="AA46" s="1">
        <v>0</v>
      </c>
      <c r="AB46" s="19">
        <v>0</v>
      </c>
      <c r="AC46" s="31">
        <v>80</v>
      </c>
      <c r="AD46" s="32">
        <v>0</v>
      </c>
      <c r="AE46" s="18">
        <f t="shared" si="0"/>
        <v>1.0337275348058952</v>
      </c>
      <c r="AF46" s="32">
        <v>2.7738804757</v>
      </c>
      <c r="AG46" s="32">
        <v>0</v>
      </c>
      <c r="AH46" s="19">
        <f t="shared" si="1"/>
        <v>0.110816525004215</v>
      </c>
      <c r="AI46" s="20">
        <f t="shared" si="2"/>
        <v>7.8995793932752606E-2</v>
      </c>
      <c r="AJ46" s="13">
        <f t="shared" si="5"/>
        <v>26.172155203034947</v>
      </c>
      <c r="AK46" s="13">
        <f t="shared" si="4"/>
        <v>0.73827844796965059</v>
      </c>
      <c r="AL46" s="39"/>
    </row>
    <row r="47" spans="1:38" x14ac:dyDescent="0.25">
      <c r="A47" s="8" t="s">
        <v>101</v>
      </c>
      <c r="B47" s="13" t="s">
        <v>53</v>
      </c>
      <c r="C47" s="33">
        <v>31904.177</v>
      </c>
      <c r="D47" s="1">
        <v>34608.959999999999</v>
      </c>
      <c r="E47" s="1">
        <v>1.8009999999999999</v>
      </c>
      <c r="F47" s="1">
        <v>2.91</v>
      </c>
      <c r="G47" s="1">
        <v>5.21</v>
      </c>
      <c r="H47" s="19" t="s">
        <v>59</v>
      </c>
      <c r="I47" s="33">
        <v>600.74</v>
      </c>
      <c r="J47" s="1">
        <v>188.3</v>
      </c>
      <c r="K47" s="19">
        <v>104.53</v>
      </c>
      <c r="L47" s="33">
        <v>18776.575000000001</v>
      </c>
      <c r="M47" s="1">
        <v>0.32700000000000001</v>
      </c>
      <c r="N47" s="1">
        <v>14146.248</v>
      </c>
      <c r="O47" s="1">
        <v>0.246</v>
      </c>
      <c r="P47" s="1">
        <v>8435.4079999999994</v>
      </c>
      <c r="Q47" s="1">
        <v>0.14699999999999999</v>
      </c>
      <c r="R47" s="19">
        <v>0.26440000000000002</v>
      </c>
      <c r="S47" s="33">
        <v>0</v>
      </c>
      <c r="T47" s="1">
        <v>0</v>
      </c>
      <c r="U47" s="19">
        <v>0</v>
      </c>
      <c r="V47" s="33">
        <v>18776.575000000001</v>
      </c>
      <c r="W47" s="1">
        <v>0.32700000000000001</v>
      </c>
      <c r="X47" s="1">
        <v>14146.248</v>
      </c>
      <c r="Y47" s="1">
        <v>0.246</v>
      </c>
      <c r="Z47" s="1">
        <v>0</v>
      </c>
      <c r="AA47" s="1">
        <v>0</v>
      </c>
      <c r="AB47" s="19">
        <v>0</v>
      </c>
      <c r="AC47" s="31">
        <v>196</v>
      </c>
      <c r="AD47" s="32">
        <v>0</v>
      </c>
      <c r="AE47" s="18">
        <f t="shared" si="0"/>
        <v>1.5414017557315367</v>
      </c>
      <c r="AF47" s="32">
        <v>5.6633393046</v>
      </c>
      <c r="AG47" s="32">
        <v>0</v>
      </c>
      <c r="AH47" s="19">
        <f t="shared" si="1"/>
        <v>0.22625040521877002</v>
      </c>
      <c r="AI47" s="20">
        <f t="shared" si="2"/>
        <v>0.1612830792806752</v>
      </c>
      <c r="AJ47" s="13">
        <f t="shared" si="5"/>
        <v>9.7163804630443611</v>
      </c>
      <c r="AK47" s="13">
        <f t="shared" si="4"/>
        <v>1.0971638046304437</v>
      </c>
      <c r="AL47" s="39"/>
    </row>
    <row r="48" spans="1:38" x14ac:dyDescent="0.25">
      <c r="A48" s="8" t="s">
        <v>102</v>
      </c>
      <c r="B48" s="13" t="s">
        <v>53</v>
      </c>
      <c r="C48" s="33">
        <v>19083.330999999998</v>
      </c>
      <c r="D48" s="1">
        <v>19227.2</v>
      </c>
      <c r="E48" s="1">
        <v>1.673</v>
      </c>
      <c r="F48" s="1">
        <v>6.77</v>
      </c>
      <c r="G48" s="1">
        <v>6.99</v>
      </c>
      <c r="H48" s="19" t="s">
        <v>54</v>
      </c>
      <c r="I48" s="33">
        <v>1278.19</v>
      </c>
      <c r="J48" s="1">
        <v>669.8</v>
      </c>
      <c r="K48" s="19">
        <v>400.34</v>
      </c>
      <c r="L48" s="33">
        <v>10141.909</v>
      </c>
      <c r="M48" s="1">
        <v>0.318</v>
      </c>
      <c r="N48" s="1">
        <v>9224.2710000000006</v>
      </c>
      <c r="O48" s="1">
        <v>0.28899999999999998</v>
      </c>
      <c r="P48" s="1">
        <v>5488.4409999999998</v>
      </c>
      <c r="Q48" s="1">
        <v>0.17199999999999999</v>
      </c>
      <c r="R48" s="19">
        <v>0.28760000000000002</v>
      </c>
      <c r="S48" s="33">
        <v>1248.03</v>
      </c>
      <c r="T48" s="1">
        <v>653.99</v>
      </c>
      <c r="U48" s="19">
        <v>390.89</v>
      </c>
      <c r="V48" s="33">
        <v>10141.909</v>
      </c>
      <c r="W48" s="1">
        <v>0.318</v>
      </c>
      <c r="X48" s="1">
        <v>9224.2710000000006</v>
      </c>
      <c r="Y48" s="1">
        <v>0.28899999999999998</v>
      </c>
      <c r="Z48" s="1">
        <v>5423.8710000000001</v>
      </c>
      <c r="AA48" s="1">
        <v>0.17</v>
      </c>
      <c r="AB48" s="19">
        <v>0.28421999999999997</v>
      </c>
      <c r="AC48" s="31">
        <v>160</v>
      </c>
      <c r="AD48" s="32">
        <v>0</v>
      </c>
      <c r="AE48" s="18">
        <f t="shared" si="0"/>
        <v>1.9339126485320548</v>
      </c>
      <c r="AF48" s="32">
        <v>8.3216414270999994</v>
      </c>
      <c r="AG48" s="32">
        <v>0</v>
      </c>
      <c r="AH48" s="19">
        <f t="shared" si="1"/>
        <v>0.33244957501264505</v>
      </c>
      <c r="AI48" s="20">
        <f t="shared" si="2"/>
        <v>0.23698738179825787</v>
      </c>
      <c r="AJ48" s="13">
        <f t="shared" si="5"/>
        <v>37.783361510615052</v>
      </c>
      <c r="AK48" s="13">
        <f t="shared" si="4"/>
        <v>1.3778336151061505</v>
      </c>
      <c r="AL48" s="39" t="s">
        <v>55</v>
      </c>
    </row>
    <row r="49" spans="1:38" x14ac:dyDescent="0.25">
      <c r="A49" s="8" t="s">
        <v>103</v>
      </c>
      <c r="B49" s="13" t="s">
        <v>53</v>
      </c>
      <c r="C49" s="33">
        <v>30317.238000000001</v>
      </c>
      <c r="D49" s="1">
        <v>34608.959999999999</v>
      </c>
      <c r="E49" s="1">
        <v>1.8959999999999999</v>
      </c>
      <c r="F49" s="1">
        <v>2.64</v>
      </c>
      <c r="G49" s="1">
        <v>5.27</v>
      </c>
      <c r="H49" s="19" t="s">
        <v>54</v>
      </c>
      <c r="I49" s="33">
        <v>438.84</v>
      </c>
      <c r="J49" s="1">
        <v>144.75</v>
      </c>
      <c r="K49" s="19">
        <v>76.36</v>
      </c>
      <c r="L49" s="33">
        <v>16483.486000000001</v>
      </c>
      <c r="M49" s="1">
        <v>0.28699999999999998</v>
      </c>
      <c r="N49" s="1">
        <v>12580.529</v>
      </c>
      <c r="O49" s="1">
        <v>0.219</v>
      </c>
      <c r="P49" s="1">
        <v>7508.06</v>
      </c>
      <c r="Q49" s="1">
        <v>0.13100000000000001</v>
      </c>
      <c r="R49" s="19">
        <v>0.24765000000000001</v>
      </c>
      <c r="S49" s="33">
        <v>0</v>
      </c>
      <c r="T49" s="1">
        <v>0</v>
      </c>
      <c r="U49" s="19">
        <v>0</v>
      </c>
      <c r="V49" s="33">
        <v>16483.486000000001</v>
      </c>
      <c r="W49" s="1">
        <v>0.28699999999999998</v>
      </c>
      <c r="X49" s="1">
        <v>12579.883</v>
      </c>
      <c r="Y49" s="1">
        <v>0.219</v>
      </c>
      <c r="Z49" s="1">
        <v>0</v>
      </c>
      <c r="AA49" s="1">
        <v>0</v>
      </c>
      <c r="AB49" s="19">
        <v>0</v>
      </c>
      <c r="AC49" s="31">
        <v>128.00102999999999</v>
      </c>
      <c r="AD49" s="32">
        <v>2.1133904999999999E-3</v>
      </c>
      <c r="AE49" s="18">
        <f t="shared" si="0"/>
        <v>1.1309713434878983</v>
      </c>
      <c r="AF49" s="32">
        <v>3.6985370623999998</v>
      </c>
      <c r="AG49" s="32">
        <v>6.1065499999999993E-5</v>
      </c>
      <c r="AH49" s="19">
        <f t="shared" si="1"/>
        <v>0.14775655564288001</v>
      </c>
      <c r="AI49" s="20">
        <f t="shared" si="2"/>
        <v>0.10532857280386913</v>
      </c>
      <c r="AJ49" s="13">
        <f t="shared" si="5"/>
        <v>19.596509310023567</v>
      </c>
      <c r="AK49" s="13">
        <f t="shared" si="4"/>
        <v>0.80403490689976431</v>
      </c>
      <c r="AL49" s="39"/>
    </row>
    <row r="50" spans="1:38" x14ac:dyDescent="0.25">
      <c r="A50" s="8" t="s">
        <v>104</v>
      </c>
      <c r="B50" s="13" t="s">
        <v>53</v>
      </c>
      <c r="C50" s="33">
        <v>30307.625</v>
      </c>
      <c r="D50" s="1">
        <v>30763.52</v>
      </c>
      <c r="E50" s="1">
        <v>1.6859999999999999</v>
      </c>
      <c r="F50" s="1">
        <v>3.29</v>
      </c>
      <c r="G50" s="1">
        <v>5.37</v>
      </c>
      <c r="H50" s="19" t="s">
        <v>54</v>
      </c>
      <c r="I50" s="33">
        <v>944.33</v>
      </c>
      <c r="J50" s="1">
        <v>311.58</v>
      </c>
      <c r="K50" s="19">
        <v>184.86</v>
      </c>
      <c r="L50" s="33">
        <v>20533.885999999999</v>
      </c>
      <c r="M50" s="1">
        <v>0.40200000000000002</v>
      </c>
      <c r="N50" s="1">
        <v>14507.796</v>
      </c>
      <c r="O50" s="1">
        <v>0.28399999999999997</v>
      </c>
      <c r="P50" s="1">
        <v>10168.513999999999</v>
      </c>
      <c r="Q50" s="1">
        <v>0.19900000000000001</v>
      </c>
      <c r="R50" s="19">
        <v>0.33550999999999997</v>
      </c>
      <c r="S50" s="33">
        <v>0</v>
      </c>
      <c r="T50" s="1">
        <v>0</v>
      </c>
      <c r="U50" s="19">
        <v>0</v>
      </c>
      <c r="V50" s="33">
        <v>20533.885999999999</v>
      </c>
      <c r="W50" s="1">
        <v>0.40200000000000002</v>
      </c>
      <c r="X50" s="1">
        <v>14507.57</v>
      </c>
      <c r="Y50" s="1">
        <v>0.28399999999999997</v>
      </c>
      <c r="Z50" s="1">
        <v>0</v>
      </c>
      <c r="AA50" s="1">
        <v>0</v>
      </c>
      <c r="AB50" s="19">
        <v>0</v>
      </c>
      <c r="AC50" s="31">
        <v>254.77452</v>
      </c>
      <c r="AD50" s="32">
        <v>1.9548979528999999</v>
      </c>
      <c r="AE50" s="18">
        <f t="shared" si="0"/>
        <v>1.662127642850687</v>
      </c>
      <c r="AF50" s="32">
        <v>8.2818054696000001</v>
      </c>
      <c r="AG50" s="32">
        <v>6.3546717899999994E-2</v>
      </c>
      <c r="AH50" s="19">
        <f t="shared" si="1"/>
        <v>0.33085812851052004</v>
      </c>
      <c r="AI50" s="20">
        <f t="shared" si="2"/>
        <v>0.23585291579752302</v>
      </c>
      <c r="AJ50" s="13">
        <f t="shared" si="5"/>
        <v>18.519053164584424</v>
      </c>
      <c r="AK50" s="13">
        <f t="shared" si="4"/>
        <v>1.1851905316458442</v>
      </c>
      <c r="AL50" s="39"/>
    </row>
    <row r="51" spans="1:38" x14ac:dyDescent="0.25">
      <c r="A51" s="8" t="s">
        <v>105</v>
      </c>
      <c r="B51" s="13" t="s">
        <v>53</v>
      </c>
      <c r="C51" s="33">
        <v>43047.712</v>
      </c>
      <c r="D51" s="1">
        <v>38935.08</v>
      </c>
      <c r="E51" s="1">
        <v>1.502</v>
      </c>
      <c r="F51" s="1">
        <v>3.22</v>
      </c>
      <c r="G51" s="1">
        <v>6.88</v>
      </c>
      <c r="H51" s="19" t="s">
        <v>57</v>
      </c>
      <c r="I51" s="33">
        <v>3250.22</v>
      </c>
      <c r="J51" s="1">
        <v>755.03</v>
      </c>
      <c r="K51" s="19">
        <v>502.72</v>
      </c>
      <c r="L51" s="33">
        <v>34381.826000000001</v>
      </c>
      <c r="M51" s="1">
        <v>0.53200000000000003</v>
      </c>
      <c r="N51" s="1">
        <v>23055.352999999999</v>
      </c>
      <c r="O51" s="1">
        <v>0.35699999999999998</v>
      </c>
      <c r="P51" s="1">
        <v>19239.691999999999</v>
      </c>
      <c r="Q51" s="1">
        <v>0.29799999999999999</v>
      </c>
      <c r="R51" s="19">
        <v>0.44694</v>
      </c>
      <c r="S51" s="33">
        <v>0</v>
      </c>
      <c r="T51" s="1">
        <v>0</v>
      </c>
      <c r="U51" s="19">
        <v>0</v>
      </c>
      <c r="V51" s="33">
        <v>34381.826000000001</v>
      </c>
      <c r="W51" s="1">
        <v>0.53200000000000003</v>
      </c>
      <c r="X51" s="1">
        <v>23055.348999999998</v>
      </c>
      <c r="Y51" s="1">
        <v>0.35699999999999998</v>
      </c>
      <c r="Z51" s="1">
        <v>0</v>
      </c>
      <c r="AA51" s="1">
        <v>0</v>
      </c>
      <c r="AB51" s="19">
        <v>0</v>
      </c>
      <c r="AC51" s="31">
        <v>415.44997000000001</v>
      </c>
      <c r="AD51" s="32">
        <v>60.225180252000001</v>
      </c>
      <c r="AE51" s="18">
        <f t="shared" si="0"/>
        <v>1.432473141444037</v>
      </c>
      <c r="AF51" s="32">
        <v>10.670449633500001</v>
      </c>
      <c r="AG51" s="32">
        <v>1.546828256</v>
      </c>
      <c r="AH51" s="19">
        <f t="shared" si="1"/>
        <v>0.42628446285832505</v>
      </c>
      <c r="AI51" s="20">
        <f t="shared" si="2"/>
        <v>0.30387777981135516</v>
      </c>
      <c r="AJ51" s="13">
        <f t="shared" si="5"/>
        <v>1.9724093326695225</v>
      </c>
      <c r="AK51" s="13">
        <f t="shared" si="4"/>
        <v>1.0197240933266953</v>
      </c>
      <c r="AL51" s="39"/>
    </row>
    <row r="52" spans="1:38" x14ac:dyDescent="0.25">
      <c r="A52" s="8" t="s">
        <v>106</v>
      </c>
      <c r="B52" s="13" t="s">
        <v>53</v>
      </c>
      <c r="C52" s="33">
        <v>25383.938999999998</v>
      </c>
      <c r="D52" s="1">
        <v>31434.84</v>
      </c>
      <c r="E52" s="1">
        <v>2.056</v>
      </c>
      <c r="F52" s="1">
        <v>2.96</v>
      </c>
      <c r="G52" s="1">
        <v>3.42</v>
      </c>
      <c r="H52" s="19" t="s">
        <v>54</v>
      </c>
      <c r="I52" s="33">
        <v>0</v>
      </c>
      <c r="J52" s="1">
        <v>0</v>
      </c>
      <c r="K52" s="19">
        <v>0</v>
      </c>
      <c r="L52" s="33">
        <v>8778.2839999999997</v>
      </c>
      <c r="M52" s="1">
        <v>0.16800000000000001</v>
      </c>
      <c r="N52" s="1">
        <v>8832.5239999999994</v>
      </c>
      <c r="O52" s="1">
        <v>0.16900000000000001</v>
      </c>
      <c r="P52" s="1">
        <v>2606.4780000000001</v>
      </c>
      <c r="Q52" s="1">
        <v>0.05</v>
      </c>
      <c r="R52" s="19">
        <v>0.10267999999999999</v>
      </c>
      <c r="S52" s="33">
        <v>0</v>
      </c>
      <c r="T52" s="1">
        <v>0</v>
      </c>
      <c r="U52" s="19">
        <v>0</v>
      </c>
      <c r="V52" s="33">
        <v>8778.2839999999997</v>
      </c>
      <c r="W52" s="1">
        <v>0.16800000000000001</v>
      </c>
      <c r="X52" s="1">
        <v>8832.0020000000004</v>
      </c>
      <c r="Y52" s="1">
        <v>0.16900000000000001</v>
      </c>
      <c r="Z52" s="1">
        <v>2631.0529999999999</v>
      </c>
      <c r="AA52" s="1">
        <v>0.05</v>
      </c>
      <c r="AB52" s="19">
        <v>0.10365000000000001</v>
      </c>
      <c r="AC52" s="31">
        <v>96</v>
      </c>
      <c r="AD52" s="32">
        <v>0</v>
      </c>
      <c r="AE52" s="18">
        <f t="shared" si="0"/>
        <v>2.4433351374433818</v>
      </c>
      <c r="AF52" s="32">
        <v>3.0539748054999998</v>
      </c>
      <c r="AG52" s="32">
        <v>0</v>
      </c>
      <c r="AH52" s="19">
        <f t="shared" si="1"/>
        <v>0.122006293479725</v>
      </c>
      <c r="AI52" s="20">
        <f t="shared" si="2"/>
        <v>8.6972444027248699E-2</v>
      </c>
      <c r="AJ52" s="13">
        <f t="shared" si="5"/>
        <v>73.944888054497397</v>
      </c>
      <c r="AK52" s="13">
        <f t="shared" si="4"/>
        <v>1.7394488805449739</v>
      </c>
      <c r="AL52" s="39" t="s">
        <v>55</v>
      </c>
    </row>
    <row r="53" spans="1:38" x14ac:dyDescent="0.25">
      <c r="A53" s="8" t="s">
        <v>107</v>
      </c>
      <c r="B53" s="13" t="s">
        <v>53</v>
      </c>
      <c r="C53" s="33">
        <v>17253.512999999999</v>
      </c>
      <c r="D53" s="1">
        <v>11728.32</v>
      </c>
      <c r="E53" s="1">
        <v>1.129</v>
      </c>
      <c r="F53" s="1">
        <v>5.74</v>
      </c>
      <c r="G53" s="1">
        <v>15.11</v>
      </c>
      <c r="H53" s="19" t="s">
        <v>57</v>
      </c>
      <c r="I53" s="33">
        <v>2498.08</v>
      </c>
      <c r="J53" s="1">
        <v>1447.87</v>
      </c>
      <c r="K53" s="19">
        <v>1282.69</v>
      </c>
      <c r="L53" s="33">
        <v>14342.918</v>
      </c>
      <c r="M53" s="1">
        <v>0.73599999999999999</v>
      </c>
      <c r="N53" s="1">
        <v>11140.4</v>
      </c>
      <c r="O53" s="1">
        <v>0.57199999999999995</v>
      </c>
      <c r="P53" s="1">
        <v>10263.65</v>
      </c>
      <c r="Q53" s="1">
        <v>0.52700000000000002</v>
      </c>
      <c r="R53" s="19">
        <v>0.59487000000000001</v>
      </c>
      <c r="S53" s="33">
        <v>2525.61</v>
      </c>
      <c r="T53" s="1">
        <v>1463.82</v>
      </c>
      <c r="U53" s="19">
        <v>1296.82</v>
      </c>
      <c r="V53" s="33">
        <v>14342.918</v>
      </c>
      <c r="W53" s="1">
        <v>0.73599999999999999</v>
      </c>
      <c r="X53" s="1">
        <v>11140.4</v>
      </c>
      <c r="Y53" s="1">
        <v>0.57199999999999995</v>
      </c>
      <c r="Z53" s="1">
        <v>10229.115</v>
      </c>
      <c r="AA53" s="1">
        <v>0.52500000000000002</v>
      </c>
      <c r="AB53" s="19">
        <v>0.59287000000000001</v>
      </c>
      <c r="AC53" s="31">
        <v>233.87047000000001</v>
      </c>
      <c r="AD53" s="32">
        <v>0.49739959639999998</v>
      </c>
      <c r="AE53" s="18">
        <f t="shared" si="0"/>
        <v>1.5116088497221505</v>
      </c>
      <c r="AF53" s="32">
        <v>19.940903184100002</v>
      </c>
      <c r="AG53" s="32">
        <v>4.2410643800000002E-2</v>
      </c>
      <c r="AH53" s="19">
        <f t="shared" si="1"/>
        <v>0.79663908220479518</v>
      </c>
      <c r="AI53" s="20">
        <f t="shared" si="2"/>
        <v>0.56788585253177293</v>
      </c>
      <c r="AJ53" s="13">
        <f t="shared" si="5"/>
        <v>7.7582262868639287</v>
      </c>
      <c r="AK53" s="13">
        <f t="shared" si="4"/>
        <v>1.0775822628686393</v>
      </c>
      <c r="AL53" s="39" t="s">
        <v>55</v>
      </c>
    </row>
    <row r="54" spans="1:38" x14ac:dyDescent="0.25">
      <c r="A54" s="8" t="s">
        <v>108</v>
      </c>
      <c r="B54" s="13" t="s">
        <v>53</v>
      </c>
      <c r="C54" s="33">
        <v>42796.213000000003</v>
      </c>
      <c r="D54" s="1">
        <v>40377.120000000003</v>
      </c>
      <c r="E54" s="1">
        <v>1.5669999999999999</v>
      </c>
      <c r="F54" s="1">
        <v>5.15</v>
      </c>
      <c r="G54" s="1">
        <v>6.96</v>
      </c>
      <c r="H54" s="19" t="s">
        <v>54</v>
      </c>
      <c r="I54" s="33">
        <v>4323.09</v>
      </c>
      <c r="J54" s="1">
        <v>1010.16</v>
      </c>
      <c r="K54" s="19">
        <v>644.78</v>
      </c>
      <c r="L54" s="33">
        <v>30374.424999999999</v>
      </c>
      <c r="M54" s="1">
        <v>0.45300000000000001</v>
      </c>
      <c r="N54" s="1">
        <v>22053.489000000001</v>
      </c>
      <c r="O54" s="1">
        <v>0.32900000000000001</v>
      </c>
      <c r="P54" s="1">
        <v>17803.781999999999</v>
      </c>
      <c r="Q54" s="1">
        <v>0.26600000000000001</v>
      </c>
      <c r="R54" s="19">
        <v>0.41600999999999999</v>
      </c>
      <c r="S54" s="33">
        <v>4274.33</v>
      </c>
      <c r="T54" s="1">
        <v>998.76</v>
      </c>
      <c r="U54" s="19">
        <v>637.5</v>
      </c>
      <c r="V54" s="33">
        <v>30374.424999999999</v>
      </c>
      <c r="W54" s="1">
        <v>0.45300000000000001</v>
      </c>
      <c r="X54" s="1">
        <v>22053.398000000001</v>
      </c>
      <c r="Y54" s="1">
        <v>0.32900000000000001</v>
      </c>
      <c r="Z54" s="1">
        <v>17936.028999999999</v>
      </c>
      <c r="AA54" s="1">
        <v>0.26800000000000002</v>
      </c>
      <c r="AB54" s="19">
        <v>0.41909999999999997</v>
      </c>
      <c r="AC54" s="31">
        <v>383.48034000000001</v>
      </c>
      <c r="AD54" s="32">
        <v>1.2604385545000001</v>
      </c>
      <c r="AE54" s="18">
        <f>((AC54/6.0221409E+23)*39.95)/(P54*1E-24)</f>
        <v>1.4288831242044366</v>
      </c>
      <c r="AF54" s="32">
        <v>9.4975770352000009</v>
      </c>
      <c r="AG54" s="32">
        <v>3.1217016899999998E-2</v>
      </c>
      <c r="AH54" s="19">
        <f>(AF54*39.95)/1000</f>
        <v>0.3794282025562401</v>
      </c>
      <c r="AI54" s="20">
        <f>AH54/1.40281551064036</f>
        <v>0.2704761956781031</v>
      </c>
      <c r="AJ54" s="13">
        <f>(ABS(AI54-Q54)/Q54)*100</f>
        <v>1.6827803301139435</v>
      </c>
      <c r="AK54" s="13">
        <f t="shared" si="4"/>
        <v>1.0168278033011395</v>
      </c>
      <c r="AL54" s="39" t="s">
        <v>55</v>
      </c>
    </row>
    <row r="55" spans="1:38" x14ac:dyDescent="0.25">
      <c r="A55" s="8" t="s">
        <v>109</v>
      </c>
      <c r="B55" s="13" t="s">
        <v>53</v>
      </c>
      <c r="C55" s="33">
        <v>33253.498</v>
      </c>
      <c r="D55" s="1">
        <v>32445.9</v>
      </c>
      <c r="E55" s="1">
        <v>1.62</v>
      </c>
      <c r="F55" s="1">
        <v>4.76</v>
      </c>
      <c r="G55" s="1">
        <v>7.07</v>
      </c>
      <c r="H55" s="19" t="s">
        <v>54</v>
      </c>
      <c r="I55" s="33">
        <v>2951.23</v>
      </c>
      <c r="J55" s="1">
        <v>887.5</v>
      </c>
      <c r="K55" s="19">
        <v>547.77</v>
      </c>
      <c r="L55" s="33">
        <v>23441.785</v>
      </c>
      <c r="M55" s="1">
        <v>0.435</v>
      </c>
      <c r="N55" s="1">
        <v>16560.491999999998</v>
      </c>
      <c r="O55" s="1">
        <v>0.307</v>
      </c>
      <c r="P55" s="1">
        <v>13491.833000000001</v>
      </c>
      <c r="Q55" s="1">
        <v>0.25</v>
      </c>
      <c r="R55" s="19">
        <v>0.40572999999999998</v>
      </c>
      <c r="S55" s="33">
        <v>2936.45</v>
      </c>
      <c r="T55" s="1">
        <v>883.05</v>
      </c>
      <c r="U55" s="19">
        <v>545.02</v>
      </c>
      <c r="V55" s="33">
        <v>23441.785</v>
      </c>
      <c r="W55" s="1">
        <v>0.435</v>
      </c>
      <c r="X55" s="1">
        <v>16559.108</v>
      </c>
      <c r="Y55" s="1">
        <v>0.307</v>
      </c>
      <c r="Z55" s="1">
        <v>13414.532999999999</v>
      </c>
      <c r="AA55" s="1">
        <v>0.249</v>
      </c>
      <c r="AB55" s="19">
        <v>0.40339999999999998</v>
      </c>
      <c r="AC55" s="31">
        <v>323.96451999999999</v>
      </c>
      <c r="AD55" s="32">
        <v>8.4802844299999999E-2</v>
      </c>
      <c r="AE55" s="18">
        <f t="shared" si="0"/>
        <v>1.5929141271476066</v>
      </c>
      <c r="AF55" s="32">
        <v>9.9848761871999994</v>
      </c>
      <c r="AG55" s="32">
        <v>2.6136994999999999E-3</v>
      </c>
      <c r="AH55" s="19">
        <f t="shared" si="1"/>
        <v>0.39889580367863997</v>
      </c>
      <c r="AI55" s="20">
        <f t="shared" si="2"/>
        <v>0.28435371626063022</v>
      </c>
      <c r="AJ55" s="13">
        <f t="shared" si="5"/>
        <v>13.741486504252087</v>
      </c>
      <c r="AK55" s="13">
        <f t="shared" si="4"/>
        <v>1.1374148650425209</v>
      </c>
      <c r="AL55" s="39" t="s">
        <v>55</v>
      </c>
    </row>
    <row r="56" spans="1:38" x14ac:dyDescent="0.25">
      <c r="A56" s="8" t="s">
        <v>110</v>
      </c>
      <c r="B56" s="13" t="s">
        <v>53</v>
      </c>
      <c r="C56" s="33">
        <v>36045.034</v>
      </c>
      <c r="D56" s="1">
        <v>46145.279999999999</v>
      </c>
      <c r="E56" s="1">
        <v>2.1259999999999999</v>
      </c>
      <c r="F56" s="1">
        <v>3.13</v>
      </c>
      <c r="G56" s="1">
        <v>3.77</v>
      </c>
      <c r="H56" s="19" t="s">
        <v>54</v>
      </c>
      <c r="I56" s="33">
        <v>0</v>
      </c>
      <c r="J56" s="1">
        <v>0</v>
      </c>
      <c r="K56" s="19">
        <v>0</v>
      </c>
      <c r="L56" s="33">
        <v>21304.723999999998</v>
      </c>
      <c r="M56" s="1">
        <v>0.27800000000000002</v>
      </c>
      <c r="N56" s="1">
        <v>12798.370999999999</v>
      </c>
      <c r="O56" s="1">
        <v>0.16700000000000001</v>
      </c>
      <c r="P56" s="1">
        <v>7817.2449999999999</v>
      </c>
      <c r="Q56" s="1">
        <v>0.10199999999999999</v>
      </c>
      <c r="R56" s="19">
        <v>0.21687000000000001</v>
      </c>
      <c r="S56" s="33">
        <v>0</v>
      </c>
      <c r="T56" s="1">
        <v>0</v>
      </c>
      <c r="U56" s="19">
        <v>0</v>
      </c>
      <c r="V56" s="33">
        <v>21304.723999999998</v>
      </c>
      <c r="W56" s="1">
        <v>0.27800000000000002</v>
      </c>
      <c r="X56" s="1">
        <v>12796.855</v>
      </c>
      <c r="Y56" s="1">
        <v>0.16700000000000001</v>
      </c>
      <c r="Z56" s="1">
        <v>7937.8890000000001</v>
      </c>
      <c r="AA56" s="1">
        <v>0.104</v>
      </c>
      <c r="AB56" s="19">
        <v>0.22022</v>
      </c>
      <c r="AC56" s="31">
        <v>192</v>
      </c>
      <c r="AD56" s="32">
        <v>0</v>
      </c>
      <c r="AE56" s="18">
        <f t="shared" si="0"/>
        <v>1.629346216569431</v>
      </c>
      <c r="AF56" s="32">
        <v>4.1608207135999997</v>
      </c>
      <c r="AG56" s="32">
        <v>0</v>
      </c>
      <c r="AH56" s="19">
        <f t="shared" si="1"/>
        <v>0.16622478750831998</v>
      </c>
      <c r="AI56" s="20">
        <f t="shared" si="2"/>
        <v>0.11849369090055283</v>
      </c>
      <c r="AJ56" s="13">
        <f t="shared" si="5"/>
        <v>16.170285196620423</v>
      </c>
      <c r="AK56" s="13">
        <f t="shared" si="4"/>
        <v>1.1617028519662043</v>
      </c>
      <c r="AL56" s="39" t="s">
        <v>55</v>
      </c>
    </row>
    <row r="57" spans="1:38" x14ac:dyDescent="0.25">
      <c r="A57" s="8" t="s">
        <v>111</v>
      </c>
      <c r="B57" s="13" t="s">
        <v>53</v>
      </c>
      <c r="C57" s="33">
        <v>33003.591999999997</v>
      </c>
      <c r="D57" s="1">
        <v>34608.959999999999</v>
      </c>
      <c r="E57" s="1">
        <v>1.7410000000000001</v>
      </c>
      <c r="F57" s="1">
        <v>3.69</v>
      </c>
      <c r="G57" s="1">
        <v>4.79</v>
      </c>
      <c r="H57" s="19" t="s">
        <v>54</v>
      </c>
      <c r="I57" s="33">
        <v>546.22</v>
      </c>
      <c r="J57" s="1">
        <v>165.5</v>
      </c>
      <c r="K57" s="19">
        <v>95.05</v>
      </c>
      <c r="L57" s="33">
        <v>22124.543000000001</v>
      </c>
      <c r="M57" s="1">
        <v>0.38500000000000001</v>
      </c>
      <c r="N57" s="1">
        <v>15205.364</v>
      </c>
      <c r="O57" s="1">
        <v>0.26500000000000001</v>
      </c>
      <c r="P57" s="1">
        <v>11139.449000000001</v>
      </c>
      <c r="Q57" s="1">
        <v>0.19400000000000001</v>
      </c>
      <c r="R57" s="19">
        <v>0.33751999999999999</v>
      </c>
      <c r="S57" s="33">
        <v>464.22</v>
      </c>
      <c r="T57" s="1">
        <v>140.66</v>
      </c>
      <c r="U57" s="19">
        <v>80.78</v>
      </c>
      <c r="V57" s="33">
        <v>22124.543000000001</v>
      </c>
      <c r="W57" s="1">
        <v>0.38500000000000001</v>
      </c>
      <c r="X57" s="1">
        <v>15205.347</v>
      </c>
      <c r="Y57" s="1">
        <v>0.26500000000000001</v>
      </c>
      <c r="Z57" s="1">
        <v>7915.9030000000002</v>
      </c>
      <c r="AA57" s="1">
        <v>0.13800000000000001</v>
      </c>
      <c r="AB57" s="19">
        <v>0.23985000000000001</v>
      </c>
      <c r="AC57" s="31">
        <v>239.9914</v>
      </c>
      <c r="AD57" s="32">
        <v>3.4150550100000003E-2</v>
      </c>
      <c r="AE57" s="18">
        <f t="shared" si="0"/>
        <v>1.4292159059697505</v>
      </c>
      <c r="AF57" s="32">
        <v>6.9344526958000001</v>
      </c>
      <c r="AG57" s="32">
        <v>9.8676610000000007E-4</v>
      </c>
      <c r="AH57" s="19">
        <f t="shared" si="1"/>
        <v>0.27703138519720999</v>
      </c>
      <c r="AI57" s="20">
        <f t="shared" si="2"/>
        <v>0.19748240812560602</v>
      </c>
      <c r="AJ57" s="13">
        <f t="shared" si="5"/>
        <v>1.7950557348484628</v>
      </c>
      <c r="AK57" s="13">
        <f t="shared" si="4"/>
        <v>1.0179505573484846</v>
      </c>
      <c r="AL57" s="39"/>
    </row>
    <row r="58" spans="1:38" x14ac:dyDescent="0.25">
      <c r="A58" s="8" t="s">
        <v>112</v>
      </c>
      <c r="B58" s="13" t="s">
        <v>53</v>
      </c>
      <c r="C58" s="33">
        <v>60442.741999999998</v>
      </c>
      <c r="D58" s="1">
        <v>64891.8</v>
      </c>
      <c r="E58" s="1">
        <v>1.7829999999999999</v>
      </c>
      <c r="F58" s="1">
        <v>3.1</v>
      </c>
      <c r="G58" s="1">
        <v>7.17</v>
      </c>
      <c r="H58" s="19" t="s">
        <v>59</v>
      </c>
      <c r="I58" s="33">
        <v>2414.29</v>
      </c>
      <c r="J58" s="1">
        <v>399.43</v>
      </c>
      <c r="K58" s="19">
        <v>224.05</v>
      </c>
      <c r="L58" s="33">
        <v>41297.54</v>
      </c>
      <c r="M58" s="1">
        <v>0.38300000000000001</v>
      </c>
      <c r="N58" s="1">
        <v>27118.589</v>
      </c>
      <c r="O58" s="1">
        <v>0.252</v>
      </c>
      <c r="P58" s="1">
        <v>19861.653999999999</v>
      </c>
      <c r="Q58" s="1">
        <v>0.184</v>
      </c>
      <c r="R58" s="19">
        <v>0.3286</v>
      </c>
      <c r="S58" s="33">
        <v>0</v>
      </c>
      <c r="T58" s="1">
        <v>0</v>
      </c>
      <c r="U58" s="19">
        <v>0</v>
      </c>
      <c r="V58" s="33">
        <v>41297.54</v>
      </c>
      <c r="W58" s="1">
        <v>0.38300000000000001</v>
      </c>
      <c r="X58" s="1">
        <v>27118.323</v>
      </c>
      <c r="Y58" s="1">
        <v>0.252</v>
      </c>
      <c r="Z58" s="1">
        <v>0</v>
      </c>
      <c r="AA58" s="1">
        <v>0</v>
      </c>
      <c r="AB58" s="19">
        <v>0</v>
      </c>
      <c r="AC58" s="31">
        <v>424.01600000000002</v>
      </c>
      <c r="AD58" s="32">
        <v>4.9884752697000003</v>
      </c>
      <c r="AE58" s="18">
        <f t="shared" si="0"/>
        <v>1.4162264589693867</v>
      </c>
      <c r="AF58" s="32">
        <v>6.5342761321999996</v>
      </c>
      <c r="AG58" s="32">
        <v>7.68746342E-2</v>
      </c>
      <c r="AH58" s="19">
        <f t="shared" si="1"/>
        <v>0.26104433148139</v>
      </c>
      <c r="AI58" s="20">
        <f t="shared" si="2"/>
        <v>0.18608600311400034</v>
      </c>
      <c r="AJ58" s="13">
        <f t="shared" si="5"/>
        <v>1.1336973445654022</v>
      </c>
      <c r="AK58" s="13">
        <f t="shared" si="4"/>
        <v>1.0113369734456541</v>
      </c>
      <c r="AL58" s="39"/>
    </row>
    <row r="59" spans="1:38" x14ac:dyDescent="0.25">
      <c r="A59" s="8" t="s">
        <v>113</v>
      </c>
      <c r="B59" s="13" t="s">
        <v>53</v>
      </c>
      <c r="C59" s="33">
        <v>70919.176000000007</v>
      </c>
      <c r="D59" s="1">
        <v>63449.760000000002</v>
      </c>
      <c r="E59" s="1">
        <v>1.486</v>
      </c>
      <c r="F59" s="1">
        <v>6.75</v>
      </c>
      <c r="G59" s="1">
        <v>10.8</v>
      </c>
      <c r="H59" s="19" t="s">
        <v>54</v>
      </c>
      <c r="I59" s="33">
        <v>7182.34</v>
      </c>
      <c r="J59" s="1">
        <v>1012.75</v>
      </c>
      <c r="K59" s="19">
        <v>681.69</v>
      </c>
      <c r="L59" s="33">
        <v>53027.546000000002</v>
      </c>
      <c r="M59" s="1">
        <v>0.503</v>
      </c>
      <c r="N59" s="1">
        <v>38359.425999999999</v>
      </c>
      <c r="O59" s="1">
        <v>0.36399999999999999</v>
      </c>
      <c r="P59" s="1">
        <v>32118.348000000002</v>
      </c>
      <c r="Q59" s="1">
        <v>0.30499999999999999</v>
      </c>
      <c r="R59" s="19">
        <v>0.45289000000000001</v>
      </c>
      <c r="S59" s="33">
        <v>7189.34</v>
      </c>
      <c r="T59" s="1">
        <v>1013.74</v>
      </c>
      <c r="U59" s="19">
        <v>682.35</v>
      </c>
      <c r="V59" s="33">
        <v>53027.546000000002</v>
      </c>
      <c r="W59" s="1">
        <v>0.503</v>
      </c>
      <c r="X59" s="1">
        <v>38359.35</v>
      </c>
      <c r="Y59" s="1">
        <v>0.36399999999999999</v>
      </c>
      <c r="Z59" s="1">
        <v>32114.448</v>
      </c>
      <c r="AA59" s="1">
        <v>0.30499999999999999</v>
      </c>
      <c r="AB59" s="19">
        <v>0.45283000000000001</v>
      </c>
      <c r="AC59" s="31">
        <v>728.67568000000006</v>
      </c>
      <c r="AD59" s="32">
        <v>0.8218514187</v>
      </c>
      <c r="AE59" s="18">
        <f t="shared" si="0"/>
        <v>1.5050362027372071</v>
      </c>
      <c r="AF59" s="32">
        <v>11.4844275107</v>
      </c>
      <c r="AG59" s="32">
        <v>1.2952940899999999E-2</v>
      </c>
      <c r="AH59" s="19">
        <f t="shared" si="1"/>
        <v>0.45880287905246503</v>
      </c>
      <c r="AI59" s="20">
        <f t="shared" si="2"/>
        <v>0.32705860148568633</v>
      </c>
      <c r="AJ59" s="13">
        <f t="shared" si="5"/>
        <v>7.2323283559627329</v>
      </c>
      <c r="AK59" s="13">
        <f t="shared" si="4"/>
        <v>1.0723232835596272</v>
      </c>
      <c r="AL59" s="39" t="s">
        <v>55</v>
      </c>
    </row>
    <row r="60" spans="1:38" x14ac:dyDescent="0.25">
      <c r="A60" s="8" t="s">
        <v>114</v>
      </c>
      <c r="B60" s="13" t="s">
        <v>53</v>
      </c>
      <c r="C60" s="33">
        <v>21679.291000000001</v>
      </c>
      <c r="D60" s="1">
        <v>23072.639999999999</v>
      </c>
      <c r="E60" s="1">
        <v>1.7669999999999999</v>
      </c>
      <c r="F60" s="1">
        <v>3.21</v>
      </c>
      <c r="G60" s="1">
        <v>4.54</v>
      </c>
      <c r="H60" s="19" t="s">
        <v>54</v>
      </c>
      <c r="I60" s="33">
        <v>67.319999999999993</v>
      </c>
      <c r="J60" s="1">
        <v>31.05</v>
      </c>
      <c r="K60" s="19">
        <v>17.57</v>
      </c>
      <c r="L60" s="33">
        <v>14516.630999999999</v>
      </c>
      <c r="M60" s="1">
        <v>0.379</v>
      </c>
      <c r="N60" s="1">
        <v>9827.0210000000006</v>
      </c>
      <c r="O60" s="1">
        <v>0.25600000000000001</v>
      </c>
      <c r="P60" s="1">
        <v>6303.0519999999997</v>
      </c>
      <c r="Q60" s="1">
        <v>0.16500000000000001</v>
      </c>
      <c r="R60" s="19">
        <v>0.29074</v>
      </c>
      <c r="S60" s="33">
        <v>0</v>
      </c>
      <c r="T60" s="1">
        <v>0</v>
      </c>
      <c r="U60" s="19">
        <v>0</v>
      </c>
      <c r="V60" s="33">
        <v>14516.630999999999</v>
      </c>
      <c r="W60" s="1">
        <v>0.379</v>
      </c>
      <c r="X60" s="1">
        <v>9827.009</v>
      </c>
      <c r="Y60" s="1">
        <v>0.25600000000000001</v>
      </c>
      <c r="Z60" s="1">
        <v>0</v>
      </c>
      <c r="AA60" s="1">
        <v>0</v>
      </c>
      <c r="AB60" s="19">
        <v>0</v>
      </c>
      <c r="AC60" s="31">
        <v>181.09263000000001</v>
      </c>
      <c r="AD60" s="32">
        <v>5.9740062318999998</v>
      </c>
      <c r="AE60" s="18">
        <f t="shared" si="0"/>
        <v>1.9059686683630719</v>
      </c>
      <c r="AF60" s="32">
        <v>7.8488954789000003</v>
      </c>
      <c r="AG60" s="32">
        <v>0.2589246758</v>
      </c>
      <c r="AH60" s="19">
        <f t="shared" si="1"/>
        <v>0.313563374382055</v>
      </c>
      <c r="AI60" s="20">
        <f t="shared" si="2"/>
        <v>0.22352431378443982</v>
      </c>
      <c r="AJ60" s="13">
        <f t="shared" si="5"/>
        <v>35.46928108147867</v>
      </c>
      <c r="AK60" s="13">
        <f t="shared" si="4"/>
        <v>1.3546928108147867</v>
      </c>
      <c r="AL60" s="39"/>
    </row>
    <row r="61" spans="1:38" x14ac:dyDescent="0.25">
      <c r="A61" s="8" t="s">
        <v>115</v>
      </c>
      <c r="B61" s="13" t="s">
        <v>53</v>
      </c>
      <c r="C61" s="33">
        <v>54140.125</v>
      </c>
      <c r="D61" s="1">
        <v>55158.03</v>
      </c>
      <c r="E61" s="1">
        <v>1.6919999999999999</v>
      </c>
      <c r="F61" s="1">
        <v>2.2400000000000002</v>
      </c>
      <c r="G61" s="1">
        <v>7.31</v>
      </c>
      <c r="H61" s="19" t="s">
        <v>54</v>
      </c>
      <c r="I61" s="33">
        <v>1974.22</v>
      </c>
      <c r="J61" s="1">
        <v>364.65</v>
      </c>
      <c r="K61" s="19">
        <v>215.54</v>
      </c>
      <c r="L61" s="33">
        <v>39568.913</v>
      </c>
      <c r="M61" s="1">
        <v>0.432</v>
      </c>
      <c r="N61" s="1">
        <v>25846.129000000001</v>
      </c>
      <c r="O61" s="1">
        <v>0.28199999999999997</v>
      </c>
      <c r="P61" s="1">
        <v>20545.088</v>
      </c>
      <c r="Q61" s="1">
        <v>0.224</v>
      </c>
      <c r="R61" s="19">
        <v>0.37947999999999998</v>
      </c>
      <c r="S61" s="33">
        <v>0</v>
      </c>
      <c r="T61" s="1">
        <v>0</v>
      </c>
      <c r="U61" s="19">
        <v>0</v>
      </c>
      <c r="V61" s="33">
        <v>39568.913</v>
      </c>
      <c r="W61" s="1">
        <v>0.432</v>
      </c>
      <c r="X61" s="1">
        <v>25846.129000000001</v>
      </c>
      <c r="Y61" s="1">
        <v>0.28199999999999997</v>
      </c>
      <c r="Z61" s="1">
        <v>0</v>
      </c>
      <c r="AA61" s="1">
        <v>0</v>
      </c>
      <c r="AB61" s="19">
        <v>0</v>
      </c>
      <c r="AC61" s="31">
        <v>291.77767999999998</v>
      </c>
      <c r="AD61" s="32">
        <v>0.78255590109999995</v>
      </c>
      <c r="AE61" s="18">
        <f t="shared" si="0"/>
        <v>0.94212804544636519</v>
      </c>
      <c r="AF61" s="32">
        <v>5.2899111752000003</v>
      </c>
      <c r="AG61" s="32">
        <v>1.41876898E-2</v>
      </c>
      <c r="AH61" s="19">
        <f t="shared" si="1"/>
        <v>0.21133195144924002</v>
      </c>
      <c r="AI61" s="20">
        <f t="shared" si="2"/>
        <v>0.15064842799804146</v>
      </c>
      <c r="AJ61" s="13">
        <f t="shared" si="5"/>
        <v>32.746237500874351</v>
      </c>
      <c r="AK61" s="13">
        <f t="shared" si="4"/>
        <v>0.67253762499125647</v>
      </c>
      <c r="AL61" s="39"/>
    </row>
    <row r="62" spans="1:38" x14ac:dyDescent="0.25">
      <c r="A62" s="8" t="s">
        <v>116</v>
      </c>
      <c r="B62" s="13" t="s">
        <v>53</v>
      </c>
      <c r="C62" s="33">
        <v>59806.703000000001</v>
      </c>
      <c r="D62" s="1">
        <v>61527.040000000001</v>
      </c>
      <c r="E62" s="1">
        <v>1.708</v>
      </c>
      <c r="F62" s="1">
        <v>7.56</v>
      </c>
      <c r="G62" s="1">
        <v>8.3000000000000007</v>
      </c>
      <c r="H62" s="19" t="s">
        <v>54</v>
      </c>
      <c r="I62" s="33">
        <v>4228.82</v>
      </c>
      <c r="J62" s="1">
        <v>707.08</v>
      </c>
      <c r="K62" s="19">
        <v>413.91</v>
      </c>
      <c r="L62" s="33">
        <v>28343.68</v>
      </c>
      <c r="M62" s="1">
        <v>0.27700000000000002</v>
      </c>
      <c r="N62" s="1">
        <v>28238.083999999999</v>
      </c>
      <c r="O62" s="1">
        <v>0.27600000000000002</v>
      </c>
      <c r="P62" s="1">
        <v>17493.492999999999</v>
      </c>
      <c r="Q62" s="1">
        <v>0.17100000000000001</v>
      </c>
      <c r="R62" s="19">
        <v>0.29249999999999998</v>
      </c>
      <c r="S62" s="33">
        <v>4268.2700000000004</v>
      </c>
      <c r="T62" s="1">
        <v>713.68</v>
      </c>
      <c r="U62" s="19">
        <v>417.77</v>
      </c>
      <c r="V62" s="33">
        <v>28343.68</v>
      </c>
      <c r="W62" s="1">
        <v>0.27700000000000002</v>
      </c>
      <c r="X62" s="1">
        <v>28237.887999999999</v>
      </c>
      <c r="Y62" s="1">
        <v>0.27600000000000002</v>
      </c>
      <c r="Z62" s="1">
        <v>17849.169000000002</v>
      </c>
      <c r="AA62" s="1">
        <v>0.17499999999999999</v>
      </c>
      <c r="AB62" s="19">
        <v>0.29844999999999999</v>
      </c>
      <c r="AC62" s="31">
        <v>398.61556999999999</v>
      </c>
      <c r="AD62" s="32">
        <v>1.1945768483000001</v>
      </c>
      <c r="AE62" s="18">
        <f t="shared" si="0"/>
        <v>1.5116233573057261</v>
      </c>
      <c r="AF62" s="32">
        <v>6.4787809391</v>
      </c>
      <c r="AG62" s="32">
        <v>1.9415703499999999E-2</v>
      </c>
      <c r="AH62" s="19">
        <f t="shared" si="1"/>
        <v>0.258827298517045</v>
      </c>
      <c r="AI62" s="20">
        <f t="shared" si="2"/>
        <v>0.18450558648221321</v>
      </c>
      <c r="AJ62" s="13">
        <f t="shared" si="5"/>
        <v>7.8980037907679534</v>
      </c>
      <c r="AK62" s="13">
        <f t="shared" si="4"/>
        <v>1.0789800379076795</v>
      </c>
      <c r="AL62" s="39" t="s">
        <v>55</v>
      </c>
    </row>
    <row r="63" spans="1:38" x14ac:dyDescent="0.25">
      <c r="A63" s="8" t="s">
        <v>117</v>
      </c>
      <c r="B63" s="13" t="s">
        <v>53</v>
      </c>
      <c r="C63" s="33">
        <v>40619.832999999999</v>
      </c>
      <c r="D63" s="1">
        <v>38935.08</v>
      </c>
      <c r="E63" s="1">
        <v>1.5920000000000001</v>
      </c>
      <c r="F63" s="1">
        <v>2.99</v>
      </c>
      <c r="G63" s="1">
        <v>6.64</v>
      </c>
      <c r="H63" s="19" t="s">
        <v>59</v>
      </c>
      <c r="I63" s="33">
        <v>2417.64</v>
      </c>
      <c r="J63" s="1">
        <v>595.19000000000005</v>
      </c>
      <c r="K63" s="19">
        <v>373.94</v>
      </c>
      <c r="L63" s="33">
        <v>31968.434000000001</v>
      </c>
      <c r="M63" s="1">
        <v>0.49399999999999999</v>
      </c>
      <c r="N63" s="1">
        <v>20621.732</v>
      </c>
      <c r="O63" s="1">
        <v>0.31900000000000001</v>
      </c>
      <c r="P63" s="1">
        <v>16771.653999999999</v>
      </c>
      <c r="Q63" s="1">
        <v>0.25900000000000001</v>
      </c>
      <c r="R63" s="19">
        <v>0.41288999999999998</v>
      </c>
      <c r="S63" s="33">
        <v>0</v>
      </c>
      <c r="T63" s="1">
        <v>0</v>
      </c>
      <c r="U63" s="19">
        <v>0</v>
      </c>
      <c r="V63" s="33">
        <v>31968.434000000001</v>
      </c>
      <c r="W63" s="1">
        <v>0.49399999999999999</v>
      </c>
      <c r="X63" s="1">
        <v>20621.732</v>
      </c>
      <c r="Y63" s="1">
        <v>0.31900000000000001</v>
      </c>
      <c r="Z63" s="1">
        <v>0</v>
      </c>
      <c r="AA63" s="1">
        <v>0</v>
      </c>
      <c r="AB63" s="19">
        <v>0</v>
      </c>
      <c r="AC63" s="31">
        <v>323.99986999999999</v>
      </c>
      <c r="AD63" s="32">
        <v>5.1991959999999997E-4</v>
      </c>
      <c r="AE63" s="18">
        <f t="shared" si="0"/>
        <v>1.2815478100132487</v>
      </c>
      <c r="AF63" s="32">
        <v>8.3216380882000003</v>
      </c>
      <c r="AG63" s="32">
        <v>1.3353700000000001E-5</v>
      </c>
      <c r="AH63" s="19">
        <f t="shared" si="1"/>
        <v>0.33244944162359003</v>
      </c>
      <c r="AI63" s="20">
        <f t="shared" si="2"/>
        <v>0.23698728671158822</v>
      </c>
      <c r="AJ63" s="13">
        <f t="shared" si="5"/>
        <v>8.4991170997728887</v>
      </c>
      <c r="AK63" s="13">
        <f t="shared" si="4"/>
        <v>0.9150088290022711</v>
      </c>
      <c r="AL63" s="39"/>
    </row>
    <row r="64" spans="1:38" x14ac:dyDescent="0.25">
      <c r="A64" s="8" t="s">
        <v>118</v>
      </c>
      <c r="B64" s="13" t="s">
        <v>53</v>
      </c>
      <c r="C64" s="33">
        <v>19678.998</v>
      </c>
      <c r="D64" s="1">
        <v>19227.2</v>
      </c>
      <c r="E64" s="1">
        <v>1.6220000000000001</v>
      </c>
      <c r="F64" s="1">
        <v>3.05</v>
      </c>
      <c r="G64" s="1">
        <v>5.19</v>
      </c>
      <c r="H64" s="19" t="s">
        <v>54</v>
      </c>
      <c r="I64" s="33">
        <v>381.95</v>
      </c>
      <c r="J64" s="1">
        <v>194.09</v>
      </c>
      <c r="K64" s="19">
        <v>119.63</v>
      </c>
      <c r="L64" s="33">
        <v>15111.032999999999</v>
      </c>
      <c r="M64" s="1">
        <v>0.47299999999999998</v>
      </c>
      <c r="N64" s="1">
        <v>9822.3340000000007</v>
      </c>
      <c r="O64" s="1">
        <v>0.308</v>
      </c>
      <c r="P64" s="1">
        <v>7364.7860000000001</v>
      </c>
      <c r="Q64" s="1">
        <v>0.23100000000000001</v>
      </c>
      <c r="R64" s="19">
        <v>0.37425000000000003</v>
      </c>
      <c r="S64" s="33">
        <v>0</v>
      </c>
      <c r="T64" s="1">
        <v>0</v>
      </c>
      <c r="U64" s="19">
        <v>0</v>
      </c>
      <c r="V64" s="33">
        <v>15111.032999999999</v>
      </c>
      <c r="W64" s="1">
        <v>0.47299999999999998</v>
      </c>
      <c r="X64" s="1">
        <v>9821.1759999999995</v>
      </c>
      <c r="Y64" s="1">
        <v>0.308</v>
      </c>
      <c r="Z64" s="1">
        <v>0</v>
      </c>
      <c r="AA64" s="1">
        <v>0</v>
      </c>
      <c r="AB64" s="19">
        <v>0</v>
      </c>
      <c r="AC64" s="31">
        <v>214.51366999999999</v>
      </c>
      <c r="AD64" s="32">
        <v>0.93842205990000005</v>
      </c>
      <c r="AE64" s="18">
        <f t="shared" si="0"/>
        <v>1.9322384155921035</v>
      </c>
      <c r="AF64" s="32">
        <v>11.156911518499999</v>
      </c>
      <c r="AG64" s="32">
        <v>4.8807574300000003E-2</v>
      </c>
      <c r="AH64" s="19">
        <f t="shared" si="1"/>
        <v>0.44571861516407502</v>
      </c>
      <c r="AI64" s="20">
        <f t="shared" si="2"/>
        <v>0.31773145633427774</v>
      </c>
      <c r="AJ64" s="13">
        <f t="shared" si="5"/>
        <v>37.546084993193816</v>
      </c>
      <c r="AK64" s="13">
        <f t="shared" si="4"/>
        <v>1.3754608499319383</v>
      </c>
      <c r="AL64" s="39"/>
    </row>
    <row r="65" spans="1:38" x14ac:dyDescent="0.25">
      <c r="A65" s="8" t="s">
        <v>119</v>
      </c>
      <c r="B65" s="13" t="s">
        <v>53</v>
      </c>
      <c r="C65" s="33">
        <v>44614.116999999998</v>
      </c>
      <c r="D65" s="1">
        <v>48068</v>
      </c>
      <c r="E65" s="1">
        <v>1.7889999999999999</v>
      </c>
      <c r="F65" s="1">
        <v>2.4</v>
      </c>
      <c r="G65" s="1">
        <v>6.41</v>
      </c>
      <c r="H65" s="19" t="s">
        <v>54</v>
      </c>
      <c r="I65" s="33">
        <v>1993.79</v>
      </c>
      <c r="J65" s="1">
        <v>446.9</v>
      </c>
      <c r="K65" s="19">
        <v>249.79</v>
      </c>
      <c r="L65" s="33">
        <v>21623.563999999998</v>
      </c>
      <c r="M65" s="1">
        <v>0.27100000000000002</v>
      </c>
      <c r="N65" s="1">
        <v>19915.598999999998</v>
      </c>
      <c r="O65" s="1">
        <v>0.25</v>
      </c>
      <c r="P65" s="1">
        <v>11318.035</v>
      </c>
      <c r="Q65" s="1">
        <v>0.14199999999999999</v>
      </c>
      <c r="R65" s="19">
        <v>0.25369000000000003</v>
      </c>
      <c r="S65" s="33">
        <v>0</v>
      </c>
      <c r="T65" s="1">
        <v>0</v>
      </c>
      <c r="U65" s="19">
        <v>0</v>
      </c>
      <c r="V65" s="33">
        <v>21623.563999999998</v>
      </c>
      <c r="W65" s="1">
        <v>0.27100000000000002</v>
      </c>
      <c r="X65" s="1">
        <v>19915.598999999998</v>
      </c>
      <c r="Y65" s="1">
        <v>0.25</v>
      </c>
      <c r="Z65" s="1">
        <v>0</v>
      </c>
      <c r="AA65" s="1">
        <v>0</v>
      </c>
      <c r="AB65" s="19">
        <v>0</v>
      </c>
      <c r="AC65" s="31">
        <v>256</v>
      </c>
      <c r="AD65" s="32">
        <v>0</v>
      </c>
      <c r="AE65" s="18">
        <f t="shared" si="0"/>
        <v>1.5004958681427538</v>
      </c>
      <c r="AF65" s="32">
        <v>5.3258505133999998</v>
      </c>
      <c r="AG65" s="32">
        <v>0</v>
      </c>
      <c r="AH65" s="19">
        <f t="shared" si="1"/>
        <v>0.21276772801033</v>
      </c>
      <c r="AI65" s="20">
        <f t="shared" si="2"/>
        <v>0.15167192435247981</v>
      </c>
      <c r="AJ65" s="13">
        <f t="shared" si="5"/>
        <v>6.8112143327322698</v>
      </c>
      <c r="AK65" s="13">
        <f t="shared" si="4"/>
        <v>1.0681121433273226</v>
      </c>
      <c r="AL65" s="39"/>
    </row>
    <row r="66" spans="1:38" x14ac:dyDescent="0.25">
      <c r="A66" s="8" t="s">
        <v>120</v>
      </c>
      <c r="B66" s="13" t="s">
        <v>53</v>
      </c>
      <c r="C66" s="33">
        <v>28829.207999999999</v>
      </c>
      <c r="D66" s="1">
        <v>23072.639999999999</v>
      </c>
      <c r="E66" s="1">
        <v>1.329</v>
      </c>
      <c r="F66" s="1">
        <v>6.86</v>
      </c>
      <c r="G66" s="1">
        <v>10.97</v>
      </c>
      <c r="H66" s="19" t="s">
        <v>54</v>
      </c>
      <c r="I66" s="33">
        <v>3504.29</v>
      </c>
      <c r="J66" s="1">
        <v>1215.53</v>
      </c>
      <c r="K66" s="19">
        <v>914.65</v>
      </c>
      <c r="L66" s="33">
        <v>23370.695</v>
      </c>
      <c r="M66" s="1">
        <v>0.61</v>
      </c>
      <c r="N66" s="1">
        <v>16994.449000000001</v>
      </c>
      <c r="O66" s="1">
        <v>0.44400000000000001</v>
      </c>
      <c r="P66" s="1">
        <v>14984.004999999999</v>
      </c>
      <c r="Q66" s="1">
        <v>0.39100000000000001</v>
      </c>
      <c r="R66" s="19">
        <v>0.51975000000000005</v>
      </c>
      <c r="S66" s="33">
        <v>3402.74</v>
      </c>
      <c r="T66" s="1">
        <v>1180.31</v>
      </c>
      <c r="U66" s="19">
        <v>888.14</v>
      </c>
      <c r="V66" s="33">
        <v>23370.695</v>
      </c>
      <c r="W66" s="1">
        <v>0.61</v>
      </c>
      <c r="X66" s="1">
        <v>16994.449000000001</v>
      </c>
      <c r="Y66" s="1">
        <v>0.44400000000000001</v>
      </c>
      <c r="Z66" s="1">
        <v>13420.516</v>
      </c>
      <c r="AA66" s="1">
        <v>0.35</v>
      </c>
      <c r="AB66" s="19">
        <v>0.46551999999999999</v>
      </c>
      <c r="AC66" s="31">
        <v>307.43945000000002</v>
      </c>
      <c r="AD66" s="32">
        <v>1.2314363808</v>
      </c>
      <c r="AE66" s="18">
        <f t="shared" si="0"/>
        <v>1.3611235758134235</v>
      </c>
      <c r="AF66" s="32">
        <v>13.3250044972</v>
      </c>
      <c r="AG66" s="32">
        <v>5.3372770799999997E-2</v>
      </c>
      <c r="AH66" s="19">
        <f t="shared" si="1"/>
        <v>0.53233392966313997</v>
      </c>
      <c r="AI66" s="20">
        <f t="shared" si="2"/>
        <v>0.37947536623696093</v>
      </c>
      <c r="AJ66" s="13">
        <f t="shared" si="5"/>
        <v>2.947476665738896</v>
      </c>
      <c r="AK66" s="13">
        <f t="shared" si="4"/>
        <v>0.97052523334261109</v>
      </c>
      <c r="AL66" s="39"/>
    </row>
    <row r="67" spans="1:38" x14ac:dyDescent="0.25">
      <c r="A67" s="8" t="s">
        <v>121</v>
      </c>
      <c r="B67" s="13" t="s">
        <v>53</v>
      </c>
      <c r="C67" s="33">
        <v>28504.145</v>
      </c>
      <c r="D67" s="1">
        <v>28840.799999999999</v>
      </c>
      <c r="E67" s="1">
        <v>1.68</v>
      </c>
      <c r="F67" s="1">
        <v>6.13</v>
      </c>
      <c r="G67" s="1">
        <v>7.32</v>
      </c>
      <c r="H67" s="19" t="s">
        <v>54</v>
      </c>
      <c r="I67" s="33">
        <v>1505.27</v>
      </c>
      <c r="J67" s="1">
        <v>528.09</v>
      </c>
      <c r="K67" s="19">
        <v>314.31</v>
      </c>
      <c r="L67" s="33">
        <v>19634.704000000002</v>
      </c>
      <c r="M67" s="1">
        <v>0.41</v>
      </c>
      <c r="N67" s="1">
        <v>13709.967000000001</v>
      </c>
      <c r="O67" s="1">
        <v>0.28599999999999998</v>
      </c>
      <c r="P67" s="1">
        <v>9080.1110000000008</v>
      </c>
      <c r="Q67" s="1">
        <v>0.19</v>
      </c>
      <c r="R67" s="19">
        <v>0.31855</v>
      </c>
      <c r="S67" s="33">
        <v>1241.29</v>
      </c>
      <c r="T67" s="1">
        <v>435.48</v>
      </c>
      <c r="U67" s="19">
        <v>259.19</v>
      </c>
      <c r="V67" s="33">
        <v>19634.704000000002</v>
      </c>
      <c r="W67" s="1">
        <v>0.41</v>
      </c>
      <c r="X67" s="1">
        <v>13709.967000000001</v>
      </c>
      <c r="Y67" s="1">
        <v>0.28599999999999998</v>
      </c>
      <c r="Z67" s="1">
        <v>5475.7610000000004</v>
      </c>
      <c r="AA67" s="1">
        <v>0.114</v>
      </c>
      <c r="AB67" s="19">
        <v>0.19209999999999999</v>
      </c>
      <c r="AC67" s="31">
        <v>240.49504999999999</v>
      </c>
      <c r="AD67" s="32">
        <v>2.3538984354000001</v>
      </c>
      <c r="AE67" s="18">
        <f t="shared" si="0"/>
        <v>1.7570367914317702</v>
      </c>
      <c r="AF67" s="32">
        <v>8.3388065462000007</v>
      </c>
      <c r="AG67" s="32">
        <v>8.1617911400000007E-2</v>
      </c>
      <c r="AH67" s="19">
        <f t="shared" si="1"/>
        <v>0.33313532152069009</v>
      </c>
      <c r="AI67" s="20">
        <f t="shared" si="2"/>
        <v>0.23747621764505572</v>
      </c>
      <c r="AJ67" s="13">
        <f t="shared" si="5"/>
        <v>24.987482971081956</v>
      </c>
      <c r="AK67" s="13">
        <f t="shared" si="4"/>
        <v>1.2498748297108195</v>
      </c>
      <c r="AL67" s="39"/>
    </row>
    <row r="68" spans="1:38" x14ac:dyDescent="0.25">
      <c r="A68" s="8" t="s">
        <v>122</v>
      </c>
      <c r="B68" s="13" t="s">
        <v>53</v>
      </c>
      <c r="C68" s="33">
        <v>43428.934000000001</v>
      </c>
      <c r="D68" s="1">
        <v>46145.279999999999</v>
      </c>
      <c r="E68" s="1">
        <v>1.764</v>
      </c>
      <c r="F68" s="1">
        <v>3.17</v>
      </c>
      <c r="G68" s="1">
        <v>4.97</v>
      </c>
      <c r="H68" s="19" t="s">
        <v>54</v>
      </c>
      <c r="I68" s="33">
        <v>673.25</v>
      </c>
      <c r="J68" s="1">
        <v>155.02000000000001</v>
      </c>
      <c r="K68" s="19">
        <v>87.86</v>
      </c>
      <c r="L68" s="33">
        <v>28995.263999999999</v>
      </c>
      <c r="M68" s="1">
        <v>0.378</v>
      </c>
      <c r="N68" s="1">
        <v>19759.393</v>
      </c>
      <c r="O68" s="1">
        <v>0.25800000000000001</v>
      </c>
      <c r="P68" s="1">
        <v>14272.21</v>
      </c>
      <c r="Q68" s="1">
        <v>0.186</v>
      </c>
      <c r="R68" s="19">
        <v>0.32862999999999998</v>
      </c>
      <c r="S68" s="33">
        <v>0</v>
      </c>
      <c r="T68" s="1">
        <v>0</v>
      </c>
      <c r="U68" s="19">
        <v>0</v>
      </c>
      <c r="V68" s="33">
        <v>28995.263999999999</v>
      </c>
      <c r="W68" s="1">
        <v>0.378</v>
      </c>
      <c r="X68" s="1">
        <v>19759.39</v>
      </c>
      <c r="Y68" s="1">
        <v>0.25800000000000001</v>
      </c>
      <c r="Z68" s="1">
        <v>0</v>
      </c>
      <c r="AA68" s="1">
        <v>0</v>
      </c>
      <c r="AB68" s="19">
        <v>0</v>
      </c>
      <c r="AC68" s="31">
        <v>313.62529999999998</v>
      </c>
      <c r="AD68" s="32">
        <v>6.1304078739000003</v>
      </c>
      <c r="AE68" s="18">
        <f t="shared" si="0"/>
        <v>1.4577590077033622</v>
      </c>
      <c r="AF68" s="32">
        <v>6.7965554402999997</v>
      </c>
      <c r="AG68" s="32">
        <v>0.13285170869999999</v>
      </c>
      <c r="AH68" s="19">
        <f t="shared" si="1"/>
        <v>0.271522389839985</v>
      </c>
      <c r="AI68" s="20">
        <f t="shared" si="2"/>
        <v>0.19355530914827135</v>
      </c>
      <c r="AJ68" s="13">
        <f t="shared" si="5"/>
        <v>4.0619941657372847</v>
      </c>
      <c r="AK68" s="13">
        <f t="shared" si="4"/>
        <v>1.0406199416573729</v>
      </c>
      <c r="AL68" s="39"/>
    </row>
    <row r="69" spans="1:38" x14ac:dyDescent="0.25">
      <c r="A69" s="8" t="s">
        <v>123</v>
      </c>
      <c r="B69" s="13" t="s">
        <v>53</v>
      </c>
      <c r="C69" s="33">
        <v>40310.58</v>
      </c>
      <c r="D69" s="1">
        <v>38935.08</v>
      </c>
      <c r="E69" s="1">
        <v>1.6040000000000001</v>
      </c>
      <c r="F69" s="1">
        <v>2.95</v>
      </c>
      <c r="G69" s="1">
        <v>6.54</v>
      </c>
      <c r="H69" s="19" t="s">
        <v>54</v>
      </c>
      <c r="I69" s="33">
        <v>2799.58</v>
      </c>
      <c r="J69" s="1">
        <v>694.5</v>
      </c>
      <c r="K69" s="19">
        <v>433.02</v>
      </c>
      <c r="L69" s="33">
        <v>29261.973999999998</v>
      </c>
      <c r="M69" s="1">
        <v>0.45300000000000001</v>
      </c>
      <c r="N69" s="1">
        <v>20322.45</v>
      </c>
      <c r="O69" s="1">
        <v>0.314</v>
      </c>
      <c r="P69" s="1">
        <v>15632.029</v>
      </c>
      <c r="Q69" s="1">
        <v>0.24199999999999999</v>
      </c>
      <c r="R69" s="19">
        <v>0.38779000000000002</v>
      </c>
      <c r="S69" s="33">
        <v>0</v>
      </c>
      <c r="T69" s="1">
        <v>0</v>
      </c>
      <c r="U69" s="19">
        <v>0</v>
      </c>
      <c r="V69" s="33">
        <v>29261.973999999998</v>
      </c>
      <c r="W69" s="1">
        <v>0.45300000000000001</v>
      </c>
      <c r="X69" s="1">
        <v>20322.45</v>
      </c>
      <c r="Y69" s="1">
        <v>0.314</v>
      </c>
      <c r="Z69" s="1">
        <v>0</v>
      </c>
      <c r="AA69" s="1">
        <v>0</v>
      </c>
      <c r="AB69" s="19">
        <v>0</v>
      </c>
      <c r="AC69" s="31">
        <v>393.37308999999999</v>
      </c>
      <c r="AD69" s="32">
        <v>5.2021520744999998</v>
      </c>
      <c r="AE69" s="18">
        <f t="shared" si="0"/>
        <v>1.6693798470394698</v>
      </c>
      <c r="AF69" s="32">
        <v>10.103425315000001</v>
      </c>
      <c r="AG69" s="32">
        <v>0.13361248210000001</v>
      </c>
      <c r="AH69" s="19">
        <f t="shared" si="1"/>
        <v>0.40363184133425006</v>
      </c>
      <c r="AI69" s="20">
        <f t="shared" si="2"/>
        <v>0.28772981070761006</v>
      </c>
      <c r="AJ69" s="13">
        <f t="shared" si="5"/>
        <v>18.896615994880193</v>
      </c>
      <c r="AK69" s="13">
        <f t="shared" si="4"/>
        <v>1.1889661599488019</v>
      </c>
      <c r="AL69" s="39"/>
    </row>
    <row r="70" spans="1:38" x14ac:dyDescent="0.25">
      <c r="A70" s="8" t="s">
        <v>124</v>
      </c>
      <c r="B70" s="13" t="s">
        <v>53</v>
      </c>
      <c r="C70" s="33">
        <v>48676.73</v>
      </c>
      <c r="D70" s="1">
        <v>51913.440000000002</v>
      </c>
      <c r="E70" s="1">
        <v>1.7709999999999999</v>
      </c>
      <c r="F70" s="1">
        <v>2.76</v>
      </c>
      <c r="G70" s="1">
        <v>5.69</v>
      </c>
      <c r="H70" s="19" t="s">
        <v>54</v>
      </c>
      <c r="I70" s="33">
        <v>1560.23</v>
      </c>
      <c r="J70" s="1">
        <v>320.52999999999997</v>
      </c>
      <c r="K70" s="19">
        <v>180.99</v>
      </c>
      <c r="L70" s="33">
        <v>33254.913</v>
      </c>
      <c r="M70" s="1">
        <v>0.38600000000000001</v>
      </c>
      <c r="N70" s="1">
        <v>22020.395</v>
      </c>
      <c r="O70" s="1">
        <v>0.255</v>
      </c>
      <c r="P70" s="1">
        <v>13234.258</v>
      </c>
      <c r="Q70" s="1">
        <v>0.154</v>
      </c>
      <c r="R70" s="19">
        <v>0.27188000000000001</v>
      </c>
      <c r="S70" s="33">
        <v>0</v>
      </c>
      <c r="T70" s="1">
        <v>0</v>
      </c>
      <c r="U70" s="19">
        <v>0</v>
      </c>
      <c r="V70" s="33">
        <v>33254.913</v>
      </c>
      <c r="W70" s="1">
        <v>0.38600000000000001</v>
      </c>
      <c r="X70" s="1">
        <v>22020.395</v>
      </c>
      <c r="Y70" s="1">
        <v>0.255</v>
      </c>
      <c r="Z70" s="1">
        <v>0</v>
      </c>
      <c r="AA70" s="1">
        <v>0</v>
      </c>
      <c r="AB70" s="19">
        <v>0</v>
      </c>
      <c r="AC70" s="31">
        <v>342.93765000000002</v>
      </c>
      <c r="AD70" s="32">
        <v>1.6988788585000001</v>
      </c>
      <c r="AE70" s="18">
        <f t="shared" ref="AE70:AE133" si="6">((AC70/6.0221409E+23)*39.95)/(P70*1E-24)</f>
        <v>1.7190220275317973</v>
      </c>
      <c r="AF70" s="32">
        <v>6.6060281369</v>
      </c>
      <c r="AG70" s="32">
        <v>3.2725603399999997E-2</v>
      </c>
      <c r="AH70" s="19">
        <f t="shared" ref="AH70:AH133" si="7">(AF70*39.95)/1000</f>
        <v>0.263910824069155</v>
      </c>
      <c r="AI70" s="20">
        <f t="shared" ref="AI70:AI133" si="8">AH70/1.40281551064036</f>
        <v>0.18812938841022972</v>
      </c>
      <c r="AJ70" s="13">
        <f t="shared" si="5"/>
        <v>22.161940526123196</v>
      </c>
      <c r="AK70" s="13">
        <f t="shared" ref="AK70:AK133" si="9">AI70/Q70</f>
        <v>1.2216194052612319</v>
      </c>
      <c r="AL70" s="39"/>
    </row>
    <row r="71" spans="1:38" x14ac:dyDescent="0.25">
      <c r="A71" s="8" t="s">
        <v>125</v>
      </c>
      <c r="B71" s="13" t="s">
        <v>53</v>
      </c>
      <c r="C71" s="33">
        <v>31914.756000000001</v>
      </c>
      <c r="D71" s="1">
        <v>34608.959999999999</v>
      </c>
      <c r="E71" s="1">
        <v>1.8009999999999999</v>
      </c>
      <c r="F71" s="1">
        <v>2.85</v>
      </c>
      <c r="G71" s="1">
        <v>5.88</v>
      </c>
      <c r="H71" s="19" t="s">
        <v>54</v>
      </c>
      <c r="I71" s="33">
        <v>699.25</v>
      </c>
      <c r="J71" s="1">
        <v>219.1</v>
      </c>
      <c r="K71" s="19">
        <v>121.67</v>
      </c>
      <c r="L71" s="33">
        <v>18978.285</v>
      </c>
      <c r="M71" s="1">
        <v>0.33</v>
      </c>
      <c r="N71" s="1">
        <v>14175.016</v>
      </c>
      <c r="O71" s="1">
        <v>0.247</v>
      </c>
      <c r="P71" s="1">
        <v>8317.8989999999994</v>
      </c>
      <c r="Q71" s="1">
        <v>0.14499999999999999</v>
      </c>
      <c r="R71" s="19">
        <v>0.26062999999999997</v>
      </c>
      <c r="S71" s="33">
        <v>0</v>
      </c>
      <c r="T71" s="1">
        <v>0</v>
      </c>
      <c r="U71" s="19">
        <v>0</v>
      </c>
      <c r="V71" s="33">
        <v>18978.285</v>
      </c>
      <c r="W71" s="1">
        <v>0.33</v>
      </c>
      <c r="X71" s="1">
        <v>14175.016</v>
      </c>
      <c r="Y71" s="1">
        <v>0.247</v>
      </c>
      <c r="Z71" s="1">
        <v>0</v>
      </c>
      <c r="AA71" s="1">
        <v>0</v>
      </c>
      <c r="AB71" s="19">
        <v>0</v>
      </c>
      <c r="AC71" s="31">
        <v>246</v>
      </c>
      <c r="AD71" s="32">
        <v>0</v>
      </c>
      <c r="AE71" s="18">
        <f t="shared" si="6"/>
        <v>1.9619472911466227</v>
      </c>
      <c r="AF71" s="32">
        <v>7.1080687190000003</v>
      </c>
      <c r="AG71" s="32">
        <v>0</v>
      </c>
      <c r="AH71" s="19">
        <f t="shared" si="7"/>
        <v>0.28396734532405005</v>
      </c>
      <c r="AI71" s="20">
        <f t="shared" si="8"/>
        <v>0.20242672195321257</v>
      </c>
      <c r="AJ71" s="13">
        <f t="shared" si="5"/>
        <v>39.604635829801779</v>
      </c>
      <c r="AK71" s="13">
        <f t="shared" si="9"/>
        <v>1.3960463582980178</v>
      </c>
      <c r="AL71" s="39"/>
    </row>
    <row r="72" spans="1:38" x14ac:dyDescent="0.25">
      <c r="A72" s="8" t="s">
        <v>126</v>
      </c>
      <c r="B72" s="13" t="s">
        <v>53</v>
      </c>
      <c r="C72" s="33">
        <v>49709.445</v>
      </c>
      <c r="D72" s="1">
        <v>46145.279999999999</v>
      </c>
      <c r="E72" s="1">
        <v>1.5409999999999999</v>
      </c>
      <c r="F72" s="1">
        <v>8.7899999999999991</v>
      </c>
      <c r="G72" s="1">
        <v>9.49</v>
      </c>
      <c r="H72" s="19" t="s">
        <v>54</v>
      </c>
      <c r="I72" s="33">
        <v>3666.4</v>
      </c>
      <c r="J72" s="1">
        <v>737.57</v>
      </c>
      <c r="K72" s="19">
        <v>478.48</v>
      </c>
      <c r="L72" s="33">
        <v>34520.175999999999</v>
      </c>
      <c r="M72" s="1">
        <v>0.45100000000000001</v>
      </c>
      <c r="N72" s="1">
        <v>26029.510999999999</v>
      </c>
      <c r="O72" s="1">
        <v>0.34</v>
      </c>
      <c r="P72" s="1">
        <v>19748.59</v>
      </c>
      <c r="Q72" s="1">
        <v>0.25800000000000001</v>
      </c>
      <c r="R72" s="19">
        <v>0.39728000000000002</v>
      </c>
      <c r="S72" s="33">
        <v>2994.89</v>
      </c>
      <c r="T72" s="1">
        <v>602.48</v>
      </c>
      <c r="U72" s="19">
        <v>390.84</v>
      </c>
      <c r="V72" s="33">
        <v>34520.175999999999</v>
      </c>
      <c r="W72" s="1">
        <v>0.45100000000000001</v>
      </c>
      <c r="X72" s="1">
        <v>26029.326000000001</v>
      </c>
      <c r="Y72" s="1">
        <v>0.34</v>
      </c>
      <c r="Z72" s="1">
        <v>13694.028</v>
      </c>
      <c r="AA72" s="1">
        <v>0.17899999999999999</v>
      </c>
      <c r="AB72" s="19">
        <v>0.27548</v>
      </c>
      <c r="AC72" s="31">
        <v>502.57339999999999</v>
      </c>
      <c r="AD72" s="32">
        <v>1.4875552522</v>
      </c>
      <c r="AE72" s="18">
        <f t="shared" si="6"/>
        <v>1.6882209149909748</v>
      </c>
      <c r="AF72" s="32">
        <v>10.8912386084</v>
      </c>
      <c r="AG72" s="32">
        <v>3.2236722400000001E-2</v>
      </c>
      <c r="AH72" s="19">
        <f t="shared" si="7"/>
        <v>0.43510498240558004</v>
      </c>
      <c r="AI72" s="20">
        <f t="shared" si="8"/>
        <v>0.31016550580265717</v>
      </c>
      <c r="AJ72" s="13">
        <f t="shared" si="5"/>
        <v>20.219188295603551</v>
      </c>
      <c r="AK72" s="13">
        <f t="shared" si="9"/>
        <v>1.2021918829560354</v>
      </c>
      <c r="AL72" s="39"/>
    </row>
    <row r="73" spans="1:38" x14ac:dyDescent="0.25">
      <c r="A73" s="8" t="s">
        <v>127</v>
      </c>
      <c r="B73" s="13" t="s">
        <v>53</v>
      </c>
      <c r="C73" s="33">
        <v>29095.748</v>
      </c>
      <c r="D73" s="1">
        <v>30282.84</v>
      </c>
      <c r="E73" s="1">
        <v>1.728</v>
      </c>
      <c r="F73" s="1">
        <v>2.68</v>
      </c>
      <c r="G73" s="1">
        <v>5.36</v>
      </c>
      <c r="H73" s="19" t="s">
        <v>54</v>
      </c>
      <c r="I73" s="33">
        <v>953.83</v>
      </c>
      <c r="J73" s="1">
        <v>327.82</v>
      </c>
      <c r="K73" s="19">
        <v>189.68</v>
      </c>
      <c r="L73" s="33">
        <v>19184.291000000001</v>
      </c>
      <c r="M73" s="1">
        <v>0.38200000000000001</v>
      </c>
      <c r="N73" s="1">
        <v>13548.467000000001</v>
      </c>
      <c r="O73" s="1">
        <v>0.26900000000000002</v>
      </c>
      <c r="P73" s="1">
        <v>9367.41</v>
      </c>
      <c r="Q73" s="1">
        <v>0.186</v>
      </c>
      <c r="R73" s="19">
        <v>0.32195000000000001</v>
      </c>
      <c r="S73" s="33">
        <v>0</v>
      </c>
      <c r="T73" s="1">
        <v>0</v>
      </c>
      <c r="U73" s="19">
        <v>0</v>
      </c>
      <c r="V73" s="33">
        <v>19184.291000000001</v>
      </c>
      <c r="W73" s="1">
        <v>0.38200000000000001</v>
      </c>
      <c r="X73" s="1">
        <v>13547.535</v>
      </c>
      <c r="Y73" s="1">
        <v>0.26900000000000002</v>
      </c>
      <c r="Z73" s="1">
        <v>0</v>
      </c>
      <c r="AA73" s="1">
        <v>0</v>
      </c>
      <c r="AB73" s="19">
        <v>0</v>
      </c>
      <c r="AC73" s="31">
        <v>216</v>
      </c>
      <c r="AD73" s="32">
        <v>0</v>
      </c>
      <c r="AE73" s="18">
        <f t="shared" si="6"/>
        <v>1.5296782552850352</v>
      </c>
      <c r="AF73" s="32">
        <v>7.1328355090000004</v>
      </c>
      <c r="AG73" s="32">
        <v>0</v>
      </c>
      <c r="AH73" s="19">
        <f t="shared" si="7"/>
        <v>0.28495677858455004</v>
      </c>
      <c r="AI73" s="20">
        <f t="shared" si="8"/>
        <v>0.20313204154299122</v>
      </c>
      <c r="AJ73" s="13">
        <f t="shared" si="5"/>
        <v>9.210775023113559</v>
      </c>
      <c r="AK73" s="13">
        <f t="shared" si="9"/>
        <v>1.0921077502311356</v>
      </c>
      <c r="AL73" s="39"/>
    </row>
    <row r="74" spans="1:38" x14ac:dyDescent="0.25">
      <c r="A74" s="8" t="s">
        <v>128</v>
      </c>
      <c r="B74" s="13" t="s">
        <v>53</v>
      </c>
      <c r="C74" s="33">
        <v>52326.156000000003</v>
      </c>
      <c r="D74" s="1">
        <v>53836.160000000003</v>
      </c>
      <c r="E74" s="1">
        <v>1.708</v>
      </c>
      <c r="F74" s="1">
        <v>4.5599999999999996</v>
      </c>
      <c r="G74" s="1">
        <v>6.45</v>
      </c>
      <c r="H74" s="19" t="s">
        <v>54</v>
      </c>
      <c r="I74" s="33">
        <v>3404.3</v>
      </c>
      <c r="J74" s="1">
        <v>650.59</v>
      </c>
      <c r="K74" s="19">
        <v>380.81</v>
      </c>
      <c r="L74" s="33">
        <v>29217.488000000001</v>
      </c>
      <c r="M74" s="1">
        <v>0.32700000000000001</v>
      </c>
      <c r="N74" s="1">
        <v>24695.593000000001</v>
      </c>
      <c r="O74" s="1">
        <v>0.27600000000000002</v>
      </c>
      <c r="P74" s="1">
        <v>15987.927</v>
      </c>
      <c r="Q74" s="1">
        <v>0.17899999999999999</v>
      </c>
      <c r="R74" s="19">
        <v>0.30553999999999998</v>
      </c>
      <c r="S74" s="33">
        <v>3318.2</v>
      </c>
      <c r="T74" s="1">
        <v>634.14</v>
      </c>
      <c r="U74" s="19">
        <v>371.18</v>
      </c>
      <c r="V74" s="33">
        <v>29217.488000000001</v>
      </c>
      <c r="W74" s="1">
        <v>0.32700000000000001</v>
      </c>
      <c r="X74" s="1">
        <v>24695.593000000001</v>
      </c>
      <c r="Y74" s="1">
        <v>0.27600000000000002</v>
      </c>
      <c r="Z74" s="1">
        <v>15874.326999999999</v>
      </c>
      <c r="AA74" s="1">
        <v>0.17799999999999999</v>
      </c>
      <c r="AB74" s="19">
        <v>0.30336999999999997</v>
      </c>
      <c r="AC74" s="31">
        <v>330.97397999999998</v>
      </c>
      <c r="AD74" s="32">
        <v>6.9252488274999999</v>
      </c>
      <c r="AE74" s="18">
        <f t="shared" si="6"/>
        <v>1.373306788846949</v>
      </c>
      <c r="AF74" s="32">
        <v>6.1478722841</v>
      </c>
      <c r="AG74" s="32">
        <v>0.12863713739999999</v>
      </c>
      <c r="AH74" s="19">
        <f t="shared" si="7"/>
        <v>0.24560749774979501</v>
      </c>
      <c r="AI74" s="20">
        <f t="shared" si="8"/>
        <v>0.17508182358040769</v>
      </c>
      <c r="AJ74" s="13">
        <f t="shared" si="5"/>
        <v>2.1889253740739112</v>
      </c>
      <c r="AK74" s="13">
        <f t="shared" si="9"/>
        <v>0.97811074625926087</v>
      </c>
      <c r="AL74" s="39" t="s">
        <v>55</v>
      </c>
    </row>
    <row r="75" spans="1:38" x14ac:dyDescent="0.25">
      <c r="A75" s="8" t="s">
        <v>129</v>
      </c>
      <c r="B75" s="13" t="s">
        <v>53</v>
      </c>
      <c r="C75" s="33">
        <v>25174.455999999998</v>
      </c>
      <c r="D75" s="1">
        <v>28840.799999999999</v>
      </c>
      <c r="E75" s="1">
        <v>1.9019999999999999</v>
      </c>
      <c r="F75" s="1">
        <v>3.26</v>
      </c>
      <c r="G75" s="1">
        <v>4.93</v>
      </c>
      <c r="H75" s="19" t="s">
        <v>54</v>
      </c>
      <c r="I75" s="33">
        <v>131.47</v>
      </c>
      <c r="J75" s="1">
        <v>52.22</v>
      </c>
      <c r="K75" s="19">
        <v>27.45</v>
      </c>
      <c r="L75" s="33">
        <v>10670.593999999999</v>
      </c>
      <c r="M75" s="1">
        <v>0.223</v>
      </c>
      <c r="N75" s="1">
        <v>10350.532999999999</v>
      </c>
      <c r="O75" s="1">
        <v>0.216</v>
      </c>
      <c r="P75" s="1">
        <v>5120.4089999999997</v>
      </c>
      <c r="Q75" s="1">
        <v>0.107</v>
      </c>
      <c r="R75" s="19">
        <v>0.2034</v>
      </c>
      <c r="S75" s="33">
        <v>0</v>
      </c>
      <c r="T75" s="1">
        <v>0</v>
      </c>
      <c r="U75" s="19">
        <v>0</v>
      </c>
      <c r="V75" s="33">
        <v>10670.593999999999</v>
      </c>
      <c r="W75" s="1">
        <v>0.223</v>
      </c>
      <c r="X75" s="1">
        <v>10350.532999999999</v>
      </c>
      <c r="Y75" s="1">
        <v>0.216</v>
      </c>
      <c r="Z75" s="1">
        <v>0</v>
      </c>
      <c r="AA75" s="1">
        <v>0</v>
      </c>
      <c r="AB75" s="19">
        <v>0</v>
      </c>
      <c r="AC75" s="31">
        <v>96</v>
      </c>
      <c r="AD75" s="32">
        <v>0</v>
      </c>
      <c r="AE75" s="18">
        <f t="shared" si="6"/>
        <v>1.243748161987285</v>
      </c>
      <c r="AF75" s="32">
        <v>3.3286565708999998</v>
      </c>
      <c r="AG75" s="32">
        <v>0</v>
      </c>
      <c r="AH75" s="19">
        <f t="shared" si="7"/>
        <v>0.132979830007455</v>
      </c>
      <c r="AI75" s="20">
        <f t="shared" si="8"/>
        <v>9.4794952721011835E-2</v>
      </c>
      <c r="AJ75" s="13">
        <f t="shared" si="5"/>
        <v>11.406586242045012</v>
      </c>
      <c r="AK75" s="13">
        <f t="shared" si="9"/>
        <v>0.88593413757954986</v>
      </c>
      <c r="AL75" s="39"/>
    </row>
    <row r="76" spans="1:38" x14ac:dyDescent="0.25">
      <c r="A76" s="8" t="s">
        <v>130</v>
      </c>
      <c r="B76" s="13" t="s">
        <v>53</v>
      </c>
      <c r="C76" s="33">
        <v>44381.542000000001</v>
      </c>
      <c r="D76" s="1">
        <v>46145.279999999999</v>
      </c>
      <c r="E76" s="1">
        <v>1.7270000000000001</v>
      </c>
      <c r="F76" s="1">
        <v>3.4</v>
      </c>
      <c r="G76" s="1">
        <v>5.55</v>
      </c>
      <c r="H76" s="19" t="s">
        <v>59</v>
      </c>
      <c r="I76" s="33">
        <v>2311.16</v>
      </c>
      <c r="J76" s="1">
        <v>520.75</v>
      </c>
      <c r="K76" s="19">
        <v>301.62</v>
      </c>
      <c r="L76" s="33">
        <v>30078.422999999999</v>
      </c>
      <c r="M76" s="1">
        <v>0.39300000000000002</v>
      </c>
      <c r="N76" s="1">
        <v>20712.886999999999</v>
      </c>
      <c r="O76" s="1">
        <v>0.27</v>
      </c>
      <c r="P76" s="1">
        <v>15814.289000000001</v>
      </c>
      <c r="Q76" s="1">
        <v>0.20599999999999999</v>
      </c>
      <c r="R76" s="19">
        <v>0.35632999999999998</v>
      </c>
      <c r="S76" s="33">
        <v>0</v>
      </c>
      <c r="T76" s="1">
        <v>0</v>
      </c>
      <c r="U76" s="19">
        <v>0</v>
      </c>
      <c r="V76" s="33">
        <v>30078.422999999999</v>
      </c>
      <c r="W76" s="1">
        <v>0.39300000000000002</v>
      </c>
      <c r="X76" s="1">
        <v>20711.538</v>
      </c>
      <c r="Y76" s="1">
        <v>0.27</v>
      </c>
      <c r="Z76" s="1">
        <v>0</v>
      </c>
      <c r="AA76" s="1">
        <v>0</v>
      </c>
      <c r="AB76" s="19">
        <v>0</v>
      </c>
      <c r="AC76" s="31">
        <v>335.50725999999997</v>
      </c>
      <c r="AD76" s="32">
        <v>1.6151352122</v>
      </c>
      <c r="AE76" s="18">
        <f t="shared" si="6"/>
        <v>1.4074018654249054</v>
      </c>
      <c r="AF76" s="32">
        <v>7.2707581092</v>
      </c>
      <c r="AG76" s="32">
        <v>3.5001500200000001E-2</v>
      </c>
      <c r="AH76" s="19">
        <f t="shared" si="7"/>
        <v>0.29046678646254004</v>
      </c>
      <c r="AI76" s="20">
        <f t="shared" si="8"/>
        <v>0.20705986229789206</v>
      </c>
      <c r="AJ76" s="13">
        <f t="shared" si="5"/>
        <v>0.5144962611126539</v>
      </c>
      <c r="AK76" s="13">
        <f t="shared" si="9"/>
        <v>1.0051449626111266</v>
      </c>
      <c r="AL76" s="39"/>
    </row>
    <row r="77" spans="1:38" x14ac:dyDescent="0.25">
      <c r="A77" s="8" t="s">
        <v>131</v>
      </c>
      <c r="B77" s="13" t="s">
        <v>53</v>
      </c>
      <c r="C77" s="33">
        <v>50233.771999999997</v>
      </c>
      <c r="D77" s="1">
        <v>51913.440000000002</v>
      </c>
      <c r="E77" s="1">
        <v>1.716</v>
      </c>
      <c r="F77" s="1">
        <v>4</v>
      </c>
      <c r="G77" s="1">
        <v>6.05</v>
      </c>
      <c r="H77" s="19" t="s">
        <v>54</v>
      </c>
      <c r="I77" s="33">
        <v>3440.24</v>
      </c>
      <c r="J77" s="1">
        <v>684.85</v>
      </c>
      <c r="K77" s="19">
        <v>399.08</v>
      </c>
      <c r="L77" s="33">
        <v>30398.776000000002</v>
      </c>
      <c r="M77" s="1">
        <v>0.35299999999999998</v>
      </c>
      <c r="N77" s="1">
        <v>23621.850999999999</v>
      </c>
      <c r="O77" s="1">
        <v>0.27400000000000002</v>
      </c>
      <c r="P77" s="1">
        <v>16523.484</v>
      </c>
      <c r="Q77" s="1">
        <v>0.192</v>
      </c>
      <c r="R77" s="19">
        <v>0.32893</v>
      </c>
      <c r="S77" s="33">
        <v>3349.91</v>
      </c>
      <c r="T77" s="1">
        <v>666.86</v>
      </c>
      <c r="U77" s="19">
        <v>388.6</v>
      </c>
      <c r="V77" s="33">
        <v>30398.776000000002</v>
      </c>
      <c r="W77" s="1">
        <v>0.35299999999999998</v>
      </c>
      <c r="X77" s="1">
        <v>23621.831999999999</v>
      </c>
      <c r="Y77" s="1">
        <v>0.27400000000000002</v>
      </c>
      <c r="Z77" s="1">
        <v>16627.407999999999</v>
      </c>
      <c r="AA77" s="1">
        <v>0.193</v>
      </c>
      <c r="AB77" s="19">
        <v>0.33100000000000002</v>
      </c>
      <c r="AC77" s="31">
        <v>372.10678999999999</v>
      </c>
      <c r="AD77" s="32">
        <v>8.2954827754</v>
      </c>
      <c r="AE77" s="18">
        <f t="shared" si="6"/>
        <v>1.4939354806324296</v>
      </c>
      <c r="AF77" s="32">
        <v>7.1679149975999996</v>
      </c>
      <c r="AG77" s="32">
        <v>0.15979637299999999</v>
      </c>
      <c r="AH77" s="19">
        <f t="shared" si="7"/>
        <v>0.28635820415412</v>
      </c>
      <c r="AI77" s="20">
        <f t="shared" si="8"/>
        <v>0.20413105072056315</v>
      </c>
      <c r="AJ77" s="13">
        <f t="shared" si="5"/>
        <v>6.3182555836266365</v>
      </c>
      <c r="AK77" s="13">
        <f t="shared" si="9"/>
        <v>1.0631825558362664</v>
      </c>
      <c r="AL77" s="39" t="s">
        <v>55</v>
      </c>
    </row>
    <row r="78" spans="1:38" x14ac:dyDescent="0.25">
      <c r="A78" s="8" t="s">
        <v>132</v>
      </c>
      <c r="B78" s="13" t="s">
        <v>53</v>
      </c>
      <c r="C78" s="33">
        <v>44235.828000000001</v>
      </c>
      <c r="D78" s="1">
        <v>45424.26</v>
      </c>
      <c r="E78" s="1">
        <v>1.7050000000000001</v>
      </c>
      <c r="F78" s="1">
        <v>1.92</v>
      </c>
      <c r="G78" s="1">
        <v>5.79</v>
      </c>
      <c r="H78" s="19" t="s">
        <v>59</v>
      </c>
      <c r="I78" s="33">
        <v>1638.75</v>
      </c>
      <c r="J78" s="1">
        <v>370.46</v>
      </c>
      <c r="K78" s="19">
        <v>217.26</v>
      </c>
      <c r="L78" s="33">
        <v>30054.634999999998</v>
      </c>
      <c r="M78" s="1">
        <v>0.39800000000000002</v>
      </c>
      <c r="N78" s="1">
        <v>20936.485000000001</v>
      </c>
      <c r="O78" s="1">
        <v>0.27800000000000002</v>
      </c>
      <c r="P78" s="1">
        <v>13916.482</v>
      </c>
      <c r="Q78" s="1">
        <v>0.184</v>
      </c>
      <c r="R78" s="19">
        <v>0.31459999999999999</v>
      </c>
      <c r="S78" s="33">
        <v>0</v>
      </c>
      <c r="T78" s="1">
        <v>0</v>
      </c>
      <c r="U78" s="19">
        <v>0</v>
      </c>
      <c r="V78" s="33">
        <v>30054.634999999998</v>
      </c>
      <c r="W78" s="1">
        <v>0.39800000000000002</v>
      </c>
      <c r="X78" s="1">
        <v>20936.485000000001</v>
      </c>
      <c r="Y78" s="1">
        <v>0.27800000000000002</v>
      </c>
      <c r="Z78" s="1">
        <v>0</v>
      </c>
      <c r="AA78" s="1">
        <v>0</v>
      </c>
      <c r="AB78" s="19">
        <v>0</v>
      </c>
      <c r="AC78" s="31">
        <v>337.75673999999998</v>
      </c>
      <c r="AD78" s="32">
        <v>6.4917251868000001</v>
      </c>
      <c r="AE78" s="18">
        <f t="shared" si="6"/>
        <v>1.6100539665744118</v>
      </c>
      <c r="AF78" s="32">
        <v>7.4356891002000003</v>
      </c>
      <c r="AG78" s="32">
        <v>0.14291483930000001</v>
      </c>
      <c r="AH78" s="19">
        <f t="shared" si="7"/>
        <v>0.29705577955299001</v>
      </c>
      <c r="AI78" s="20">
        <f t="shared" si="8"/>
        <v>0.21175683994069142</v>
      </c>
      <c r="AJ78" s="13">
        <f t="shared" si="5"/>
        <v>15.085239098201859</v>
      </c>
      <c r="AK78" s="13">
        <f t="shared" si="9"/>
        <v>1.1508523909820185</v>
      </c>
      <c r="AL78" s="39"/>
    </row>
    <row r="79" spans="1:38" x14ac:dyDescent="0.25">
      <c r="A79" s="8" t="s">
        <v>133</v>
      </c>
      <c r="B79" s="13" t="s">
        <v>53</v>
      </c>
      <c r="C79" s="33">
        <v>115430.167</v>
      </c>
      <c r="D79" s="1">
        <v>92290.559999999998</v>
      </c>
      <c r="E79" s="1">
        <v>1.3280000000000001</v>
      </c>
      <c r="F79" s="1">
        <v>6.75</v>
      </c>
      <c r="G79" s="1">
        <v>10.7</v>
      </c>
      <c r="H79" s="19" t="s">
        <v>57</v>
      </c>
      <c r="I79" s="33">
        <v>14160.78</v>
      </c>
      <c r="J79" s="1">
        <v>1226.78</v>
      </c>
      <c r="K79" s="19">
        <v>924.02</v>
      </c>
      <c r="L79" s="33">
        <v>93352.313999999998</v>
      </c>
      <c r="M79" s="1">
        <v>0.60899999999999999</v>
      </c>
      <c r="N79" s="1">
        <v>68048.709000000003</v>
      </c>
      <c r="O79" s="1">
        <v>0.44400000000000001</v>
      </c>
      <c r="P79" s="1">
        <v>59529.01</v>
      </c>
      <c r="Q79" s="1">
        <v>0.38800000000000001</v>
      </c>
      <c r="R79" s="19">
        <v>0.51571</v>
      </c>
      <c r="S79" s="33">
        <v>13707.24</v>
      </c>
      <c r="T79" s="1">
        <v>1187.49</v>
      </c>
      <c r="U79" s="19">
        <v>894.42</v>
      </c>
      <c r="V79" s="33">
        <v>93352.313999999998</v>
      </c>
      <c r="W79" s="1">
        <v>0.60899999999999999</v>
      </c>
      <c r="X79" s="1">
        <v>68048.709000000003</v>
      </c>
      <c r="Y79" s="1">
        <v>0.44400000000000001</v>
      </c>
      <c r="Z79" s="1">
        <v>54010.26</v>
      </c>
      <c r="AA79" s="1">
        <v>0.35199999999999998</v>
      </c>
      <c r="AB79" s="19">
        <v>0.46789999999999998</v>
      </c>
      <c r="AC79" s="31">
        <v>1281.3547000000001</v>
      </c>
      <c r="AD79" s="32">
        <v>27.273886446999999</v>
      </c>
      <c r="AE79" s="18">
        <f t="shared" si="6"/>
        <v>1.4279288800073182</v>
      </c>
      <c r="AF79" s="32">
        <v>13.8840811906</v>
      </c>
      <c r="AG79" s="32">
        <v>0.29552539500000002</v>
      </c>
      <c r="AH79" s="19">
        <f t="shared" si="7"/>
        <v>0.55466904356447</v>
      </c>
      <c r="AI79" s="20">
        <f t="shared" si="8"/>
        <v>0.39539699936114453</v>
      </c>
      <c r="AJ79" s="13">
        <f t="shared" si="5"/>
        <v>1.9064431343155976</v>
      </c>
      <c r="AK79" s="13">
        <f t="shared" si="9"/>
        <v>1.0190644313431561</v>
      </c>
      <c r="AL79" s="39"/>
    </row>
    <row r="80" spans="1:38" x14ac:dyDescent="0.25">
      <c r="A80" s="8" t="s">
        <v>134</v>
      </c>
      <c r="B80" s="13" t="s">
        <v>53</v>
      </c>
      <c r="C80" s="33">
        <v>32820.175999999999</v>
      </c>
      <c r="D80" s="1">
        <v>34608.959999999999</v>
      </c>
      <c r="E80" s="1">
        <v>1.7509999999999999</v>
      </c>
      <c r="F80" s="1">
        <v>4.13</v>
      </c>
      <c r="G80" s="1">
        <v>5.67</v>
      </c>
      <c r="H80" s="19" t="s">
        <v>54</v>
      </c>
      <c r="I80" s="33">
        <v>1066.22</v>
      </c>
      <c r="J80" s="1">
        <v>324.87</v>
      </c>
      <c r="K80" s="19">
        <v>185.53</v>
      </c>
      <c r="L80" s="33">
        <v>21123.920999999998</v>
      </c>
      <c r="M80" s="1">
        <v>0.36799999999999999</v>
      </c>
      <c r="N80" s="1">
        <v>15048.268</v>
      </c>
      <c r="O80" s="1">
        <v>0.26200000000000001</v>
      </c>
      <c r="P80" s="1">
        <v>10660.192999999999</v>
      </c>
      <c r="Q80" s="1">
        <v>0.185</v>
      </c>
      <c r="R80" s="19">
        <v>0.32480999999999999</v>
      </c>
      <c r="S80" s="33">
        <v>488.36</v>
      </c>
      <c r="T80" s="1">
        <v>148.80000000000001</v>
      </c>
      <c r="U80" s="19">
        <v>84.98</v>
      </c>
      <c r="V80" s="33">
        <v>21123.920999999998</v>
      </c>
      <c r="W80" s="1">
        <v>0.36799999999999999</v>
      </c>
      <c r="X80" s="1">
        <v>15048.268</v>
      </c>
      <c r="Y80" s="1">
        <v>0.26200000000000001</v>
      </c>
      <c r="Z80" s="1">
        <v>5364.7070000000003</v>
      </c>
      <c r="AA80" s="1">
        <v>9.2999999999999999E-2</v>
      </c>
      <c r="AB80" s="19">
        <v>0.16345999999999999</v>
      </c>
      <c r="AC80" s="31">
        <v>201.93388999999999</v>
      </c>
      <c r="AD80" s="32">
        <v>0.83158675410000005</v>
      </c>
      <c r="AE80" s="18">
        <f t="shared" si="6"/>
        <v>1.2566374986048359</v>
      </c>
      <c r="AF80" s="32">
        <v>5.8347966131</v>
      </c>
      <c r="AG80" s="32">
        <v>2.4028356899999999E-2</v>
      </c>
      <c r="AH80" s="19">
        <f t="shared" si="7"/>
        <v>0.23310012469334501</v>
      </c>
      <c r="AI80" s="20">
        <f t="shared" si="8"/>
        <v>0.16616591627714397</v>
      </c>
      <c r="AJ80" s="13">
        <f t="shared" si="5"/>
        <v>10.180585796138393</v>
      </c>
      <c r="AK80" s="13">
        <f t="shared" si="9"/>
        <v>0.89819414203861603</v>
      </c>
      <c r="AL80" s="39"/>
    </row>
    <row r="81" spans="1:38" x14ac:dyDescent="0.25">
      <c r="A81" s="8" t="s">
        <v>135</v>
      </c>
      <c r="B81" s="13" t="s">
        <v>53</v>
      </c>
      <c r="C81" s="33">
        <v>34512.722000000002</v>
      </c>
      <c r="D81" s="1">
        <v>32445.9</v>
      </c>
      <c r="E81" s="1">
        <v>1.5609999999999999</v>
      </c>
      <c r="F81" s="1">
        <v>2.15</v>
      </c>
      <c r="G81" s="1">
        <v>6.07</v>
      </c>
      <c r="H81" s="19" t="s">
        <v>57</v>
      </c>
      <c r="I81" s="33">
        <v>1502.97</v>
      </c>
      <c r="J81" s="1">
        <v>435.48</v>
      </c>
      <c r="K81" s="19">
        <v>278.95999999999998</v>
      </c>
      <c r="L81" s="33">
        <v>25110.805</v>
      </c>
      <c r="M81" s="1">
        <v>0.46600000000000003</v>
      </c>
      <c r="N81" s="1">
        <v>17478.805</v>
      </c>
      <c r="O81" s="1">
        <v>0.32400000000000001</v>
      </c>
      <c r="P81" s="1">
        <v>13848.457</v>
      </c>
      <c r="Q81" s="1">
        <v>0.25700000000000001</v>
      </c>
      <c r="R81" s="19">
        <v>0.40126000000000001</v>
      </c>
      <c r="S81" s="33">
        <v>0</v>
      </c>
      <c r="T81" s="1">
        <v>0</v>
      </c>
      <c r="U81" s="19">
        <v>0</v>
      </c>
      <c r="V81" s="33">
        <v>25110.805</v>
      </c>
      <c r="W81" s="1">
        <v>0.46600000000000003</v>
      </c>
      <c r="X81" s="1">
        <v>17478.805</v>
      </c>
      <c r="Y81" s="1">
        <v>0.32400000000000001</v>
      </c>
      <c r="Z81" s="1">
        <v>0</v>
      </c>
      <c r="AA81" s="1">
        <v>0</v>
      </c>
      <c r="AB81" s="19">
        <v>0</v>
      </c>
      <c r="AC81" s="31">
        <v>244.49006</v>
      </c>
      <c r="AD81" s="32">
        <v>10.488579957200001</v>
      </c>
      <c r="AE81" s="18">
        <f t="shared" si="6"/>
        <v>1.1711855122028583</v>
      </c>
      <c r="AF81" s="32">
        <v>7.5354022660000002</v>
      </c>
      <c r="AG81" s="32">
        <v>0.3232674129</v>
      </c>
      <c r="AH81" s="19">
        <f t="shared" si="7"/>
        <v>0.30103932052670002</v>
      </c>
      <c r="AI81" s="20">
        <f t="shared" si="8"/>
        <v>0.21459651553844097</v>
      </c>
      <c r="AJ81" s="13">
        <f t="shared" si="5"/>
        <v>16.499410296326474</v>
      </c>
      <c r="AK81" s="13">
        <f t="shared" si="9"/>
        <v>0.83500589703673533</v>
      </c>
      <c r="AL81" s="39"/>
    </row>
    <row r="82" spans="1:38" x14ac:dyDescent="0.25">
      <c r="A82" s="8" t="s">
        <v>136</v>
      </c>
      <c r="B82" s="13" t="s">
        <v>53</v>
      </c>
      <c r="C82" s="33">
        <v>26345.883000000002</v>
      </c>
      <c r="D82" s="1">
        <v>25956.720000000001</v>
      </c>
      <c r="E82" s="1">
        <v>1.6359999999999999</v>
      </c>
      <c r="F82" s="1">
        <v>2.84</v>
      </c>
      <c r="G82" s="1">
        <v>4.45</v>
      </c>
      <c r="H82" s="19" t="s">
        <v>57</v>
      </c>
      <c r="I82" s="33">
        <v>114.59</v>
      </c>
      <c r="J82" s="1">
        <v>43.49</v>
      </c>
      <c r="K82" s="19">
        <v>26.59</v>
      </c>
      <c r="L82" s="33">
        <v>20744.996999999999</v>
      </c>
      <c r="M82" s="1">
        <v>0.48099999999999998</v>
      </c>
      <c r="N82" s="1">
        <v>13023.111000000001</v>
      </c>
      <c r="O82" s="1">
        <v>0.30199999999999999</v>
      </c>
      <c r="P82" s="1">
        <v>9734.7749999999996</v>
      </c>
      <c r="Q82" s="1">
        <v>0.22600000000000001</v>
      </c>
      <c r="R82" s="19">
        <v>0.3695</v>
      </c>
      <c r="S82" s="33">
        <v>0</v>
      </c>
      <c r="T82" s="1">
        <v>0</v>
      </c>
      <c r="U82" s="19">
        <v>0</v>
      </c>
      <c r="V82" s="33">
        <v>20744.996999999999</v>
      </c>
      <c r="W82" s="1">
        <v>0.48099999999999998</v>
      </c>
      <c r="X82" s="1">
        <v>13023.111000000001</v>
      </c>
      <c r="Y82" s="1">
        <v>0.30199999999999999</v>
      </c>
      <c r="Z82" s="1">
        <v>0</v>
      </c>
      <c r="AA82" s="1">
        <v>0</v>
      </c>
      <c r="AB82" s="19">
        <v>0</v>
      </c>
      <c r="AC82" s="31">
        <v>286.48854</v>
      </c>
      <c r="AD82" s="32">
        <v>2.4032343800999998</v>
      </c>
      <c r="AE82" s="18">
        <f t="shared" si="6"/>
        <v>1.9523029352224928</v>
      </c>
      <c r="AF82" s="32">
        <v>11.037291217</v>
      </c>
      <c r="AG82" s="32">
        <v>9.2587290599999997E-2</v>
      </c>
      <c r="AH82" s="19">
        <f t="shared" si="7"/>
        <v>0.44093978411915002</v>
      </c>
      <c r="AI82" s="20">
        <f t="shared" si="8"/>
        <v>0.31432485652933007</v>
      </c>
      <c r="AJ82" s="13">
        <f t="shared" si="5"/>
        <v>39.081794924482324</v>
      </c>
      <c r="AK82" s="13">
        <f t="shared" si="9"/>
        <v>1.3908179492448232</v>
      </c>
      <c r="AL82" s="39"/>
    </row>
    <row r="83" spans="1:38" x14ac:dyDescent="0.25">
      <c r="A83" s="8" t="s">
        <v>137</v>
      </c>
      <c r="B83" s="13" t="s">
        <v>53</v>
      </c>
      <c r="C83" s="33">
        <v>50436.207999999999</v>
      </c>
      <c r="D83" s="1">
        <v>51913.440000000002</v>
      </c>
      <c r="E83" s="1">
        <v>1.7090000000000001</v>
      </c>
      <c r="F83" s="1">
        <v>2.0499999999999998</v>
      </c>
      <c r="G83" s="1">
        <v>5.8</v>
      </c>
      <c r="H83" s="19" t="s">
        <v>54</v>
      </c>
      <c r="I83" s="33">
        <v>1944.03</v>
      </c>
      <c r="J83" s="1">
        <v>385.44</v>
      </c>
      <c r="K83" s="19">
        <v>225.51</v>
      </c>
      <c r="L83" s="33">
        <v>32955.459000000003</v>
      </c>
      <c r="M83" s="1">
        <v>0.38200000000000001</v>
      </c>
      <c r="N83" s="1">
        <v>23795.48</v>
      </c>
      <c r="O83" s="1">
        <v>0.27600000000000002</v>
      </c>
      <c r="P83" s="1">
        <v>15614.593999999999</v>
      </c>
      <c r="Q83" s="1">
        <v>0.18099999999999999</v>
      </c>
      <c r="R83" s="19">
        <v>0.30958999999999998</v>
      </c>
      <c r="S83" s="33">
        <v>0</v>
      </c>
      <c r="T83" s="1">
        <v>0</v>
      </c>
      <c r="U83" s="19">
        <v>0</v>
      </c>
      <c r="V83" s="33">
        <v>32955.459000000003</v>
      </c>
      <c r="W83" s="1">
        <v>0.38200000000000001</v>
      </c>
      <c r="X83" s="1">
        <v>23795.48</v>
      </c>
      <c r="Y83" s="1">
        <v>0.27600000000000002</v>
      </c>
      <c r="Z83" s="1">
        <v>0</v>
      </c>
      <c r="AA83" s="1">
        <v>0</v>
      </c>
      <c r="AB83" s="19">
        <v>0</v>
      </c>
      <c r="AC83" s="31">
        <v>382.83722999999998</v>
      </c>
      <c r="AD83" s="32">
        <v>1.4983681491</v>
      </c>
      <c r="AE83" s="18">
        <f t="shared" si="6"/>
        <v>1.6264822941980361</v>
      </c>
      <c r="AF83" s="32">
        <v>7.3746160949000004</v>
      </c>
      <c r="AG83" s="32">
        <v>2.8863153799999999E-2</v>
      </c>
      <c r="AH83" s="19">
        <f t="shared" si="7"/>
        <v>0.294615912991255</v>
      </c>
      <c r="AI83" s="20">
        <f t="shared" si="8"/>
        <v>0.21001757590830183</v>
      </c>
      <c r="AJ83" s="13">
        <f t="shared" si="5"/>
        <v>16.031809894089417</v>
      </c>
      <c r="AK83" s="13">
        <f t="shared" si="9"/>
        <v>1.1603180989408941</v>
      </c>
      <c r="AL83" s="39"/>
    </row>
    <row r="84" spans="1:38" x14ac:dyDescent="0.25">
      <c r="A84" s="8" t="s">
        <v>138</v>
      </c>
      <c r="B84" s="13" t="s">
        <v>53</v>
      </c>
      <c r="C84" s="33">
        <v>43052.137000000002</v>
      </c>
      <c r="D84" s="1">
        <v>38935.08</v>
      </c>
      <c r="E84" s="1">
        <v>1.502</v>
      </c>
      <c r="F84" s="1">
        <v>6.63</v>
      </c>
      <c r="G84" s="1">
        <v>7.22</v>
      </c>
      <c r="H84" s="19" t="s">
        <v>54</v>
      </c>
      <c r="I84" s="33">
        <v>2987.99</v>
      </c>
      <c r="J84" s="1">
        <v>694.04</v>
      </c>
      <c r="K84" s="19">
        <v>462.16</v>
      </c>
      <c r="L84" s="33">
        <v>33925.673000000003</v>
      </c>
      <c r="M84" s="1">
        <v>0.52500000000000002</v>
      </c>
      <c r="N84" s="1">
        <v>23076.125</v>
      </c>
      <c r="O84" s="1">
        <v>0.35699999999999998</v>
      </c>
      <c r="P84" s="1">
        <v>18707.813999999998</v>
      </c>
      <c r="Q84" s="1">
        <v>0.28899999999999998</v>
      </c>
      <c r="R84" s="19">
        <v>0.43453999999999998</v>
      </c>
      <c r="S84" s="33">
        <v>2812.55</v>
      </c>
      <c r="T84" s="1">
        <v>653.29</v>
      </c>
      <c r="U84" s="19">
        <v>435.02</v>
      </c>
      <c r="V84" s="33">
        <v>33925.673000000003</v>
      </c>
      <c r="W84" s="1">
        <v>0.52500000000000002</v>
      </c>
      <c r="X84" s="1">
        <v>23076.117999999999</v>
      </c>
      <c r="Y84" s="1">
        <v>0.35699999999999998</v>
      </c>
      <c r="Z84" s="1">
        <v>13261.844999999999</v>
      </c>
      <c r="AA84" s="1">
        <v>0.20499999999999999</v>
      </c>
      <c r="AB84" s="19">
        <v>0.30803999999999998</v>
      </c>
      <c r="AC84" s="31">
        <v>538.33709999999996</v>
      </c>
      <c r="AD84" s="32">
        <v>1.3490000799999999</v>
      </c>
      <c r="AE84" s="18">
        <f t="shared" si="6"/>
        <v>1.9089613631417393</v>
      </c>
      <c r="AF84" s="32">
        <v>13.8266923244</v>
      </c>
      <c r="AG84" s="32">
        <v>3.4647823899999999E-2</v>
      </c>
      <c r="AH84" s="19">
        <f t="shared" si="7"/>
        <v>0.55237635835978005</v>
      </c>
      <c r="AI84" s="20">
        <f t="shared" si="8"/>
        <v>0.39376265387002329</v>
      </c>
      <c r="AJ84" s="13">
        <f t="shared" si="5"/>
        <v>36.250053242222599</v>
      </c>
      <c r="AK84" s="13">
        <f t="shared" si="9"/>
        <v>1.3625005324222261</v>
      </c>
      <c r="AL84" s="39"/>
    </row>
    <row r="85" spans="1:38" x14ac:dyDescent="0.25">
      <c r="A85" s="8" t="s">
        <v>139</v>
      </c>
      <c r="B85" s="13" t="s">
        <v>53</v>
      </c>
      <c r="C85" s="33">
        <v>40605.760999999999</v>
      </c>
      <c r="D85" s="1">
        <v>46145.279999999999</v>
      </c>
      <c r="E85" s="1">
        <v>1.887</v>
      </c>
      <c r="F85" s="1">
        <v>4.92</v>
      </c>
      <c r="G85" s="1">
        <v>5.8</v>
      </c>
      <c r="H85" s="19" t="s">
        <v>54</v>
      </c>
      <c r="I85" s="33">
        <v>1842.67</v>
      </c>
      <c r="J85" s="1">
        <v>453.79</v>
      </c>
      <c r="K85" s="19">
        <v>240.48</v>
      </c>
      <c r="L85" s="33">
        <v>16148.022000000001</v>
      </c>
      <c r="M85" s="1">
        <v>0.21099999999999999</v>
      </c>
      <c r="N85" s="1">
        <v>16684.606</v>
      </c>
      <c r="O85" s="1">
        <v>0.218</v>
      </c>
      <c r="P85" s="1">
        <v>8517.491</v>
      </c>
      <c r="Q85" s="1">
        <v>0.111</v>
      </c>
      <c r="R85" s="19">
        <v>0.20976</v>
      </c>
      <c r="S85" s="33">
        <v>1859.78</v>
      </c>
      <c r="T85" s="1">
        <v>458.01</v>
      </c>
      <c r="U85" s="19">
        <v>242.71</v>
      </c>
      <c r="V85" s="33">
        <v>16148.022000000001</v>
      </c>
      <c r="W85" s="1">
        <v>0.21099999999999999</v>
      </c>
      <c r="X85" s="1">
        <v>16684.606</v>
      </c>
      <c r="Y85" s="1">
        <v>0.218</v>
      </c>
      <c r="Z85" s="1">
        <v>8514.1550000000007</v>
      </c>
      <c r="AA85" s="1">
        <v>0.111</v>
      </c>
      <c r="AB85" s="19">
        <v>0.20968000000000001</v>
      </c>
      <c r="AC85" s="31">
        <v>192</v>
      </c>
      <c r="AD85" s="32">
        <v>0</v>
      </c>
      <c r="AE85" s="18">
        <f t="shared" si="6"/>
        <v>1.4953932519266886</v>
      </c>
      <c r="AF85" s="32">
        <v>4.1608207135999997</v>
      </c>
      <c r="AG85" s="32">
        <v>0</v>
      </c>
      <c r="AH85" s="19">
        <f t="shared" si="7"/>
        <v>0.16622478750831998</v>
      </c>
      <c r="AI85" s="20">
        <f t="shared" si="8"/>
        <v>0.11849369090055283</v>
      </c>
      <c r="AJ85" s="13">
        <f t="shared" si="5"/>
        <v>6.7510728833809219</v>
      </c>
      <c r="AK85" s="13">
        <f t="shared" si="9"/>
        <v>1.0675107288338093</v>
      </c>
      <c r="AL85" s="39" t="s">
        <v>55</v>
      </c>
    </row>
    <row r="86" spans="1:38" x14ac:dyDescent="0.25">
      <c r="A86" s="8" t="s">
        <v>140</v>
      </c>
      <c r="B86" s="13" t="s">
        <v>53</v>
      </c>
      <c r="C86" s="33">
        <v>30375.832999999999</v>
      </c>
      <c r="D86" s="1">
        <v>34608.959999999999</v>
      </c>
      <c r="E86" s="1">
        <v>1.8919999999999999</v>
      </c>
      <c r="F86" s="1">
        <v>2.65</v>
      </c>
      <c r="G86" s="1">
        <v>4.01</v>
      </c>
      <c r="H86" s="19" t="s">
        <v>59</v>
      </c>
      <c r="I86" s="33">
        <v>0</v>
      </c>
      <c r="J86" s="1">
        <v>0</v>
      </c>
      <c r="K86" s="19">
        <v>0</v>
      </c>
      <c r="L86" s="33">
        <v>16864.990000000002</v>
      </c>
      <c r="M86" s="1">
        <v>0.29299999999999998</v>
      </c>
      <c r="N86" s="1">
        <v>12710.368</v>
      </c>
      <c r="O86" s="1">
        <v>0.221</v>
      </c>
      <c r="P86" s="1">
        <v>5935.7420000000002</v>
      </c>
      <c r="Q86" s="1">
        <v>0.10299999999999999</v>
      </c>
      <c r="R86" s="19">
        <v>0.19541</v>
      </c>
      <c r="S86" s="33">
        <v>0</v>
      </c>
      <c r="T86" s="1">
        <v>0</v>
      </c>
      <c r="U86" s="19">
        <v>0</v>
      </c>
      <c r="V86" s="33">
        <v>16864.990000000002</v>
      </c>
      <c r="W86" s="1">
        <v>0.29299999999999998</v>
      </c>
      <c r="X86" s="1">
        <v>12700.959000000001</v>
      </c>
      <c r="Y86" s="1">
        <v>0.221</v>
      </c>
      <c r="Z86" s="1">
        <v>0</v>
      </c>
      <c r="AA86" s="1">
        <v>0</v>
      </c>
      <c r="AB86" s="19">
        <v>0</v>
      </c>
      <c r="AC86" s="31">
        <v>209.20023</v>
      </c>
      <c r="AD86" s="32">
        <v>3.1061062098000001</v>
      </c>
      <c r="AE86" s="18">
        <f t="shared" si="6"/>
        <v>2.3380457928766147</v>
      </c>
      <c r="AF86" s="32">
        <v>6.0447545157000002</v>
      </c>
      <c r="AG86" s="32">
        <v>8.9749660100000003E-2</v>
      </c>
      <c r="AH86" s="19">
        <f t="shared" si="7"/>
        <v>0.24148794290221504</v>
      </c>
      <c r="AI86" s="20">
        <f t="shared" si="8"/>
        <v>0.17214519020536076</v>
      </c>
      <c r="AJ86" s="13">
        <f t="shared" si="5"/>
        <v>67.13125262656385</v>
      </c>
      <c r="AK86" s="13">
        <f t="shared" si="9"/>
        <v>1.6713125262656385</v>
      </c>
      <c r="AL86" s="39"/>
    </row>
    <row r="87" spans="1:38" x14ac:dyDescent="0.25">
      <c r="A87" s="8" t="s">
        <v>141</v>
      </c>
      <c r="B87" s="13" t="s">
        <v>53</v>
      </c>
      <c r="C87" s="33">
        <v>32876.887999999999</v>
      </c>
      <c r="D87" s="1">
        <v>34608.959999999999</v>
      </c>
      <c r="E87" s="1">
        <v>1.748</v>
      </c>
      <c r="F87" s="1">
        <v>3.19</v>
      </c>
      <c r="G87" s="1">
        <v>5.44</v>
      </c>
      <c r="H87" s="19" t="s">
        <v>54</v>
      </c>
      <c r="I87" s="33">
        <v>704.02</v>
      </c>
      <c r="J87" s="1">
        <v>214.14</v>
      </c>
      <c r="K87" s="19">
        <v>122.5</v>
      </c>
      <c r="L87" s="33">
        <v>21947.61</v>
      </c>
      <c r="M87" s="1">
        <v>0.38200000000000001</v>
      </c>
      <c r="N87" s="1">
        <v>15089.609</v>
      </c>
      <c r="O87" s="1">
        <v>0.26300000000000001</v>
      </c>
      <c r="P87" s="1">
        <v>10985.235000000001</v>
      </c>
      <c r="Q87" s="1">
        <v>0.191</v>
      </c>
      <c r="R87" s="19">
        <v>0.33412999999999998</v>
      </c>
      <c r="S87" s="33">
        <v>0</v>
      </c>
      <c r="T87" s="1">
        <v>0</v>
      </c>
      <c r="U87" s="19">
        <v>0</v>
      </c>
      <c r="V87" s="33">
        <v>21947.61</v>
      </c>
      <c r="W87" s="1">
        <v>0.38200000000000001</v>
      </c>
      <c r="X87" s="1">
        <v>15089.609</v>
      </c>
      <c r="Y87" s="1">
        <v>0.26300000000000001</v>
      </c>
      <c r="Z87" s="1">
        <v>0</v>
      </c>
      <c r="AA87" s="1">
        <v>0</v>
      </c>
      <c r="AB87" s="19">
        <v>0</v>
      </c>
      <c r="AC87" s="31">
        <v>240.33169000000001</v>
      </c>
      <c r="AD87" s="32">
        <v>3.1556988609999999</v>
      </c>
      <c r="AE87" s="18">
        <f t="shared" si="6"/>
        <v>1.4513346354756016</v>
      </c>
      <c r="AF87" s="32">
        <v>6.9442852352999997</v>
      </c>
      <c r="AG87" s="32">
        <v>9.1182619399999998E-2</v>
      </c>
      <c r="AH87" s="19">
        <f t="shared" si="7"/>
        <v>0.27742419515023498</v>
      </c>
      <c r="AI87" s="20">
        <f t="shared" si="8"/>
        <v>0.19776242353037274</v>
      </c>
      <c r="AJ87" s="13">
        <f t="shared" si="5"/>
        <v>3.5405358797763014</v>
      </c>
      <c r="AK87" s="13">
        <f t="shared" si="9"/>
        <v>1.035405358797763</v>
      </c>
      <c r="AL87" s="39"/>
    </row>
    <row r="88" spans="1:38" x14ac:dyDescent="0.25">
      <c r="A88" s="8" t="s">
        <v>142</v>
      </c>
      <c r="B88" s="13" t="s">
        <v>53</v>
      </c>
      <c r="C88" s="33">
        <v>44451.442999999999</v>
      </c>
      <c r="D88" s="1">
        <v>46145.279999999999</v>
      </c>
      <c r="E88" s="1">
        <v>1.724</v>
      </c>
      <c r="F88" s="1">
        <v>6.88</v>
      </c>
      <c r="G88" s="1">
        <v>7.35</v>
      </c>
      <c r="H88" s="19" t="s">
        <v>54</v>
      </c>
      <c r="I88" s="33">
        <v>3663.58</v>
      </c>
      <c r="J88" s="1">
        <v>824.18</v>
      </c>
      <c r="K88" s="19">
        <v>478.11</v>
      </c>
      <c r="L88" s="33">
        <v>24138.325000000001</v>
      </c>
      <c r="M88" s="1">
        <v>0.315</v>
      </c>
      <c r="N88" s="1">
        <v>20780.991999999998</v>
      </c>
      <c r="O88" s="1">
        <v>0.27100000000000002</v>
      </c>
      <c r="P88" s="1">
        <v>14677.615</v>
      </c>
      <c r="Q88" s="1">
        <v>0.192</v>
      </c>
      <c r="R88" s="19">
        <v>0.33018999999999998</v>
      </c>
      <c r="S88" s="33">
        <v>3716.2</v>
      </c>
      <c r="T88" s="1">
        <v>836.01</v>
      </c>
      <c r="U88" s="19">
        <v>484.98</v>
      </c>
      <c r="V88" s="33">
        <v>24138.325000000001</v>
      </c>
      <c r="W88" s="1">
        <v>0.315</v>
      </c>
      <c r="X88" s="1">
        <v>20780.248</v>
      </c>
      <c r="Y88" s="1">
        <v>0.27100000000000002</v>
      </c>
      <c r="Z88" s="1">
        <v>14814.239</v>
      </c>
      <c r="AA88" s="1">
        <v>0.193</v>
      </c>
      <c r="AB88" s="19">
        <v>0.33327000000000001</v>
      </c>
      <c r="AC88" s="31">
        <v>359.81348000000003</v>
      </c>
      <c r="AD88" s="32">
        <v>1.5683129058</v>
      </c>
      <c r="AE88" s="18">
        <f t="shared" si="6"/>
        <v>1.6262518703142128</v>
      </c>
      <c r="AF88" s="32">
        <v>7.7974967739999999</v>
      </c>
      <c r="AG88" s="32">
        <v>3.39868168E-2</v>
      </c>
      <c r="AH88" s="19">
        <f t="shared" si="7"/>
        <v>0.31150999612129998</v>
      </c>
      <c r="AI88" s="20">
        <f t="shared" si="8"/>
        <v>0.22206055875380312</v>
      </c>
      <c r="AJ88" s="13">
        <f t="shared" si="5"/>
        <v>15.656541017605791</v>
      </c>
      <c r="AK88" s="13">
        <f t="shared" si="9"/>
        <v>1.1565654101760579</v>
      </c>
      <c r="AL88" s="39" t="s">
        <v>55</v>
      </c>
    </row>
    <row r="89" spans="1:38" x14ac:dyDescent="0.25">
      <c r="A89" s="8" t="s">
        <v>143</v>
      </c>
      <c r="B89" s="13" t="s">
        <v>53</v>
      </c>
      <c r="C89" s="33">
        <v>29847.107</v>
      </c>
      <c r="D89" s="1">
        <v>30763.52</v>
      </c>
      <c r="E89" s="1">
        <v>1.712</v>
      </c>
      <c r="F89" s="1">
        <v>5.8</v>
      </c>
      <c r="G89" s="1">
        <v>6.7</v>
      </c>
      <c r="H89" s="19" t="s">
        <v>54</v>
      </c>
      <c r="I89" s="33">
        <v>2429.85</v>
      </c>
      <c r="J89" s="1">
        <v>814.1</v>
      </c>
      <c r="K89" s="19">
        <v>475.66</v>
      </c>
      <c r="L89" s="33">
        <v>19926.625</v>
      </c>
      <c r="M89" s="1">
        <v>0.39</v>
      </c>
      <c r="N89" s="1">
        <v>14040.226000000001</v>
      </c>
      <c r="O89" s="1">
        <v>0.27500000000000002</v>
      </c>
      <c r="P89" s="1">
        <v>10788.509</v>
      </c>
      <c r="Q89" s="1">
        <v>0.21099999999999999</v>
      </c>
      <c r="R89" s="19">
        <v>0.36146</v>
      </c>
      <c r="S89" s="33">
        <v>2344.9699999999998</v>
      </c>
      <c r="T89" s="1">
        <v>785.66</v>
      </c>
      <c r="U89" s="19">
        <v>459.04</v>
      </c>
      <c r="V89" s="33">
        <v>19926.625</v>
      </c>
      <c r="W89" s="1">
        <v>0.39</v>
      </c>
      <c r="X89" s="1">
        <v>14039.432000000001</v>
      </c>
      <c r="Y89" s="1">
        <v>0.27500000000000002</v>
      </c>
      <c r="Z89" s="1">
        <v>10828.614</v>
      </c>
      <c r="AA89" s="1">
        <v>0.21199999999999999</v>
      </c>
      <c r="AB89" s="19">
        <v>0.36280000000000001</v>
      </c>
      <c r="AC89" s="31">
        <v>231.02976000000001</v>
      </c>
      <c r="AD89" s="32">
        <v>0.7121452251</v>
      </c>
      <c r="AE89" s="18">
        <f t="shared" si="6"/>
        <v>1.4206018304279053</v>
      </c>
      <c r="AF89" s="32">
        <v>7.5099485223000002</v>
      </c>
      <c r="AG89" s="32">
        <v>2.3149286000000002E-2</v>
      </c>
      <c r="AH89" s="19">
        <f t="shared" si="7"/>
        <v>0.30002244346588502</v>
      </c>
      <c r="AI89" s="20">
        <f t="shared" si="8"/>
        <v>0.21387163257763681</v>
      </c>
      <c r="AJ89" s="13">
        <f t="shared" si="5"/>
        <v>1.3609633069368778</v>
      </c>
      <c r="AK89" s="13">
        <f t="shared" si="9"/>
        <v>1.0136096330693687</v>
      </c>
      <c r="AL89" s="39" t="s">
        <v>55</v>
      </c>
    </row>
    <row r="90" spans="1:38" x14ac:dyDescent="0.25">
      <c r="A90" s="8" t="s">
        <v>144</v>
      </c>
      <c r="B90" s="13" t="s">
        <v>53</v>
      </c>
      <c r="C90" s="33">
        <v>50103.078999999998</v>
      </c>
      <c r="D90" s="1">
        <v>36787.68</v>
      </c>
      <c r="E90" s="1">
        <v>1.2190000000000001</v>
      </c>
      <c r="F90" s="1">
        <v>7.25</v>
      </c>
      <c r="G90" s="1">
        <v>9.94</v>
      </c>
      <c r="H90" s="19" t="s">
        <v>54</v>
      </c>
      <c r="I90" s="33">
        <v>7512.14</v>
      </c>
      <c r="J90" s="1">
        <v>1499.34</v>
      </c>
      <c r="K90" s="19">
        <v>1229.74</v>
      </c>
      <c r="L90" s="33">
        <v>38589.709000000003</v>
      </c>
      <c r="M90" s="1">
        <v>0.63200000000000001</v>
      </c>
      <c r="N90" s="1">
        <v>31120.911</v>
      </c>
      <c r="O90" s="1">
        <v>0.50900000000000001</v>
      </c>
      <c r="P90" s="1">
        <v>27728.732</v>
      </c>
      <c r="Q90" s="1">
        <v>0.45400000000000001</v>
      </c>
      <c r="R90" s="19">
        <v>0.55342999999999998</v>
      </c>
      <c r="S90" s="33">
        <v>7480.15</v>
      </c>
      <c r="T90" s="1">
        <v>1492.95</v>
      </c>
      <c r="U90" s="19">
        <v>1224.5</v>
      </c>
      <c r="V90" s="33">
        <v>38589.709000000003</v>
      </c>
      <c r="W90" s="1">
        <v>0.63200000000000001</v>
      </c>
      <c r="X90" s="1">
        <v>31120.719000000001</v>
      </c>
      <c r="Y90" s="1">
        <v>0.50900000000000001</v>
      </c>
      <c r="Z90" s="1">
        <v>27890.387999999999</v>
      </c>
      <c r="AA90" s="1">
        <v>0.45700000000000002</v>
      </c>
      <c r="AB90" s="19">
        <v>0.55666000000000004</v>
      </c>
      <c r="AC90" s="31">
        <v>621.38512000000003</v>
      </c>
      <c r="AD90" s="32">
        <v>3.6266720246999999</v>
      </c>
      <c r="AE90" s="18">
        <f t="shared" si="6"/>
        <v>1.4866088369687847</v>
      </c>
      <c r="AF90" s="32">
        <v>16.891319895700001</v>
      </c>
      <c r="AG90" s="32">
        <v>9.8585040700000001E-2</v>
      </c>
      <c r="AH90" s="19">
        <f t="shared" si="7"/>
        <v>0.67480822983321498</v>
      </c>
      <c r="AI90" s="20">
        <f t="shared" si="8"/>
        <v>0.48103847206905864</v>
      </c>
      <c r="AJ90" s="13">
        <f t="shared" si="5"/>
        <v>5.9556105878983763</v>
      </c>
      <c r="AK90" s="13">
        <f t="shared" si="9"/>
        <v>1.0595561058789837</v>
      </c>
      <c r="AL90" s="39" t="s">
        <v>55</v>
      </c>
    </row>
    <row r="91" spans="1:38" x14ac:dyDescent="0.25">
      <c r="A91" s="8" t="s">
        <v>145</v>
      </c>
      <c r="B91" s="13" t="s">
        <v>53</v>
      </c>
      <c r="C91" s="33">
        <v>42172.654999999999</v>
      </c>
      <c r="D91" s="1">
        <v>31019.52</v>
      </c>
      <c r="E91" s="1">
        <v>1.2210000000000001</v>
      </c>
      <c r="F91" s="1">
        <v>6.27</v>
      </c>
      <c r="G91" s="1">
        <v>10.47</v>
      </c>
      <c r="H91" s="19" t="s">
        <v>54</v>
      </c>
      <c r="I91" s="33">
        <v>6093.52</v>
      </c>
      <c r="J91" s="1">
        <v>1444.9</v>
      </c>
      <c r="K91" s="19">
        <v>1183</v>
      </c>
      <c r="L91" s="33">
        <v>32827.788</v>
      </c>
      <c r="M91" s="1">
        <v>0.63700000000000001</v>
      </c>
      <c r="N91" s="1">
        <v>26125.131000000001</v>
      </c>
      <c r="O91" s="1">
        <v>0.50700000000000001</v>
      </c>
      <c r="P91" s="1">
        <v>22909.127</v>
      </c>
      <c r="Q91" s="1">
        <v>0.44500000000000001</v>
      </c>
      <c r="R91" s="19">
        <v>0.54322000000000004</v>
      </c>
      <c r="S91" s="33">
        <v>6099.6</v>
      </c>
      <c r="T91" s="1">
        <v>1446.34</v>
      </c>
      <c r="U91" s="19">
        <v>1184.18</v>
      </c>
      <c r="V91" s="33">
        <v>32827.788</v>
      </c>
      <c r="W91" s="1">
        <v>0.63700000000000001</v>
      </c>
      <c r="X91" s="1">
        <v>26125.113000000001</v>
      </c>
      <c r="Y91" s="1">
        <v>0.50700000000000001</v>
      </c>
      <c r="Z91" s="1">
        <v>22882.986000000001</v>
      </c>
      <c r="AA91" s="1">
        <v>0.44400000000000001</v>
      </c>
      <c r="AB91" s="19">
        <v>0.54259999999999997</v>
      </c>
      <c r="AC91" s="31">
        <v>560.54927999999995</v>
      </c>
      <c r="AD91" s="32">
        <v>3.0395320762</v>
      </c>
      <c r="AE91" s="18">
        <f t="shared" si="6"/>
        <v>1.6231966227799675</v>
      </c>
      <c r="AF91" s="32">
        <v>18.071070414800001</v>
      </c>
      <c r="AG91" s="32">
        <v>9.7988883600000007E-2</v>
      </c>
      <c r="AH91" s="19">
        <f t="shared" si="7"/>
        <v>0.72193926307126011</v>
      </c>
      <c r="AI91" s="20">
        <f t="shared" si="8"/>
        <v>0.51463592867012709</v>
      </c>
      <c r="AJ91" s="13">
        <f t="shared" si="5"/>
        <v>15.648523296657771</v>
      </c>
      <c r="AK91" s="13">
        <f t="shared" si="9"/>
        <v>1.1564852329665778</v>
      </c>
      <c r="AL91" s="39" t="s">
        <v>55</v>
      </c>
    </row>
    <row r="92" spans="1:38" x14ac:dyDescent="0.25">
      <c r="A92" s="8" t="s">
        <v>146</v>
      </c>
      <c r="B92" s="13" t="s">
        <v>53</v>
      </c>
      <c r="C92" s="33">
        <v>48625.440999999999</v>
      </c>
      <c r="D92" s="1">
        <v>46145.279999999999</v>
      </c>
      <c r="E92" s="1">
        <v>1.5760000000000001</v>
      </c>
      <c r="F92" s="1">
        <v>5.17</v>
      </c>
      <c r="G92" s="1">
        <v>7.2</v>
      </c>
      <c r="H92" s="19" t="s">
        <v>54</v>
      </c>
      <c r="I92" s="33">
        <v>4314.1899999999996</v>
      </c>
      <c r="J92" s="1">
        <v>887.23</v>
      </c>
      <c r="K92" s="19">
        <v>563.02</v>
      </c>
      <c r="L92" s="33">
        <v>31674.796999999999</v>
      </c>
      <c r="M92" s="1">
        <v>0.41299999999999998</v>
      </c>
      <c r="N92" s="1">
        <v>24927.181</v>
      </c>
      <c r="O92" s="1">
        <v>0.32500000000000001</v>
      </c>
      <c r="P92" s="1">
        <v>18810.050999999999</v>
      </c>
      <c r="Q92" s="1">
        <v>0.245</v>
      </c>
      <c r="R92" s="19">
        <v>0.38684000000000002</v>
      </c>
      <c r="S92" s="33">
        <v>4345.05</v>
      </c>
      <c r="T92" s="1">
        <v>893.58</v>
      </c>
      <c r="U92" s="19">
        <v>567.04999999999995</v>
      </c>
      <c r="V92" s="33">
        <v>31674.796999999999</v>
      </c>
      <c r="W92" s="1">
        <v>0.41299999999999998</v>
      </c>
      <c r="X92" s="1">
        <v>24927.138999999999</v>
      </c>
      <c r="Y92" s="1">
        <v>0.32500000000000001</v>
      </c>
      <c r="Z92" s="1">
        <v>18922.191999999999</v>
      </c>
      <c r="AA92" s="1">
        <v>0.247</v>
      </c>
      <c r="AB92" s="19">
        <v>0.38913999999999999</v>
      </c>
      <c r="AC92" s="31">
        <v>414.14855999999997</v>
      </c>
      <c r="AD92" s="32">
        <v>1.4559176012999999</v>
      </c>
      <c r="AE92" s="18">
        <f t="shared" si="6"/>
        <v>1.4606025474292275</v>
      </c>
      <c r="AF92" s="32">
        <v>8.9749890986</v>
      </c>
      <c r="AG92" s="32">
        <v>3.15511048E-2</v>
      </c>
      <c r="AH92" s="19">
        <f t="shared" si="7"/>
        <v>0.35855081448907006</v>
      </c>
      <c r="AI92" s="20">
        <f t="shared" si="8"/>
        <v>0.25559370549403043</v>
      </c>
      <c r="AJ92" s="13">
        <f t="shared" si="5"/>
        <v>4.323961426134872</v>
      </c>
      <c r="AK92" s="13">
        <f t="shared" si="9"/>
        <v>1.0432396142613487</v>
      </c>
      <c r="AL92" s="39" t="s">
        <v>55</v>
      </c>
    </row>
    <row r="93" spans="1:38" x14ac:dyDescent="0.25">
      <c r="A93" s="8" t="s">
        <v>147</v>
      </c>
      <c r="B93" s="13" t="s">
        <v>53</v>
      </c>
      <c r="C93" s="33">
        <v>32637.544999999998</v>
      </c>
      <c r="D93" s="1">
        <v>34608.959999999999</v>
      </c>
      <c r="E93" s="1">
        <v>1.7609999999999999</v>
      </c>
      <c r="F93" s="1">
        <v>3.39</v>
      </c>
      <c r="G93" s="1">
        <v>6.4</v>
      </c>
      <c r="H93" s="19" t="s">
        <v>59</v>
      </c>
      <c r="I93" s="33">
        <v>1389.4</v>
      </c>
      <c r="J93" s="1">
        <v>425.71</v>
      </c>
      <c r="K93" s="19">
        <v>241.76</v>
      </c>
      <c r="L93" s="33">
        <v>22448.616000000002</v>
      </c>
      <c r="M93" s="1">
        <v>0.39100000000000001</v>
      </c>
      <c r="N93" s="1">
        <v>14914.154</v>
      </c>
      <c r="O93" s="1">
        <v>0.26</v>
      </c>
      <c r="P93" s="1">
        <v>11425.734</v>
      </c>
      <c r="Q93" s="1">
        <v>0.19900000000000001</v>
      </c>
      <c r="R93" s="19">
        <v>0.35008</v>
      </c>
      <c r="S93" s="33">
        <v>0</v>
      </c>
      <c r="T93" s="1">
        <v>0</v>
      </c>
      <c r="U93" s="19">
        <v>0</v>
      </c>
      <c r="V93" s="33">
        <v>22448.616000000002</v>
      </c>
      <c r="W93" s="1">
        <v>0.39100000000000001</v>
      </c>
      <c r="X93" s="1">
        <v>14913.674000000001</v>
      </c>
      <c r="Y93" s="1">
        <v>0.26</v>
      </c>
      <c r="Z93" s="1">
        <v>0</v>
      </c>
      <c r="AA93" s="1">
        <v>0</v>
      </c>
      <c r="AB93" s="19">
        <v>0</v>
      </c>
      <c r="AC93" s="31">
        <v>288.00538999999998</v>
      </c>
      <c r="AD93" s="32">
        <v>2.15600008E-2</v>
      </c>
      <c r="AE93" s="18">
        <f t="shared" si="6"/>
        <v>1.6721775084050392</v>
      </c>
      <c r="AF93" s="32">
        <v>8.3217971689999999</v>
      </c>
      <c r="AG93" s="32">
        <v>6.2296729999999998E-4</v>
      </c>
      <c r="AH93" s="19">
        <f t="shared" si="7"/>
        <v>0.33245579690155003</v>
      </c>
      <c r="AI93" s="20">
        <f t="shared" si="8"/>
        <v>0.2369918170849066</v>
      </c>
      <c r="AJ93" s="13">
        <f t="shared" si="5"/>
        <v>19.091365369299794</v>
      </c>
      <c r="AK93" s="13">
        <f t="shared" si="9"/>
        <v>1.1909136536929978</v>
      </c>
      <c r="AL93" s="39"/>
    </row>
    <row r="94" spans="1:38" x14ac:dyDescent="0.25">
      <c r="A94" s="8" t="s">
        <v>148</v>
      </c>
      <c r="B94" s="13" t="s">
        <v>53</v>
      </c>
      <c r="C94" s="33">
        <v>48517.089</v>
      </c>
      <c r="D94" s="1">
        <v>53836.160000000003</v>
      </c>
      <c r="E94" s="1">
        <v>1.843</v>
      </c>
      <c r="F94" s="1">
        <v>3.1</v>
      </c>
      <c r="G94" s="1">
        <v>6.19</v>
      </c>
      <c r="H94" s="19" t="s">
        <v>59</v>
      </c>
      <c r="I94" s="33">
        <v>1974.23</v>
      </c>
      <c r="J94" s="1">
        <v>406.91</v>
      </c>
      <c r="K94" s="19">
        <v>220.84</v>
      </c>
      <c r="L94" s="33">
        <v>25932.614000000001</v>
      </c>
      <c r="M94" s="1">
        <v>0.28999999999999998</v>
      </c>
      <c r="N94" s="1">
        <v>20886.014999999999</v>
      </c>
      <c r="O94" s="1">
        <v>0.23400000000000001</v>
      </c>
      <c r="P94" s="1">
        <v>13210.405000000001</v>
      </c>
      <c r="Q94" s="1">
        <v>0.14799999999999999</v>
      </c>
      <c r="R94" s="19">
        <v>0.27228000000000002</v>
      </c>
      <c r="S94" s="33">
        <v>0</v>
      </c>
      <c r="T94" s="1">
        <v>0</v>
      </c>
      <c r="U94" s="19">
        <v>0</v>
      </c>
      <c r="V94" s="33">
        <v>25932.614000000001</v>
      </c>
      <c r="W94" s="1">
        <v>0.28999999999999998</v>
      </c>
      <c r="X94" s="1">
        <v>20886.014999999999</v>
      </c>
      <c r="Y94" s="1">
        <v>0.23400000000000001</v>
      </c>
      <c r="Z94" s="1">
        <v>0</v>
      </c>
      <c r="AA94" s="1">
        <v>0</v>
      </c>
      <c r="AB94" s="19">
        <v>0</v>
      </c>
      <c r="AC94" s="31">
        <v>327.37982</v>
      </c>
      <c r="AD94" s="32">
        <v>1.4133046503</v>
      </c>
      <c r="AE94" s="18">
        <f t="shared" si="6"/>
        <v>1.6439993613095223</v>
      </c>
      <c r="AF94" s="32">
        <v>6.0811104296999998</v>
      </c>
      <c r="AG94" s="32">
        <v>2.6252264599999998E-2</v>
      </c>
      <c r="AH94" s="19">
        <f t="shared" si="7"/>
        <v>0.242940361666515</v>
      </c>
      <c r="AI94" s="20">
        <f t="shared" si="8"/>
        <v>0.17318054998951155</v>
      </c>
      <c r="AJ94" s="13">
        <f t="shared" si="5"/>
        <v>17.013885128048347</v>
      </c>
      <c r="AK94" s="13">
        <f t="shared" si="9"/>
        <v>1.1701388512804836</v>
      </c>
      <c r="AL94" s="39"/>
    </row>
    <row r="95" spans="1:38" x14ac:dyDescent="0.25">
      <c r="A95" s="8" t="s">
        <v>149</v>
      </c>
      <c r="B95" s="13" t="s">
        <v>53</v>
      </c>
      <c r="C95" s="33">
        <v>65889.035999999993</v>
      </c>
      <c r="D95" s="1">
        <v>69217.919999999998</v>
      </c>
      <c r="E95" s="1">
        <v>1.744</v>
      </c>
      <c r="F95" s="1">
        <v>4.96</v>
      </c>
      <c r="G95" s="1">
        <v>6.8</v>
      </c>
      <c r="H95" s="19" t="s">
        <v>54</v>
      </c>
      <c r="I95" s="33">
        <v>3942.09</v>
      </c>
      <c r="J95" s="1">
        <v>598.29</v>
      </c>
      <c r="K95" s="19">
        <v>342.97</v>
      </c>
      <c r="L95" s="33">
        <v>39841.093000000001</v>
      </c>
      <c r="M95" s="1">
        <v>0.34699999999999998</v>
      </c>
      <c r="N95" s="1">
        <v>30376.686000000002</v>
      </c>
      <c r="O95" s="1">
        <v>0.26400000000000001</v>
      </c>
      <c r="P95" s="1">
        <v>21133.06</v>
      </c>
      <c r="Q95" s="1">
        <v>0.184</v>
      </c>
      <c r="R95" s="19">
        <v>0.32074000000000003</v>
      </c>
      <c r="S95" s="33">
        <v>4014.69</v>
      </c>
      <c r="T95" s="1">
        <v>609.30999999999995</v>
      </c>
      <c r="U95" s="19">
        <v>349.29</v>
      </c>
      <c r="V95" s="33">
        <v>39841.093000000001</v>
      </c>
      <c r="W95" s="1">
        <v>0.34699999999999998</v>
      </c>
      <c r="X95" s="1">
        <v>30376.678</v>
      </c>
      <c r="Y95" s="1">
        <v>0.26400000000000001</v>
      </c>
      <c r="Z95" s="1">
        <v>20814.099999999999</v>
      </c>
      <c r="AA95" s="1">
        <v>0.18099999999999999</v>
      </c>
      <c r="AB95" s="19">
        <v>0.31590000000000001</v>
      </c>
      <c r="AC95" s="31">
        <v>402.16052999999999</v>
      </c>
      <c r="AD95" s="32">
        <v>9.5342697434999994</v>
      </c>
      <c r="AE95" s="18">
        <f t="shared" si="6"/>
        <v>1.2624172774710012</v>
      </c>
      <c r="AF95" s="32">
        <v>5.8101314701</v>
      </c>
      <c r="AG95" s="32">
        <v>0.13774439939999999</v>
      </c>
      <c r="AH95" s="19">
        <f t="shared" si="7"/>
        <v>0.23211475223049502</v>
      </c>
      <c r="AI95" s="20">
        <f t="shared" si="8"/>
        <v>0.16546349143554795</v>
      </c>
      <c r="AJ95" s="13">
        <f t="shared" si="5"/>
        <v>10.0741894372022</v>
      </c>
      <c r="AK95" s="13">
        <f t="shared" si="9"/>
        <v>0.89925810562797803</v>
      </c>
      <c r="AL95" s="39" t="s">
        <v>55</v>
      </c>
    </row>
    <row r="96" spans="1:38" x14ac:dyDescent="0.25">
      <c r="A96" s="8" t="s">
        <v>150</v>
      </c>
      <c r="B96" s="13" t="s">
        <v>53</v>
      </c>
      <c r="C96" s="33">
        <v>48042.983</v>
      </c>
      <c r="D96" s="1">
        <v>44222.559999999998</v>
      </c>
      <c r="E96" s="1">
        <v>1.528</v>
      </c>
      <c r="F96" s="1">
        <v>3.14</v>
      </c>
      <c r="G96" s="1">
        <v>8.6199999999999992</v>
      </c>
      <c r="H96" s="19" t="s">
        <v>54</v>
      </c>
      <c r="I96" s="33">
        <v>3799.74</v>
      </c>
      <c r="J96" s="1">
        <v>790.9</v>
      </c>
      <c r="K96" s="19">
        <v>517.44000000000005</v>
      </c>
      <c r="L96" s="33">
        <v>36865.9</v>
      </c>
      <c r="M96" s="1">
        <v>0.502</v>
      </c>
      <c r="N96" s="1">
        <v>25329.252</v>
      </c>
      <c r="O96" s="1">
        <v>0.34499999999999997</v>
      </c>
      <c r="P96" s="1">
        <v>20901.699000000001</v>
      </c>
      <c r="Q96" s="1">
        <v>0.28499999999999998</v>
      </c>
      <c r="R96" s="19">
        <v>0.43506</v>
      </c>
      <c r="S96" s="33">
        <v>0</v>
      </c>
      <c r="T96" s="1">
        <v>0</v>
      </c>
      <c r="U96" s="19">
        <v>0</v>
      </c>
      <c r="V96" s="33">
        <v>36865.9</v>
      </c>
      <c r="W96" s="1">
        <v>0.502</v>
      </c>
      <c r="X96" s="1">
        <v>25329.252</v>
      </c>
      <c r="Y96" s="1">
        <v>0.34499999999999997</v>
      </c>
      <c r="Z96" s="1">
        <v>0</v>
      </c>
      <c r="AA96" s="1">
        <v>0</v>
      </c>
      <c r="AB96" s="19">
        <v>0</v>
      </c>
      <c r="AC96" s="31">
        <v>451.88574999999997</v>
      </c>
      <c r="AD96" s="32">
        <v>3.5685951470999999</v>
      </c>
      <c r="AE96" s="18">
        <f t="shared" si="6"/>
        <v>1.4342106006299082</v>
      </c>
      <c r="AF96" s="32">
        <v>10.2185629824</v>
      </c>
      <c r="AG96" s="32">
        <v>8.0697198900000003E-2</v>
      </c>
      <c r="AH96" s="19">
        <f t="shared" si="7"/>
        <v>0.40823159114688001</v>
      </c>
      <c r="AI96" s="20">
        <f t="shared" si="8"/>
        <v>0.29100875207783355</v>
      </c>
      <c r="AJ96" s="13">
        <f t="shared" si="5"/>
        <v>2.1083340623977471</v>
      </c>
      <c r="AK96" s="13">
        <f t="shared" si="9"/>
        <v>1.0210833406239774</v>
      </c>
      <c r="AL96" s="39"/>
    </row>
    <row r="97" spans="1:38" x14ac:dyDescent="0.25">
      <c r="A97" s="8" t="s">
        <v>151</v>
      </c>
      <c r="B97" s="13" t="s">
        <v>53</v>
      </c>
      <c r="C97" s="33">
        <v>35382.925999999999</v>
      </c>
      <c r="D97" s="1">
        <v>24995.360000000001</v>
      </c>
      <c r="E97" s="1">
        <v>1.173</v>
      </c>
      <c r="F97" s="1">
        <v>11.58</v>
      </c>
      <c r="G97" s="1">
        <v>13.88</v>
      </c>
      <c r="H97" s="19" t="s">
        <v>54</v>
      </c>
      <c r="I97" s="33">
        <v>4836.99</v>
      </c>
      <c r="J97" s="1">
        <v>1367.04</v>
      </c>
      <c r="K97" s="19">
        <v>1165.3800000000001</v>
      </c>
      <c r="L97" s="33">
        <v>28022.429</v>
      </c>
      <c r="M97" s="1">
        <v>0.67500000000000004</v>
      </c>
      <c r="N97" s="1">
        <v>22555.082999999999</v>
      </c>
      <c r="O97" s="1">
        <v>0.54300000000000004</v>
      </c>
      <c r="P97" s="1">
        <v>20405.583999999999</v>
      </c>
      <c r="Q97" s="1">
        <v>0.49199999999999999</v>
      </c>
      <c r="R97" s="19">
        <v>0.57670999999999994</v>
      </c>
      <c r="S97" s="33">
        <v>4949.0600000000004</v>
      </c>
      <c r="T97" s="1">
        <v>1398.72</v>
      </c>
      <c r="U97" s="19">
        <v>1192.3800000000001</v>
      </c>
      <c r="V97" s="33">
        <v>28022.429</v>
      </c>
      <c r="W97" s="1">
        <v>0.67500000000000004</v>
      </c>
      <c r="X97" s="1">
        <v>22554.595000000001</v>
      </c>
      <c r="Y97" s="1">
        <v>0.54300000000000004</v>
      </c>
      <c r="Z97" s="1">
        <v>20457.017</v>
      </c>
      <c r="AA97" s="1">
        <v>0.49299999999999999</v>
      </c>
      <c r="AB97" s="19">
        <v>0.57816000000000001</v>
      </c>
      <c r="AC97" s="31">
        <v>442.77287000000001</v>
      </c>
      <c r="AD97" s="32">
        <v>1.8724922051999999</v>
      </c>
      <c r="AE97" s="18">
        <f t="shared" si="6"/>
        <v>1.4394541795771956</v>
      </c>
      <c r="AF97" s="32">
        <v>17.7144089317</v>
      </c>
      <c r="AG97" s="32">
        <v>7.4914464900000005E-2</v>
      </c>
      <c r="AH97" s="19">
        <f t="shared" si="7"/>
        <v>0.70769063682141509</v>
      </c>
      <c r="AI97" s="20">
        <f t="shared" si="8"/>
        <v>0.50447876534981217</v>
      </c>
      <c r="AJ97" s="13">
        <f t="shared" si="5"/>
        <v>2.536334420693533</v>
      </c>
      <c r="AK97" s="13">
        <f t="shared" si="9"/>
        <v>1.0253633442069354</v>
      </c>
      <c r="AL97" s="39" t="s">
        <v>55</v>
      </c>
    </row>
    <row r="98" spans="1:38" x14ac:dyDescent="0.25">
      <c r="A98" s="8" t="s">
        <v>152</v>
      </c>
      <c r="B98" s="13" t="s">
        <v>53</v>
      </c>
      <c r="C98" s="33">
        <v>27389.365000000002</v>
      </c>
      <c r="D98" s="1">
        <v>18393.84</v>
      </c>
      <c r="E98" s="1">
        <v>1.115</v>
      </c>
      <c r="F98" s="1">
        <v>8.77</v>
      </c>
      <c r="G98" s="1">
        <v>10.77</v>
      </c>
      <c r="H98" s="19" t="s">
        <v>59</v>
      </c>
      <c r="I98" s="33">
        <v>4258.1400000000003</v>
      </c>
      <c r="J98" s="1">
        <v>1554.67</v>
      </c>
      <c r="K98" s="19">
        <v>1394.11</v>
      </c>
      <c r="L98" s="33">
        <v>22713.904999999999</v>
      </c>
      <c r="M98" s="1">
        <v>0.74399999999999999</v>
      </c>
      <c r="N98" s="1">
        <v>17934.388999999999</v>
      </c>
      <c r="O98" s="1">
        <v>0.58699999999999997</v>
      </c>
      <c r="P98" s="1">
        <v>16707.677</v>
      </c>
      <c r="Q98" s="1">
        <v>0.54700000000000004</v>
      </c>
      <c r="R98" s="19">
        <v>0.61001000000000005</v>
      </c>
      <c r="S98" s="33">
        <v>4260.8500000000004</v>
      </c>
      <c r="T98" s="1">
        <v>1555.66</v>
      </c>
      <c r="U98" s="19">
        <v>1395</v>
      </c>
      <c r="V98" s="33">
        <v>22713.904999999999</v>
      </c>
      <c r="W98" s="1">
        <v>0.74399999999999999</v>
      </c>
      <c r="X98" s="1">
        <v>17934.07</v>
      </c>
      <c r="Y98" s="1">
        <v>0.58699999999999997</v>
      </c>
      <c r="Z98" s="1">
        <v>16710.967000000001</v>
      </c>
      <c r="AA98" s="1">
        <v>0.54700000000000004</v>
      </c>
      <c r="AB98" s="19">
        <v>0.61012999999999995</v>
      </c>
      <c r="AC98" s="31">
        <v>394.01449000000002</v>
      </c>
      <c r="AD98" s="32">
        <v>0.850047522</v>
      </c>
      <c r="AE98" s="18">
        <f t="shared" si="6"/>
        <v>1.5644511033321338</v>
      </c>
      <c r="AF98" s="32">
        <v>21.421255771799999</v>
      </c>
      <c r="AG98" s="32">
        <v>4.6214253199999999E-2</v>
      </c>
      <c r="AH98" s="19">
        <f t="shared" si="7"/>
        <v>0.85577916808341004</v>
      </c>
      <c r="AI98" s="20">
        <f t="shared" si="8"/>
        <v>0.61004398767501677</v>
      </c>
      <c r="AJ98" s="13">
        <f t="shared" si="5"/>
        <v>11.525409081355892</v>
      </c>
      <c r="AK98" s="13">
        <f t="shared" si="9"/>
        <v>1.1152540908135589</v>
      </c>
      <c r="AL98" s="39" t="s">
        <v>55</v>
      </c>
    </row>
    <row r="99" spans="1:38" x14ac:dyDescent="0.25">
      <c r="A99" s="8" t="s">
        <v>153</v>
      </c>
      <c r="B99" s="13" t="s">
        <v>53</v>
      </c>
      <c r="C99" s="33">
        <v>17020.822</v>
      </c>
      <c r="D99" s="1">
        <v>15381.76</v>
      </c>
      <c r="E99" s="1">
        <v>1.5009999999999999</v>
      </c>
      <c r="F99" s="1">
        <v>5.88</v>
      </c>
      <c r="G99" s="1">
        <v>6.46</v>
      </c>
      <c r="H99" s="19" t="s">
        <v>54</v>
      </c>
      <c r="I99" s="33">
        <v>1961.96</v>
      </c>
      <c r="J99" s="1">
        <v>1152.68</v>
      </c>
      <c r="K99" s="19">
        <v>768.13</v>
      </c>
      <c r="L99" s="33">
        <v>12209.74</v>
      </c>
      <c r="M99" s="1">
        <v>0.47799999999999998</v>
      </c>
      <c r="N99" s="1">
        <v>9167.7999999999993</v>
      </c>
      <c r="O99" s="1">
        <v>0.35899999999999999</v>
      </c>
      <c r="P99" s="1">
        <v>7436.0020000000004</v>
      </c>
      <c r="Q99" s="1">
        <v>0.29099999999999998</v>
      </c>
      <c r="R99" s="19">
        <v>0.43687999999999999</v>
      </c>
      <c r="S99" s="33">
        <v>1996.36</v>
      </c>
      <c r="T99" s="1">
        <v>1172.8900000000001</v>
      </c>
      <c r="U99" s="19">
        <v>781.6</v>
      </c>
      <c r="V99" s="33">
        <v>12209.74</v>
      </c>
      <c r="W99" s="1">
        <v>0.47799999999999998</v>
      </c>
      <c r="X99" s="1">
        <v>9167.7780000000002</v>
      </c>
      <c r="Y99" s="1">
        <v>0.35899999999999999</v>
      </c>
      <c r="Z99" s="1">
        <v>7390.1459999999997</v>
      </c>
      <c r="AA99" s="1">
        <v>0.28899999999999998</v>
      </c>
      <c r="AB99" s="19">
        <v>0.43418000000000001</v>
      </c>
      <c r="AC99" s="31">
        <v>192</v>
      </c>
      <c r="AD99" s="32">
        <v>0</v>
      </c>
      <c r="AE99" s="18">
        <f t="shared" si="6"/>
        <v>1.7128826168613593</v>
      </c>
      <c r="AF99" s="32">
        <v>12.482462140699999</v>
      </c>
      <c r="AG99" s="32">
        <v>0</v>
      </c>
      <c r="AH99" s="19">
        <f t="shared" si="7"/>
        <v>0.49867436252096503</v>
      </c>
      <c r="AI99" s="20">
        <f t="shared" si="8"/>
        <v>0.35548107269881069</v>
      </c>
      <c r="AJ99" s="13">
        <f t="shared" si="5"/>
        <v>22.158444226395432</v>
      </c>
      <c r="AK99" s="13">
        <f t="shared" si="9"/>
        <v>1.2215844422639544</v>
      </c>
      <c r="AL99" s="39" t="s">
        <v>55</v>
      </c>
    </row>
    <row r="100" spans="1:38" x14ac:dyDescent="0.25">
      <c r="A100" s="8" t="s">
        <v>154</v>
      </c>
      <c r="B100" s="13" t="s">
        <v>53</v>
      </c>
      <c r="C100" s="33">
        <v>48852.953000000001</v>
      </c>
      <c r="D100" s="1">
        <v>46145.279999999999</v>
      </c>
      <c r="E100" s="1">
        <v>1.569</v>
      </c>
      <c r="F100" s="1">
        <v>3.76</v>
      </c>
      <c r="G100" s="1">
        <v>7.77</v>
      </c>
      <c r="H100" s="19" t="s">
        <v>54</v>
      </c>
      <c r="I100" s="33">
        <v>3632.91</v>
      </c>
      <c r="J100" s="1">
        <v>743.64</v>
      </c>
      <c r="K100" s="19">
        <v>474.11</v>
      </c>
      <c r="L100" s="33">
        <v>34243.173999999999</v>
      </c>
      <c r="M100" s="1">
        <v>0.44700000000000001</v>
      </c>
      <c r="N100" s="1">
        <v>24783.761999999999</v>
      </c>
      <c r="O100" s="1">
        <v>0.32300000000000001</v>
      </c>
      <c r="P100" s="1">
        <v>19497.385999999999</v>
      </c>
      <c r="Q100" s="1">
        <v>0.254</v>
      </c>
      <c r="R100" s="19">
        <v>0.39910000000000001</v>
      </c>
      <c r="S100" s="33">
        <v>3716.55</v>
      </c>
      <c r="T100" s="1">
        <v>760.76</v>
      </c>
      <c r="U100" s="19">
        <v>485.02</v>
      </c>
      <c r="V100" s="33">
        <v>34243.173999999999</v>
      </c>
      <c r="W100" s="1">
        <v>0.44700000000000001</v>
      </c>
      <c r="X100" s="1">
        <v>24783.761999999999</v>
      </c>
      <c r="Y100" s="1">
        <v>0.32300000000000001</v>
      </c>
      <c r="Z100" s="1">
        <v>19497.385999999999</v>
      </c>
      <c r="AA100" s="1">
        <v>0.254</v>
      </c>
      <c r="AB100" s="19">
        <v>0.39910000000000001</v>
      </c>
      <c r="AC100" s="31">
        <v>432</v>
      </c>
      <c r="AD100" s="32">
        <v>0</v>
      </c>
      <c r="AE100" s="18">
        <f t="shared" si="6"/>
        <v>1.4698507159205436</v>
      </c>
      <c r="AF100" s="32">
        <v>9.3618466055000003</v>
      </c>
      <c r="AG100" s="32">
        <v>0</v>
      </c>
      <c r="AH100" s="19">
        <f t="shared" si="7"/>
        <v>0.37400577188972506</v>
      </c>
      <c r="AI100" s="20">
        <f t="shared" si="8"/>
        <v>0.26661080452339608</v>
      </c>
      <c r="AJ100" s="13">
        <f t="shared" si="5"/>
        <v>4.9648836706283772</v>
      </c>
      <c r="AK100" s="13">
        <f t="shared" si="9"/>
        <v>1.0496488367062837</v>
      </c>
      <c r="AL100" s="39" t="s">
        <v>55</v>
      </c>
    </row>
    <row r="101" spans="1:38" x14ac:dyDescent="0.25">
      <c r="A101" s="8" t="s">
        <v>155</v>
      </c>
      <c r="B101" s="13" t="s">
        <v>53</v>
      </c>
      <c r="C101" s="33">
        <v>60788.845999999998</v>
      </c>
      <c r="D101" s="1">
        <v>60565.68</v>
      </c>
      <c r="E101" s="1">
        <v>1.6539999999999999</v>
      </c>
      <c r="F101" s="1">
        <v>5.84</v>
      </c>
      <c r="G101" s="1">
        <v>6.48</v>
      </c>
      <c r="H101" s="19" t="s">
        <v>54</v>
      </c>
      <c r="I101" s="33">
        <v>4606.87</v>
      </c>
      <c r="J101" s="1">
        <v>757.85</v>
      </c>
      <c r="K101" s="19">
        <v>458.07</v>
      </c>
      <c r="L101" s="33">
        <v>40697.576999999997</v>
      </c>
      <c r="M101" s="1">
        <v>0.40500000000000003</v>
      </c>
      <c r="N101" s="1">
        <v>29725.879000000001</v>
      </c>
      <c r="O101" s="1">
        <v>0.29599999999999999</v>
      </c>
      <c r="P101" s="1">
        <v>22047.685000000001</v>
      </c>
      <c r="Q101" s="1">
        <v>0.219</v>
      </c>
      <c r="R101" s="19">
        <v>0.36269000000000001</v>
      </c>
      <c r="S101" s="33">
        <v>4565.05</v>
      </c>
      <c r="T101" s="1">
        <v>750.97</v>
      </c>
      <c r="U101" s="19">
        <v>453.91</v>
      </c>
      <c r="V101" s="33">
        <v>40697.576999999997</v>
      </c>
      <c r="W101" s="1">
        <v>0.40500000000000003</v>
      </c>
      <c r="X101" s="1">
        <v>29725.423999999999</v>
      </c>
      <c r="Y101" s="1">
        <v>0.29599999999999999</v>
      </c>
      <c r="Z101" s="1">
        <v>21057.491000000002</v>
      </c>
      <c r="AA101" s="1">
        <v>0.20899999999999999</v>
      </c>
      <c r="AB101" s="19">
        <v>0.34639999999999999</v>
      </c>
      <c r="AC101" s="31">
        <v>482.92309</v>
      </c>
      <c r="AD101" s="32">
        <v>1.0377452837000001</v>
      </c>
      <c r="AE101" s="18">
        <f t="shared" si="6"/>
        <v>1.4530509628459976</v>
      </c>
      <c r="AF101" s="32">
        <v>7.9736364917999998</v>
      </c>
      <c r="AG101" s="32">
        <v>1.7134413000000001E-2</v>
      </c>
      <c r="AH101" s="19">
        <f t="shared" si="7"/>
        <v>0.31854677784740998</v>
      </c>
      <c r="AI101" s="20">
        <f t="shared" si="8"/>
        <v>0.22707674347141993</v>
      </c>
      <c r="AJ101" s="13">
        <f t="shared" ref="AJ101:AJ122" si="10">(ABS(AI101-Q101)/Q101)*100</f>
        <v>3.6880107175433463</v>
      </c>
      <c r="AK101" s="13">
        <f t="shared" si="9"/>
        <v>1.0368801071754334</v>
      </c>
      <c r="AL101" s="39" t="s">
        <v>55</v>
      </c>
    </row>
    <row r="102" spans="1:38" x14ac:dyDescent="0.25">
      <c r="A102" s="8" t="s">
        <v>156</v>
      </c>
      <c r="B102" s="13" t="s">
        <v>53</v>
      </c>
      <c r="C102" s="33">
        <v>57847.052000000003</v>
      </c>
      <c r="D102" s="1">
        <v>60565.68</v>
      </c>
      <c r="E102" s="1">
        <v>1.7390000000000001</v>
      </c>
      <c r="F102" s="1">
        <v>4.59</v>
      </c>
      <c r="G102" s="1">
        <v>6.21</v>
      </c>
      <c r="H102" s="19" t="s">
        <v>54</v>
      </c>
      <c r="I102" s="33">
        <v>2989.63</v>
      </c>
      <c r="J102" s="1">
        <v>516.82000000000005</v>
      </c>
      <c r="K102" s="19">
        <v>297.26</v>
      </c>
      <c r="L102" s="33">
        <v>34324.252</v>
      </c>
      <c r="M102" s="1">
        <v>0.34100000000000003</v>
      </c>
      <c r="N102" s="1">
        <v>26715.46</v>
      </c>
      <c r="O102" s="1">
        <v>0.26600000000000001</v>
      </c>
      <c r="P102" s="1">
        <v>18142.469000000001</v>
      </c>
      <c r="Q102" s="1">
        <v>0.18</v>
      </c>
      <c r="R102" s="19">
        <v>0.31363000000000002</v>
      </c>
      <c r="S102" s="33">
        <v>2951.74</v>
      </c>
      <c r="T102" s="1">
        <v>510.27</v>
      </c>
      <c r="U102" s="19">
        <v>293.5</v>
      </c>
      <c r="V102" s="33">
        <v>34324.252</v>
      </c>
      <c r="W102" s="1">
        <v>0.34100000000000003</v>
      </c>
      <c r="X102" s="1">
        <v>26715.454000000002</v>
      </c>
      <c r="Y102" s="1">
        <v>0.26600000000000001</v>
      </c>
      <c r="Z102" s="1">
        <v>17709.673999999999</v>
      </c>
      <c r="AA102" s="1">
        <v>0.17599999999999999</v>
      </c>
      <c r="AB102" s="19">
        <v>0.30614999999999998</v>
      </c>
      <c r="AC102" s="31">
        <v>361.23318999999998</v>
      </c>
      <c r="AD102" s="32">
        <v>1.9430296265</v>
      </c>
      <c r="AE102" s="18">
        <f t="shared" si="6"/>
        <v>1.3208610319730345</v>
      </c>
      <c r="AF102" s="32">
        <v>5.9643910292999998</v>
      </c>
      <c r="AG102" s="32">
        <v>3.2081737800000003E-2</v>
      </c>
      <c r="AH102" s="19">
        <f t="shared" si="7"/>
        <v>0.238277421620535</v>
      </c>
      <c r="AI102" s="20">
        <f t="shared" si="8"/>
        <v>0.16985656332796439</v>
      </c>
      <c r="AJ102" s="13">
        <f t="shared" si="10"/>
        <v>5.6352425955753338</v>
      </c>
      <c r="AK102" s="13">
        <f t="shared" si="9"/>
        <v>0.94364757404424671</v>
      </c>
      <c r="AL102" s="39" t="s">
        <v>55</v>
      </c>
    </row>
    <row r="103" spans="1:38" x14ac:dyDescent="0.25">
      <c r="A103" s="8" t="s">
        <v>157</v>
      </c>
      <c r="B103" s="13" t="s">
        <v>53</v>
      </c>
      <c r="C103" s="33">
        <v>77456.387000000002</v>
      </c>
      <c r="D103" s="1">
        <v>80754.240000000005</v>
      </c>
      <c r="E103" s="1">
        <v>1.7310000000000001</v>
      </c>
      <c r="F103" s="1">
        <v>4.58</v>
      </c>
      <c r="G103" s="1">
        <v>5.87</v>
      </c>
      <c r="H103" s="19" t="s">
        <v>59</v>
      </c>
      <c r="I103" s="33">
        <v>4107.21</v>
      </c>
      <c r="J103" s="1">
        <v>530.26</v>
      </c>
      <c r="K103" s="19">
        <v>306.29000000000002</v>
      </c>
      <c r="L103" s="33">
        <v>46421.239000000001</v>
      </c>
      <c r="M103" s="1">
        <v>0.34599999999999997</v>
      </c>
      <c r="N103" s="1">
        <v>35993.906000000003</v>
      </c>
      <c r="O103" s="1">
        <v>0.26800000000000002</v>
      </c>
      <c r="P103" s="1">
        <v>24159.11</v>
      </c>
      <c r="Q103" s="1">
        <v>0.18</v>
      </c>
      <c r="R103" s="19">
        <v>0.31191000000000002</v>
      </c>
      <c r="S103" s="33">
        <v>4037.89</v>
      </c>
      <c r="T103" s="1">
        <v>521.30999999999995</v>
      </c>
      <c r="U103" s="19">
        <v>301.12</v>
      </c>
      <c r="V103" s="33">
        <v>46421.239000000001</v>
      </c>
      <c r="W103" s="1">
        <v>0.34599999999999997</v>
      </c>
      <c r="X103" s="1">
        <v>35993.906000000003</v>
      </c>
      <c r="Y103" s="1">
        <v>0.26800000000000002</v>
      </c>
      <c r="Z103" s="1">
        <v>24335.48</v>
      </c>
      <c r="AA103" s="1">
        <v>0.18099999999999999</v>
      </c>
      <c r="AB103" s="19">
        <v>0.31418000000000001</v>
      </c>
      <c r="AC103" s="31">
        <v>571.73734000000002</v>
      </c>
      <c r="AD103" s="32">
        <v>11.0742754886</v>
      </c>
      <c r="AE103" s="18">
        <f t="shared" si="6"/>
        <v>1.569934367536</v>
      </c>
      <c r="AF103" s="32">
        <v>7.0800493065000003</v>
      </c>
      <c r="AG103" s="32">
        <v>0.13713712750000001</v>
      </c>
      <c r="AH103" s="19">
        <f t="shared" si="7"/>
        <v>0.28284796979467502</v>
      </c>
      <c r="AI103" s="20">
        <f t="shared" si="8"/>
        <v>0.20162877274258256</v>
      </c>
      <c r="AJ103" s="13">
        <f t="shared" si="10"/>
        <v>12.015984856990316</v>
      </c>
      <c r="AK103" s="13">
        <f t="shared" si="9"/>
        <v>1.1201598485699031</v>
      </c>
      <c r="AL103" s="39" t="s">
        <v>55</v>
      </c>
    </row>
    <row r="104" spans="1:38" x14ac:dyDescent="0.25">
      <c r="A104" s="8" t="s">
        <v>158</v>
      </c>
      <c r="B104" s="13" t="s">
        <v>53</v>
      </c>
      <c r="C104" s="33">
        <v>43038.167999999998</v>
      </c>
      <c r="D104" s="1">
        <v>33166.92</v>
      </c>
      <c r="E104" s="1">
        <v>1.28</v>
      </c>
      <c r="F104" s="1">
        <v>11.54</v>
      </c>
      <c r="G104" s="1">
        <v>12.99</v>
      </c>
      <c r="H104" s="19" t="s">
        <v>54</v>
      </c>
      <c r="I104" s="33">
        <v>5237.08</v>
      </c>
      <c r="J104" s="1">
        <v>1216.8499999999999</v>
      </c>
      <c r="K104" s="19">
        <v>950.9</v>
      </c>
      <c r="L104" s="33">
        <v>32756.839</v>
      </c>
      <c r="M104" s="1">
        <v>0.59499999999999997</v>
      </c>
      <c r="N104" s="1">
        <v>26027.423999999999</v>
      </c>
      <c r="O104" s="1">
        <v>0.47299999999999998</v>
      </c>
      <c r="P104" s="1">
        <v>22836.462</v>
      </c>
      <c r="Q104" s="1">
        <v>0.41499999999999998</v>
      </c>
      <c r="R104" s="19">
        <v>0.53061000000000003</v>
      </c>
      <c r="S104" s="33">
        <v>5226.58</v>
      </c>
      <c r="T104" s="1">
        <v>1214.4100000000001</v>
      </c>
      <c r="U104" s="19">
        <v>948.99</v>
      </c>
      <c r="V104" s="33">
        <v>32756.839</v>
      </c>
      <c r="W104" s="1">
        <v>0.59499999999999997</v>
      </c>
      <c r="X104" s="1">
        <v>26027.262999999999</v>
      </c>
      <c r="Y104" s="1">
        <v>0.47299999999999998</v>
      </c>
      <c r="Z104" s="1">
        <v>22961.252</v>
      </c>
      <c r="AA104" s="1">
        <v>0.41699999999999998</v>
      </c>
      <c r="AB104" s="19">
        <v>0.53351000000000004</v>
      </c>
      <c r="AC104" s="31">
        <v>465.09386999999998</v>
      </c>
      <c r="AD104" s="32">
        <v>2.0930074281</v>
      </c>
      <c r="AE104" s="18">
        <f t="shared" si="6"/>
        <v>1.3510694256053981</v>
      </c>
      <c r="AF104" s="32">
        <v>14.0229870148</v>
      </c>
      <c r="AG104" s="32">
        <v>6.3106004800000004E-2</v>
      </c>
      <c r="AH104" s="19">
        <f t="shared" si="7"/>
        <v>0.56021833124125997</v>
      </c>
      <c r="AI104" s="20">
        <f t="shared" si="8"/>
        <v>0.39935282080359263</v>
      </c>
      <c r="AJ104" s="13">
        <f t="shared" si="10"/>
        <v>3.7704046256403245</v>
      </c>
      <c r="AK104" s="13">
        <f t="shared" si="9"/>
        <v>0.96229595374359678</v>
      </c>
      <c r="AL104" s="39" t="s">
        <v>55</v>
      </c>
    </row>
    <row r="105" spans="1:38" x14ac:dyDescent="0.25">
      <c r="A105" s="8" t="s">
        <v>159</v>
      </c>
      <c r="B105" s="13" t="s">
        <v>53</v>
      </c>
      <c r="C105" s="33">
        <v>18212.205999999998</v>
      </c>
      <c r="D105" s="1">
        <v>11792.32</v>
      </c>
      <c r="E105" s="1">
        <v>1.075</v>
      </c>
      <c r="F105" s="1">
        <v>6.44</v>
      </c>
      <c r="G105" s="1">
        <v>8.7799999999999994</v>
      </c>
      <c r="H105" s="19" t="s">
        <v>57</v>
      </c>
      <c r="I105" s="33">
        <v>3912.5</v>
      </c>
      <c r="J105" s="1">
        <v>2148.2800000000002</v>
      </c>
      <c r="K105" s="19">
        <v>1998.05</v>
      </c>
      <c r="L105" s="33">
        <v>13767.038</v>
      </c>
      <c r="M105" s="1">
        <v>0.70299999999999996</v>
      </c>
      <c r="N105" s="1">
        <v>12010.037</v>
      </c>
      <c r="O105" s="1">
        <v>0.61299999999999999</v>
      </c>
      <c r="P105" s="1">
        <v>10971.169</v>
      </c>
      <c r="Q105" s="1">
        <v>0.56000000000000005</v>
      </c>
      <c r="R105" s="19">
        <v>0.60241</v>
      </c>
      <c r="S105" s="33">
        <v>3860.89</v>
      </c>
      <c r="T105" s="1">
        <v>2119.9499999999998</v>
      </c>
      <c r="U105" s="19">
        <v>1971.69</v>
      </c>
      <c r="V105" s="33">
        <v>13767.038</v>
      </c>
      <c r="W105" s="1">
        <v>0.70299999999999996</v>
      </c>
      <c r="X105" s="1">
        <v>12010.037</v>
      </c>
      <c r="Y105" s="1">
        <v>0.61299999999999999</v>
      </c>
      <c r="Z105" s="1">
        <v>10906.315000000001</v>
      </c>
      <c r="AA105" s="1">
        <v>0.55700000000000005</v>
      </c>
      <c r="AB105" s="19">
        <v>0.59884999999999999</v>
      </c>
      <c r="AC105" s="31">
        <v>240.10149000000001</v>
      </c>
      <c r="AD105" s="32">
        <v>1.5342220001</v>
      </c>
      <c r="AE105" s="18">
        <f t="shared" si="6"/>
        <v>1.4518034407972353</v>
      </c>
      <c r="AF105" s="32">
        <v>20.361084332499999</v>
      </c>
      <c r="AG105" s="32">
        <v>0.1301050799</v>
      </c>
      <c r="AH105" s="19">
        <f t="shared" si="7"/>
        <v>0.81342531908337501</v>
      </c>
      <c r="AI105" s="20">
        <f t="shared" si="8"/>
        <v>0.57985195694910807</v>
      </c>
      <c r="AJ105" s="13">
        <f t="shared" si="10"/>
        <v>3.5449923123407174</v>
      </c>
      <c r="AK105" s="13">
        <f t="shared" si="9"/>
        <v>1.0354499231234071</v>
      </c>
      <c r="AL105" s="39" t="s">
        <v>55</v>
      </c>
    </row>
    <row r="106" spans="1:38" x14ac:dyDescent="0.25">
      <c r="A106" s="8" t="s">
        <v>160</v>
      </c>
      <c r="B106" s="13" t="s">
        <v>53</v>
      </c>
      <c r="C106" s="33">
        <v>24373.723999999998</v>
      </c>
      <c r="D106" s="1">
        <v>25956.720000000001</v>
      </c>
      <c r="E106" s="1">
        <v>1.768</v>
      </c>
      <c r="F106" s="1">
        <v>3.43</v>
      </c>
      <c r="G106" s="1">
        <v>4.24</v>
      </c>
      <c r="H106" s="19" t="s">
        <v>54</v>
      </c>
      <c r="I106" s="33">
        <v>2.02</v>
      </c>
      <c r="J106" s="1">
        <v>0.83</v>
      </c>
      <c r="K106" s="19">
        <v>0.47</v>
      </c>
      <c r="L106" s="33">
        <v>16031.384</v>
      </c>
      <c r="M106" s="1">
        <v>0.372</v>
      </c>
      <c r="N106" s="1">
        <v>11046.689</v>
      </c>
      <c r="O106" s="1">
        <v>0.25600000000000001</v>
      </c>
      <c r="P106" s="1">
        <v>7310.6989999999996</v>
      </c>
      <c r="Q106" s="1">
        <v>0.17</v>
      </c>
      <c r="R106" s="19">
        <v>0.29993999999999998</v>
      </c>
      <c r="S106" s="33">
        <v>0</v>
      </c>
      <c r="T106" s="1">
        <v>0</v>
      </c>
      <c r="U106" s="19">
        <v>0</v>
      </c>
      <c r="V106" s="33">
        <v>16031.384</v>
      </c>
      <c r="W106" s="1">
        <v>0.372</v>
      </c>
      <c r="X106" s="1">
        <v>11046.689</v>
      </c>
      <c r="Y106" s="1">
        <v>0.25600000000000001</v>
      </c>
      <c r="Z106" s="1">
        <v>0</v>
      </c>
      <c r="AA106" s="1">
        <v>0</v>
      </c>
      <c r="AB106" s="19">
        <v>0</v>
      </c>
      <c r="AC106" s="31">
        <v>144</v>
      </c>
      <c r="AD106" s="32">
        <v>0</v>
      </c>
      <c r="AE106" s="18">
        <f t="shared" si="6"/>
        <v>1.3066806503126072</v>
      </c>
      <c r="AF106" s="32">
        <v>5.5477609513999999</v>
      </c>
      <c r="AG106" s="32">
        <v>0</v>
      </c>
      <c r="AH106" s="19">
        <f t="shared" si="7"/>
        <v>0.22163305000843</v>
      </c>
      <c r="AI106" s="20">
        <f t="shared" si="8"/>
        <v>0.15799158786550521</v>
      </c>
      <c r="AJ106" s="13">
        <f t="shared" si="10"/>
        <v>7.0637718438204695</v>
      </c>
      <c r="AK106" s="13">
        <f t="shared" si="9"/>
        <v>0.92936228156179534</v>
      </c>
      <c r="AL106" s="39"/>
    </row>
    <row r="107" spans="1:38" x14ac:dyDescent="0.25">
      <c r="A107" s="8" t="s">
        <v>161</v>
      </c>
      <c r="B107" s="13" t="s">
        <v>53</v>
      </c>
      <c r="C107" s="33">
        <v>42962.720999999998</v>
      </c>
      <c r="D107" s="1">
        <v>40377.120000000003</v>
      </c>
      <c r="E107" s="1">
        <v>1.5609999999999999</v>
      </c>
      <c r="F107" s="1">
        <v>5.33</v>
      </c>
      <c r="G107" s="1">
        <v>6.92</v>
      </c>
      <c r="H107" s="19" t="s">
        <v>54</v>
      </c>
      <c r="I107" s="33">
        <v>4360.92</v>
      </c>
      <c r="J107" s="1">
        <v>1015.05</v>
      </c>
      <c r="K107" s="19">
        <v>650.41999999999996</v>
      </c>
      <c r="L107" s="33">
        <v>30733.361000000001</v>
      </c>
      <c r="M107" s="1">
        <v>0.45800000000000002</v>
      </c>
      <c r="N107" s="1">
        <v>22231.917000000001</v>
      </c>
      <c r="O107" s="1">
        <v>0.33200000000000002</v>
      </c>
      <c r="P107" s="1">
        <v>18054.54</v>
      </c>
      <c r="Q107" s="1">
        <v>0.26900000000000002</v>
      </c>
      <c r="R107" s="19">
        <v>0.42024</v>
      </c>
      <c r="S107" s="33">
        <v>4278.13</v>
      </c>
      <c r="T107" s="1">
        <v>995.78</v>
      </c>
      <c r="U107" s="19">
        <v>638.07000000000005</v>
      </c>
      <c r="V107" s="33">
        <v>30733.361000000001</v>
      </c>
      <c r="W107" s="1">
        <v>0.45800000000000002</v>
      </c>
      <c r="X107" s="1">
        <v>22231.641</v>
      </c>
      <c r="Y107" s="1">
        <v>0.33200000000000002</v>
      </c>
      <c r="Z107" s="1">
        <v>18187.705000000002</v>
      </c>
      <c r="AA107" s="1">
        <v>0.27100000000000002</v>
      </c>
      <c r="AB107" s="19">
        <v>0.42333999999999999</v>
      </c>
      <c r="AC107" s="31">
        <v>392.08366000000001</v>
      </c>
      <c r="AD107" s="32">
        <v>4.3038710628999999</v>
      </c>
      <c r="AE107" s="18">
        <f t="shared" si="6"/>
        <v>1.4406490159701744</v>
      </c>
      <c r="AF107" s="32">
        <v>9.7106536545999997</v>
      </c>
      <c r="AG107" s="32">
        <v>0.10659307060000001</v>
      </c>
      <c r="AH107" s="19">
        <f t="shared" si="7"/>
        <v>0.38794061350127002</v>
      </c>
      <c r="AI107" s="20">
        <f t="shared" si="8"/>
        <v>0.27654428580147516</v>
      </c>
      <c r="AJ107" s="13">
        <f t="shared" si="10"/>
        <v>2.8045672124442929</v>
      </c>
      <c r="AK107" s="13">
        <f t="shared" si="9"/>
        <v>1.0280456721244429</v>
      </c>
      <c r="AL107" s="39" t="s">
        <v>55</v>
      </c>
    </row>
    <row r="108" spans="1:38" x14ac:dyDescent="0.25">
      <c r="A108" s="8" t="s">
        <v>162</v>
      </c>
      <c r="B108" s="13" t="s">
        <v>53</v>
      </c>
      <c r="C108" s="33">
        <v>18388.807000000001</v>
      </c>
      <c r="D108" s="1">
        <v>16343.12</v>
      </c>
      <c r="E108" s="1">
        <v>1.476</v>
      </c>
      <c r="F108" s="1">
        <v>6.1</v>
      </c>
      <c r="G108" s="1">
        <v>7.71</v>
      </c>
      <c r="H108" s="19" t="s">
        <v>54</v>
      </c>
      <c r="I108" s="33">
        <v>2274.4699999999998</v>
      </c>
      <c r="J108" s="1">
        <v>1236.8800000000001</v>
      </c>
      <c r="K108" s="19">
        <v>838.1</v>
      </c>
      <c r="L108" s="33">
        <v>13119.447</v>
      </c>
      <c r="M108" s="1">
        <v>0.48299999999999998</v>
      </c>
      <c r="N108" s="1">
        <v>10020.933999999999</v>
      </c>
      <c r="O108" s="1">
        <v>0.36899999999999999</v>
      </c>
      <c r="P108" s="1">
        <v>8254.2430000000004</v>
      </c>
      <c r="Q108" s="1">
        <v>0.30399999999999999</v>
      </c>
      <c r="R108" s="19">
        <v>0.44886999999999999</v>
      </c>
      <c r="S108" s="33">
        <v>2227.5</v>
      </c>
      <c r="T108" s="1">
        <v>1211.3399999999999</v>
      </c>
      <c r="U108" s="19">
        <v>820.79</v>
      </c>
      <c r="V108" s="33">
        <v>13119.447</v>
      </c>
      <c r="W108" s="1">
        <v>0.48299999999999998</v>
      </c>
      <c r="X108" s="1">
        <v>10020.897999999999</v>
      </c>
      <c r="Y108" s="1">
        <v>0.36899999999999999</v>
      </c>
      <c r="Z108" s="1">
        <v>8254.2129999999997</v>
      </c>
      <c r="AA108" s="1">
        <v>0.30399999999999999</v>
      </c>
      <c r="AB108" s="19">
        <v>0.44886999999999999</v>
      </c>
      <c r="AC108" s="31">
        <v>191.48722000000001</v>
      </c>
      <c r="AD108" s="32">
        <v>3.9210859019000002</v>
      </c>
      <c r="AE108" s="18">
        <f t="shared" si="6"/>
        <v>1.5389638384990172</v>
      </c>
      <c r="AF108" s="32">
        <v>11.716823402299999</v>
      </c>
      <c r="AG108" s="32">
        <v>0.23992552119999999</v>
      </c>
      <c r="AH108" s="19">
        <f t="shared" si="7"/>
        <v>0.46808709492188499</v>
      </c>
      <c r="AI108" s="20">
        <f t="shared" si="8"/>
        <v>0.33367687437973342</v>
      </c>
      <c r="AJ108" s="13">
        <f t="shared" si="10"/>
        <v>9.7621297301754719</v>
      </c>
      <c r="AK108" s="13">
        <f t="shared" si="9"/>
        <v>1.0976212973017547</v>
      </c>
      <c r="AL108" s="39" t="s">
        <v>55</v>
      </c>
    </row>
    <row r="109" spans="1:38" x14ac:dyDescent="0.25">
      <c r="A109" s="8" t="s">
        <v>163</v>
      </c>
      <c r="B109" s="13" t="s">
        <v>53</v>
      </c>
      <c r="C109" s="33">
        <v>20239.155999999999</v>
      </c>
      <c r="D109" s="1">
        <v>18265.84</v>
      </c>
      <c r="E109" s="1">
        <v>1.4990000000000001</v>
      </c>
      <c r="F109" s="1">
        <v>6.45</v>
      </c>
      <c r="G109" s="1">
        <v>7.96</v>
      </c>
      <c r="H109" s="19" t="s">
        <v>59</v>
      </c>
      <c r="I109" s="33">
        <v>2176.9299999999998</v>
      </c>
      <c r="J109" s="1">
        <v>1075.6099999999999</v>
      </c>
      <c r="K109" s="19">
        <v>717.72</v>
      </c>
      <c r="L109" s="33">
        <v>13351.261</v>
      </c>
      <c r="M109" s="1">
        <v>0.44</v>
      </c>
      <c r="N109" s="1">
        <v>10867.373</v>
      </c>
      <c r="O109" s="1">
        <v>0.35799999999999998</v>
      </c>
      <c r="P109" s="1">
        <v>8476.5509999999995</v>
      </c>
      <c r="Q109" s="1">
        <v>0.27900000000000003</v>
      </c>
      <c r="R109" s="19">
        <v>0.41882000000000003</v>
      </c>
      <c r="S109" s="33">
        <v>2185.44</v>
      </c>
      <c r="T109" s="1">
        <v>1079.81</v>
      </c>
      <c r="U109" s="19">
        <v>720.53</v>
      </c>
      <c r="V109" s="33">
        <v>13351.261</v>
      </c>
      <c r="W109" s="1">
        <v>0.44</v>
      </c>
      <c r="X109" s="1">
        <v>10867.194</v>
      </c>
      <c r="Y109" s="1">
        <v>0.35799999999999998</v>
      </c>
      <c r="Z109" s="1">
        <v>8581.8230000000003</v>
      </c>
      <c r="AA109" s="1">
        <v>0.28299999999999997</v>
      </c>
      <c r="AB109" s="19">
        <v>0.42402000000000001</v>
      </c>
      <c r="AC109" s="31">
        <v>200.71834999999999</v>
      </c>
      <c r="AD109" s="32">
        <v>3.3914418167</v>
      </c>
      <c r="AE109" s="18">
        <f t="shared" si="6"/>
        <v>1.570846577141314</v>
      </c>
      <c r="AF109" s="32">
        <v>10.988856161499999</v>
      </c>
      <c r="AG109" s="32">
        <v>0.18567343889999999</v>
      </c>
      <c r="AH109" s="19">
        <f t="shared" si="7"/>
        <v>0.43900480365192501</v>
      </c>
      <c r="AI109" s="20">
        <f t="shared" si="8"/>
        <v>0.31294550161590906</v>
      </c>
      <c r="AJ109" s="13">
        <f t="shared" si="10"/>
        <v>12.166846457315065</v>
      </c>
      <c r="AK109" s="13">
        <f t="shared" si="9"/>
        <v>1.1216684645731507</v>
      </c>
      <c r="AL109" s="39" t="s">
        <v>55</v>
      </c>
    </row>
    <row r="110" spans="1:38" x14ac:dyDescent="0.25">
      <c r="A110" s="8" t="s">
        <v>164</v>
      </c>
      <c r="B110" s="13" t="s">
        <v>53</v>
      </c>
      <c r="C110" s="33">
        <v>60633.493000000002</v>
      </c>
      <c r="D110" s="1">
        <v>60565.68</v>
      </c>
      <c r="E110" s="1">
        <v>1.659</v>
      </c>
      <c r="F110" s="1">
        <v>5.81</v>
      </c>
      <c r="G110" s="1">
        <v>6.57</v>
      </c>
      <c r="H110" s="19" t="s">
        <v>54</v>
      </c>
      <c r="I110" s="33">
        <v>4653.41</v>
      </c>
      <c r="J110" s="1">
        <v>767.47</v>
      </c>
      <c r="K110" s="19">
        <v>462.7</v>
      </c>
      <c r="L110" s="33">
        <v>39847.800000000003</v>
      </c>
      <c r="M110" s="1">
        <v>0.39600000000000002</v>
      </c>
      <c r="N110" s="1">
        <v>29606.951000000001</v>
      </c>
      <c r="O110" s="1">
        <v>0.29399999999999998</v>
      </c>
      <c r="P110" s="1">
        <v>21219.302</v>
      </c>
      <c r="Q110" s="1">
        <v>0.21099999999999999</v>
      </c>
      <c r="R110" s="19">
        <v>0.34995999999999999</v>
      </c>
      <c r="S110" s="33">
        <v>4636.99</v>
      </c>
      <c r="T110" s="1">
        <v>764.76</v>
      </c>
      <c r="U110" s="19">
        <v>461.06</v>
      </c>
      <c r="V110" s="33">
        <v>39847.800000000003</v>
      </c>
      <c r="W110" s="1">
        <v>0.39600000000000002</v>
      </c>
      <c r="X110" s="1">
        <v>29606.645</v>
      </c>
      <c r="Y110" s="1">
        <v>0.29399999999999998</v>
      </c>
      <c r="Z110" s="1">
        <v>21103.616000000002</v>
      </c>
      <c r="AA110" s="1">
        <v>0.21</v>
      </c>
      <c r="AB110" s="19">
        <v>0.34805000000000003</v>
      </c>
      <c r="AC110" s="31">
        <v>490.70089999999999</v>
      </c>
      <c r="AD110" s="32">
        <v>1.1943831092999999</v>
      </c>
      <c r="AE110" s="18">
        <f t="shared" si="6"/>
        <v>1.5340928006206034</v>
      </c>
      <c r="AF110" s="32">
        <v>8.1020574161999992</v>
      </c>
      <c r="AG110" s="32">
        <v>1.9720690400000001E-2</v>
      </c>
      <c r="AH110" s="19">
        <f t="shared" si="7"/>
        <v>0.32367719377719001</v>
      </c>
      <c r="AI110" s="20">
        <f t="shared" si="8"/>
        <v>0.2307339713042075</v>
      </c>
      <c r="AJ110" s="13">
        <f t="shared" si="10"/>
        <v>9.352593035169436</v>
      </c>
      <c r="AK110" s="13">
        <f t="shared" si="9"/>
        <v>1.0935259303516944</v>
      </c>
      <c r="AL110" s="39" t="s">
        <v>55</v>
      </c>
    </row>
    <row r="111" spans="1:38" x14ac:dyDescent="0.25">
      <c r="A111" s="8" t="s">
        <v>165</v>
      </c>
      <c r="B111" s="13" t="s">
        <v>53</v>
      </c>
      <c r="C111" s="33">
        <v>25558.687999999998</v>
      </c>
      <c r="D111" s="1">
        <v>28840.799999999999</v>
      </c>
      <c r="E111" s="1">
        <v>1.8740000000000001</v>
      </c>
      <c r="F111" s="1">
        <v>2.68</v>
      </c>
      <c r="G111" s="1">
        <v>3.79</v>
      </c>
      <c r="H111" s="19" t="s">
        <v>54</v>
      </c>
      <c r="I111" s="33">
        <v>0</v>
      </c>
      <c r="J111" s="1">
        <v>0</v>
      </c>
      <c r="K111" s="19">
        <v>0</v>
      </c>
      <c r="L111" s="33">
        <v>12044.063</v>
      </c>
      <c r="M111" s="1">
        <v>0.251</v>
      </c>
      <c r="N111" s="1">
        <v>10768.093999999999</v>
      </c>
      <c r="O111" s="1">
        <v>0.22500000000000001</v>
      </c>
      <c r="P111" s="1">
        <v>5647.8649999999998</v>
      </c>
      <c r="Q111" s="1">
        <v>0.11799999999999999</v>
      </c>
      <c r="R111" s="19">
        <v>0.22098000000000001</v>
      </c>
      <c r="S111" s="33">
        <v>0</v>
      </c>
      <c r="T111" s="1">
        <v>0</v>
      </c>
      <c r="U111" s="19">
        <v>0</v>
      </c>
      <c r="V111" s="33">
        <v>12044.063</v>
      </c>
      <c r="W111" s="1">
        <v>0.251</v>
      </c>
      <c r="X111" s="1">
        <v>10768.093999999999</v>
      </c>
      <c r="Y111" s="1">
        <v>0.22500000000000001</v>
      </c>
      <c r="Z111" s="1">
        <v>5696.3220000000001</v>
      </c>
      <c r="AA111" s="1">
        <v>0.11899999999999999</v>
      </c>
      <c r="AB111" s="19">
        <v>0.22287000000000001</v>
      </c>
      <c r="AC111" s="31">
        <v>160</v>
      </c>
      <c r="AD111" s="32">
        <v>0</v>
      </c>
      <c r="AE111" s="18">
        <f t="shared" si="6"/>
        <v>1.8793235090820903</v>
      </c>
      <c r="AF111" s="32">
        <v>5.5477609513999999</v>
      </c>
      <c r="AG111" s="32">
        <v>0</v>
      </c>
      <c r="AH111" s="19">
        <f t="shared" si="7"/>
        <v>0.22163305000843</v>
      </c>
      <c r="AI111" s="20">
        <f t="shared" si="8"/>
        <v>0.15799158786550521</v>
      </c>
      <c r="AJ111" s="13">
        <f t="shared" si="10"/>
        <v>33.891176157207816</v>
      </c>
      <c r="AK111" s="13">
        <f t="shared" si="9"/>
        <v>1.338911761572078</v>
      </c>
      <c r="AL111" s="39" t="s">
        <v>55</v>
      </c>
    </row>
    <row r="112" spans="1:38" x14ac:dyDescent="0.25">
      <c r="A112" s="8" t="s">
        <v>166</v>
      </c>
      <c r="B112" s="13" t="s">
        <v>53</v>
      </c>
      <c r="C112" s="33">
        <v>24942.748</v>
      </c>
      <c r="D112" s="1">
        <v>30763.52</v>
      </c>
      <c r="E112" s="1">
        <v>2.048</v>
      </c>
      <c r="F112" s="1">
        <v>1.64</v>
      </c>
      <c r="G112" s="1">
        <v>4.1500000000000004</v>
      </c>
      <c r="H112" s="19" t="s">
        <v>59</v>
      </c>
      <c r="I112" s="33">
        <v>0</v>
      </c>
      <c r="J112" s="1">
        <v>0</v>
      </c>
      <c r="K112" s="19">
        <v>0</v>
      </c>
      <c r="L112" s="33">
        <v>9022.3799999999992</v>
      </c>
      <c r="M112" s="1">
        <v>0.17699999999999999</v>
      </c>
      <c r="N112" s="1">
        <v>9181.9809999999998</v>
      </c>
      <c r="O112" s="1">
        <v>0.18</v>
      </c>
      <c r="P112" s="1">
        <v>3786.6489999999999</v>
      </c>
      <c r="Q112" s="1">
        <v>7.3999999999999996E-2</v>
      </c>
      <c r="R112" s="19">
        <v>0.15181</v>
      </c>
      <c r="S112" s="33">
        <v>0</v>
      </c>
      <c r="T112" s="1">
        <v>0</v>
      </c>
      <c r="U112" s="19">
        <v>0</v>
      </c>
      <c r="V112" s="33">
        <v>9022.3799999999992</v>
      </c>
      <c r="W112" s="1">
        <v>0.17699999999999999</v>
      </c>
      <c r="X112" s="1">
        <v>9181.4529999999995</v>
      </c>
      <c r="Y112" s="1">
        <v>0.18</v>
      </c>
      <c r="Z112" s="1">
        <v>0</v>
      </c>
      <c r="AA112" s="1">
        <v>0</v>
      </c>
      <c r="AB112" s="19">
        <v>0</v>
      </c>
      <c r="AC112" s="31">
        <v>64</v>
      </c>
      <c r="AD112" s="32">
        <v>0</v>
      </c>
      <c r="AE112" s="18">
        <f t="shared" si="6"/>
        <v>1.1212198934331565</v>
      </c>
      <c r="AF112" s="32">
        <v>2.0804103567999999</v>
      </c>
      <c r="AG112" s="32">
        <v>0</v>
      </c>
      <c r="AH112" s="19">
        <f t="shared" si="7"/>
        <v>8.3112393754159991E-2</v>
      </c>
      <c r="AI112" s="20">
        <f t="shared" si="8"/>
        <v>5.9246845450276413E-2</v>
      </c>
      <c r="AJ112" s="13">
        <f t="shared" si="10"/>
        <v>19.936695337464304</v>
      </c>
      <c r="AK112" s="13">
        <f t="shared" si="9"/>
        <v>0.80063304662535695</v>
      </c>
      <c r="AL112" s="39"/>
    </row>
    <row r="113" spans="1:38" x14ac:dyDescent="0.25">
      <c r="A113" s="8" t="s">
        <v>167</v>
      </c>
      <c r="B113" s="13" t="s">
        <v>53</v>
      </c>
      <c r="C113" s="33">
        <v>29330.724999999999</v>
      </c>
      <c r="D113" s="1">
        <v>28840.799999999999</v>
      </c>
      <c r="E113" s="1">
        <v>1.633</v>
      </c>
      <c r="F113" s="1">
        <v>3.02</v>
      </c>
      <c r="G113" s="1">
        <v>4.41</v>
      </c>
      <c r="H113" s="19" t="s">
        <v>54</v>
      </c>
      <c r="I113" s="33">
        <v>68.430000000000007</v>
      </c>
      <c r="J113" s="1">
        <v>23.33</v>
      </c>
      <c r="K113" s="19">
        <v>14.29</v>
      </c>
      <c r="L113" s="33">
        <v>20099.151999999998</v>
      </c>
      <c r="M113" s="1">
        <v>0.42</v>
      </c>
      <c r="N113" s="1">
        <v>14585.521000000001</v>
      </c>
      <c r="O113" s="1">
        <v>0.30499999999999999</v>
      </c>
      <c r="P113" s="1">
        <v>8601.0820000000003</v>
      </c>
      <c r="Q113" s="1">
        <v>0.18</v>
      </c>
      <c r="R113" s="19">
        <v>0.29324</v>
      </c>
      <c r="S113" s="33">
        <v>0</v>
      </c>
      <c r="T113" s="1">
        <v>0</v>
      </c>
      <c r="U113" s="19">
        <v>0</v>
      </c>
      <c r="V113" s="33">
        <v>20099.151999999998</v>
      </c>
      <c r="W113" s="1">
        <v>0.42</v>
      </c>
      <c r="X113" s="1">
        <v>14585.319</v>
      </c>
      <c r="Y113" s="1">
        <v>0.30499999999999999</v>
      </c>
      <c r="Z113" s="1">
        <v>0</v>
      </c>
      <c r="AA113" s="1">
        <v>0</v>
      </c>
      <c r="AB113" s="19">
        <v>0</v>
      </c>
      <c r="AC113" s="31">
        <v>195.46155999999999</v>
      </c>
      <c r="AD113" s="32">
        <v>0.35707290800000002</v>
      </c>
      <c r="AE113" s="18">
        <f t="shared" si="6"/>
        <v>1.5075583956950811</v>
      </c>
      <c r="AF113" s="32">
        <v>6.7773375628999997</v>
      </c>
      <c r="AG113" s="32">
        <v>1.23809696E-2</v>
      </c>
      <c r="AH113" s="19">
        <f t="shared" si="7"/>
        <v>0.27075463563785501</v>
      </c>
      <c r="AI113" s="20">
        <f t="shared" si="8"/>
        <v>0.19300801394351594</v>
      </c>
      <c r="AJ113" s="13">
        <f t="shared" si="10"/>
        <v>7.2266744130644138</v>
      </c>
      <c r="AK113" s="13">
        <f t="shared" si="9"/>
        <v>1.0722667441306442</v>
      </c>
      <c r="AL113" s="39"/>
    </row>
    <row r="114" spans="1:38" x14ac:dyDescent="0.25">
      <c r="A114" s="8" t="s">
        <v>168</v>
      </c>
      <c r="B114" s="13" t="s">
        <v>53</v>
      </c>
      <c r="C114" s="33">
        <v>31178.177</v>
      </c>
      <c r="D114" s="1">
        <v>34608.959999999999</v>
      </c>
      <c r="E114" s="1">
        <v>1.843</v>
      </c>
      <c r="F114" s="1">
        <v>2.4900000000000002</v>
      </c>
      <c r="G114" s="1">
        <v>4.07</v>
      </c>
      <c r="H114" s="19" t="s">
        <v>54</v>
      </c>
      <c r="I114" s="33">
        <v>0</v>
      </c>
      <c r="J114" s="1">
        <v>0</v>
      </c>
      <c r="K114" s="19">
        <v>0</v>
      </c>
      <c r="L114" s="33">
        <v>18060.205999999998</v>
      </c>
      <c r="M114" s="1">
        <v>0.314</v>
      </c>
      <c r="N114" s="1">
        <v>13437.67</v>
      </c>
      <c r="O114" s="1">
        <v>0.23400000000000001</v>
      </c>
      <c r="P114" s="1">
        <v>8761.3610000000008</v>
      </c>
      <c r="Q114" s="1">
        <v>0.152</v>
      </c>
      <c r="R114" s="19">
        <v>0.28100999999999998</v>
      </c>
      <c r="S114" s="33">
        <v>0</v>
      </c>
      <c r="T114" s="1">
        <v>0</v>
      </c>
      <c r="U114" s="19">
        <v>0</v>
      </c>
      <c r="V114" s="33">
        <v>18060.205999999998</v>
      </c>
      <c r="W114" s="1">
        <v>0.314</v>
      </c>
      <c r="X114" s="1">
        <v>13437.59</v>
      </c>
      <c r="Y114" s="1">
        <v>0.23400000000000001</v>
      </c>
      <c r="Z114" s="1">
        <v>0</v>
      </c>
      <c r="AA114" s="1">
        <v>0</v>
      </c>
      <c r="AB114" s="19">
        <v>0</v>
      </c>
      <c r="AC114" s="31">
        <v>191.68242000000001</v>
      </c>
      <c r="AD114" s="32">
        <v>0.82041020369999995</v>
      </c>
      <c r="AE114" s="18">
        <f t="shared" si="6"/>
        <v>1.4513647791773221</v>
      </c>
      <c r="AF114" s="32">
        <v>5.5385846080999999</v>
      </c>
      <c r="AG114" s="32">
        <v>2.3705415099999998E-2</v>
      </c>
      <c r="AH114" s="19">
        <f t="shared" si="7"/>
        <v>0.22126645509359499</v>
      </c>
      <c r="AI114" s="20">
        <f t="shared" si="8"/>
        <v>0.15773025990608763</v>
      </c>
      <c r="AJ114" s="13">
        <f t="shared" si="10"/>
        <v>3.7699078329523927</v>
      </c>
      <c r="AK114" s="13">
        <f t="shared" si="9"/>
        <v>1.0376990783295239</v>
      </c>
      <c r="AL114" s="39"/>
    </row>
    <row r="115" spans="1:38" x14ac:dyDescent="0.25">
      <c r="A115" s="8" t="s">
        <v>169</v>
      </c>
      <c r="B115" s="13" t="s">
        <v>53</v>
      </c>
      <c r="C115" s="33">
        <v>21486.812000000002</v>
      </c>
      <c r="D115" s="1">
        <v>23072.639999999999</v>
      </c>
      <c r="E115" s="1">
        <v>1.7829999999999999</v>
      </c>
      <c r="F115" s="1">
        <v>2.94</v>
      </c>
      <c r="G115" s="1">
        <v>4.6100000000000003</v>
      </c>
      <c r="H115" s="19" t="s">
        <v>54</v>
      </c>
      <c r="I115" s="33">
        <v>374.18</v>
      </c>
      <c r="J115" s="1">
        <v>174.14</v>
      </c>
      <c r="K115" s="19">
        <v>97.66</v>
      </c>
      <c r="L115" s="33">
        <v>14171.462</v>
      </c>
      <c r="M115" s="1">
        <v>0.37</v>
      </c>
      <c r="N115" s="1">
        <v>9646.6039999999994</v>
      </c>
      <c r="O115" s="1">
        <v>0.252</v>
      </c>
      <c r="P115" s="1">
        <v>6810.5020000000004</v>
      </c>
      <c r="Q115" s="1">
        <v>0.17799999999999999</v>
      </c>
      <c r="R115" s="19">
        <v>0.31696000000000002</v>
      </c>
      <c r="S115" s="33">
        <v>0</v>
      </c>
      <c r="T115" s="1">
        <v>0</v>
      </c>
      <c r="U115" s="19">
        <v>0</v>
      </c>
      <c r="V115" s="33">
        <v>14171.462</v>
      </c>
      <c r="W115" s="1">
        <v>0.37</v>
      </c>
      <c r="X115" s="1">
        <v>9646.5889999999999</v>
      </c>
      <c r="Y115" s="1">
        <v>0.252</v>
      </c>
      <c r="Z115" s="1">
        <v>0</v>
      </c>
      <c r="AA115" s="1">
        <v>0</v>
      </c>
      <c r="AB115" s="19">
        <v>0</v>
      </c>
      <c r="AC115" s="31">
        <v>144</v>
      </c>
      <c r="AD115" s="32">
        <v>0</v>
      </c>
      <c r="AE115" s="18">
        <f t="shared" si="6"/>
        <v>1.4026497493958197</v>
      </c>
      <c r="AF115" s="32">
        <v>6.2412310702999996</v>
      </c>
      <c r="AG115" s="32">
        <v>0</v>
      </c>
      <c r="AH115" s="19">
        <f t="shared" si="7"/>
        <v>0.249337181258485</v>
      </c>
      <c r="AI115" s="20">
        <f t="shared" si="8"/>
        <v>0.17774053634798143</v>
      </c>
      <c r="AJ115" s="13">
        <f t="shared" si="10"/>
        <v>0.1457660966396436</v>
      </c>
      <c r="AK115" s="13">
        <f t="shared" si="9"/>
        <v>0.99854233903360357</v>
      </c>
      <c r="AL115" s="39"/>
    </row>
    <row r="116" spans="1:38" x14ac:dyDescent="0.25">
      <c r="A116" s="8" t="s">
        <v>170</v>
      </c>
      <c r="B116" s="13" t="s">
        <v>53</v>
      </c>
      <c r="C116" s="33">
        <v>62523.974999999999</v>
      </c>
      <c r="D116" s="1">
        <v>46145.279999999999</v>
      </c>
      <c r="E116" s="1">
        <v>1.226</v>
      </c>
      <c r="F116" s="1">
        <v>4.58</v>
      </c>
      <c r="G116" s="1">
        <v>7.33</v>
      </c>
      <c r="H116" s="19" t="s">
        <v>57</v>
      </c>
      <c r="I116" s="33">
        <v>9967.3700000000008</v>
      </c>
      <c r="J116" s="1">
        <v>1594.17</v>
      </c>
      <c r="K116" s="19">
        <v>1300.78</v>
      </c>
      <c r="L116" s="33">
        <v>55732.629000000001</v>
      </c>
      <c r="M116" s="1">
        <v>0.72699999999999998</v>
      </c>
      <c r="N116" s="1">
        <v>38912.902000000002</v>
      </c>
      <c r="O116" s="1">
        <v>0.50800000000000001</v>
      </c>
      <c r="P116" s="1">
        <v>35698.696000000004</v>
      </c>
      <c r="Q116" s="1">
        <v>0.46600000000000003</v>
      </c>
      <c r="R116" s="19">
        <v>0.57096000000000002</v>
      </c>
      <c r="S116" s="33">
        <v>9942.0400000000009</v>
      </c>
      <c r="T116" s="1">
        <v>1590.12</v>
      </c>
      <c r="U116" s="19">
        <v>1297.48</v>
      </c>
      <c r="V116" s="33">
        <v>55732.629000000001</v>
      </c>
      <c r="W116" s="1">
        <v>0.72699999999999998</v>
      </c>
      <c r="X116" s="1">
        <v>38911.69</v>
      </c>
      <c r="Y116" s="1">
        <v>0.50800000000000001</v>
      </c>
      <c r="Z116" s="1">
        <v>35829.883999999998</v>
      </c>
      <c r="AA116" s="1">
        <v>0.46800000000000003</v>
      </c>
      <c r="AB116" s="19">
        <v>0.57306000000000001</v>
      </c>
      <c r="AC116" s="31">
        <v>750.17406000000005</v>
      </c>
      <c r="AD116" s="32">
        <v>4.7782824778000004</v>
      </c>
      <c r="AE116" s="18">
        <f t="shared" si="6"/>
        <v>1.3940410464517137</v>
      </c>
      <c r="AF116" s="32">
        <v>16.2569779564</v>
      </c>
      <c r="AG116" s="32">
        <v>0.1035498787</v>
      </c>
      <c r="AH116" s="19">
        <f t="shared" si="7"/>
        <v>0.64946626935818008</v>
      </c>
      <c r="AI116" s="20">
        <f t="shared" si="8"/>
        <v>0.46297340201329146</v>
      </c>
      <c r="AJ116" s="13">
        <f t="shared" si="10"/>
        <v>0.64948454650398446</v>
      </c>
      <c r="AK116" s="13">
        <f t="shared" si="9"/>
        <v>0.99350515453496013</v>
      </c>
      <c r="AL116" s="39" t="s">
        <v>55</v>
      </c>
    </row>
    <row r="117" spans="1:38" x14ac:dyDescent="0.25">
      <c r="A117" s="8" t="s">
        <v>171</v>
      </c>
      <c r="B117" s="13" t="s">
        <v>53</v>
      </c>
      <c r="C117" s="33">
        <v>26838.324000000001</v>
      </c>
      <c r="D117" s="1">
        <v>23072.639999999999</v>
      </c>
      <c r="E117" s="1">
        <v>1.4279999999999999</v>
      </c>
      <c r="F117" s="1">
        <v>3.21</v>
      </c>
      <c r="G117" s="1">
        <v>4.8499999999999996</v>
      </c>
      <c r="H117" s="19" t="s">
        <v>57</v>
      </c>
      <c r="I117" s="33">
        <v>305.70999999999998</v>
      </c>
      <c r="J117" s="1">
        <v>113.91</v>
      </c>
      <c r="K117" s="19">
        <v>79.790000000000006</v>
      </c>
      <c r="L117" s="33">
        <v>23311.375</v>
      </c>
      <c r="M117" s="1">
        <v>0.60799999999999998</v>
      </c>
      <c r="N117" s="1">
        <v>15028.633</v>
      </c>
      <c r="O117" s="1">
        <v>0.39200000000000002</v>
      </c>
      <c r="P117" s="1">
        <v>12936.647000000001</v>
      </c>
      <c r="Q117" s="1">
        <v>0.33800000000000002</v>
      </c>
      <c r="R117" s="19">
        <v>0.48202</v>
      </c>
      <c r="S117" s="33">
        <v>0</v>
      </c>
      <c r="T117" s="1">
        <v>0</v>
      </c>
      <c r="U117" s="19">
        <v>0</v>
      </c>
      <c r="V117" s="33">
        <v>23311.375</v>
      </c>
      <c r="W117" s="1">
        <v>0.60799999999999998</v>
      </c>
      <c r="X117" s="1">
        <v>15028.63</v>
      </c>
      <c r="Y117" s="1">
        <v>0.39200000000000002</v>
      </c>
      <c r="Z117" s="1">
        <v>0</v>
      </c>
      <c r="AA117" s="1">
        <v>0</v>
      </c>
      <c r="AB117" s="19">
        <v>0</v>
      </c>
      <c r="AC117" s="31">
        <v>288</v>
      </c>
      <c r="AD117" s="32">
        <v>0</v>
      </c>
      <c r="AE117" s="18">
        <f t="shared" si="6"/>
        <v>1.4768508290532665</v>
      </c>
      <c r="AF117" s="32">
        <v>12.482462140699999</v>
      </c>
      <c r="AG117" s="32">
        <v>0</v>
      </c>
      <c r="AH117" s="19">
        <f t="shared" si="7"/>
        <v>0.49867436252096503</v>
      </c>
      <c r="AI117" s="20">
        <f t="shared" si="8"/>
        <v>0.35548107269881069</v>
      </c>
      <c r="AJ117" s="13">
        <f t="shared" si="10"/>
        <v>5.1719149996481244</v>
      </c>
      <c r="AK117" s="13">
        <f t="shared" si="9"/>
        <v>1.0517191499964813</v>
      </c>
      <c r="AL117" s="39"/>
    </row>
    <row r="118" spans="1:38" x14ac:dyDescent="0.25">
      <c r="A118" s="8" t="s">
        <v>172</v>
      </c>
      <c r="B118" s="13" t="s">
        <v>53</v>
      </c>
      <c r="C118" s="33">
        <v>31274.581999999999</v>
      </c>
      <c r="D118" s="1">
        <v>34608.959999999999</v>
      </c>
      <c r="E118" s="1">
        <v>1.8380000000000001</v>
      </c>
      <c r="F118" s="1">
        <v>2.12</v>
      </c>
      <c r="G118" s="1">
        <v>4.8899999999999997</v>
      </c>
      <c r="H118" s="19" t="s">
        <v>54</v>
      </c>
      <c r="I118" s="33">
        <v>482.89</v>
      </c>
      <c r="J118" s="1">
        <v>154.4</v>
      </c>
      <c r="K118" s="19">
        <v>84.03</v>
      </c>
      <c r="L118" s="33">
        <v>17118.02</v>
      </c>
      <c r="M118" s="1">
        <v>0.29799999999999999</v>
      </c>
      <c r="N118" s="1">
        <v>13510.853999999999</v>
      </c>
      <c r="O118" s="1">
        <v>0.23499999999999999</v>
      </c>
      <c r="P118" s="1">
        <v>8014.6390000000001</v>
      </c>
      <c r="Q118" s="1">
        <v>0.13900000000000001</v>
      </c>
      <c r="R118" s="19">
        <v>0.25627</v>
      </c>
      <c r="S118" s="33">
        <v>0</v>
      </c>
      <c r="T118" s="1">
        <v>0</v>
      </c>
      <c r="U118" s="19">
        <v>0</v>
      </c>
      <c r="V118" s="33">
        <v>17118.02</v>
      </c>
      <c r="W118" s="1">
        <v>0.29799999999999999</v>
      </c>
      <c r="X118" s="1">
        <v>13510.630999999999</v>
      </c>
      <c r="Y118" s="1">
        <v>0.23499999999999999</v>
      </c>
      <c r="Z118" s="1">
        <v>0</v>
      </c>
      <c r="AA118" s="1">
        <v>0</v>
      </c>
      <c r="AB118" s="19">
        <v>0</v>
      </c>
      <c r="AC118" s="31">
        <v>192</v>
      </c>
      <c r="AD118" s="32">
        <v>0</v>
      </c>
      <c r="AE118" s="18">
        <f t="shared" si="6"/>
        <v>1.5892167525881455</v>
      </c>
      <c r="AF118" s="32">
        <v>5.5477609513999999</v>
      </c>
      <c r="AG118" s="32">
        <v>0</v>
      </c>
      <c r="AH118" s="19">
        <f t="shared" si="7"/>
        <v>0.22163305000843</v>
      </c>
      <c r="AI118" s="20">
        <f t="shared" si="8"/>
        <v>0.15799158786550521</v>
      </c>
      <c r="AJ118" s="13">
        <f t="shared" si="10"/>
        <v>13.663012852881437</v>
      </c>
      <c r="AK118" s="13">
        <f t="shared" si="9"/>
        <v>1.1366301285288143</v>
      </c>
      <c r="AL118" s="39"/>
    </row>
    <row r="119" spans="1:38" x14ac:dyDescent="0.25">
      <c r="A119" s="8" t="s">
        <v>173</v>
      </c>
      <c r="B119" s="13" t="s">
        <v>53</v>
      </c>
      <c r="C119" s="33">
        <v>51296.396999999997</v>
      </c>
      <c r="D119" s="1">
        <v>46145.279999999999</v>
      </c>
      <c r="E119" s="1">
        <v>1.494</v>
      </c>
      <c r="F119" s="1">
        <v>3.6</v>
      </c>
      <c r="G119" s="1">
        <v>10.19</v>
      </c>
      <c r="H119" s="19" t="s">
        <v>57</v>
      </c>
      <c r="I119" s="33">
        <v>3583.73</v>
      </c>
      <c r="J119" s="1">
        <v>698.63</v>
      </c>
      <c r="K119" s="19">
        <v>467.69</v>
      </c>
      <c r="L119" s="33">
        <v>39793.601000000002</v>
      </c>
      <c r="M119" s="1">
        <v>0.51900000000000002</v>
      </c>
      <c r="N119" s="1">
        <v>27607.264999999999</v>
      </c>
      <c r="O119" s="1">
        <v>0.36</v>
      </c>
      <c r="P119" s="1">
        <v>22091.332999999999</v>
      </c>
      <c r="Q119" s="1">
        <v>0.28799999999999998</v>
      </c>
      <c r="R119" s="19">
        <v>0.43065999999999999</v>
      </c>
      <c r="S119" s="33">
        <v>3525.98</v>
      </c>
      <c r="T119" s="1">
        <v>687.37</v>
      </c>
      <c r="U119" s="19">
        <v>460.15</v>
      </c>
      <c r="V119" s="33">
        <v>39793.601000000002</v>
      </c>
      <c r="W119" s="1">
        <v>0.51900000000000002</v>
      </c>
      <c r="X119" s="1">
        <v>27607.264999999999</v>
      </c>
      <c r="Y119" s="1">
        <v>0.36</v>
      </c>
      <c r="Z119" s="1">
        <v>22116.18</v>
      </c>
      <c r="AA119" s="1">
        <v>0.28899999999999998</v>
      </c>
      <c r="AB119" s="19">
        <v>0.43114000000000002</v>
      </c>
      <c r="AC119" s="31">
        <v>562.13638000000003</v>
      </c>
      <c r="AD119" s="32">
        <v>4.2146986106000002</v>
      </c>
      <c r="AE119" s="18">
        <f t="shared" si="6"/>
        <v>1.6880513034162545</v>
      </c>
      <c r="AF119" s="32">
        <v>12.1820244466</v>
      </c>
      <c r="AG119" s="32">
        <v>9.1336485800000006E-2</v>
      </c>
      <c r="AH119" s="19">
        <f t="shared" si="7"/>
        <v>0.48667187664167005</v>
      </c>
      <c r="AI119" s="20">
        <f t="shared" si="8"/>
        <v>0.3469250752862813</v>
      </c>
      <c r="AJ119" s="13">
        <f t="shared" si="10"/>
        <v>20.460095585514352</v>
      </c>
      <c r="AK119" s="13">
        <f t="shared" si="9"/>
        <v>1.2046009558551436</v>
      </c>
      <c r="AL119" s="39" t="s">
        <v>55</v>
      </c>
    </row>
    <row r="120" spans="1:38" x14ac:dyDescent="0.25">
      <c r="A120" s="8" t="s">
        <v>174</v>
      </c>
      <c r="B120" s="13" t="s">
        <v>53</v>
      </c>
      <c r="C120" s="33">
        <v>21337.507000000001</v>
      </c>
      <c r="D120" s="1">
        <v>23072.639999999999</v>
      </c>
      <c r="E120" s="1">
        <v>1.796</v>
      </c>
      <c r="F120" s="1">
        <v>3.51</v>
      </c>
      <c r="G120" s="1">
        <v>5.51</v>
      </c>
      <c r="H120" s="19" t="s">
        <v>54</v>
      </c>
      <c r="I120" s="33">
        <v>771.97</v>
      </c>
      <c r="J120" s="1">
        <v>361.79</v>
      </c>
      <c r="K120" s="19">
        <v>201.49</v>
      </c>
      <c r="L120" s="33">
        <v>13308.397000000001</v>
      </c>
      <c r="M120" s="1">
        <v>0.34699999999999998</v>
      </c>
      <c r="N120" s="1">
        <v>9466.3459999999995</v>
      </c>
      <c r="O120" s="1">
        <v>0.247</v>
      </c>
      <c r="P120" s="1">
        <v>6518.5259999999998</v>
      </c>
      <c r="Q120" s="1">
        <v>0.17</v>
      </c>
      <c r="R120" s="19">
        <v>0.30549999999999999</v>
      </c>
      <c r="S120" s="33">
        <v>803.1</v>
      </c>
      <c r="T120" s="1">
        <v>376.38</v>
      </c>
      <c r="U120" s="19">
        <v>209.61</v>
      </c>
      <c r="V120" s="33">
        <v>13308.397000000001</v>
      </c>
      <c r="W120" s="1">
        <v>0.34699999999999998</v>
      </c>
      <c r="X120" s="1">
        <v>9466.3459999999995</v>
      </c>
      <c r="Y120" s="1">
        <v>0.247</v>
      </c>
      <c r="Z120" s="1">
        <v>6453.2079999999996</v>
      </c>
      <c r="AA120" s="1">
        <v>0.16800000000000001</v>
      </c>
      <c r="AB120" s="19">
        <v>0.30242999999999998</v>
      </c>
      <c r="AC120" s="31">
        <v>149.79231999999999</v>
      </c>
      <c r="AD120" s="32">
        <v>4.6016605192000002</v>
      </c>
      <c r="AE120" s="18">
        <f t="shared" si="6"/>
        <v>1.524424838058049</v>
      </c>
      <c r="AF120" s="32">
        <v>6.4922811227999997</v>
      </c>
      <c r="AG120" s="32">
        <v>0.1994446292</v>
      </c>
      <c r="AH120" s="19">
        <f t="shared" si="7"/>
        <v>0.25936663085586004</v>
      </c>
      <c r="AI120" s="20">
        <f t="shared" si="8"/>
        <v>0.1848900506791972</v>
      </c>
      <c r="AJ120" s="13">
        <f t="shared" si="10"/>
        <v>8.7588533407042277</v>
      </c>
      <c r="AK120" s="13">
        <f t="shared" si="9"/>
        <v>1.0875885334070423</v>
      </c>
      <c r="AL120" s="39" t="s">
        <v>55</v>
      </c>
    </row>
    <row r="121" spans="1:38" x14ac:dyDescent="0.25">
      <c r="A121" s="8" t="s">
        <v>175</v>
      </c>
      <c r="B121" s="13" t="s">
        <v>53</v>
      </c>
      <c r="C121" s="33">
        <v>61027.873</v>
      </c>
      <c r="D121" s="1">
        <v>58402.62</v>
      </c>
      <c r="E121" s="1">
        <v>1.589</v>
      </c>
      <c r="F121" s="1">
        <v>2.98</v>
      </c>
      <c r="G121" s="1">
        <v>6.61</v>
      </c>
      <c r="H121" s="19" t="s">
        <v>59</v>
      </c>
      <c r="I121" s="33">
        <v>3667.17</v>
      </c>
      <c r="J121" s="1">
        <v>600.9</v>
      </c>
      <c r="K121" s="19">
        <v>378.14</v>
      </c>
      <c r="L121" s="33">
        <v>47782.546000000002</v>
      </c>
      <c r="M121" s="1">
        <v>0.49299999999999999</v>
      </c>
      <c r="N121" s="1">
        <v>31034.300999999999</v>
      </c>
      <c r="O121" s="1">
        <v>0.32</v>
      </c>
      <c r="P121" s="1">
        <v>25323.99</v>
      </c>
      <c r="Q121" s="1">
        <v>0.26100000000000001</v>
      </c>
      <c r="R121" s="19">
        <v>0.41496</v>
      </c>
      <c r="S121" s="33">
        <v>0</v>
      </c>
      <c r="T121" s="1">
        <v>0</v>
      </c>
      <c r="U121" s="19">
        <v>0</v>
      </c>
      <c r="V121" s="33">
        <v>47782.546000000002</v>
      </c>
      <c r="W121" s="1">
        <v>0.49299999999999999</v>
      </c>
      <c r="X121" s="1">
        <v>31034.300999999999</v>
      </c>
      <c r="Y121" s="1">
        <v>0.32</v>
      </c>
      <c r="Z121" s="1">
        <v>0</v>
      </c>
      <c r="AA121" s="1">
        <v>0</v>
      </c>
      <c r="AB121" s="19">
        <v>0</v>
      </c>
      <c r="AC121" s="31">
        <v>483.24779999999998</v>
      </c>
      <c r="AD121" s="32">
        <v>5.7912161058000002</v>
      </c>
      <c r="AE121" s="18">
        <f t="shared" si="6"/>
        <v>1.265912310943597</v>
      </c>
      <c r="AF121" s="32">
        <v>8.2745162799000003</v>
      </c>
      <c r="AG121" s="32">
        <v>9.9161366000000001E-2</v>
      </c>
      <c r="AH121" s="19">
        <f t="shared" si="7"/>
        <v>0.33056692538200505</v>
      </c>
      <c r="AI121" s="20">
        <f t="shared" si="8"/>
        <v>0.23564533103223761</v>
      </c>
      <c r="AJ121" s="13">
        <f t="shared" si="10"/>
        <v>9.7144325546982344</v>
      </c>
      <c r="AK121" s="13">
        <f t="shared" si="9"/>
        <v>0.90285567445301762</v>
      </c>
      <c r="AL121" s="39"/>
    </row>
    <row r="122" spans="1:38" x14ac:dyDescent="0.25">
      <c r="A122" s="8" t="s">
        <v>176</v>
      </c>
      <c r="B122" s="13" t="s">
        <v>53</v>
      </c>
      <c r="C122" s="33">
        <v>36752.351999999999</v>
      </c>
      <c r="D122" s="1">
        <v>38935.08</v>
      </c>
      <c r="E122" s="1">
        <v>1.7589999999999999</v>
      </c>
      <c r="F122" s="1">
        <v>1.96</v>
      </c>
      <c r="G122" s="1">
        <v>5.55</v>
      </c>
      <c r="H122" s="19" t="s">
        <v>57</v>
      </c>
      <c r="I122" s="33">
        <v>1077.51</v>
      </c>
      <c r="J122" s="1">
        <v>293.18</v>
      </c>
      <c r="K122" s="19">
        <v>166.66</v>
      </c>
      <c r="L122" s="33">
        <v>24243.186000000002</v>
      </c>
      <c r="M122" s="1">
        <v>0.375</v>
      </c>
      <c r="N122" s="1">
        <v>16825.172999999999</v>
      </c>
      <c r="O122" s="1">
        <v>0.26</v>
      </c>
      <c r="P122" s="1">
        <v>11424.293</v>
      </c>
      <c r="Q122" s="1">
        <v>0.17699999999999999</v>
      </c>
      <c r="R122" s="19">
        <v>0.31085000000000002</v>
      </c>
      <c r="S122" s="33">
        <v>0</v>
      </c>
      <c r="T122" s="1">
        <v>0</v>
      </c>
      <c r="U122" s="19">
        <v>0</v>
      </c>
      <c r="V122" s="33">
        <v>24243.186000000002</v>
      </c>
      <c r="W122" s="1">
        <v>0.375</v>
      </c>
      <c r="X122" s="1">
        <v>16825.123</v>
      </c>
      <c r="Y122" s="1">
        <v>0.26</v>
      </c>
      <c r="Z122" s="1">
        <v>0</v>
      </c>
      <c r="AA122" s="1">
        <v>0</v>
      </c>
      <c r="AB122" s="19">
        <v>0</v>
      </c>
      <c r="AC122" s="31">
        <v>211.73572999999999</v>
      </c>
      <c r="AD122" s="32">
        <v>2.1186247791000001</v>
      </c>
      <c r="AE122" s="18">
        <f t="shared" si="6"/>
        <v>1.2295061028409622</v>
      </c>
      <c r="AF122" s="32">
        <v>5.4382371060999999</v>
      </c>
      <c r="AG122" s="32">
        <v>5.4414925099999997E-2</v>
      </c>
      <c r="AH122" s="19">
        <f t="shared" si="7"/>
        <v>0.21725757238869503</v>
      </c>
      <c r="AI122" s="20">
        <f t="shared" si="8"/>
        <v>0.15487251940172866</v>
      </c>
      <c r="AJ122" s="13">
        <f t="shared" si="10"/>
        <v>12.501401467949902</v>
      </c>
      <c r="AK122" s="13">
        <f t="shared" si="9"/>
        <v>0.87498598532050098</v>
      </c>
      <c r="AL122" s="39"/>
    </row>
    <row r="123" spans="1:38" x14ac:dyDescent="0.25">
      <c r="A123" s="8" t="s">
        <v>177</v>
      </c>
      <c r="B123" s="13" t="s">
        <v>53</v>
      </c>
      <c r="C123" s="33">
        <v>22466.491000000002</v>
      </c>
      <c r="D123" s="1">
        <v>27108.720000000001</v>
      </c>
      <c r="E123" s="1">
        <v>2.004</v>
      </c>
      <c r="F123" s="1">
        <v>1.37</v>
      </c>
      <c r="G123" s="1">
        <v>2.73</v>
      </c>
      <c r="H123" s="19" t="s">
        <v>59</v>
      </c>
      <c r="I123" s="33">
        <v>0</v>
      </c>
      <c r="J123" s="1">
        <v>0</v>
      </c>
      <c r="K123" s="19">
        <v>0</v>
      </c>
      <c r="L123" s="33">
        <v>1896.35</v>
      </c>
      <c r="M123" s="1">
        <v>4.2000000000000003E-2</v>
      </c>
      <c r="N123" s="1">
        <v>8026.0659999999998</v>
      </c>
      <c r="O123" s="1">
        <v>0.17799999999999999</v>
      </c>
      <c r="P123" s="1">
        <v>0</v>
      </c>
      <c r="Q123" s="1">
        <v>0</v>
      </c>
      <c r="R123" s="19">
        <v>0</v>
      </c>
      <c r="S123" s="33">
        <v>0</v>
      </c>
      <c r="T123" s="1">
        <v>0</v>
      </c>
      <c r="U123" s="19">
        <v>0</v>
      </c>
      <c r="V123" s="33">
        <v>1896.35</v>
      </c>
      <c r="W123" s="1">
        <v>4.2000000000000003E-2</v>
      </c>
      <c r="X123" s="1">
        <v>8026.0540000000001</v>
      </c>
      <c r="Y123" s="1">
        <v>0.17799999999999999</v>
      </c>
      <c r="Z123" s="1">
        <v>0</v>
      </c>
      <c r="AA123" s="1">
        <v>0</v>
      </c>
      <c r="AB123" s="19">
        <v>0</v>
      </c>
      <c r="AC123" s="31">
        <v>3.3500000000000001E-3</v>
      </c>
      <c r="AD123" s="32">
        <v>1.6552945E-3</v>
      </c>
      <c r="AE123" s="21" t="s">
        <v>178</v>
      </c>
      <c r="AF123" s="32">
        <v>1.23578E-4</v>
      </c>
      <c r="AG123" s="32">
        <v>6.1062099999999999E-5</v>
      </c>
      <c r="AH123" s="19">
        <f t="shared" si="7"/>
        <v>4.9369411000000006E-6</v>
      </c>
      <c r="AI123" s="20">
        <f t="shared" si="8"/>
        <v>3.5193088916919489E-6</v>
      </c>
      <c r="AJ123" s="13" t="s">
        <v>178</v>
      </c>
      <c r="AK123" s="13" t="e">
        <f t="shared" si="9"/>
        <v>#DIV/0!</v>
      </c>
      <c r="AL123" s="39"/>
    </row>
    <row r="124" spans="1:38" x14ac:dyDescent="0.25">
      <c r="A124" s="8" t="s">
        <v>179</v>
      </c>
      <c r="B124" s="13" t="s">
        <v>53</v>
      </c>
      <c r="C124" s="33">
        <v>38427.173000000003</v>
      </c>
      <c r="D124" s="1">
        <v>38935.08</v>
      </c>
      <c r="E124" s="1">
        <v>1.6819999999999999</v>
      </c>
      <c r="F124" s="1">
        <v>2.0499999999999998</v>
      </c>
      <c r="G124" s="1">
        <v>5.8</v>
      </c>
      <c r="H124" s="19" t="s">
        <v>54</v>
      </c>
      <c r="I124" s="33">
        <v>1575.64</v>
      </c>
      <c r="J124" s="1">
        <v>410.03</v>
      </c>
      <c r="K124" s="19">
        <v>243.71</v>
      </c>
      <c r="L124" s="33">
        <v>26436.47</v>
      </c>
      <c r="M124" s="1">
        <v>0.40899999999999997</v>
      </c>
      <c r="N124" s="1">
        <v>18444.781999999999</v>
      </c>
      <c r="O124" s="1">
        <v>0.28499999999999998</v>
      </c>
      <c r="P124" s="1">
        <v>13352.177</v>
      </c>
      <c r="Q124" s="1">
        <v>0.20699999999999999</v>
      </c>
      <c r="R124" s="19">
        <v>0.34747</v>
      </c>
      <c r="S124" s="33">
        <v>0</v>
      </c>
      <c r="T124" s="1">
        <v>0</v>
      </c>
      <c r="U124" s="19">
        <v>0</v>
      </c>
      <c r="V124" s="33">
        <v>26436.47</v>
      </c>
      <c r="W124" s="1">
        <v>0.40899999999999997</v>
      </c>
      <c r="X124" s="1">
        <v>18444.781999999999</v>
      </c>
      <c r="Y124" s="1">
        <v>0.28499999999999998</v>
      </c>
      <c r="Z124" s="1">
        <v>0</v>
      </c>
      <c r="AA124" s="1">
        <v>0</v>
      </c>
      <c r="AB124" s="19">
        <v>0</v>
      </c>
      <c r="AC124" s="31">
        <v>323.67227000000003</v>
      </c>
      <c r="AD124" s="32">
        <v>1.2954259988000001</v>
      </c>
      <c r="AE124" s="18">
        <f t="shared" si="6"/>
        <v>1.6081230761245036</v>
      </c>
      <c r="AF124" s="32">
        <v>8.3132239841000004</v>
      </c>
      <c r="AG124" s="32">
        <v>3.3271822999999999E-2</v>
      </c>
      <c r="AH124" s="19">
        <f t="shared" si="7"/>
        <v>0.33211329816479501</v>
      </c>
      <c r="AI124" s="20">
        <f t="shared" si="8"/>
        <v>0.23674766613693293</v>
      </c>
      <c r="AJ124" s="13">
        <f t="shared" ref="AJ124:AJ187" si="11">(ABS(AI124-Q124)/Q124)*100</f>
        <v>14.3708532062478</v>
      </c>
      <c r="AK124" s="13">
        <f t="shared" si="9"/>
        <v>1.143708532062478</v>
      </c>
      <c r="AL124" s="39"/>
    </row>
    <row r="125" spans="1:38" x14ac:dyDescent="0.25">
      <c r="A125" s="8" t="s">
        <v>180</v>
      </c>
      <c r="B125" s="13" t="s">
        <v>53</v>
      </c>
      <c r="C125" s="33">
        <v>34275.766000000003</v>
      </c>
      <c r="D125" s="1">
        <v>34608.959999999999</v>
      </c>
      <c r="E125" s="1">
        <v>1.677</v>
      </c>
      <c r="F125" s="1">
        <v>3.25</v>
      </c>
      <c r="G125" s="1">
        <v>4.5999999999999996</v>
      </c>
      <c r="H125" s="19" t="s">
        <v>57</v>
      </c>
      <c r="I125" s="33">
        <v>55.9</v>
      </c>
      <c r="J125" s="1">
        <v>16.309999999999999</v>
      </c>
      <c r="K125" s="19">
        <v>9.73</v>
      </c>
      <c r="L125" s="33">
        <v>25164.662</v>
      </c>
      <c r="M125" s="1">
        <v>0.438</v>
      </c>
      <c r="N125" s="1">
        <v>16503.312000000002</v>
      </c>
      <c r="O125" s="1">
        <v>0.28699999999999998</v>
      </c>
      <c r="P125" s="1">
        <v>12316.422</v>
      </c>
      <c r="Q125" s="1">
        <v>0.214</v>
      </c>
      <c r="R125" s="19">
        <v>0.35932999999999998</v>
      </c>
      <c r="S125" s="33">
        <v>0</v>
      </c>
      <c r="T125" s="1">
        <v>0</v>
      </c>
      <c r="U125" s="19">
        <v>0</v>
      </c>
      <c r="V125" s="33">
        <v>25164.662</v>
      </c>
      <c r="W125" s="1">
        <v>0.438</v>
      </c>
      <c r="X125" s="1">
        <v>16503.312000000002</v>
      </c>
      <c r="Y125" s="1">
        <v>0.28699999999999998</v>
      </c>
      <c r="Z125" s="1">
        <v>0</v>
      </c>
      <c r="AA125" s="1">
        <v>0</v>
      </c>
      <c r="AB125" s="19">
        <v>0</v>
      </c>
      <c r="AC125" s="31">
        <v>257</v>
      </c>
      <c r="AD125" s="32">
        <v>0</v>
      </c>
      <c r="AE125" s="18">
        <f t="shared" si="6"/>
        <v>1.3842496860846809</v>
      </c>
      <c r="AF125" s="32">
        <v>7.4259091901999996</v>
      </c>
      <c r="AG125" s="32">
        <v>0</v>
      </c>
      <c r="AH125" s="19">
        <f t="shared" si="7"/>
        <v>0.29666507214849003</v>
      </c>
      <c r="AI125" s="20">
        <f t="shared" si="8"/>
        <v>0.21147832334208208</v>
      </c>
      <c r="AJ125" s="13">
        <f t="shared" si="11"/>
        <v>1.1783535784663155</v>
      </c>
      <c r="AK125" s="13">
        <f t="shared" si="9"/>
        <v>0.98821646421533682</v>
      </c>
      <c r="AL125" s="39"/>
    </row>
    <row r="126" spans="1:38" x14ac:dyDescent="0.25">
      <c r="A126" s="8" t="s">
        <v>181</v>
      </c>
      <c r="B126" s="13" t="s">
        <v>53</v>
      </c>
      <c r="C126" s="33">
        <v>45717.578999999998</v>
      </c>
      <c r="D126" s="1">
        <v>38935.08</v>
      </c>
      <c r="E126" s="1">
        <v>1.4139999999999999</v>
      </c>
      <c r="F126" s="1">
        <v>3.74</v>
      </c>
      <c r="G126" s="1">
        <v>10.57</v>
      </c>
      <c r="H126" s="19" t="s">
        <v>57</v>
      </c>
      <c r="I126" s="33">
        <v>4303.3900000000003</v>
      </c>
      <c r="J126" s="1">
        <v>941.3</v>
      </c>
      <c r="K126" s="19">
        <v>665.61</v>
      </c>
      <c r="L126" s="33">
        <v>38238.317999999999</v>
      </c>
      <c r="M126" s="1">
        <v>0.59099999999999997</v>
      </c>
      <c r="N126" s="1">
        <v>25743.513999999999</v>
      </c>
      <c r="O126" s="1">
        <v>0.39800000000000002</v>
      </c>
      <c r="P126" s="1">
        <v>22741.82</v>
      </c>
      <c r="Q126" s="1">
        <v>0.35199999999999998</v>
      </c>
      <c r="R126" s="19">
        <v>0.49743999999999999</v>
      </c>
      <c r="S126" s="33">
        <v>4080.7</v>
      </c>
      <c r="T126" s="1">
        <v>892.59</v>
      </c>
      <c r="U126" s="19">
        <v>631.16999999999996</v>
      </c>
      <c r="V126" s="33">
        <v>38238.317999999999</v>
      </c>
      <c r="W126" s="1">
        <v>0.59099999999999997</v>
      </c>
      <c r="X126" s="1">
        <v>25743.513999999999</v>
      </c>
      <c r="Y126" s="1">
        <v>0.39800000000000002</v>
      </c>
      <c r="Z126" s="1">
        <v>19791.613000000001</v>
      </c>
      <c r="AA126" s="1">
        <v>0.30599999999999999</v>
      </c>
      <c r="AB126" s="19">
        <v>0.43291000000000002</v>
      </c>
      <c r="AC126" s="31">
        <v>458.62281999999999</v>
      </c>
      <c r="AD126" s="32">
        <v>0.50441721859999999</v>
      </c>
      <c r="AE126" s="18">
        <f t="shared" si="6"/>
        <v>1.3378157783994564</v>
      </c>
      <c r="AF126" s="32">
        <v>11.779304501</v>
      </c>
      <c r="AG126" s="32">
        <v>1.29554914E-2</v>
      </c>
      <c r="AH126" s="19">
        <f t="shared" si="7"/>
        <v>0.47058321481495008</v>
      </c>
      <c r="AI126" s="20">
        <f t="shared" si="8"/>
        <v>0.33545623871818853</v>
      </c>
      <c r="AJ126" s="13">
        <f t="shared" si="11"/>
        <v>4.6999321823327991</v>
      </c>
      <c r="AK126" s="13">
        <f t="shared" si="9"/>
        <v>0.953000678176672</v>
      </c>
      <c r="AL126" s="39"/>
    </row>
    <row r="127" spans="1:38" x14ac:dyDescent="0.25">
      <c r="A127" s="8" t="s">
        <v>182</v>
      </c>
      <c r="B127" s="13" t="s">
        <v>53</v>
      </c>
      <c r="C127" s="33">
        <v>25577.102999999999</v>
      </c>
      <c r="D127" s="1">
        <v>25956.720000000001</v>
      </c>
      <c r="E127" s="1">
        <v>1.6850000000000001</v>
      </c>
      <c r="F127" s="1">
        <v>6.98</v>
      </c>
      <c r="G127" s="1">
        <v>7.6</v>
      </c>
      <c r="H127" s="19" t="s">
        <v>54</v>
      </c>
      <c r="I127" s="33">
        <v>1209.0899999999999</v>
      </c>
      <c r="J127" s="1">
        <v>472.72</v>
      </c>
      <c r="K127" s="19">
        <v>280.52</v>
      </c>
      <c r="L127" s="33">
        <v>17688.723000000002</v>
      </c>
      <c r="M127" s="1">
        <v>0.41</v>
      </c>
      <c r="N127" s="1">
        <v>12254.584000000001</v>
      </c>
      <c r="O127" s="1">
        <v>0.28399999999999997</v>
      </c>
      <c r="P127" s="1">
        <v>7524.3149999999996</v>
      </c>
      <c r="Q127" s="1">
        <v>0.17499999999999999</v>
      </c>
      <c r="R127" s="19">
        <v>0.29418</v>
      </c>
      <c r="S127" s="33">
        <v>859.03</v>
      </c>
      <c r="T127" s="1">
        <v>335.86</v>
      </c>
      <c r="U127" s="19">
        <v>199.3</v>
      </c>
      <c r="V127" s="33">
        <v>17688.723000000002</v>
      </c>
      <c r="W127" s="1">
        <v>0.41</v>
      </c>
      <c r="X127" s="1">
        <v>12254.579</v>
      </c>
      <c r="Y127" s="1">
        <v>0.28399999999999997</v>
      </c>
      <c r="Z127" s="1">
        <v>3829.556</v>
      </c>
      <c r="AA127" s="1">
        <v>8.8999999999999996E-2</v>
      </c>
      <c r="AB127" s="19">
        <v>0.14973</v>
      </c>
      <c r="AC127" s="31">
        <v>202.13312999999999</v>
      </c>
      <c r="AD127" s="32">
        <v>0.53251999999999999</v>
      </c>
      <c r="AE127" s="18">
        <f t="shared" si="6"/>
        <v>1.7821177815810572</v>
      </c>
      <c r="AF127" s="32">
        <v>7.7874047611000003</v>
      </c>
      <c r="AG127" s="32">
        <v>2.0515928199999998E-2</v>
      </c>
      <c r="AH127" s="19">
        <f t="shared" si="7"/>
        <v>0.31110682020594504</v>
      </c>
      <c r="AI127" s="20">
        <f t="shared" si="8"/>
        <v>0.22177315395089295</v>
      </c>
      <c r="AJ127" s="13">
        <f t="shared" si="11"/>
        <v>26.727516543367408</v>
      </c>
      <c r="AK127" s="13">
        <f t="shared" si="9"/>
        <v>1.267275165433674</v>
      </c>
      <c r="AL127" s="39"/>
    </row>
    <row r="128" spans="1:38" x14ac:dyDescent="0.25">
      <c r="A128" s="8" t="s">
        <v>183</v>
      </c>
      <c r="B128" s="13" t="s">
        <v>53</v>
      </c>
      <c r="C128" s="33">
        <v>23293.620999999999</v>
      </c>
      <c r="D128" s="1">
        <v>25956.720000000001</v>
      </c>
      <c r="E128" s="1">
        <v>1.85</v>
      </c>
      <c r="F128" s="1">
        <v>2.7</v>
      </c>
      <c r="G128" s="1">
        <v>3.6</v>
      </c>
      <c r="H128" s="19" t="s">
        <v>57</v>
      </c>
      <c r="I128" s="33">
        <v>0</v>
      </c>
      <c r="J128" s="1">
        <v>0</v>
      </c>
      <c r="K128" s="19">
        <v>0</v>
      </c>
      <c r="L128" s="33">
        <v>12808.834999999999</v>
      </c>
      <c r="M128" s="1">
        <v>0.29699999999999999</v>
      </c>
      <c r="N128" s="1">
        <v>9974.4179999999997</v>
      </c>
      <c r="O128" s="1">
        <v>0.23100000000000001</v>
      </c>
      <c r="P128" s="1">
        <v>4190.2529999999997</v>
      </c>
      <c r="Q128" s="1">
        <v>9.7000000000000003E-2</v>
      </c>
      <c r="R128" s="19">
        <v>0.17988999999999999</v>
      </c>
      <c r="S128" s="33">
        <v>0</v>
      </c>
      <c r="T128" s="1">
        <v>0</v>
      </c>
      <c r="U128" s="19">
        <v>0</v>
      </c>
      <c r="V128" s="33">
        <v>12808.834999999999</v>
      </c>
      <c r="W128" s="1">
        <v>0.29699999999999999</v>
      </c>
      <c r="X128" s="1">
        <v>9974.4089999999997</v>
      </c>
      <c r="Y128" s="1">
        <v>0.23100000000000001</v>
      </c>
      <c r="Z128" s="1">
        <v>4168.3059999999996</v>
      </c>
      <c r="AA128" s="1">
        <v>9.7000000000000003E-2</v>
      </c>
      <c r="AB128" s="19">
        <v>0.17895</v>
      </c>
      <c r="AC128" s="31">
        <v>108</v>
      </c>
      <c r="AD128" s="32">
        <v>0</v>
      </c>
      <c r="AE128" s="18">
        <f t="shared" si="6"/>
        <v>1.7098160165197176</v>
      </c>
      <c r="AF128" s="32">
        <v>4.1608207135999997</v>
      </c>
      <c r="AG128" s="32">
        <v>0</v>
      </c>
      <c r="AH128" s="19">
        <f t="shared" si="7"/>
        <v>0.16622478750831998</v>
      </c>
      <c r="AI128" s="20">
        <f t="shared" si="8"/>
        <v>0.11849369090055283</v>
      </c>
      <c r="AJ128" s="13">
        <f t="shared" si="11"/>
        <v>22.158444227374044</v>
      </c>
      <c r="AK128" s="13">
        <f t="shared" si="9"/>
        <v>1.2215844422737405</v>
      </c>
      <c r="AL128" s="39" t="s">
        <v>55</v>
      </c>
    </row>
    <row r="129" spans="1:38" x14ac:dyDescent="0.25">
      <c r="A129" s="8" t="s">
        <v>184</v>
      </c>
      <c r="B129" s="13" t="s">
        <v>53</v>
      </c>
      <c r="C129" s="33">
        <v>34449.133000000002</v>
      </c>
      <c r="D129" s="1">
        <v>34608.959999999999</v>
      </c>
      <c r="E129" s="1">
        <v>1.6679999999999999</v>
      </c>
      <c r="F129" s="1">
        <v>6.94</v>
      </c>
      <c r="G129" s="1">
        <v>9.4499999999999993</v>
      </c>
      <c r="H129" s="19" t="s">
        <v>54</v>
      </c>
      <c r="I129" s="33">
        <v>2465.1</v>
      </c>
      <c r="J129" s="1">
        <v>715.58</v>
      </c>
      <c r="K129" s="19">
        <v>428.94</v>
      </c>
      <c r="L129" s="33">
        <v>18213.099999999999</v>
      </c>
      <c r="M129" s="1">
        <v>0.317</v>
      </c>
      <c r="N129" s="1">
        <v>16674.042000000001</v>
      </c>
      <c r="O129" s="1">
        <v>0.28999999999999998</v>
      </c>
      <c r="P129" s="1">
        <v>10404.602000000001</v>
      </c>
      <c r="Q129" s="1">
        <v>0.18099999999999999</v>
      </c>
      <c r="R129" s="19">
        <v>0.30203000000000002</v>
      </c>
      <c r="S129" s="33">
        <v>2472.16</v>
      </c>
      <c r="T129" s="1">
        <v>717.63</v>
      </c>
      <c r="U129" s="19">
        <v>430.17</v>
      </c>
      <c r="V129" s="33">
        <v>18213.099999999999</v>
      </c>
      <c r="W129" s="1">
        <v>0.317</v>
      </c>
      <c r="X129" s="1">
        <v>16674.042000000001</v>
      </c>
      <c r="Y129" s="1">
        <v>0.28999999999999998</v>
      </c>
      <c r="Z129" s="1">
        <v>10439.618</v>
      </c>
      <c r="AA129" s="1">
        <v>0.182</v>
      </c>
      <c r="AB129" s="19">
        <v>0.30303999999999998</v>
      </c>
      <c r="AC129" s="31">
        <v>277.77965</v>
      </c>
      <c r="AD129" s="32">
        <v>1.899655173</v>
      </c>
      <c r="AE129" s="18">
        <f t="shared" si="6"/>
        <v>1.7710907932082851</v>
      </c>
      <c r="AF129" s="32">
        <v>8.0263286216999994</v>
      </c>
      <c r="AG129" s="32">
        <v>5.48897541E-2</v>
      </c>
      <c r="AH129" s="19">
        <f t="shared" si="7"/>
        <v>0.32065182843691503</v>
      </c>
      <c r="AI129" s="20">
        <f t="shared" si="8"/>
        <v>0.22857733323075624</v>
      </c>
      <c r="AJ129" s="13">
        <f t="shared" si="11"/>
        <v>26.285819464506215</v>
      </c>
      <c r="AK129" s="13">
        <f t="shared" si="9"/>
        <v>1.2628581946450621</v>
      </c>
      <c r="AL129" s="39" t="s">
        <v>55</v>
      </c>
    </row>
    <row r="130" spans="1:38" x14ac:dyDescent="0.25">
      <c r="A130" s="8" t="s">
        <v>185</v>
      </c>
      <c r="B130" s="13" t="s">
        <v>53</v>
      </c>
      <c r="C130" s="33">
        <v>45201.713000000003</v>
      </c>
      <c r="D130" s="1">
        <v>46145.279999999999</v>
      </c>
      <c r="E130" s="1">
        <v>1.6950000000000001</v>
      </c>
      <c r="F130" s="1">
        <v>1.48</v>
      </c>
      <c r="G130" s="1">
        <v>9.65</v>
      </c>
      <c r="H130" s="19" t="s">
        <v>57</v>
      </c>
      <c r="I130" s="33">
        <v>1986.35</v>
      </c>
      <c r="J130" s="1">
        <v>439.44</v>
      </c>
      <c r="K130" s="19">
        <v>259.23</v>
      </c>
      <c r="L130" s="33">
        <v>31034.436000000002</v>
      </c>
      <c r="M130" s="1">
        <v>0.40500000000000003</v>
      </c>
      <c r="N130" s="1">
        <v>21527.285</v>
      </c>
      <c r="O130" s="1">
        <v>0.28100000000000003</v>
      </c>
      <c r="P130" s="1">
        <v>15015.281000000001</v>
      </c>
      <c r="Q130" s="1">
        <v>0.19600000000000001</v>
      </c>
      <c r="R130" s="19">
        <v>0.33217999999999998</v>
      </c>
      <c r="S130" s="33">
        <v>0</v>
      </c>
      <c r="T130" s="1">
        <v>0</v>
      </c>
      <c r="U130" s="19">
        <v>0</v>
      </c>
      <c r="V130" s="33">
        <v>31034.436000000002</v>
      </c>
      <c r="W130" s="1">
        <v>0.40500000000000003</v>
      </c>
      <c r="X130" s="1">
        <v>21527.285</v>
      </c>
      <c r="Y130" s="1">
        <v>0.28100000000000003</v>
      </c>
      <c r="Z130" s="1">
        <v>0</v>
      </c>
      <c r="AA130" s="1">
        <v>0</v>
      </c>
      <c r="AB130" s="19">
        <v>0</v>
      </c>
      <c r="AC130" s="31">
        <v>301.59974999999997</v>
      </c>
      <c r="AD130" s="32">
        <v>2.0840939902</v>
      </c>
      <c r="AE130" s="18">
        <f t="shared" si="6"/>
        <v>1.3324882383146053</v>
      </c>
      <c r="AF130" s="32">
        <v>6.5359504531999999</v>
      </c>
      <c r="AG130" s="32">
        <v>4.5164278400000001E-2</v>
      </c>
      <c r="AH130" s="19">
        <f t="shared" si="7"/>
        <v>0.26111122060534003</v>
      </c>
      <c r="AI130" s="20">
        <f t="shared" si="8"/>
        <v>0.1861336851673015</v>
      </c>
      <c r="AJ130" s="13">
        <f t="shared" si="11"/>
        <v>5.0338340983155661</v>
      </c>
      <c r="AK130" s="13">
        <f t="shared" si="9"/>
        <v>0.9496616590168443</v>
      </c>
      <c r="AL130" s="39"/>
    </row>
    <row r="131" spans="1:38" x14ac:dyDescent="0.25">
      <c r="A131" s="8" t="s">
        <v>186</v>
      </c>
      <c r="B131" s="13" t="s">
        <v>53</v>
      </c>
      <c r="C131" s="33">
        <v>36468.184999999998</v>
      </c>
      <c r="D131" s="1">
        <v>38935.08</v>
      </c>
      <c r="E131" s="1">
        <v>1.7729999999999999</v>
      </c>
      <c r="F131" s="1">
        <v>1.92</v>
      </c>
      <c r="G131" s="1">
        <v>5.8</v>
      </c>
      <c r="H131" s="19" t="s">
        <v>54</v>
      </c>
      <c r="I131" s="33">
        <v>1042.49</v>
      </c>
      <c r="J131" s="1">
        <v>285.86</v>
      </c>
      <c r="K131" s="19">
        <v>161.24</v>
      </c>
      <c r="L131" s="33">
        <v>23868.82</v>
      </c>
      <c r="M131" s="1">
        <v>0.36899999999999999</v>
      </c>
      <c r="N131" s="1">
        <v>16553.125</v>
      </c>
      <c r="O131" s="1">
        <v>0.25600000000000001</v>
      </c>
      <c r="P131" s="1">
        <v>10850.574000000001</v>
      </c>
      <c r="Q131" s="1">
        <v>0.16800000000000001</v>
      </c>
      <c r="R131" s="19">
        <v>0.29754000000000003</v>
      </c>
      <c r="S131" s="33">
        <v>0</v>
      </c>
      <c r="T131" s="1">
        <v>0</v>
      </c>
      <c r="U131" s="19">
        <v>0</v>
      </c>
      <c r="V131" s="33">
        <v>23868.82</v>
      </c>
      <c r="W131" s="1">
        <v>0.36899999999999999</v>
      </c>
      <c r="X131" s="1">
        <v>16553.082999999999</v>
      </c>
      <c r="Y131" s="1">
        <v>0.25600000000000001</v>
      </c>
      <c r="Z131" s="1">
        <v>0</v>
      </c>
      <c r="AA131" s="1">
        <v>0</v>
      </c>
      <c r="AB131" s="19">
        <v>0</v>
      </c>
      <c r="AC131" s="31">
        <v>202.19705999999999</v>
      </c>
      <c r="AD131" s="32">
        <v>1.7060399977</v>
      </c>
      <c r="AE131" s="18">
        <f t="shared" si="6"/>
        <v>1.2361978802419049</v>
      </c>
      <c r="AF131" s="32">
        <v>5.1932451571999998</v>
      </c>
      <c r="AG131" s="32">
        <v>4.3818065199999999E-2</v>
      </c>
      <c r="AH131" s="19">
        <f t="shared" si="7"/>
        <v>0.20747014403014</v>
      </c>
      <c r="AI131" s="20">
        <f t="shared" si="8"/>
        <v>0.14789553042183973</v>
      </c>
      <c r="AJ131" s="13">
        <f t="shared" si="11"/>
        <v>11.966946177476357</v>
      </c>
      <c r="AK131" s="13">
        <f t="shared" si="9"/>
        <v>0.88033053822523644</v>
      </c>
      <c r="AL131" s="39"/>
    </row>
    <row r="132" spans="1:38" x14ac:dyDescent="0.25">
      <c r="A132" s="8" t="s">
        <v>187</v>
      </c>
      <c r="B132" s="13" t="s">
        <v>53</v>
      </c>
      <c r="C132" s="33">
        <v>34589.533000000003</v>
      </c>
      <c r="D132" s="1">
        <v>34608.959999999999</v>
      </c>
      <c r="E132" s="1">
        <v>1.661</v>
      </c>
      <c r="F132" s="1">
        <v>6.98</v>
      </c>
      <c r="G132" s="1">
        <v>7.53</v>
      </c>
      <c r="H132" s="19" t="s">
        <v>54</v>
      </c>
      <c r="I132" s="33">
        <v>1878.84</v>
      </c>
      <c r="J132" s="1">
        <v>543.17999999999995</v>
      </c>
      <c r="K132" s="19">
        <v>326.93</v>
      </c>
      <c r="L132" s="33">
        <v>24530.871999999999</v>
      </c>
      <c r="M132" s="1">
        <v>0.42699999999999999</v>
      </c>
      <c r="N132" s="1">
        <v>16827.89</v>
      </c>
      <c r="O132" s="1">
        <v>0.29299999999999998</v>
      </c>
      <c r="P132" s="1">
        <v>10840.527</v>
      </c>
      <c r="Q132" s="1">
        <v>0.189</v>
      </c>
      <c r="R132" s="19">
        <v>0.31340000000000001</v>
      </c>
      <c r="S132" s="33">
        <v>1329.05</v>
      </c>
      <c r="T132" s="1">
        <v>384.23</v>
      </c>
      <c r="U132" s="19">
        <v>231.26</v>
      </c>
      <c r="V132" s="33">
        <v>24530.871999999999</v>
      </c>
      <c r="W132" s="1">
        <v>0.42699999999999999</v>
      </c>
      <c r="X132" s="1">
        <v>16827.883000000002</v>
      </c>
      <c r="Y132" s="1">
        <v>0.29299999999999998</v>
      </c>
      <c r="Z132" s="1">
        <v>5952.0219999999999</v>
      </c>
      <c r="AA132" s="1">
        <v>0.104</v>
      </c>
      <c r="AB132" s="19">
        <v>0.17208000000000001</v>
      </c>
      <c r="AC132" s="31">
        <v>317.22149999999999</v>
      </c>
      <c r="AD132" s="32">
        <v>1.076502667</v>
      </c>
      <c r="AE132" s="18">
        <f t="shared" si="6"/>
        <v>1.9412348978968521</v>
      </c>
      <c r="AF132" s="32">
        <v>9.1659846387999995</v>
      </c>
      <c r="AG132" s="32">
        <v>3.1105101400000001E-2</v>
      </c>
      <c r="AH132" s="19">
        <f t="shared" si="7"/>
        <v>0.36618108632005997</v>
      </c>
      <c r="AI132" s="20">
        <f t="shared" si="8"/>
        <v>0.26103296088657085</v>
      </c>
      <c r="AJ132" s="13">
        <f t="shared" si="11"/>
        <v>38.112677717762352</v>
      </c>
      <c r="AK132" s="13">
        <f t="shared" si="9"/>
        <v>1.3811267771776234</v>
      </c>
      <c r="AL132" s="39"/>
    </row>
    <row r="133" spans="1:38" x14ac:dyDescent="0.25">
      <c r="A133" s="8" t="s">
        <v>188</v>
      </c>
      <c r="B133" s="13" t="s">
        <v>53</v>
      </c>
      <c r="C133" s="33">
        <v>41722.161999999997</v>
      </c>
      <c r="D133" s="1">
        <v>36772.019999999997</v>
      </c>
      <c r="E133" s="1">
        <v>1.464</v>
      </c>
      <c r="F133" s="1">
        <v>6.43</v>
      </c>
      <c r="G133" s="1">
        <v>7.58</v>
      </c>
      <c r="H133" s="19" t="s">
        <v>54</v>
      </c>
      <c r="I133" s="33">
        <v>4180.41</v>
      </c>
      <c r="J133" s="1">
        <v>1001.96</v>
      </c>
      <c r="K133" s="19">
        <v>684.62</v>
      </c>
      <c r="L133" s="33">
        <v>32328.932000000001</v>
      </c>
      <c r="M133" s="1">
        <v>0.52900000000000003</v>
      </c>
      <c r="N133" s="1">
        <v>22876.614000000001</v>
      </c>
      <c r="O133" s="1">
        <v>0.375</v>
      </c>
      <c r="P133" s="1">
        <v>19005.891</v>
      </c>
      <c r="Q133" s="1">
        <v>0.311</v>
      </c>
      <c r="R133" s="19">
        <v>0.45552999999999999</v>
      </c>
      <c r="S133" s="33">
        <v>4277.0600000000004</v>
      </c>
      <c r="T133" s="1">
        <v>1025.1300000000001</v>
      </c>
      <c r="U133" s="19">
        <v>700.45</v>
      </c>
      <c r="V133" s="33">
        <v>32328.932000000001</v>
      </c>
      <c r="W133" s="1">
        <v>0.52900000000000003</v>
      </c>
      <c r="X133" s="1">
        <v>22876.566999999999</v>
      </c>
      <c r="Y133" s="1">
        <v>0.375</v>
      </c>
      <c r="Z133" s="1">
        <v>19037.879000000001</v>
      </c>
      <c r="AA133" s="1">
        <v>0.312</v>
      </c>
      <c r="AB133" s="19">
        <v>0.45629999999999998</v>
      </c>
      <c r="AC133" s="31">
        <v>432.40113000000002</v>
      </c>
      <c r="AD133" s="32">
        <v>0.58935313560000002</v>
      </c>
      <c r="AE133" s="18">
        <f t="shared" si="6"/>
        <v>1.5092613730605617</v>
      </c>
      <c r="AF133" s="32">
        <v>11.7591083547</v>
      </c>
      <c r="AG133" s="32">
        <v>1.6027403499999999E-2</v>
      </c>
      <c r="AH133" s="19">
        <f t="shared" si="7"/>
        <v>0.46977637877026507</v>
      </c>
      <c r="AI133" s="20">
        <f t="shared" si="8"/>
        <v>0.33488108393941313</v>
      </c>
      <c r="AJ133" s="13">
        <f t="shared" si="11"/>
        <v>7.6788051252132243</v>
      </c>
      <c r="AK133" s="13">
        <f t="shared" si="9"/>
        <v>1.0767880512521322</v>
      </c>
      <c r="AL133" s="39" t="s">
        <v>55</v>
      </c>
    </row>
    <row r="134" spans="1:38" x14ac:dyDescent="0.25">
      <c r="A134" s="8" t="s">
        <v>189</v>
      </c>
      <c r="B134" s="13" t="s">
        <v>53</v>
      </c>
      <c r="C134" s="33">
        <v>44239.506999999998</v>
      </c>
      <c r="D134" s="1">
        <v>46145.279999999999</v>
      </c>
      <c r="E134" s="1">
        <v>1.732</v>
      </c>
      <c r="F134" s="1">
        <v>4.67</v>
      </c>
      <c r="G134" s="1">
        <v>7.19</v>
      </c>
      <c r="H134" s="19" t="s">
        <v>57</v>
      </c>
      <c r="I134" s="33">
        <v>2846.93</v>
      </c>
      <c r="J134" s="1">
        <v>643.53</v>
      </c>
      <c r="K134" s="19">
        <v>371.54</v>
      </c>
      <c r="L134" s="33">
        <v>26650.421999999999</v>
      </c>
      <c r="M134" s="1">
        <v>0.34799999999999998</v>
      </c>
      <c r="N134" s="1">
        <v>20552.179</v>
      </c>
      <c r="O134" s="1">
        <v>0.26800000000000002</v>
      </c>
      <c r="P134" s="1">
        <v>14452.293</v>
      </c>
      <c r="Q134" s="1">
        <v>0.189</v>
      </c>
      <c r="R134" s="19">
        <v>0.32668000000000003</v>
      </c>
      <c r="S134" s="33">
        <v>2874.36</v>
      </c>
      <c r="T134" s="1">
        <v>649.73</v>
      </c>
      <c r="U134" s="19">
        <v>375.12</v>
      </c>
      <c r="V134" s="33">
        <v>26650.421999999999</v>
      </c>
      <c r="W134" s="1">
        <v>0.34799999999999998</v>
      </c>
      <c r="X134" s="1">
        <v>20552.179</v>
      </c>
      <c r="Y134" s="1">
        <v>0.26800000000000002</v>
      </c>
      <c r="Z134" s="1">
        <v>14456.403</v>
      </c>
      <c r="AA134" s="1">
        <v>0.189</v>
      </c>
      <c r="AB134" s="19">
        <v>0.32678000000000001</v>
      </c>
      <c r="AC134" s="31">
        <v>305.61873000000003</v>
      </c>
      <c r="AD134" s="32">
        <v>1.2685316796999999</v>
      </c>
      <c r="AE134" s="18">
        <f t="shared" ref="AE134:AE198" si="12">((AC134/6.0221409E+23)*39.95)/(P134*1E-24)</f>
        <v>1.4028430346404734</v>
      </c>
      <c r="AF134" s="32">
        <v>6.6230455324999999</v>
      </c>
      <c r="AG134" s="32">
        <v>2.7490275500000001E-2</v>
      </c>
      <c r="AH134" s="19">
        <f t="shared" ref="AH134:AH198" si="13">(AF134*39.95)/1000</f>
        <v>0.26459066902337502</v>
      </c>
      <c r="AI134" s="20">
        <f t="shared" ref="AI134:AI198" si="14">AH134/1.40281551064036</f>
        <v>0.18861401732191724</v>
      </c>
      <c r="AJ134" s="13">
        <f t="shared" si="11"/>
        <v>0.20422363919722938</v>
      </c>
      <c r="AK134" s="13">
        <f t="shared" ref="AK134:AK198" si="15">AI134/Q134</f>
        <v>0.99795776360802768</v>
      </c>
      <c r="AL134" s="39" t="s">
        <v>55</v>
      </c>
    </row>
    <row r="135" spans="1:38" x14ac:dyDescent="0.25">
      <c r="A135" s="8" t="s">
        <v>190</v>
      </c>
      <c r="B135" s="13" t="s">
        <v>53</v>
      </c>
      <c r="C135" s="33">
        <v>20593.355</v>
      </c>
      <c r="D135" s="1">
        <v>22111.279999999999</v>
      </c>
      <c r="E135" s="1">
        <v>1.7829999999999999</v>
      </c>
      <c r="F135" s="1">
        <v>1.49</v>
      </c>
      <c r="G135" s="1">
        <v>4.87</v>
      </c>
      <c r="H135" s="19" t="s">
        <v>54</v>
      </c>
      <c r="I135" s="33">
        <v>384.11</v>
      </c>
      <c r="J135" s="1">
        <v>186.52</v>
      </c>
      <c r="K135" s="19">
        <v>104.61</v>
      </c>
      <c r="L135" s="33">
        <v>14448.607</v>
      </c>
      <c r="M135" s="1">
        <v>0.39400000000000002</v>
      </c>
      <c r="N135" s="1">
        <v>9246.8130000000001</v>
      </c>
      <c r="O135" s="1">
        <v>0.252</v>
      </c>
      <c r="P135" s="1">
        <v>6864.8339999999998</v>
      </c>
      <c r="Q135" s="1">
        <v>0.187</v>
      </c>
      <c r="R135" s="19">
        <v>0.33334999999999998</v>
      </c>
      <c r="S135" s="33">
        <v>0</v>
      </c>
      <c r="T135" s="1">
        <v>0</v>
      </c>
      <c r="U135" s="19">
        <v>0</v>
      </c>
      <c r="V135" s="33">
        <v>14448.607</v>
      </c>
      <c r="W135" s="1">
        <v>0.39400000000000002</v>
      </c>
      <c r="X135" s="1">
        <v>9246.8130000000001</v>
      </c>
      <c r="Y135" s="1">
        <v>0.252</v>
      </c>
      <c r="Z135" s="1">
        <v>0</v>
      </c>
      <c r="AA135" s="1">
        <v>0</v>
      </c>
      <c r="AB135" s="19">
        <v>0</v>
      </c>
      <c r="AC135" s="31">
        <v>112</v>
      </c>
      <c r="AD135" s="32">
        <v>0</v>
      </c>
      <c r="AE135" s="18">
        <f t="shared" si="12"/>
        <v>1.0823154397375587</v>
      </c>
      <c r="AF135" s="32">
        <v>5.0653469555999999</v>
      </c>
      <c r="AG135" s="32">
        <v>0</v>
      </c>
      <c r="AH135" s="19">
        <f t="shared" si="13"/>
        <v>0.20236061087622001</v>
      </c>
      <c r="AI135" s="20">
        <f t="shared" si="14"/>
        <v>0.14425318891993577</v>
      </c>
      <c r="AJ135" s="13">
        <f t="shared" si="11"/>
        <v>22.859257262066432</v>
      </c>
      <c r="AK135" s="13">
        <f t="shared" si="15"/>
        <v>0.77140742737933565</v>
      </c>
      <c r="AL135" s="39"/>
    </row>
    <row r="136" spans="1:38" x14ac:dyDescent="0.25">
      <c r="A136" s="8" t="s">
        <v>191</v>
      </c>
      <c r="B136" s="13" t="s">
        <v>53</v>
      </c>
      <c r="C136" s="33">
        <v>23451.96</v>
      </c>
      <c r="D136" s="1">
        <v>23072.639999999999</v>
      </c>
      <c r="E136" s="1">
        <v>1.6339999999999999</v>
      </c>
      <c r="F136" s="1">
        <v>3.64</v>
      </c>
      <c r="G136" s="1">
        <v>6.07</v>
      </c>
      <c r="H136" s="19" t="s">
        <v>54</v>
      </c>
      <c r="I136" s="33">
        <v>555.14</v>
      </c>
      <c r="J136" s="1">
        <v>236.71</v>
      </c>
      <c r="K136" s="19">
        <v>144.9</v>
      </c>
      <c r="L136" s="33">
        <v>18240.151000000002</v>
      </c>
      <c r="M136" s="1">
        <v>0.47599999999999998</v>
      </c>
      <c r="N136" s="1">
        <v>11596.931</v>
      </c>
      <c r="O136" s="1">
        <v>0.30299999999999999</v>
      </c>
      <c r="P136" s="1">
        <v>8648.991</v>
      </c>
      <c r="Q136" s="1">
        <v>0.22600000000000001</v>
      </c>
      <c r="R136" s="19">
        <v>0.36880000000000002</v>
      </c>
      <c r="S136" s="33">
        <v>584.04</v>
      </c>
      <c r="T136" s="1">
        <v>249.04</v>
      </c>
      <c r="U136" s="19">
        <v>152.44</v>
      </c>
      <c r="V136" s="33">
        <v>18240.151000000002</v>
      </c>
      <c r="W136" s="1">
        <v>0.47599999999999998</v>
      </c>
      <c r="X136" s="1">
        <v>11596.931</v>
      </c>
      <c r="Y136" s="1">
        <v>0.30299999999999999</v>
      </c>
      <c r="Z136" s="1">
        <v>6679.8329999999996</v>
      </c>
      <c r="AA136" s="1">
        <v>0.17399999999999999</v>
      </c>
      <c r="AB136" s="19">
        <v>0.28483000000000003</v>
      </c>
      <c r="AC136" s="31">
        <v>228.98142999999999</v>
      </c>
      <c r="AD136" s="32">
        <v>5.1594991368000001</v>
      </c>
      <c r="AE136" s="18">
        <f t="shared" si="12"/>
        <v>1.7563080390819794</v>
      </c>
      <c r="AF136" s="32">
        <v>9.9244862184000002</v>
      </c>
      <c r="AG136" s="32">
        <v>0.223622405</v>
      </c>
      <c r="AH136" s="19">
        <f t="shared" si="13"/>
        <v>0.39648322442508005</v>
      </c>
      <c r="AI136" s="20">
        <f t="shared" si="14"/>
        <v>0.28263390404351363</v>
      </c>
      <c r="AJ136" s="13">
        <f t="shared" si="11"/>
        <v>25.059249576775937</v>
      </c>
      <c r="AK136" s="13">
        <f t="shared" si="15"/>
        <v>1.2505924957677594</v>
      </c>
      <c r="AL136" s="39"/>
    </row>
    <row r="137" spans="1:38" x14ac:dyDescent="0.25">
      <c r="A137" s="8" t="s">
        <v>192</v>
      </c>
      <c r="B137" s="13" t="s">
        <v>53</v>
      </c>
      <c r="C137" s="33">
        <v>41690.252999999997</v>
      </c>
      <c r="D137" s="1">
        <v>46145.279999999999</v>
      </c>
      <c r="E137" s="1">
        <v>1.8380000000000001</v>
      </c>
      <c r="F137" s="1">
        <v>4.2</v>
      </c>
      <c r="G137" s="1">
        <v>5.84</v>
      </c>
      <c r="H137" s="19" t="s">
        <v>54</v>
      </c>
      <c r="I137" s="33">
        <v>1361.64</v>
      </c>
      <c r="J137" s="1">
        <v>326.61</v>
      </c>
      <c r="K137" s="19">
        <v>177.7</v>
      </c>
      <c r="L137" s="33">
        <v>24064.399000000001</v>
      </c>
      <c r="M137" s="1">
        <v>0.314</v>
      </c>
      <c r="N137" s="1">
        <v>18040.648000000001</v>
      </c>
      <c r="O137" s="1">
        <v>0.23499999999999999</v>
      </c>
      <c r="P137" s="1">
        <v>12220.735000000001</v>
      </c>
      <c r="Q137" s="1">
        <v>0.159</v>
      </c>
      <c r="R137" s="19">
        <v>0.29313</v>
      </c>
      <c r="S137" s="33">
        <v>1345.44</v>
      </c>
      <c r="T137" s="1">
        <v>322.72000000000003</v>
      </c>
      <c r="U137" s="19">
        <v>175.58</v>
      </c>
      <c r="V137" s="33">
        <v>24064.399000000001</v>
      </c>
      <c r="W137" s="1">
        <v>0.314</v>
      </c>
      <c r="X137" s="1">
        <v>18040.538</v>
      </c>
      <c r="Y137" s="1">
        <v>0.23499999999999999</v>
      </c>
      <c r="Z137" s="1">
        <v>12164.735000000001</v>
      </c>
      <c r="AA137" s="1">
        <v>0.159</v>
      </c>
      <c r="AB137" s="19">
        <v>0.29178999999999999</v>
      </c>
      <c r="AC137" s="31">
        <v>238.96177</v>
      </c>
      <c r="AD137" s="32">
        <v>2.6345779128000002</v>
      </c>
      <c r="AE137" s="18">
        <f t="shared" si="12"/>
        <v>1.2971702233604896</v>
      </c>
      <c r="AF137" s="32">
        <v>5.1785264706999996</v>
      </c>
      <c r="AG137" s="32">
        <v>5.7093783100000003E-2</v>
      </c>
      <c r="AH137" s="19">
        <f t="shared" si="13"/>
        <v>0.20688213250446499</v>
      </c>
      <c r="AI137" s="20">
        <f t="shared" si="14"/>
        <v>0.14747636516367504</v>
      </c>
      <c r="AJ137" s="13">
        <f t="shared" si="11"/>
        <v>7.2475690794496588</v>
      </c>
      <c r="AK137" s="13">
        <f t="shared" si="15"/>
        <v>0.92752430920550344</v>
      </c>
      <c r="AL137" s="39" t="s">
        <v>55</v>
      </c>
    </row>
    <row r="138" spans="1:38" x14ac:dyDescent="0.25">
      <c r="A138" s="8" t="s">
        <v>193</v>
      </c>
      <c r="B138" s="13" t="s">
        <v>53</v>
      </c>
      <c r="C138" s="33">
        <v>33020.502999999997</v>
      </c>
      <c r="D138" s="1">
        <v>34608.959999999999</v>
      </c>
      <c r="E138" s="1">
        <v>1.74</v>
      </c>
      <c r="F138" s="1">
        <v>4.93</v>
      </c>
      <c r="G138" s="1">
        <v>6.31</v>
      </c>
      <c r="H138" s="19" t="s">
        <v>54</v>
      </c>
      <c r="I138" s="33">
        <v>1702.09</v>
      </c>
      <c r="J138" s="1">
        <v>515.46</v>
      </c>
      <c r="K138" s="19">
        <v>296.17</v>
      </c>
      <c r="L138" s="33">
        <v>20604.725999999999</v>
      </c>
      <c r="M138" s="1">
        <v>0.35899999999999999</v>
      </c>
      <c r="N138" s="1">
        <v>15261.619000000001</v>
      </c>
      <c r="O138" s="1">
        <v>0.26600000000000001</v>
      </c>
      <c r="P138" s="1">
        <v>9801.0120000000006</v>
      </c>
      <c r="Q138" s="1">
        <v>0.17100000000000001</v>
      </c>
      <c r="R138" s="19">
        <v>0.29681999999999997</v>
      </c>
      <c r="S138" s="33">
        <v>1667.92</v>
      </c>
      <c r="T138" s="1">
        <v>505.12</v>
      </c>
      <c r="U138" s="19">
        <v>290.23</v>
      </c>
      <c r="V138" s="33">
        <v>20604.725999999999</v>
      </c>
      <c r="W138" s="1">
        <v>0.35899999999999999</v>
      </c>
      <c r="X138" s="1">
        <v>15261.619000000001</v>
      </c>
      <c r="Y138" s="1">
        <v>0.26600000000000001</v>
      </c>
      <c r="Z138" s="1">
        <v>8955.518</v>
      </c>
      <c r="AA138" s="1">
        <v>0.156</v>
      </c>
      <c r="AB138" s="19">
        <v>0.27121000000000001</v>
      </c>
      <c r="AC138" s="31">
        <v>256</v>
      </c>
      <c r="AD138" s="32">
        <v>0</v>
      </c>
      <c r="AE138" s="18">
        <f t="shared" si="12"/>
        <v>1.7327460422449306</v>
      </c>
      <c r="AF138" s="32">
        <v>7.3970146018999996</v>
      </c>
      <c r="AG138" s="32">
        <v>0</v>
      </c>
      <c r="AH138" s="19">
        <f t="shared" si="13"/>
        <v>0.295510733345905</v>
      </c>
      <c r="AI138" s="20">
        <f t="shared" si="14"/>
        <v>0.21065545048828957</v>
      </c>
      <c r="AJ138" s="13">
        <f t="shared" si="11"/>
        <v>23.190321922976349</v>
      </c>
      <c r="AK138" s="13">
        <f t="shared" si="15"/>
        <v>1.2319032192297634</v>
      </c>
      <c r="AL138" s="39"/>
    </row>
    <row r="139" spans="1:38" x14ac:dyDescent="0.25">
      <c r="A139" s="8" t="s">
        <v>194</v>
      </c>
      <c r="B139" s="13" t="s">
        <v>53</v>
      </c>
      <c r="C139" s="33">
        <v>29011.987000000001</v>
      </c>
      <c r="D139" s="1">
        <v>30763.52</v>
      </c>
      <c r="E139" s="1">
        <v>1.7609999999999999</v>
      </c>
      <c r="F139" s="1">
        <v>2.97</v>
      </c>
      <c r="G139" s="1">
        <v>3.76</v>
      </c>
      <c r="H139" s="19" t="s">
        <v>57</v>
      </c>
      <c r="I139" s="33">
        <v>0</v>
      </c>
      <c r="J139" s="1">
        <v>0</v>
      </c>
      <c r="K139" s="19">
        <v>0</v>
      </c>
      <c r="L139" s="33">
        <v>19504.842000000001</v>
      </c>
      <c r="M139" s="1">
        <v>0.38200000000000001</v>
      </c>
      <c r="N139" s="1">
        <v>13212.692999999999</v>
      </c>
      <c r="O139" s="1">
        <v>0.25900000000000001</v>
      </c>
      <c r="P139" s="1">
        <v>7766.4210000000003</v>
      </c>
      <c r="Q139" s="1">
        <v>0.152</v>
      </c>
      <c r="R139" s="19">
        <v>0.26769999999999999</v>
      </c>
      <c r="S139" s="33">
        <v>0</v>
      </c>
      <c r="T139" s="1">
        <v>0</v>
      </c>
      <c r="U139" s="19">
        <v>0</v>
      </c>
      <c r="V139" s="33">
        <v>19504.842000000001</v>
      </c>
      <c r="W139" s="1">
        <v>0.38200000000000001</v>
      </c>
      <c r="X139" s="1">
        <v>13212.671</v>
      </c>
      <c r="Y139" s="1">
        <v>0.25900000000000001</v>
      </c>
      <c r="Z139" s="1">
        <v>7881.3580000000002</v>
      </c>
      <c r="AA139" s="1">
        <v>0.154</v>
      </c>
      <c r="AB139" s="19">
        <v>0.27166000000000001</v>
      </c>
      <c r="AC139" s="31">
        <v>256</v>
      </c>
      <c r="AD139" s="32">
        <v>0</v>
      </c>
      <c r="AE139" s="18">
        <f t="shared" si="12"/>
        <v>2.1866783622720263</v>
      </c>
      <c r="AF139" s="32">
        <v>8.3216414270999994</v>
      </c>
      <c r="AG139" s="32">
        <v>0</v>
      </c>
      <c r="AH139" s="19">
        <f t="shared" si="13"/>
        <v>0.33244957501264505</v>
      </c>
      <c r="AI139" s="20">
        <f t="shared" si="14"/>
        <v>0.23698738179825787</v>
      </c>
      <c r="AJ139" s="13">
        <f t="shared" si="11"/>
        <v>55.912751183064394</v>
      </c>
      <c r="AK139" s="13">
        <f t="shared" si="15"/>
        <v>1.559127511830644</v>
      </c>
      <c r="AL139" s="39" t="s">
        <v>55</v>
      </c>
    </row>
    <row r="140" spans="1:38" x14ac:dyDescent="0.25">
      <c r="A140" s="8" t="s">
        <v>195</v>
      </c>
      <c r="B140" s="13" t="s">
        <v>53</v>
      </c>
      <c r="C140" s="33">
        <v>45236.156000000003</v>
      </c>
      <c r="D140" s="1">
        <v>46145.279999999999</v>
      </c>
      <c r="E140" s="1">
        <v>1.694</v>
      </c>
      <c r="F140" s="1">
        <v>5.87</v>
      </c>
      <c r="G140" s="1">
        <v>6.21</v>
      </c>
      <c r="H140" s="19" t="s">
        <v>54</v>
      </c>
      <c r="I140" s="33">
        <v>2370.25</v>
      </c>
      <c r="J140" s="1">
        <v>523.97</v>
      </c>
      <c r="K140" s="19">
        <v>309.33</v>
      </c>
      <c r="L140" s="33">
        <v>29681.653999999999</v>
      </c>
      <c r="M140" s="1">
        <v>0.38700000000000001</v>
      </c>
      <c r="N140" s="1">
        <v>21536.396000000001</v>
      </c>
      <c r="O140" s="1">
        <v>0.28100000000000003</v>
      </c>
      <c r="P140" s="1">
        <v>14707.205</v>
      </c>
      <c r="Q140" s="1">
        <v>0.192</v>
      </c>
      <c r="R140" s="19">
        <v>0.32512000000000002</v>
      </c>
      <c r="S140" s="33">
        <v>2310.06</v>
      </c>
      <c r="T140" s="1">
        <v>510.67</v>
      </c>
      <c r="U140" s="19">
        <v>301.47000000000003</v>
      </c>
      <c r="V140" s="33">
        <v>29681.653999999999</v>
      </c>
      <c r="W140" s="1">
        <v>0.38700000000000001</v>
      </c>
      <c r="X140" s="1">
        <v>21536.396000000001</v>
      </c>
      <c r="Y140" s="1">
        <v>0.28100000000000003</v>
      </c>
      <c r="Z140" s="1">
        <v>10083.341</v>
      </c>
      <c r="AA140" s="1">
        <v>0.13200000000000001</v>
      </c>
      <c r="AB140" s="19">
        <v>0.22289999999999999</v>
      </c>
      <c r="AC140" s="31">
        <v>364.11297000000002</v>
      </c>
      <c r="AD140" s="32">
        <v>4.1020532378999999</v>
      </c>
      <c r="AE140" s="18">
        <f t="shared" si="12"/>
        <v>1.6423732932173358</v>
      </c>
      <c r="AF140" s="32">
        <v>7.8906707689999998</v>
      </c>
      <c r="AG140" s="32">
        <v>8.8895354600000004E-2</v>
      </c>
      <c r="AH140" s="19">
        <f t="shared" si="13"/>
        <v>0.31523229722155005</v>
      </c>
      <c r="AI140" s="20">
        <f t="shared" si="14"/>
        <v>0.22471400895592622</v>
      </c>
      <c r="AJ140" s="13">
        <f t="shared" si="11"/>
        <v>17.03854633121157</v>
      </c>
      <c r="AK140" s="13">
        <f t="shared" si="15"/>
        <v>1.1703854633121158</v>
      </c>
      <c r="AL140" s="39"/>
    </row>
    <row r="141" spans="1:38" x14ac:dyDescent="0.25">
      <c r="A141" s="8" t="s">
        <v>196</v>
      </c>
      <c r="B141" s="13" t="s">
        <v>53</v>
      </c>
      <c r="C141" s="33">
        <v>25465.954000000002</v>
      </c>
      <c r="D141" s="1">
        <v>25956.720000000001</v>
      </c>
      <c r="E141" s="1">
        <v>1.6930000000000001</v>
      </c>
      <c r="F141" s="1">
        <v>7.01</v>
      </c>
      <c r="G141" s="1">
        <v>9.4700000000000006</v>
      </c>
      <c r="H141" s="19" t="s">
        <v>54</v>
      </c>
      <c r="I141" s="33">
        <v>1528.02</v>
      </c>
      <c r="J141" s="1">
        <v>600.02</v>
      </c>
      <c r="K141" s="19">
        <v>354.51</v>
      </c>
      <c r="L141" s="33">
        <v>14879.325000000001</v>
      </c>
      <c r="M141" s="1">
        <v>0.34499999999999997</v>
      </c>
      <c r="N141" s="1">
        <v>12140.254000000001</v>
      </c>
      <c r="O141" s="1">
        <v>0.28199999999999997</v>
      </c>
      <c r="P141" s="1">
        <v>7853.53</v>
      </c>
      <c r="Q141" s="1">
        <v>0.182</v>
      </c>
      <c r="R141" s="19">
        <v>0.30839</v>
      </c>
      <c r="S141" s="33">
        <v>1144.08</v>
      </c>
      <c r="T141" s="1">
        <v>449.26</v>
      </c>
      <c r="U141" s="19">
        <v>265.43</v>
      </c>
      <c r="V141" s="33">
        <v>14879.325000000001</v>
      </c>
      <c r="W141" s="1">
        <v>0.34499999999999997</v>
      </c>
      <c r="X141" s="1">
        <v>12140.254000000001</v>
      </c>
      <c r="Y141" s="1">
        <v>0.28199999999999997</v>
      </c>
      <c r="Z141" s="1">
        <v>4933.799</v>
      </c>
      <c r="AA141" s="1">
        <v>0.114</v>
      </c>
      <c r="AB141" s="19">
        <v>0.19374</v>
      </c>
      <c r="AC141" s="31">
        <v>214.91352000000001</v>
      </c>
      <c r="AD141" s="32">
        <v>1.3066863198000001</v>
      </c>
      <c r="AE141" s="18">
        <f t="shared" si="12"/>
        <v>1.81536810768041</v>
      </c>
      <c r="AF141" s="32">
        <v>8.2797835706999994</v>
      </c>
      <c r="AG141" s="32">
        <v>5.0341550999999998E-2</v>
      </c>
      <c r="AH141" s="19">
        <f t="shared" si="13"/>
        <v>0.33077735364946498</v>
      </c>
      <c r="AI141" s="20">
        <f t="shared" si="14"/>
        <v>0.23579533526719496</v>
      </c>
      <c r="AJ141" s="13">
        <f t="shared" si="11"/>
        <v>29.557876520436793</v>
      </c>
      <c r="AK141" s="13">
        <f t="shared" si="15"/>
        <v>1.295578765204368</v>
      </c>
      <c r="AL141" s="39"/>
    </row>
    <row r="142" spans="1:38" x14ac:dyDescent="0.25">
      <c r="A142" s="8" t="s">
        <v>197</v>
      </c>
      <c r="B142" s="13" t="s">
        <v>53</v>
      </c>
      <c r="C142" s="33">
        <v>22403.116000000002</v>
      </c>
      <c r="D142" s="1">
        <v>23072.639999999999</v>
      </c>
      <c r="E142" s="1">
        <v>1.71</v>
      </c>
      <c r="F142" s="1">
        <v>3.19</v>
      </c>
      <c r="G142" s="1">
        <v>5.44</v>
      </c>
      <c r="H142" s="19" t="s">
        <v>54</v>
      </c>
      <c r="I142" s="33">
        <v>595.23</v>
      </c>
      <c r="J142" s="1">
        <v>265.69</v>
      </c>
      <c r="K142" s="19">
        <v>155.36000000000001</v>
      </c>
      <c r="L142" s="33">
        <v>16434.385999999999</v>
      </c>
      <c r="M142" s="1">
        <v>0.42899999999999999</v>
      </c>
      <c r="N142" s="1">
        <v>10557.95</v>
      </c>
      <c r="O142" s="1">
        <v>0.27600000000000002</v>
      </c>
      <c r="P142" s="1">
        <v>7938.5230000000001</v>
      </c>
      <c r="Q142" s="1">
        <v>0.20699999999999999</v>
      </c>
      <c r="R142" s="19">
        <v>0.35435</v>
      </c>
      <c r="S142" s="33">
        <v>0</v>
      </c>
      <c r="T142" s="1">
        <v>0</v>
      </c>
      <c r="U142" s="19">
        <v>0</v>
      </c>
      <c r="V142" s="33">
        <v>16434.385999999999</v>
      </c>
      <c r="W142" s="1">
        <v>0.42899999999999999</v>
      </c>
      <c r="X142" s="1">
        <v>10557.95</v>
      </c>
      <c r="Y142" s="1">
        <v>0.27600000000000002</v>
      </c>
      <c r="Z142" s="1">
        <v>0</v>
      </c>
      <c r="AA142" s="1">
        <v>0</v>
      </c>
      <c r="AB142" s="19">
        <v>0</v>
      </c>
      <c r="AC142" s="31">
        <v>204</v>
      </c>
      <c r="AD142" s="32">
        <v>0</v>
      </c>
      <c r="AE142" s="18">
        <f t="shared" si="12"/>
        <v>1.7047328545930955</v>
      </c>
      <c r="AF142" s="32">
        <v>8.8417440162999998</v>
      </c>
      <c r="AG142" s="32">
        <v>0</v>
      </c>
      <c r="AH142" s="19">
        <f t="shared" si="13"/>
        <v>0.353227673451185</v>
      </c>
      <c r="AI142" s="20">
        <f t="shared" si="14"/>
        <v>0.25179909316082694</v>
      </c>
      <c r="AJ142" s="13">
        <f t="shared" si="11"/>
        <v>21.642073990737657</v>
      </c>
      <c r="AK142" s="13">
        <f t="shared" si="15"/>
        <v>1.2164207399073765</v>
      </c>
      <c r="AL142" s="39"/>
    </row>
    <row r="143" spans="1:38" x14ac:dyDescent="0.25">
      <c r="A143" s="8" t="s">
        <v>198</v>
      </c>
      <c r="B143" s="13" t="s">
        <v>53</v>
      </c>
      <c r="C143" s="33">
        <v>54750.118999999999</v>
      </c>
      <c r="D143" s="1">
        <v>53836.160000000003</v>
      </c>
      <c r="E143" s="1">
        <v>1.633</v>
      </c>
      <c r="F143" s="1">
        <v>6.05</v>
      </c>
      <c r="G143" s="1">
        <v>6.52</v>
      </c>
      <c r="H143" s="19" t="s">
        <v>54</v>
      </c>
      <c r="I143" s="33">
        <v>4765.04</v>
      </c>
      <c r="J143" s="1">
        <v>870.33</v>
      </c>
      <c r="K143" s="19">
        <v>533.02</v>
      </c>
      <c r="L143" s="33">
        <v>35658.160000000003</v>
      </c>
      <c r="M143" s="1">
        <v>0.39900000000000002</v>
      </c>
      <c r="N143" s="1">
        <v>27192.339</v>
      </c>
      <c r="O143" s="1">
        <v>0.30399999999999999</v>
      </c>
      <c r="P143" s="1">
        <v>19999.965</v>
      </c>
      <c r="Q143" s="1">
        <v>0.224</v>
      </c>
      <c r="R143" s="19">
        <v>0.36530000000000001</v>
      </c>
      <c r="S143" s="33">
        <v>4785.1000000000004</v>
      </c>
      <c r="T143" s="1">
        <v>873.99</v>
      </c>
      <c r="U143" s="19">
        <v>535.26</v>
      </c>
      <c r="V143" s="33">
        <v>35658.160000000003</v>
      </c>
      <c r="W143" s="1">
        <v>0.39900000000000002</v>
      </c>
      <c r="X143" s="1">
        <v>27192.017</v>
      </c>
      <c r="Y143" s="1">
        <v>0.30399999999999999</v>
      </c>
      <c r="Z143" s="1">
        <v>20239.018</v>
      </c>
      <c r="AA143" s="1">
        <v>0.22600000000000001</v>
      </c>
      <c r="AB143" s="19">
        <v>0.36965999999999999</v>
      </c>
      <c r="AC143" s="31">
        <v>493.23115000000001</v>
      </c>
      <c r="AD143" s="32">
        <v>1.3738416852999999</v>
      </c>
      <c r="AE143" s="18">
        <f t="shared" si="12"/>
        <v>1.6360144384518738</v>
      </c>
      <c r="AF143" s="32">
        <v>9.1618142210000002</v>
      </c>
      <c r="AG143" s="32">
        <v>2.5519236300000001E-2</v>
      </c>
      <c r="AH143" s="19">
        <f t="shared" si="13"/>
        <v>0.36601447812895005</v>
      </c>
      <c r="AI143" s="20">
        <f t="shared" si="14"/>
        <v>0.260914193885603</v>
      </c>
      <c r="AJ143" s="13">
        <f t="shared" si="11"/>
        <v>16.479550841787049</v>
      </c>
      <c r="AK143" s="13">
        <f t="shared" si="15"/>
        <v>1.1647955084178705</v>
      </c>
      <c r="AL143" s="39" t="s">
        <v>55</v>
      </c>
    </row>
    <row r="144" spans="1:38" x14ac:dyDescent="0.25">
      <c r="A144" s="8" t="s">
        <v>199</v>
      </c>
      <c r="B144" s="13" t="s">
        <v>53</v>
      </c>
      <c r="C144" s="33">
        <v>40387.25</v>
      </c>
      <c r="D144" s="1">
        <v>43261.2</v>
      </c>
      <c r="E144" s="1">
        <v>1.7789999999999999</v>
      </c>
      <c r="F144" s="1">
        <v>1.69</v>
      </c>
      <c r="G144" s="1">
        <v>6.75</v>
      </c>
      <c r="H144" s="19" t="s">
        <v>57</v>
      </c>
      <c r="I144" s="33">
        <v>2193.84</v>
      </c>
      <c r="J144" s="1">
        <v>543.20000000000005</v>
      </c>
      <c r="K144" s="19">
        <v>305.39</v>
      </c>
      <c r="L144" s="33">
        <v>21608.391</v>
      </c>
      <c r="M144" s="1">
        <v>0.30099999999999999</v>
      </c>
      <c r="N144" s="1">
        <v>18182.353999999999</v>
      </c>
      <c r="O144" s="1">
        <v>0.253</v>
      </c>
      <c r="P144" s="1">
        <v>11236.695</v>
      </c>
      <c r="Q144" s="1">
        <v>0.156</v>
      </c>
      <c r="R144" s="19">
        <v>0.27822000000000002</v>
      </c>
      <c r="S144" s="33">
        <v>0</v>
      </c>
      <c r="T144" s="1">
        <v>0</v>
      </c>
      <c r="U144" s="19">
        <v>0</v>
      </c>
      <c r="V144" s="33">
        <v>21608.391</v>
      </c>
      <c r="W144" s="1">
        <v>0.30099999999999999</v>
      </c>
      <c r="X144" s="1">
        <v>18182.353999999999</v>
      </c>
      <c r="Y144" s="1">
        <v>0.253</v>
      </c>
      <c r="Z144" s="1">
        <v>0</v>
      </c>
      <c r="AA144" s="1">
        <v>0</v>
      </c>
      <c r="AB144" s="19">
        <v>0</v>
      </c>
      <c r="AC144" s="31">
        <v>218.86457999999999</v>
      </c>
      <c r="AD144" s="32">
        <v>0.14029675129999999</v>
      </c>
      <c r="AE144" s="18">
        <f t="shared" si="12"/>
        <v>1.2921197401561182</v>
      </c>
      <c r="AF144" s="32">
        <v>5.0592015440999996</v>
      </c>
      <c r="AG144" s="32">
        <v>3.2430534999999998E-3</v>
      </c>
      <c r="AH144" s="19">
        <f t="shared" si="13"/>
        <v>0.20211510168679497</v>
      </c>
      <c r="AI144" s="20">
        <f t="shared" si="14"/>
        <v>0.14407817717565233</v>
      </c>
      <c r="AJ144" s="13">
        <f t="shared" si="11"/>
        <v>7.6421941181715844</v>
      </c>
      <c r="AK144" s="13">
        <f t="shared" si="15"/>
        <v>0.92357805881828414</v>
      </c>
      <c r="AL144" s="39"/>
    </row>
    <row r="145" spans="1:38" x14ac:dyDescent="0.25">
      <c r="A145" s="8" t="s">
        <v>200</v>
      </c>
      <c r="B145" s="13" t="s">
        <v>53</v>
      </c>
      <c r="C145" s="33">
        <v>25457.455999999998</v>
      </c>
      <c r="D145" s="1">
        <v>31724.880000000001</v>
      </c>
      <c r="E145" s="1">
        <v>2.069</v>
      </c>
      <c r="F145" s="1">
        <v>3.51</v>
      </c>
      <c r="G145" s="1">
        <v>5.72</v>
      </c>
      <c r="H145" s="19" t="s">
        <v>54</v>
      </c>
      <c r="I145" s="33">
        <v>688.11</v>
      </c>
      <c r="J145" s="1">
        <v>270.3</v>
      </c>
      <c r="K145" s="19">
        <v>130.62</v>
      </c>
      <c r="L145" s="33">
        <v>10875.683999999999</v>
      </c>
      <c r="M145" s="1">
        <v>0.20599999999999999</v>
      </c>
      <c r="N145" s="1">
        <v>9229.11</v>
      </c>
      <c r="O145" s="1">
        <v>0.17499999999999999</v>
      </c>
      <c r="P145" s="1">
        <v>5167.3789999999999</v>
      </c>
      <c r="Q145" s="1">
        <v>9.8000000000000004E-2</v>
      </c>
      <c r="R145" s="19">
        <v>0.20297999999999999</v>
      </c>
      <c r="S145" s="33">
        <v>651.05999999999995</v>
      </c>
      <c r="T145" s="1">
        <v>255.74</v>
      </c>
      <c r="U145" s="19">
        <v>123.59</v>
      </c>
      <c r="V145" s="33">
        <v>10875.683999999999</v>
      </c>
      <c r="W145" s="1">
        <v>0.20599999999999999</v>
      </c>
      <c r="X145" s="1">
        <v>9228.9009999999998</v>
      </c>
      <c r="Y145" s="1">
        <v>0.17499999999999999</v>
      </c>
      <c r="Z145" s="1">
        <v>5134.9610000000002</v>
      </c>
      <c r="AA145" s="1">
        <v>9.7000000000000003E-2</v>
      </c>
      <c r="AB145" s="19">
        <v>0.20171</v>
      </c>
      <c r="AC145" s="31">
        <v>120</v>
      </c>
      <c r="AD145" s="32">
        <v>0</v>
      </c>
      <c r="AE145" s="18">
        <f t="shared" si="12"/>
        <v>1.5405535578029865</v>
      </c>
      <c r="AF145" s="32">
        <v>3.7825642850999999</v>
      </c>
      <c r="AG145" s="32">
        <v>0</v>
      </c>
      <c r="AH145" s="19">
        <f t="shared" si="13"/>
        <v>0.15111344318974501</v>
      </c>
      <c r="AI145" s="20">
        <f t="shared" si="14"/>
        <v>0.10772153718257967</v>
      </c>
      <c r="AJ145" s="13">
        <f t="shared" si="11"/>
        <v>9.91993590059149</v>
      </c>
      <c r="AK145" s="13">
        <f t="shared" si="15"/>
        <v>1.0991993590059148</v>
      </c>
      <c r="AL145" s="39" t="s">
        <v>55</v>
      </c>
    </row>
    <row r="146" spans="1:38" x14ac:dyDescent="0.25">
      <c r="A146" s="8" t="s">
        <v>201</v>
      </c>
      <c r="B146" s="13" t="s">
        <v>53</v>
      </c>
      <c r="C146" s="33">
        <v>63358.951999999997</v>
      </c>
      <c r="D146" s="1">
        <v>65372.480000000003</v>
      </c>
      <c r="E146" s="1">
        <v>1.7130000000000001</v>
      </c>
      <c r="F146" s="1">
        <v>2.0699999999999998</v>
      </c>
      <c r="G146" s="1">
        <v>6.77</v>
      </c>
      <c r="H146" s="19" t="s">
        <v>57</v>
      </c>
      <c r="I146" s="33">
        <v>2111.27</v>
      </c>
      <c r="J146" s="1">
        <v>333.22</v>
      </c>
      <c r="K146" s="19">
        <v>194.49</v>
      </c>
      <c r="L146" s="33">
        <v>46581.235000000001</v>
      </c>
      <c r="M146" s="1">
        <v>0.42899999999999999</v>
      </c>
      <c r="N146" s="1">
        <v>29816.828000000001</v>
      </c>
      <c r="O146" s="1">
        <v>0.27500000000000002</v>
      </c>
      <c r="P146" s="1">
        <v>23749.103999999999</v>
      </c>
      <c r="Q146" s="1">
        <v>0.219</v>
      </c>
      <c r="R146" s="19">
        <v>0.37483</v>
      </c>
      <c r="S146" s="33">
        <v>0</v>
      </c>
      <c r="T146" s="1">
        <v>0</v>
      </c>
      <c r="U146" s="19">
        <v>0</v>
      </c>
      <c r="V146" s="33">
        <v>46581.235000000001</v>
      </c>
      <c r="W146" s="1">
        <v>0.42899999999999999</v>
      </c>
      <c r="X146" s="1">
        <v>29816.828000000001</v>
      </c>
      <c r="Y146" s="1">
        <v>0.27500000000000002</v>
      </c>
      <c r="Z146" s="1">
        <v>0</v>
      </c>
      <c r="AA146" s="1">
        <v>0</v>
      </c>
      <c r="AB146" s="19">
        <v>0</v>
      </c>
      <c r="AC146" s="31">
        <v>383.99811</v>
      </c>
      <c r="AD146" s="32">
        <v>7.5600023999999998E-3</v>
      </c>
      <c r="AE146" s="18">
        <f t="shared" si="12"/>
        <v>1.0726245398421341</v>
      </c>
      <c r="AF146" s="32">
        <v>5.8740709193000002</v>
      </c>
      <c r="AG146" s="32">
        <v>1.156464E-4</v>
      </c>
      <c r="AH146" s="19">
        <f t="shared" si="13"/>
        <v>0.23466913322603503</v>
      </c>
      <c r="AI146" s="20">
        <f t="shared" si="14"/>
        <v>0.16728438732397022</v>
      </c>
      <c r="AJ146" s="13">
        <f t="shared" si="11"/>
        <v>23.614435011885746</v>
      </c>
      <c r="AK146" s="13">
        <f t="shared" si="15"/>
        <v>0.76385564988114252</v>
      </c>
      <c r="AL146" s="39"/>
    </row>
    <row r="147" spans="1:38" x14ac:dyDescent="0.25">
      <c r="A147" s="8" t="s">
        <v>202</v>
      </c>
      <c r="B147" s="13" t="s">
        <v>53</v>
      </c>
      <c r="C147" s="33">
        <v>39546.286999999997</v>
      </c>
      <c r="D147" s="1">
        <v>43261.2</v>
      </c>
      <c r="E147" s="1">
        <v>1.8169999999999999</v>
      </c>
      <c r="F147" s="1">
        <v>4.59</v>
      </c>
      <c r="G147" s="1">
        <v>5.66</v>
      </c>
      <c r="H147" s="19" t="s">
        <v>54</v>
      </c>
      <c r="I147" s="33">
        <v>1289.92</v>
      </c>
      <c r="J147" s="1">
        <v>326.18</v>
      </c>
      <c r="K147" s="19">
        <v>179.56</v>
      </c>
      <c r="L147" s="33">
        <v>17428.800999999999</v>
      </c>
      <c r="M147" s="1">
        <v>0.24299999999999999</v>
      </c>
      <c r="N147" s="1">
        <v>17332.009999999998</v>
      </c>
      <c r="O147" s="1">
        <v>0.24099999999999999</v>
      </c>
      <c r="P147" s="1">
        <v>9407.8150000000005</v>
      </c>
      <c r="Q147" s="1">
        <v>0.13100000000000001</v>
      </c>
      <c r="R147" s="19">
        <v>0.23788999999999999</v>
      </c>
      <c r="S147" s="33">
        <v>1317.2</v>
      </c>
      <c r="T147" s="1">
        <v>333.08</v>
      </c>
      <c r="U147" s="19">
        <v>183.36</v>
      </c>
      <c r="V147" s="33">
        <v>17428.800999999999</v>
      </c>
      <c r="W147" s="1">
        <v>0.24299999999999999</v>
      </c>
      <c r="X147" s="1">
        <v>17332.009999999998</v>
      </c>
      <c r="Y147" s="1">
        <v>0.24099999999999999</v>
      </c>
      <c r="Z147" s="1">
        <v>9402.616</v>
      </c>
      <c r="AA147" s="1">
        <v>0.13100000000000001</v>
      </c>
      <c r="AB147" s="19">
        <v>0.23776</v>
      </c>
      <c r="AC147" s="31">
        <v>180.02172999999999</v>
      </c>
      <c r="AD147" s="32">
        <v>8.6870008600000007E-2</v>
      </c>
      <c r="AE147" s="18">
        <f t="shared" si="12"/>
        <v>1.2694103456326082</v>
      </c>
      <c r="AF147" s="32">
        <v>4.1613230171</v>
      </c>
      <c r="AG147" s="32">
        <v>2.0080584999999998E-3</v>
      </c>
      <c r="AH147" s="19">
        <f t="shared" si="13"/>
        <v>0.166244854533145</v>
      </c>
      <c r="AI147" s="20">
        <f t="shared" si="14"/>
        <v>0.11850799572158796</v>
      </c>
      <c r="AJ147" s="13">
        <f t="shared" si="11"/>
        <v>9.5358811285588132</v>
      </c>
      <c r="AK147" s="13">
        <f t="shared" si="15"/>
        <v>0.9046411887144119</v>
      </c>
      <c r="AL147" s="39" t="s">
        <v>55</v>
      </c>
    </row>
    <row r="148" spans="1:38" x14ac:dyDescent="0.25">
      <c r="A148" s="8" t="s">
        <v>203</v>
      </c>
      <c r="B148" s="13" t="s">
        <v>53</v>
      </c>
      <c r="C148" s="33">
        <v>46072.858999999997</v>
      </c>
      <c r="D148" s="1">
        <v>50471.4</v>
      </c>
      <c r="E148" s="1">
        <v>1.819</v>
      </c>
      <c r="F148" s="1">
        <v>5.25</v>
      </c>
      <c r="G148" s="1">
        <v>5.51</v>
      </c>
      <c r="H148" s="19" t="s">
        <v>54</v>
      </c>
      <c r="I148" s="33">
        <v>2131.65</v>
      </c>
      <c r="J148" s="1">
        <v>462.67</v>
      </c>
      <c r="K148" s="19">
        <v>254.34</v>
      </c>
      <c r="L148" s="33">
        <v>21341.626</v>
      </c>
      <c r="M148" s="1">
        <v>0.255</v>
      </c>
      <c r="N148" s="1">
        <v>20172.731</v>
      </c>
      <c r="O148" s="1">
        <v>0.24099999999999999</v>
      </c>
      <c r="P148" s="1">
        <v>11446.008</v>
      </c>
      <c r="Q148" s="1">
        <v>0.13700000000000001</v>
      </c>
      <c r="R148" s="19">
        <v>0.24843000000000001</v>
      </c>
      <c r="S148" s="33">
        <v>2153.6999999999998</v>
      </c>
      <c r="T148" s="1">
        <v>467.45</v>
      </c>
      <c r="U148" s="19">
        <v>256.97000000000003</v>
      </c>
      <c r="V148" s="33">
        <v>21341.626</v>
      </c>
      <c r="W148" s="1">
        <v>0.255</v>
      </c>
      <c r="X148" s="1">
        <v>20172.731</v>
      </c>
      <c r="Y148" s="1">
        <v>0.24099999999999999</v>
      </c>
      <c r="Z148" s="1">
        <v>11431.887000000001</v>
      </c>
      <c r="AA148" s="1">
        <v>0.13600000000000001</v>
      </c>
      <c r="AB148" s="19">
        <v>0.24812999999999999</v>
      </c>
      <c r="AC148" s="31">
        <v>273.72570000000002</v>
      </c>
      <c r="AD148" s="32">
        <v>4.0540588244000002</v>
      </c>
      <c r="AE148" s="18">
        <f t="shared" si="12"/>
        <v>1.5864536970890937</v>
      </c>
      <c r="AF148" s="32">
        <v>5.4234455351999999</v>
      </c>
      <c r="AG148" s="32">
        <v>8.0324818699999995E-2</v>
      </c>
      <c r="AH148" s="19">
        <f t="shared" si="13"/>
        <v>0.21666664913124001</v>
      </c>
      <c r="AI148" s="20">
        <f t="shared" si="14"/>
        <v>0.15445127850941398</v>
      </c>
      <c r="AJ148" s="13">
        <f t="shared" si="11"/>
        <v>12.738159495922604</v>
      </c>
      <c r="AK148" s="13">
        <f t="shared" si="15"/>
        <v>1.1273815949592261</v>
      </c>
      <c r="AL148" s="39" t="s">
        <v>55</v>
      </c>
    </row>
    <row r="149" spans="1:38" x14ac:dyDescent="0.25">
      <c r="A149" s="8" t="s">
        <v>204</v>
      </c>
      <c r="B149" s="13" t="s">
        <v>53</v>
      </c>
      <c r="C149" s="33">
        <v>27457.204000000002</v>
      </c>
      <c r="D149" s="1">
        <v>34608.959999999999</v>
      </c>
      <c r="E149" s="1">
        <v>2.093</v>
      </c>
      <c r="F149" s="1">
        <v>2.35</v>
      </c>
      <c r="G149" s="1">
        <v>3.14</v>
      </c>
      <c r="H149" s="19" t="s">
        <v>54</v>
      </c>
      <c r="I149" s="33">
        <v>0</v>
      </c>
      <c r="J149" s="1">
        <v>0</v>
      </c>
      <c r="K149" s="19">
        <v>0</v>
      </c>
      <c r="L149" s="33">
        <v>6427.3140000000003</v>
      </c>
      <c r="M149" s="1">
        <v>0.112</v>
      </c>
      <c r="N149" s="1">
        <v>9771.5079999999998</v>
      </c>
      <c r="O149" s="1">
        <v>0.17</v>
      </c>
      <c r="P149" s="1">
        <v>0</v>
      </c>
      <c r="Q149" s="1">
        <v>0</v>
      </c>
      <c r="R149" s="19">
        <v>0</v>
      </c>
      <c r="S149" s="33">
        <v>0</v>
      </c>
      <c r="T149" s="1">
        <v>0</v>
      </c>
      <c r="U149" s="19">
        <v>0</v>
      </c>
      <c r="V149" s="33">
        <v>6427.3140000000003</v>
      </c>
      <c r="W149" s="1">
        <v>0.112</v>
      </c>
      <c r="X149" s="1">
        <v>9771.5079999999998</v>
      </c>
      <c r="Y149" s="1">
        <v>0.17</v>
      </c>
      <c r="Z149" s="1">
        <v>0</v>
      </c>
      <c r="AA149" s="1">
        <v>0</v>
      </c>
      <c r="AB149" s="19">
        <v>0</v>
      </c>
      <c r="AC149" s="31">
        <v>96.140770000000003</v>
      </c>
      <c r="AD149" s="32">
        <v>0.1727191663</v>
      </c>
      <c r="AE149" s="21" t="s">
        <v>178</v>
      </c>
      <c r="AF149" s="32">
        <v>2.7779479668999998</v>
      </c>
      <c r="AG149" s="32">
        <v>4.9906491999999998E-3</v>
      </c>
      <c r="AH149" s="19">
        <f t="shared" si="13"/>
        <v>0.11097902127765499</v>
      </c>
      <c r="AI149" s="20">
        <f t="shared" si="14"/>
        <v>7.9111629744523626E-2</v>
      </c>
      <c r="AJ149" s="13" t="s">
        <v>178</v>
      </c>
      <c r="AK149" s="13" t="e">
        <f t="shared" si="15"/>
        <v>#DIV/0!</v>
      </c>
      <c r="AL149" s="39"/>
    </row>
    <row r="150" spans="1:38" x14ac:dyDescent="0.25">
      <c r="A150" s="8" t="s">
        <v>205</v>
      </c>
      <c r="B150" s="13" t="s">
        <v>53</v>
      </c>
      <c r="C150" s="33">
        <v>89581.032999999996</v>
      </c>
      <c r="D150" s="1">
        <v>86522.4</v>
      </c>
      <c r="E150" s="1">
        <v>1.6040000000000001</v>
      </c>
      <c r="F150" s="1">
        <v>3.64</v>
      </c>
      <c r="G150" s="1">
        <v>9.99</v>
      </c>
      <c r="H150" s="19" t="s">
        <v>57</v>
      </c>
      <c r="I150" s="33">
        <v>2375.6999999999998</v>
      </c>
      <c r="J150" s="1">
        <v>265.2</v>
      </c>
      <c r="K150" s="19">
        <v>165.35</v>
      </c>
      <c r="L150" s="33">
        <v>72988.331000000006</v>
      </c>
      <c r="M150" s="1">
        <v>0.50800000000000001</v>
      </c>
      <c r="N150" s="1">
        <v>45165.919999999998</v>
      </c>
      <c r="O150" s="1">
        <v>0.314</v>
      </c>
      <c r="P150" s="1">
        <v>36480.514000000003</v>
      </c>
      <c r="Q150" s="1">
        <v>0.254</v>
      </c>
      <c r="R150" s="19">
        <v>0.40722999999999998</v>
      </c>
      <c r="S150" s="33">
        <v>716.56</v>
      </c>
      <c r="T150" s="1">
        <v>79.989999999999995</v>
      </c>
      <c r="U150" s="19">
        <v>49.87</v>
      </c>
      <c r="V150" s="33">
        <v>72988.331000000006</v>
      </c>
      <c r="W150" s="1">
        <v>0.50800000000000001</v>
      </c>
      <c r="X150" s="1">
        <v>45165.919999999998</v>
      </c>
      <c r="Y150" s="1">
        <v>0.314</v>
      </c>
      <c r="Z150" s="1">
        <v>6693.5889999999999</v>
      </c>
      <c r="AA150" s="1">
        <v>4.7E-2</v>
      </c>
      <c r="AB150" s="19">
        <v>7.4719999999999995E-2</v>
      </c>
      <c r="AC150" s="31">
        <v>978.71051999999997</v>
      </c>
      <c r="AD150" s="32">
        <v>9.4429236476000007</v>
      </c>
      <c r="AE150" s="18">
        <f t="shared" si="12"/>
        <v>1.7797507264971688</v>
      </c>
      <c r="AF150" s="32">
        <v>11.3117750117</v>
      </c>
      <c r="AG150" s="32">
        <v>0.1091397564</v>
      </c>
      <c r="AH150" s="19">
        <f t="shared" si="13"/>
        <v>0.451905411717415</v>
      </c>
      <c r="AI150" s="20">
        <f t="shared" si="14"/>
        <v>0.32214172732601765</v>
      </c>
      <c r="AJ150" s="13">
        <f t="shared" si="11"/>
        <v>26.827451703156552</v>
      </c>
      <c r="AK150" s="13">
        <f t="shared" si="15"/>
        <v>1.2682745170315655</v>
      </c>
      <c r="AL150" s="39"/>
    </row>
    <row r="151" spans="1:38" x14ac:dyDescent="0.25">
      <c r="A151" s="8" t="s">
        <v>206</v>
      </c>
      <c r="B151" s="13" t="s">
        <v>53</v>
      </c>
      <c r="C151" s="33">
        <v>81337.494000000006</v>
      </c>
      <c r="D151" s="1">
        <v>77870.16</v>
      </c>
      <c r="E151" s="1">
        <v>1.59</v>
      </c>
      <c r="F151" s="1">
        <v>4.37</v>
      </c>
      <c r="G151" s="1">
        <v>9.18</v>
      </c>
      <c r="H151" s="19" t="s">
        <v>59</v>
      </c>
      <c r="I151" s="33">
        <v>6331.47</v>
      </c>
      <c r="J151" s="1">
        <v>778.42</v>
      </c>
      <c r="K151" s="19">
        <v>489.65</v>
      </c>
      <c r="L151" s="33">
        <v>57703.258999999998</v>
      </c>
      <c r="M151" s="1">
        <v>0.44600000000000001</v>
      </c>
      <c r="N151" s="1">
        <v>41367.864999999998</v>
      </c>
      <c r="O151" s="1">
        <v>0.32</v>
      </c>
      <c r="P151" s="1">
        <v>33172.891000000003</v>
      </c>
      <c r="Q151" s="1">
        <v>0.25700000000000001</v>
      </c>
      <c r="R151" s="19">
        <v>0.40783999999999998</v>
      </c>
      <c r="S151" s="33">
        <v>6293.54</v>
      </c>
      <c r="T151" s="1">
        <v>773.76</v>
      </c>
      <c r="U151" s="19">
        <v>486.72</v>
      </c>
      <c r="V151" s="33">
        <v>57703.258999999998</v>
      </c>
      <c r="W151" s="1">
        <v>0.44600000000000001</v>
      </c>
      <c r="X151" s="1">
        <v>41367.769999999997</v>
      </c>
      <c r="Y151" s="1">
        <v>0.32</v>
      </c>
      <c r="Z151" s="1">
        <v>33325.875</v>
      </c>
      <c r="AA151" s="1">
        <v>0.25800000000000001</v>
      </c>
      <c r="AB151" s="19">
        <v>0.40971999999999997</v>
      </c>
      <c r="AC151" s="31">
        <v>650.85239999999999</v>
      </c>
      <c r="AD151" s="32">
        <v>4.1811513514999996</v>
      </c>
      <c r="AE151" s="18">
        <f t="shared" si="12"/>
        <v>1.301562597934147</v>
      </c>
      <c r="AF151" s="32">
        <v>8.3582720599000009</v>
      </c>
      <c r="AG151" s="32">
        <v>5.3694509699999997E-2</v>
      </c>
      <c r="AH151" s="19">
        <f t="shared" si="13"/>
        <v>0.33391296879300508</v>
      </c>
      <c r="AI151" s="20">
        <f t="shared" si="14"/>
        <v>0.23803056514579016</v>
      </c>
      <c r="AJ151" s="13">
        <f t="shared" si="11"/>
        <v>7.3811030561127815</v>
      </c>
      <c r="AK151" s="13">
        <f t="shared" si="15"/>
        <v>0.92618896943887219</v>
      </c>
      <c r="AL151" s="39" t="s">
        <v>55</v>
      </c>
    </row>
    <row r="152" spans="1:38" x14ac:dyDescent="0.25">
      <c r="A152" s="8" t="s">
        <v>207</v>
      </c>
      <c r="B152" s="13" t="s">
        <v>53</v>
      </c>
      <c r="C152" s="33">
        <v>29833.8</v>
      </c>
      <c r="D152" s="1">
        <v>28840.799999999999</v>
      </c>
      <c r="E152" s="1">
        <v>1.605</v>
      </c>
      <c r="F152" s="1">
        <v>3.02</v>
      </c>
      <c r="G152" s="1">
        <v>3.82</v>
      </c>
      <c r="H152" s="19" t="s">
        <v>57</v>
      </c>
      <c r="I152" s="33">
        <v>0</v>
      </c>
      <c r="J152" s="1">
        <v>0</v>
      </c>
      <c r="K152" s="19">
        <v>0</v>
      </c>
      <c r="L152" s="33">
        <v>22935.284</v>
      </c>
      <c r="M152" s="1">
        <v>0.47899999999999998</v>
      </c>
      <c r="N152" s="1">
        <v>15020.507</v>
      </c>
      <c r="O152" s="1">
        <v>0.314</v>
      </c>
      <c r="P152" s="1">
        <v>6499.3739999999998</v>
      </c>
      <c r="Q152" s="1">
        <v>0.13600000000000001</v>
      </c>
      <c r="R152" s="19">
        <v>0.21784999999999999</v>
      </c>
      <c r="S152" s="33">
        <v>0</v>
      </c>
      <c r="T152" s="1">
        <v>0</v>
      </c>
      <c r="U152" s="19">
        <v>0</v>
      </c>
      <c r="V152" s="33">
        <v>22935.284</v>
      </c>
      <c r="W152" s="1">
        <v>0.47899999999999998</v>
      </c>
      <c r="X152" s="1">
        <v>15020.507</v>
      </c>
      <c r="Y152" s="1">
        <v>0.314</v>
      </c>
      <c r="Z152" s="1">
        <v>6663.0969999999998</v>
      </c>
      <c r="AA152" s="1">
        <v>0.13900000000000001</v>
      </c>
      <c r="AB152" s="19">
        <v>0.22334000000000001</v>
      </c>
      <c r="AC152" s="31">
        <v>324</v>
      </c>
      <c r="AD152" s="32">
        <v>0</v>
      </c>
      <c r="AE152" s="18">
        <f t="shared" si="12"/>
        <v>3.3070392745531167</v>
      </c>
      <c r="AF152" s="32">
        <v>11.234215926599999</v>
      </c>
      <c r="AG152" s="32">
        <v>0</v>
      </c>
      <c r="AH152" s="19">
        <f t="shared" si="13"/>
        <v>0.44880692626766999</v>
      </c>
      <c r="AI152" s="20">
        <f t="shared" si="14"/>
        <v>0.31993296542807526</v>
      </c>
      <c r="AJ152" s="13">
        <f t="shared" si="11"/>
        <v>135.24482752064355</v>
      </c>
      <c r="AK152" s="13">
        <f t="shared" si="15"/>
        <v>2.3524482752064357</v>
      </c>
      <c r="AL152" s="39" t="s">
        <v>55</v>
      </c>
    </row>
    <row r="153" spans="1:38" x14ac:dyDescent="0.25">
      <c r="A153" s="8" t="s">
        <v>208</v>
      </c>
      <c r="B153" s="13" t="s">
        <v>53</v>
      </c>
      <c r="C153" s="33">
        <v>19704.007000000001</v>
      </c>
      <c r="D153" s="1">
        <v>19227.2</v>
      </c>
      <c r="E153" s="1">
        <v>1.62</v>
      </c>
      <c r="F153" s="1">
        <v>3.84</v>
      </c>
      <c r="G153" s="1">
        <v>4.03</v>
      </c>
      <c r="H153" s="19" t="s">
        <v>54</v>
      </c>
      <c r="I153" s="33">
        <v>0</v>
      </c>
      <c r="J153" s="1">
        <v>0</v>
      </c>
      <c r="K153" s="19">
        <v>0</v>
      </c>
      <c r="L153" s="33">
        <v>15411.941000000001</v>
      </c>
      <c r="M153" s="1">
        <v>0.48299999999999998</v>
      </c>
      <c r="N153" s="1">
        <v>9835.1129999999994</v>
      </c>
      <c r="O153" s="1">
        <v>0.308</v>
      </c>
      <c r="P153" s="1">
        <v>7213.0720000000001</v>
      </c>
      <c r="Q153" s="1">
        <v>0.22600000000000001</v>
      </c>
      <c r="R153" s="19">
        <v>0.36607000000000001</v>
      </c>
      <c r="S153" s="33">
        <v>0</v>
      </c>
      <c r="T153" s="1">
        <v>0</v>
      </c>
      <c r="U153" s="19">
        <v>0</v>
      </c>
      <c r="V153" s="33">
        <v>15411.941000000001</v>
      </c>
      <c r="W153" s="1">
        <v>0.48299999999999998</v>
      </c>
      <c r="X153" s="1">
        <v>9833.8919999999998</v>
      </c>
      <c r="Y153" s="1">
        <v>0.308</v>
      </c>
      <c r="Z153" s="1">
        <v>7190.5420000000004</v>
      </c>
      <c r="AA153" s="1">
        <v>0.22500000000000001</v>
      </c>
      <c r="AB153" s="19">
        <v>0.36492999999999998</v>
      </c>
      <c r="AC153" s="31">
        <v>189.66181</v>
      </c>
      <c r="AD153" s="32">
        <v>1.2494786295</v>
      </c>
      <c r="AE153" s="18">
        <f t="shared" si="12"/>
        <v>1.7443173265822582</v>
      </c>
      <c r="AF153" s="32">
        <v>9.8643598452999992</v>
      </c>
      <c r="AG153" s="32">
        <v>6.4985707000000004E-2</v>
      </c>
      <c r="AH153" s="19">
        <f t="shared" si="13"/>
        <v>0.39408117581973501</v>
      </c>
      <c r="AI153" s="20">
        <f t="shared" si="14"/>
        <v>0.28092159862122146</v>
      </c>
      <c r="AJ153" s="13">
        <f t="shared" si="11"/>
        <v>24.301592310274977</v>
      </c>
      <c r="AK153" s="13">
        <f t="shared" si="15"/>
        <v>1.2430159231027498</v>
      </c>
      <c r="AL153" s="39" t="s">
        <v>55</v>
      </c>
    </row>
    <row r="154" spans="1:38" x14ac:dyDescent="0.25">
      <c r="A154" s="8" t="s">
        <v>209</v>
      </c>
      <c r="B154" s="13" t="s">
        <v>53</v>
      </c>
      <c r="C154" s="33">
        <v>33084.550000000003</v>
      </c>
      <c r="D154" s="1">
        <v>32686.240000000002</v>
      </c>
      <c r="E154" s="1">
        <v>1.641</v>
      </c>
      <c r="F154" s="1">
        <v>4.5599999999999996</v>
      </c>
      <c r="G154" s="1">
        <v>6.36</v>
      </c>
      <c r="H154" s="19" t="s">
        <v>54</v>
      </c>
      <c r="I154" s="33">
        <v>2578.2800000000002</v>
      </c>
      <c r="J154" s="1">
        <v>779.3</v>
      </c>
      <c r="K154" s="19">
        <v>475.02</v>
      </c>
      <c r="L154" s="33">
        <v>19978.666000000001</v>
      </c>
      <c r="M154" s="1">
        <v>0.36799999999999999</v>
      </c>
      <c r="N154" s="1">
        <v>16305.664000000001</v>
      </c>
      <c r="O154" s="1">
        <v>0.3</v>
      </c>
      <c r="P154" s="1">
        <v>11454.728999999999</v>
      </c>
      <c r="Q154" s="1">
        <v>0.21099999999999999</v>
      </c>
      <c r="R154" s="19">
        <v>0.34622999999999998</v>
      </c>
      <c r="S154" s="33">
        <v>2622.41</v>
      </c>
      <c r="T154" s="1">
        <v>792.64</v>
      </c>
      <c r="U154" s="19">
        <v>483.16</v>
      </c>
      <c r="V154" s="33">
        <v>19978.666000000001</v>
      </c>
      <c r="W154" s="1">
        <v>0.36799999999999999</v>
      </c>
      <c r="X154" s="1">
        <v>16305.664000000001</v>
      </c>
      <c r="Y154" s="1">
        <v>0.3</v>
      </c>
      <c r="Z154" s="1">
        <v>11466.143</v>
      </c>
      <c r="AA154" s="1">
        <v>0.21099999999999999</v>
      </c>
      <c r="AB154" s="19">
        <v>0.34656999999999999</v>
      </c>
      <c r="AC154" s="31">
        <v>233.15053</v>
      </c>
      <c r="AD154" s="32">
        <v>2.0263083582000001</v>
      </c>
      <c r="AE154" s="18">
        <f t="shared" si="12"/>
        <v>1.3502601769229983</v>
      </c>
      <c r="AF154" s="32">
        <v>7.1330702543999998</v>
      </c>
      <c r="AG154" s="32">
        <v>6.1993424900000003E-2</v>
      </c>
      <c r="AH154" s="19">
        <f t="shared" si="13"/>
        <v>0.28496615666328001</v>
      </c>
      <c r="AI154" s="20">
        <f t="shared" si="14"/>
        <v>0.20313872672622368</v>
      </c>
      <c r="AJ154" s="13">
        <f t="shared" si="11"/>
        <v>3.7257219306996729</v>
      </c>
      <c r="AK154" s="13">
        <f t="shared" si="15"/>
        <v>0.96274278069300323</v>
      </c>
      <c r="AL154" s="39" t="s">
        <v>55</v>
      </c>
    </row>
    <row r="155" spans="1:38" x14ac:dyDescent="0.25">
      <c r="A155" s="8" t="s">
        <v>210</v>
      </c>
      <c r="B155" s="13" t="s">
        <v>53</v>
      </c>
      <c r="C155" s="33">
        <v>39901.754999999997</v>
      </c>
      <c r="D155" s="1">
        <v>42299.839999999997</v>
      </c>
      <c r="E155" s="1">
        <v>1.76</v>
      </c>
      <c r="F155" s="1">
        <v>1.84</v>
      </c>
      <c r="G155" s="1">
        <v>6.01</v>
      </c>
      <c r="H155" s="19" t="s">
        <v>57</v>
      </c>
      <c r="I155" s="33">
        <v>1603.46</v>
      </c>
      <c r="J155" s="1">
        <v>401.85</v>
      </c>
      <c r="K155" s="19">
        <v>228.28</v>
      </c>
      <c r="L155" s="33">
        <v>19662.383000000002</v>
      </c>
      <c r="M155" s="1">
        <v>0.28000000000000003</v>
      </c>
      <c r="N155" s="1">
        <v>18191.314999999999</v>
      </c>
      <c r="O155" s="1">
        <v>0.25900000000000001</v>
      </c>
      <c r="P155" s="1">
        <v>9703.2469999999994</v>
      </c>
      <c r="Q155" s="1">
        <v>0.13800000000000001</v>
      </c>
      <c r="R155" s="19">
        <v>0.24318000000000001</v>
      </c>
      <c r="S155" s="33">
        <v>0</v>
      </c>
      <c r="T155" s="1">
        <v>0</v>
      </c>
      <c r="U155" s="19">
        <v>0</v>
      </c>
      <c r="V155" s="33">
        <v>19662.383000000002</v>
      </c>
      <c r="W155" s="1">
        <v>0.28000000000000003</v>
      </c>
      <c r="X155" s="1">
        <v>18191.314999999999</v>
      </c>
      <c r="Y155" s="1">
        <v>0.25900000000000001</v>
      </c>
      <c r="Z155" s="1">
        <v>0</v>
      </c>
      <c r="AA155" s="1">
        <v>0</v>
      </c>
      <c r="AB155" s="19">
        <v>0</v>
      </c>
      <c r="AC155" s="31">
        <v>192</v>
      </c>
      <c r="AD155" s="32">
        <v>0</v>
      </c>
      <c r="AE155" s="18">
        <f t="shared" si="12"/>
        <v>1.3126532350198137</v>
      </c>
      <c r="AF155" s="32">
        <v>4.5390771421</v>
      </c>
      <c r="AG155" s="32">
        <v>0</v>
      </c>
      <c r="AH155" s="19">
        <f t="shared" si="13"/>
        <v>0.18133613182689501</v>
      </c>
      <c r="AI155" s="20">
        <f t="shared" si="14"/>
        <v>0.12926584461852603</v>
      </c>
      <c r="AJ155" s="13">
        <f t="shared" si="11"/>
        <v>6.3290981025173805</v>
      </c>
      <c r="AK155" s="13">
        <f t="shared" si="15"/>
        <v>0.93670901897482617</v>
      </c>
      <c r="AL155" s="39"/>
    </row>
    <row r="156" spans="1:38" x14ac:dyDescent="0.25">
      <c r="A156" s="8" t="s">
        <v>211</v>
      </c>
      <c r="B156" s="13" t="s">
        <v>53</v>
      </c>
      <c r="C156" s="33">
        <v>25653.772000000001</v>
      </c>
      <c r="D156" s="1">
        <v>28840.799999999999</v>
      </c>
      <c r="E156" s="1">
        <v>1.867</v>
      </c>
      <c r="F156" s="1">
        <v>3.27</v>
      </c>
      <c r="G156" s="1">
        <v>3.5</v>
      </c>
      <c r="H156" s="19" t="s">
        <v>54</v>
      </c>
      <c r="I156" s="33">
        <v>0</v>
      </c>
      <c r="J156" s="1">
        <v>0</v>
      </c>
      <c r="K156" s="19">
        <v>0</v>
      </c>
      <c r="L156" s="33">
        <v>7744.2150000000001</v>
      </c>
      <c r="M156" s="1">
        <v>0.16200000000000001</v>
      </c>
      <c r="N156" s="1">
        <v>10859.287</v>
      </c>
      <c r="O156" s="1">
        <v>0.22700000000000001</v>
      </c>
      <c r="P156" s="1">
        <v>3826.8130000000001</v>
      </c>
      <c r="Q156" s="1">
        <v>0.08</v>
      </c>
      <c r="R156" s="19">
        <v>0.14917</v>
      </c>
      <c r="S156" s="33">
        <v>0</v>
      </c>
      <c r="T156" s="1">
        <v>0</v>
      </c>
      <c r="U156" s="19">
        <v>0</v>
      </c>
      <c r="V156" s="33">
        <v>7744.2150000000001</v>
      </c>
      <c r="W156" s="1">
        <v>0.16200000000000001</v>
      </c>
      <c r="X156" s="1">
        <v>10859.287</v>
      </c>
      <c r="Y156" s="1">
        <v>0.22700000000000001</v>
      </c>
      <c r="Z156" s="1">
        <v>3834.4140000000002</v>
      </c>
      <c r="AA156" s="1">
        <v>0.08</v>
      </c>
      <c r="AB156" s="19">
        <v>0.14946999999999999</v>
      </c>
      <c r="AC156" s="31">
        <v>112</v>
      </c>
      <c r="AD156" s="32">
        <v>0</v>
      </c>
      <c r="AE156" s="18">
        <f t="shared" si="12"/>
        <v>1.9415413895153339</v>
      </c>
      <c r="AF156" s="32">
        <v>3.883432666</v>
      </c>
      <c r="AG156" s="32">
        <v>0</v>
      </c>
      <c r="AH156" s="19">
        <f t="shared" si="13"/>
        <v>0.15514313500670002</v>
      </c>
      <c r="AI156" s="20">
        <f t="shared" si="14"/>
        <v>0.11059411150642323</v>
      </c>
      <c r="AJ156" s="13">
        <f t="shared" si="11"/>
        <v>38.242639383029037</v>
      </c>
      <c r="AK156" s="13">
        <f t="shared" si="15"/>
        <v>1.3824263938302903</v>
      </c>
      <c r="AL156" s="39" t="s">
        <v>55</v>
      </c>
    </row>
    <row r="157" spans="1:38" x14ac:dyDescent="0.25">
      <c r="A157" s="8" t="s">
        <v>212</v>
      </c>
      <c r="B157" s="13" t="s">
        <v>53</v>
      </c>
      <c r="C157" s="33">
        <v>21406.219000000001</v>
      </c>
      <c r="D157" s="1">
        <v>17304.48</v>
      </c>
      <c r="E157" s="1">
        <v>1.3420000000000001</v>
      </c>
      <c r="F157" s="1">
        <v>3.13</v>
      </c>
      <c r="G157" s="1">
        <v>9.81</v>
      </c>
      <c r="H157" s="19" t="s">
        <v>57</v>
      </c>
      <c r="I157" s="33">
        <v>1486.24</v>
      </c>
      <c r="J157" s="1">
        <v>694.3</v>
      </c>
      <c r="K157" s="19">
        <v>517.23</v>
      </c>
      <c r="L157" s="33">
        <v>18486.117999999999</v>
      </c>
      <c r="M157" s="1">
        <v>0.64300000000000002</v>
      </c>
      <c r="N157" s="1">
        <v>12523.659</v>
      </c>
      <c r="O157" s="1">
        <v>0.436</v>
      </c>
      <c r="P157" s="1">
        <v>10658.887000000001</v>
      </c>
      <c r="Q157" s="1">
        <v>0.371</v>
      </c>
      <c r="R157" s="19">
        <v>0.49792999999999998</v>
      </c>
      <c r="S157" s="33">
        <v>0</v>
      </c>
      <c r="T157" s="1">
        <v>0</v>
      </c>
      <c r="U157" s="19">
        <v>0</v>
      </c>
      <c r="V157" s="33">
        <v>18486.117999999999</v>
      </c>
      <c r="W157" s="1">
        <v>0.64300000000000002</v>
      </c>
      <c r="X157" s="1">
        <v>12523.619000000001</v>
      </c>
      <c r="Y157" s="1">
        <v>0.436</v>
      </c>
      <c r="Z157" s="1">
        <v>0</v>
      </c>
      <c r="AA157" s="1">
        <v>0</v>
      </c>
      <c r="AB157" s="19">
        <v>0</v>
      </c>
      <c r="AC157" s="31">
        <v>273.23603000000003</v>
      </c>
      <c r="AD157" s="32">
        <v>1.7355461624999999</v>
      </c>
      <c r="AE157" s="18">
        <f t="shared" si="12"/>
        <v>1.7005600789720208</v>
      </c>
      <c r="AF157" s="32">
        <v>15.790085184900001</v>
      </c>
      <c r="AG157" s="32">
        <v>0.10029578359999999</v>
      </c>
      <c r="AH157" s="19">
        <f t="shared" si="13"/>
        <v>0.63081390313675501</v>
      </c>
      <c r="AI157" s="20">
        <f t="shared" si="14"/>
        <v>0.44967702335198723</v>
      </c>
      <c r="AJ157" s="13">
        <f t="shared" si="11"/>
        <v>21.206744838810572</v>
      </c>
      <c r="AK157" s="13">
        <f t="shared" si="15"/>
        <v>1.2120674483881058</v>
      </c>
      <c r="AL157" s="39"/>
    </row>
    <row r="158" spans="1:38" x14ac:dyDescent="0.25">
      <c r="A158" s="8" t="s">
        <v>213</v>
      </c>
      <c r="B158" s="13" t="s">
        <v>53</v>
      </c>
      <c r="C158" s="33">
        <v>19168.186000000002</v>
      </c>
      <c r="D158" s="1">
        <v>21630.6</v>
      </c>
      <c r="E158" s="1">
        <v>1.8740000000000001</v>
      </c>
      <c r="F158" s="1">
        <v>2.57</v>
      </c>
      <c r="G158" s="1">
        <v>3.63</v>
      </c>
      <c r="H158" s="19" t="s">
        <v>54</v>
      </c>
      <c r="I158" s="33">
        <v>0</v>
      </c>
      <c r="J158" s="1">
        <v>0</v>
      </c>
      <c r="K158" s="19">
        <v>0</v>
      </c>
      <c r="L158" s="33">
        <v>7846.7439999999997</v>
      </c>
      <c r="M158" s="1">
        <v>0.218</v>
      </c>
      <c r="N158" s="1">
        <v>8079.1629999999996</v>
      </c>
      <c r="O158" s="1">
        <v>0.22500000000000001</v>
      </c>
      <c r="P158" s="1">
        <v>3576.645</v>
      </c>
      <c r="Q158" s="1">
        <v>0.1</v>
      </c>
      <c r="R158" s="19">
        <v>0.18659000000000001</v>
      </c>
      <c r="S158" s="33">
        <v>0</v>
      </c>
      <c r="T158" s="1">
        <v>0</v>
      </c>
      <c r="U158" s="19">
        <v>0</v>
      </c>
      <c r="V158" s="33">
        <v>7846.7439999999997</v>
      </c>
      <c r="W158" s="1">
        <v>0.218</v>
      </c>
      <c r="X158" s="1">
        <v>8079.1629999999996</v>
      </c>
      <c r="Y158" s="1">
        <v>0.22500000000000001</v>
      </c>
      <c r="Z158" s="1">
        <v>3643.7020000000002</v>
      </c>
      <c r="AA158" s="1">
        <v>0.10100000000000001</v>
      </c>
      <c r="AB158" s="19">
        <v>0.19009000000000001</v>
      </c>
      <c r="AC158" s="31">
        <v>120</v>
      </c>
      <c r="AD158" s="32">
        <v>0</v>
      </c>
      <c r="AE158" s="18">
        <f t="shared" si="12"/>
        <v>2.2257238565657032</v>
      </c>
      <c r="AF158" s="32">
        <v>5.5477609513999999</v>
      </c>
      <c r="AG158" s="32">
        <v>0</v>
      </c>
      <c r="AH158" s="19">
        <f t="shared" si="13"/>
        <v>0.22163305000843</v>
      </c>
      <c r="AI158" s="20">
        <f t="shared" si="14"/>
        <v>0.15799158786550521</v>
      </c>
      <c r="AJ158" s="13">
        <f t="shared" si="11"/>
        <v>57.991587865505203</v>
      </c>
      <c r="AK158" s="13">
        <f t="shared" si="15"/>
        <v>1.579915878655052</v>
      </c>
      <c r="AL158" s="39" t="s">
        <v>55</v>
      </c>
    </row>
    <row r="159" spans="1:38" x14ac:dyDescent="0.25">
      <c r="A159" s="8" t="s">
        <v>214</v>
      </c>
      <c r="B159" s="13" t="s">
        <v>53</v>
      </c>
      <c r="C159" s="33">
        <v>23885.519</v>
      </c>
      <c r="D159" s="1">
        <v>18265.84</v>
      </c>
      <c r="E159" s="1">
        <v>1.27</v>
      </c>
      <c r="F159" s="1">
        <v>4.58</v>
      </c>
      <c r="G159" s="1">
        <v>8.76</v>
      </c>
      <c r="H159" s="19" t="s">
        <v>54</v>
      </c>
      <c r="I159" s="33">
        <v>2338.09</v>
      </c>
      <c r="J159" s="1">
        <v>978.87</v>
      </c>
      <c r="K159" s="19">
        <v>770.85</v>
      </c>
      <c r="L159" s="33">
        <v>21184.525000000001</v>
      </c>
      <c r="M159" s="1">
        <v>0.69799999999999995</v>
      </c>
      <c r="N159" s="1">
        <v>14516.151</v>
      </c>
      <c r="O159" s="1">
        <v>0.47899999999999998</v>
      </c>
      <c r="P159" s="1">
        <v>12711.794</v>
      </c>
      <c r="Q159" s="1">
        <v>0.41899999999999998</v>
      </c>
      <c r="R159" s="19">
        <v>0.53220000000000001</v>
      </c>
      <c r="S159" s="33">
        <v>2139.29</v>
      </c>
      <c r="T159" s="1">
        <v>895.64</v>
      </c>
      <c r="U159" s="19">
        <v>705.31</v>
      </c>
      <c r="V159" s="33">
        <v>21184.525000000001</v>
      </c>
      <c r="W159" s="1">
        <v>0.69799999999999995</v>
      </c>
      <c r="X159" s="1">
        <v>14516.151</v>
      </c>
      <c r="Y159" s="1">
        <v>0.47899999999999998</v>
      </c>
      <c r="Z159" s="1">
        <v>9445.66</v>
      </c>
      <c r="AA159" s="1">
        <v>0.311</v>
      </c>
      <c r="AB159" s="19">
        <v>0.39545999999999998</v>
      </c>
      <c r="AC159" s="31">
        <v>309.04568999999998</v>
      </c>
      <c r="AD159" s="32">
        <v>3.2756343333000002</v>
      </c>
      <c r="AE159" s="18">
        <f t="shared" si="12"/>
        <v>1.6128044611772172</v>
      </c>
      <c r="AF159" s="32">
        <v>16.919522478800001</v>
      </c>
      <c r="AG159" s="32">
        <v>0.1793332524</v>
      </c>
      <c r="AH159" s="19">
        <f t="shared" si="13"/>
        <v>0.67593492302806013</v>
      </c>
      <c r="AI159" s="20">
        <f t="shared" si="14"/>
        <v>0.4818416376929765</v>
      </c>
      <c r="AJ159" s="13">
        <f t="shared" si="11"/>
        <v>14.998004222667427</v>
      </c>
      <c r="AK159" s="13">
        <f t="shared" si="15"/>
        <v>1.1499800422266742</v>
      </c>
      <c r="AL159" s="39"/>
    </row>
    <row r="160" spans="1:38" x14ac:dyDescent="0.25">
      <c r="A160" s="8" t="s">
        <v>215</v>
      </c>
      <c r="B160" s="13" t="s">
        <v>53</v>
      </c>
      <c r="C160" s="33">
        <v>40246.481</v>
      </c>
      <c r="D160" s="1">
        <v>38935.08</v>
      </c>
      <c r="E160" s="1">
        <v>1.6060000000000001</v>
      </c>
      <c r="F160" s="1">
        <v>6.14</v>
      </c>
      <c r="G160" s="1">
        <v>6.51</v>
      </c>
      <c r="H160" s="19" t="s">
        <v>54</v>
      </c>
      <c r="I160" s="33">
        <v>2795.75</v>
      </c>
      <c r="J160" s="1">
        <v>694.66</v>
      </c>
      <c r="K160" s="19">
        <v>432.42</v>
      </c>
      <c r="L160" s="33">
        <v>29342.767</v>
      </c>
      <c r="M160" s="1">
        <v>0.45400000000000001</v>
      </c>
      <c r="N160" s="1">
        <v>20235.975999999999</v>
      </c>
      <c r="O160" s="1">
        <v>0.313</v>
      </c>
      <c r="P160" s="1">
        <v>15729.424000000001</v>
      </c>
      <c r="Q160" s="1">
        <v>0.24299999999999999</v>
      </c>
      <c r="R160" s="19">
        <v>0.39083000000000001</v>
      </c>
      <c r="S160" s="33">
        <v>2219.92</v>
      </c>
      <c r="T160" s="1">
        <v>551.58000000000004</v>
      </c>
      <c r="U160" s="19">
        <v>343.36</v>
      </c>
      <c r="V160" s="33">
        <v>29342.767</v>
      </c>
      <c r="W160" s="1">
        <v>0.45400000000000001</v>
      </c>
      <c r="X160" s="1">
        <v>20235.975999999999</v>
      </c>
      <c r="Y160" s="1">
        <v>0.313</v>
      </c>
      <c r="Z160" s="1">
        <v>10464.022999999999</v>
      </c>
      <c r="AA160" s="1">
        <v>0.16200000000000001</v>
      </c>
      <c r="AB160" s="19">
        <v>0.26</v>
      </c>
      <c r="AC160" s="31">
        <v>371.72946999999999</v>
      </c>
      <c r="AD160" s="32">
        <v>0.96730042829999996</v>
      </c>
      <c r="AE160" s="18">
        <f t="shared" si="12"/>
        <v>1.5677616774486569</v>
      </c>
      <c r="AF160" s="32">
        <v>9.5475288803999998</v>
      </c>
      <c r="AG160" s="32">
        <v>2.4844220100000002E-2</v>
      </c>
      <c r="AH160" s="19">
        <f t="shared" si="13"/>
        <v>0.38142377877198003</v>
      </c>
      <c r="AI160" s="20">
        <f t="shared" si="14"/>
        <v>0.27189874639885253</v>
      </c>
      <c r="AJ160" s="13">
        <f t="shared" si="11"/>
        <v>11.892488229980467</v>
      </c>
      <c r="AK160" s="13">
        <f t="shared" si="15"/>
        <v>1.1189248822998046</v>
      </c>
      <c r="AL160" s="39"/>
    </row>
    <row r="161" spans="1:38" x14ac:dyDescent="0.25">
      <c r="A161" s="8" t="s">
        <v>216</v>
      </c>
      <c r="B161" s="13" t="s">
        <v>53</v>
      </c>
      <c r="C161" s="33">
        <v>46615.044999999998</v>
      </c>
      <c r="D161" s="1">
        <v>49029.36</v>
      </c>
      <c r="E161" s="1">
        <v>1.7470000000000001</v>
      </c>
      <c r="F161" s="1">
        <v>5.44</v>
      </c>
      <c r="G161" s="1">
        <v>6.22</v>
      </c>
      <c r="H161" s="19" t="s">
        <v>54</v>
      </c>
      <c r="I161" s="33">
        <v>3712.54</v>
      </c>
      <c r="J161" s="1">
        <v>796.42</v>
      </c>
      <c r="K161" s="19">
        <v>456</v>
      </c>
      <c r="L161" s="33">
        <v>28770.328000000001</v>
      </c>
      <c r="M161" s="1">
        <v>0.35299999999999998</v>
      </c>
      <c r="N161" s="1">
        <v>21473.705999999998</v>
      </c>
      <c r="O161" s="1">
        <v>0.26400000000000001</v>
      </c>
      <c r="P161" s="1">
        <v>15884.1</v>
      </c>
      <c r="Q161" s="1">
        <v>0.19500000000000001</v>
      </c>
      <c r="R161" s="19">
        <v>0.34075</v>
      </c>
      <c r="S161" s="33">
        <v>3675.56</v>
      </c>
      <c r="T161" s="1">
        <v>788.49</v>
      </c>
      <c r="U161" s="19">
        <v>451.46</v>
      </c>
      <c r="V161" s="33">
        <v>28770.328000000001</v>
      </c>
      <c r="W161" s="1">
        <v>0.35299999999999998</v>
      </c>
      <c r="X161" s="1">
        <v>21472.14</v>
      </c>
      <c r="Y161" s="1">
        <v>0.26400000000000001</v>
      </c>
      <c r="Z161" s="1">
        <v>16054.718999999999</v>
      </c>
      <c r="AA161" s="1">
        <v>0.19700000000000001</v>
      </c>
      <c r="AB161" s="19">
        <v>0.34440999999999999</v>
      </c>
      <c r="AC161" s="31">
        <v>383.85262</v>
      </c>
      <c r="AD161" s="32">
        <v>0.58951999980000003</v>
      </c>
      <c r="AE161" s="18">
        <f t="shared" si="12"/>
        <v>1.6031264066785955</v>
      </c>
      <c r="AF161" s="32">
        <v>7.8291271188999998</v>
      </c>
      <c r="AG161" s="32">
        <v>1.2023956000000001E-2</v>
      </c>
      <c r="AH161" s="19">
        <f t="shared" si="13"/>
        <v>0.31277362840005501</v>
      </c>
      <c r="AI161" s="20">
        <f t="shared" si="14"/>
        <v>0.2229613416929497</v>
      </c>
      <c r="AJ161" s="13">
        <f t="shared" si="11"/>
        <v>14.33914958612805</v>
      </c>
      <c r="AK161" s="13">
        <f t="shared" si="15"/>
        <v>1.1433914958612805</v>
      </c>
      <c r="AL161" s="39" t="s">
        <v>55</v>
      </c>
    </row>
    <row r="162" spans="1:38" x14ac:dyDescent="0.25">
      <c r="A162" s="8" t="s">
        <v>217</v>
      </c>
      <c r="B162" s="13" t="s">
        <v>53</v>
      </c>
      <c r="C162" s="33">
        <v>36082.853999999999</v>
      </c>
      <c r="D162" s="1">
        <v>38454.400000000001</v>
      </c>
      <c r="E162" s="1">
        <v>1.77</v>
      </c>
      <c r="F162" s="1">
        <v>5.73</v>
      </c>
      <c r="G162" s="1">
        <v>6.12</v>
      </c>
      <c r="H162" s="19" t="s">
        <v>54</v>
      </c>
      <c r="I162" s="33">
        <v>1809.33</v>
      </c>
      <c r="J162" s="1">
        <v>501.44</v>
      </c>
      <c r="K162" s="19">
        <v>283.35000000000002</v>
      </c>
      <c r="L162" s="33">
        <v>15173.123</v>
      </c>
      <c r="M162" s="1">
        <v>0.23799999999999999</v>
      </c>
      <c r="N162" s="1">
        <v>16370.477999999999</v>
      </c>
      <c r="O162" s="1">
        <v>0.25600000000000001</v>
      </c>
      <c r="P162" s="1">
        <v>8486.4560000000001</v>
      </c>
      <c r="Q162" s="1">
        <v>0.13300000000000001</v>
      </c>
      <c r="R162" s="19">
        <v>0.23519000000000001</v>
      </c>
      <c r="S162" s="33">
        <v>1738.92</v>
      </c>
      <c r="T162" s="1">
        <v>481.92</v>
      </c>
      <c r="U162" s="19">
        <v>272.32</v>
      </c>
      <c r="V162" s="33">
        <v>15173.123</v>
      </c>
      <c r="W162" s="1">
        <v>0.23799999999999999</v>
      </c>
      <c r="X162" s="1">
        <v>16370.477999999999</v>
      </c>
      <c r="Y162" s="1">
        <v>0.25600000000000001</v>
      </c>
      <c r="Z162" s="1">
        <v>8384.9590000000007</v>
      </c>
      <c r="AA162" s="1">
        <v>0.13100000000000001</v>
      </c>
      <c r="AB162" s="19">
        <v>0.23238</v>
      </c>
      <c r="AC162" s="31">
        <v>160</v>
      </c>
      <c r="AD162" s="32">
        <v>0</v>
      </c>
      <c r="AE162" s="18">
        <f t="shared" si="12"/>
        <v>1.2507182586726331</v>
      </c>
      <c r="AF162" s="32">
        <v>4.1608207135999997</v>
      </c>
      <c r="AG162" s="32">
        <v>0</v>
      </c>
      <c r="AH162" s="19">
        <f t="shared" si="13"/>
        <v>0.16622478750831998</v>
      </c>
      <c r="AI162" s="20">
        <f t="shared" si="14"/>
        <v>0.11849369090055283</v>
      </c>
      <c r="AJ162" s="13">
        <f t="shared" si="11"/>
        <v>10.906999322892617</v>
      </c>
      <c r="AK162" s="13">
        <f t="shared" si="15"/>
        <v>0.89093000677107381</v>
      </c>
      <c r="AL162" s="39" t="s">
        <v>55</v>
      </c>
    </row>
    <row r="163" spans="1:38" x14ac:dyDescent="0.25">
      <c r="A163" s="8" t="s">
        <v>218</v>
      </c>
      <c r="B163" s="13" t="s">
        <v>53</v>
      </c>
      <c r="C163" s="33">
        <v>24325.006000000001</v>
      </c>
      <c r="D163" s="1">
        <v>19467.54</v>
      </c>
      <c r="E163" s="1">
        <v>1.329</v>
      </c>
      <c r="F163" s="1">
        <v>5.38</v>
      </c>
      <c r="G163" s="1">
        <v>5.55</v>
      </c>
      <c r="H163" s="19" t="s">
        <v>54</v>
      </c>
      <c r="I163" s="33">
        <v>2480.15</v>
      </c>
      <c r="J163" s="1">
        <v>1019.59</v>
      </c>
      <c r="K163" s="19">
        <v>767.22</v>
      </c>
      <c r="L163" s="33">
        <v>20854.439999999999</v>
      </c>
      <c r="M163" s="1">
        <v>0.64500000000000002</v>
      </c>
      <c r="N163" s="1">
        <v>14355.796</v>
      </c>
      <c r="O163" s="1">
        <v>0.44400000000000001</v>
      </c>
      <c r="P163" s="1">
        <v>11842.096</v>
      </c>
      <c r="Q163" s="1">
        <v>0.36599999999999999</v>
      </c>
      <c r="R163" s="19">
        <v>0.48682999999999998</v>
      </c>
      <c r="S163" s="33">
        <v>2453.34</v>
      </c>
      <c r="T163" s="1">
        <v>1008.57</v>
      </c>
      <c r="U163" s="19">
        <v>758.92</v>
      </c>
      <c r="V163" s="33">
        <v>20854.439999999999</v>
      </c>
      <c r="W163" s="1">
        <v>0.64500000000000002</v>
      </c>
      <c r="X163" s="1">
        <v>14355.796</v>
      </c>
      <c r="Y163" s="1">
        <v>0.44400000000000001</v>
      </c>
      <c r="Z163" s="1">
        <v>11654.035</v>
      </c>
      <c r="AA163" s="1">
        <v>0.36099999999999999</v>
      </c>
      <c r="AB163" s="19">
        <v>0.47910000000000003</v>
      </c>
      <c r="AC163" s="31">
        <v>305.53703999999999</v>
      </c>
      <c r="AD163" s="32">
        <v>0.84962033260000003</v>
      </c>
      <c r="AE163" s="18">
        <f t="shared" si="12"/>
        <v>1.7115955971624597</v>
      </c>
      <c r="AF163" s="32">
        <v>15.694874627100001</v>
      </c>
      <c r="AG163" s="32">
        <v>4.3643430599999998E-2</v>
      </c>
      <c r="AH163" s="19">
        <f t="shared" si="13"/>
        <v>0.62701024135264505</v>
      </c>
      <c r="AI163" s="20">
        <f t="shared" si="14"/>
        <v>0.44696557501451223</v>
      </c>
      <c r="AJ163" s="13">
        <f t="shared" si="11"/>
        <v>22.121741807243779</v>
      </c>
      <c r="AK163" s="13">
        <f t="shared" si="15"/>
        <v>1.2212174180724378</v>
      </c>
      <c r="AL163" s="39" t="s">
        <v>55</v>
      </c>
    </row>
    <row r="164" spans="1:38" x14ac:dyDescent="0.25">
      <c r="A164" s="8" t="s">
        <v>219</v>
      </c>
      <c r="B164" s="13" t="s">
        <v>53</v>
      </c>
      <c r="C164" s="33">
        <v>22416.978999999999</v>
      </c>
      <c r="D164" s="1">
        <v>23072.639999999999</v>
      </c>
      <c r="E164" s="1">
        <v>1.7090000000000001</v>
      </c>
      <c r="F164" s="1">
        <v>3.2</v>
      </c>
      <c r="G164" s="1">
        <v>5.23</v>
      </c>
      <c r="H164" s="19" t="s">
        <v>54</v>
      </c>
      <c r="I164" s="33">
        <v>686.4</v>
      </c>
      <c r="J164" s="1">
        <v>306.19</v>
      </c>
      <c r="K164" s="19">
        <v>179.15</v>
      </c>
      <c r="L164" s="33">
        <v>16142.271000000001</v>
      </c>
      <c r="M164" s="1">
        <v>0.42099999999999999</v>
      </c>
      <c r="N164" s="1">
        <v>10551.071</v>
      </c>
      <c r="O164" s="1">
        <v>0.27500000000000002</v>
      </c>
      <c r="P164" s="1">
        <v>7555.6220000000003</v>
      </c>
      <c r="Q164" s="1">
        <v>0.19700000000000001</v>
      </c>
      <c r="R164" s="19">
        <v>0.33705000000000002</v>
      </c>
      <c r="S164" s="33">
        <v>0</v>
      </c>
      <c r="T164" s="1">
        <v>0</v>
      </c>
      <c r="U164" s="19">
        <v>0</v>
      </c>
      <c r="V164" s="33">
        <v>16142.271000000001</v>
      </c>
      <c r="W164" s="1">
        <v>0.42099999999999999</v>
      </c>
      <c r="X164" s="1">
        <v>10551.066999999999</v>
      </c>
      <c r="Y164" s="1">
        <v>0.27500000000000002</v>
      </c>
      <c r="Z164" s="1">
        <v>0</v>
      </c>
      <c r="AA164" s="1">
        <v>0</v>
      </c>
      <c r="AB164" s="19">
        <v>0</v>
      </c>
      <c r="AC164" s="31">
        <v>200.36873</v>
      </c>
      <c r="AD164" s="32">
        <v>4.2023860634999997</v>
      </c>
      <c r="AE164" s="18">
        <f t="shared" si="12"/>
        <v>1.7592420380466078</v>
      </c>
      <c r="AF164" s="32">
        <v>8.6843579388999999</v>
      </c>
      <c r="AG164" s="32">
        <v>0.18213932269999999</v>
      </c>
      <c r="AH164" s="19">
        <f t="shared" si="13"/>
        <v>0.34694009965905503</v>
      </c>
      <c r="AI164" s="20">
        <f t="shared" si="14"/>
        <v>0.24731698290153861</v>
      </c>
      <c r="AJ164" s="13">
        <f t="shared" si="11"/>
        <v>25.541615686060204</v>
      </c>
      <c r="AK164" s="13">
        <f t="shared" si="15"/>
        <v>1.2554161568606019</v>
      </c>
      <c r="AL164" s="39"/>
    </row>
    <row r="165" spans="1:38" x14ac:dyDescent="0.25">
      <c r="A165" s="8" t="s">
        <v>220</v>
      </c>
      <c r="B165" s="13" t="s">
        <v>53</v>
      </c>
      <c r="C165" s="33">
        <v>31614.401999999998</v>
      </c>
      <c r="D165" s="1">
        <v>35760.959999999999</v>
      </c>
      <c r="E165" s="1">
        <v>1.8779999999999999</v>
      </c>
      <c r="F165" s="1">
        <v>3.08</v>
      </c>
      <c r="G165" s="1">
        <v>3.72</v>
      </c>
      <c r="H165" s="19" t="s">
        <v>54</v>
      </c>
      <c r="I165" s="33">
        <v>0</v>
      </c>
      <c r="J165" s="1">
        <v>0</v>
      </c>
      <c r="K165" s="19">
        <v>0</v>
      </c>
      <c r="L165" s="33">
        <v>10640.985000000001</v>
      </c>
      <c r="M165" s="1">
        <v>0.17899999999999999</v>
      </c>
      <c r="N165" s="1">
        <v>11560.54</v>
      </c>
      <c r="O165" s="1">
        <v>0.19500000000000001</v>
      </c>
      <c r="P165" s="1">
        <v>5130.5680000000002</v>
      </c>
      <c r="Q165" s="1">
        <v>8.5999999999999993E-2</v>
      </c>
      <c r="R165" s="19">
        <v>0.16228999999999999</v>
      </c>
      <c r="S165" s="33">
        <v>0</v>
      </c>
      <c r="T165" s="1">
        <v>0</v>
      </c>
      <c r="U165" s="19">
        <v>0</v>
      </c>
      <c r="V165" s="33">
        <v>10640.985000000001</v>
      </c>
      <c r="W165" s="1">
        <v>0.17899999999999999</v>
      </c>
      <c r="X165" s="1">
        <v>11558.88</v>
      </c>
      <c r="Y165" s="1">
        <v>0.19500000000000001</v>
      </c>
      <c r="Z165" s="1">
        <v>5177.2219999999998</v>
      </c>
      <c r="AA165" s="1">
        <v>8.6999999999999994E-2</v>
      </c>
      <c r="AB165" s="19">
        <v>0.16375999999999999</v>
      </c>
      <c r="AC165" s="31">
        <v>144</v>
      </c>
      <c r="AD165" s="32">
        <v>0</v>
      </c>
      <c r="AE165" s="18">
        <f t="shared" si="12"/>
        <v>1.8619281380852426</v>
      </c>
      <c r="AF165" s="32">
        <v>4.0267878032000004</v>
      </c>
      <c r="AG165" s="32">
        <v>0</v>
      </c>
      <c r="AH165" s="19">
        <f t="shared" si="13"/>
        <v>0.16087017273784002</v>
      </c>
      <c r="AI165" s="20">
        <f t="shared" si="14"/>
        <v>0.11467664245058545</v>
      </c>
      <c r="AJ165" s="13">
        <f t="shared" si="11"/>
        <v>33.344933082076118</v>
      </c>
      <c r="AK165" s="13">
        <f t="shared" si="15"/>
        <v>1.3334493308207611</v>
      </c>
      <c r="AL165" s="39" t="s">
        <v>55</v>
      </c>
    </row>
    <row r="166" spans="1:38" x14ac:dyDescent="0.25">
      <c r="A166" s="8" t="s">
        <v>221</v>
      </c>
      <c r="B166" s="13" t="s">
        <v>53</v>
      </c>
      <c r="C166" s="33">
        <v>42282.400999999998</v>
      </c>
      <c r="D166" s="1">
        <v>40377.120000000003</v>
      </c>
      <c r="E166" s="1">
        <v>1.5860000000000001</v>
      </c>
      <c r="F166" s="1">
        <v>3.59</v>
      </c>
      <c r="G166" s="1">
        <v>9.84</v>
      </c>
      <c r="H166" s="19" t="s">
        <v>57</v>
      </c>
      <c r="I166" s="33">
        <v>1417.84</v>
      </c>
      <c r="J166" s="1">
        <v>335.33</v>
      </c>
      <c r="K166" s="19">
        <v>211.47</v>
      </c>
      <c r="L166" s="33">
        <v>34692.129999999997</v>
      </c>
      <c r="M166" s="1">
        <v>0.51700000000000002</v>
      </c>
      <c r="N166" s="1">
        <v>21546.492999999999</v>
      </c>
      <c r="O166" s="1">
        <v>0.32100000000000001</v>
      </c>
      <c r="P166" s="1">
        <v>17476.361000000001</v>
      </c>
      <c r="Q166" s="1">
        <v>0.26100000000000001</v>
      </c>
      <c r="R166" s="19">
        <v>0.41332000000000002</v>
      </c>
      <c r="S166" s="33">
        <v>567.37</v>
      </c>
      <c r="T166" s="1">
        <v>134.18</v>
      </c>
      <c r="U166" s="19">
        <v>84.62</v>
      </c>
      <c r="V166" s="33">
        <v>34692.129999999997</v>
      </c>
      <c r="W166" s="1">
        <v>0.51700000000000002</v>
      </c>
      <c r="X166" s="1">
        <v>21546.492999999999</v>
      </c>
      <c r="Y166" s="1">
        <v>0.32100000000000001</v>
      </c>
      <c r="Z166" s="1">
        <v>5125.9110000000001</v>
      </c>
      <c r="AA166" s="1">
        <v>7.5999999999999998E-2</v>
      </c>
      <c r="AB166" s="19">
        <v>0.12123</v>
      </c>
      <c r="AC166" s="31">
        <v>475.99310000000003</v>
      </c>
      <c r="AD166" s="32">
        <v>1.1084790732000001</v>
      </c>
      <c r="AE166" s="18">
        <f t="shared" si="12"/>
        <v>1.8068226296775562</v>
      </c>
      <c r="AF166" s="32">
        <v>11.788821130900001</v>
      </c>
      <c r="AG166" s="32">
        <v>2.74534684E-2</v>
      </c>
      <c r="AH166" s="19">
        <f t="shared" si="13"/>
        <v>0.47096340417945504</v>
      </c>
      <c r="AI166" s="20">
        <f t="shared" si="14"/>
        <v>0.33572725750976962</v>
      </c>
      <c r="AJ166" s="13">
        <f t="shared" si="11"/>
        <v>28.631133145505594</v>
      </c>
      <c r="AK166" s="13">
        <f t="shared" si="15"/>
        <v>1.2863113314550561</v>
      </c>
      <c r="AL166" s="39"/>
    </row>
    <row r="167" spans="1:38" x14ac:dyDescent="0.25">
      <c r="A167" s="8" t="s">
        <v>222</v>
      </c>
      <c r="B167" s="13" t="s">
        <v>53</v>
      </c>
      <c r="C167" s="33">
        <v>38398.135999999999</v>
      </c>
      <c r="D167" s="1">
        <v>43261.2</v>
      </c>
      <c r="E167" s="1">
        <v>1.871</v>
      </c>
      <c r="F167" s="1">
        <v>3.67</v>
      </c>
      <c r="G167" s="1">
        <v>5.55</v>
      </c>
      <c r="H167" s="19" t="s">
        <v>54</v>
      </c>
      <c r="I167" s="33">
        <v>616.80999999999995</v>
      </c>
      <c r="J167" s="1">
        <v>160.63</v>
      </c>
      <c r="K167" s="19">
        <v>85.86</v>
      </c>
      <c r="L167" s="33">
        <v>20427.362000000001</v>
      </c>
      <c r="M167" s="1">
        <v>0.28399999999999997</v>
      </c>
      <c r="N167" s="1">
        <v>16177.361999999999</v>
      </c>
      <c r="O167" s="1">
        <v>0.22500000000000001</v>
      </c>
      <c r="P167" s="1">
        <v>9512.2890000000007</v>
      </c>
      <c r="Q167" s="1">
        <v>0.13200000000000001</v>
      </c>
      <c r="R167" s="19">
        <v>0.24773000000000001</v>
      </c>
      <c r="S167" s="33">
        <v>229.4</v>
      </c>
      <c r="T167" s="1">
        <v>59.74</v>
      </c>
      <c r="U167" s="19">
        <v>31.93</v>
      </c>
      <c r="V167" s="33">
        <v>20427.362000000001</v>
      </c>
      <c r="W167" s="1">
        <v>0.28399999999999997</v>
      </c>
      <c r="X167" s="1">
        <v>16177.329</v>
      </c>
      <c r="Y167" s="1">
        <v>0.22500000000000001</v>
      </c>
      <c r="Z167" s="1">
        <v>5652.3590000000004</v>
      </c>
      <c r="AA167" s="1">
        <v>7.9000000000000001E-2</v>
      </c>
      <c r="AB167" s="19">
        <v>0.1472</v>
      </c>
      <c r="AC167" s="31">
        <v>207.05929</v>
      </c>
      <c r="AD167" s="32">
        <v>0.86405211039999996</v>
      </c>
      <c r="AE167" s="18">
        <f t="shared" si="12"/>
        <v>1.444027803329915</v>
      </c>
      <c r="AF167" s="32">
        <v>4.7863143487000004</v>
      </c>
      <c r="AG167" s="32">
        <v>1.9973144000000002E-2</v>
      </c>
      <c r="AH167" s="19">
        <f t="shared" si="13"/>
        <v>0.19121325823056504</v>
      </c>
      <c r="AI167" s="20">
        <f t="shared" si="14"/>
        <v>0.13630677503934902</v>
      </c>
      <c r="AJ167" s="13">
        <f t="shared" si="11"/>
        <v>3.2627083631431888</v>
      </c>
      <c r="AK167" s="13">
        <f t="shared" si="15"/>
        <v>1.032627083631432</v>
      </c>
      <c r="AL167" s="39"/>
    </row>
    <row r="168" spans="1:38" x14ac:dyDescent="0.25">
      <c r="A168" s="8" t="s">
        <v>223</v>
      </c>
      <c r="B168" s="13" t="s">
        <v>53</v>
      </c>
      <c r="C168" s="33">
        <v>23444.397000000001</v>
      </c>
      <c r="D168" s="1">
        <v>23072.639999999999</v>
      </c>
      <c r="E168" s="1">
        <v>1.6339999999999999</v>
      </c>
      <c r="F168" s="1">
        <v>3.24</v>
      </c>
      <c r="G168" s="1">
        <v>4.9000000000000004</v>
      </c>
      <c r="H168" s="19" t="s">
        <v>54</v>
      </c>
      <c r="I168" s="33">
        <v>384.97</v>
      </c>
      <c r="J168" s="1">
        <v>164.21</v>
      </c>
      <c r="K168" s="19">
        <v>100.48</v>
      </c>
      <c r="L168" s="33">
        <v>18594.995999999999</v>
      </c>
      <c r="M168" s="1">
        <v>0.48499999999999999</v>
      </c>
      <c r="N168" s="1">
        <v>11586.532999999999</v>
      </c>
      <c r="O168" s="1">
        <v>0.30199999999999999</v>
      </c>
      <c r="P168" s="1">
        <v>8872.9670000000006</v>
      </c>
      <c r="Q168" s="1">
        <v>0.23200000000000001</v>
      </c>
      <c r="R168" s="19">
        <v>0.37846999999999997</v>
      </c>
      <c r="S168" s="33">
        <v>0</v>
      </c>
      <c r="T168" s="1">
        <v>0</v>
      </c>
      <c r="U168" s="19">
        <v>0</v>
      </c>
      <c r="V168" s="33">
        <v>18594.995999999999</v>
      </c>
      <c r="W168" s="1">
        <v>0.48499999999999999</v>
      </c>
      <c r="X168" s="1">
        <v>11586.532999999999</v>
      </c>
      <c r="Y168" s="1">
        <v>0.30199999999999999</v>
      </c>
      <c r="Z168" s="1">
        <v>0</v>
      </c>
      <c r="AA168" s="1">
        <v>0</v>
      </c>
      <c r="AB168" s="19">
        <v>0</v>
      </c>
      <c r="AC168" s="31">
        <v>252.19573</v>
      </c>
      <c r="AD168" s="32">
        <v>3.6334832311</v>
      </c>
      <c r="AE168" s="18">
        <f t="shared" si="12"/>
        <v>1.8855355888877758</v>
      </c>
      <c r="AF168" s="32">
        <v>10.9306376798</v>
      </c>
      <c r="AG168" s="32">
        <v>0.15748200300000001</v>
      </c>
      <c r="AH168" s="19">
        <f t="shared" si="13"/>
        <v>0.43667897530801003</v>
      </c>
      <c r="AI168" s="20">
        <f t="shared" si="14"/>
        <v>0.31128752996798131</v>
      </c>
      <c r="AJ168" s="13">
        <f t="shared" si="11"/>
        <v>34.175659468957456</v>
      </c>
      <c r="AK168" s="13">
        <f t="shared" si="15"/>
        <v>1.3417565946895746</v>
      </c>
      <c r="AL168" s="39"/>
    </row>
    <row r="169" spans="1:38" x14ac:dyDescent="0.25">
      <c r="A169" s="8" t="s">
        <v>224</v>
      </c>
      <c r="B169" s="13" t="s">
        <v>53</v>
      </c>
      <c r="C169" s="33">
        <v>23770.190999999999</v>
      </c>
      <c r="D169" s="1">
        <v>25956.720000000001</v>
      </c>
      <c r="E169" s="1">
        <v>1.8129999999999999</v>
      </c>
      <c r="F169" s="1">
        <v>3.58</v>
      </c>
      <c r="G169" s="1">
        <v>4.42</v>
      </c>
      <c r="H169" s="19" t="s">
        <v>54</v>
      </c>
      <c r="I169" s="33">
        <v>81.45</v>
      </c>
      <c r="J169" s="1">
        <v>34.26</v>
      </c>
      <c r="K169" s="19">
        <v>18.899999999999999</v>
      </c>
      <c r="L169" s="33">
        <v>13729.883</v>
      </c>
      <c r="M169" s="1">
        <v>0.31900000000000001</v>
      </c>
      <c r="N169" s="1">
        <v>10437.941999999999</v>
      </c>
      <c r="O169" s="1">
        <v>0.24199999999999999</v>
      </c>
      <c r="P169" s="1">
        <v>6102.0209999999997</v>
      </c>
      <c r="Q169" s="1">
        <v>0.14199999999999999</v>
      </c>
      <c r="R169" s="19">
        <v>0.25670999999999999</v>
      </c>
      <c r="S169" s="33">
        <v>66.739999999999995</v>
      </c>
      <c r="T169" s="1">
        <v>28.08</v>
      </c>
      <c r="U169" s="19">
        <v>15.48</v>
      </c>
      <c r="V169" s="33">
        <v>13729.883</v>
      </c>
      <c r="W169" s="1">
        <v>0.31900000000000001</v>
      </c>
      <c r="X169" s="1">
        <v>10437.776</v>
      </c>
      <c r="Y169" s="1">
        <v>0.24199999999999999</v>
      </c>
      <c r="Z169" s="1">
        <v>5105.116</v>
      </c>
      <c r="AA169" s="1">
        <v>0.11799999999999999</v>
      </c>
      <c r="AB169" s="19">
        <v>0.21476999999999999</v>
      </c>
      <c r="AC169" s="31">
        <v>142.9051</v>
      </c>
      <c r="AD169" s="32">
        <v>0.92131695089999999</v>
      </c>
      <c r="AE169" s="18">
        <f t="shared" si="12"/>
        <v>1.5536024642448099</v>
      </c>
      <c r="AF169" s="32">
        <v>5.5055787050999996</v>
      </c>
      <c r="AG169" s="32">
        <v>3.5494765300000002E-2</v>
      </c>
      <c r="AH169" s="19">
        <f t="shared" si="13"/>
        <v>0.21994786926874499</v>
      </c>
      <c r="AI169" s="20">
        <f t="shared" si="14"/>
        <v>0.15679030321552601</v>
      </c>
      <c r="AJ169" s="13">
        <f t="shared" si="11"/>
        <v>10.415706489807055</v>
      </c>
      <c r="AK169" s="13">
        <f t="shared" si="15"/>
        <v>1.1041570648980705</v>
      </c>
      <c r="AL169" s="39"/>
    </row>
    <row r="170" spans="1:38" x14ac:dyDescent="0.25">
      <c r="A170" s="8" t="s">
        <v>225</v>
      </c>
      <c r="B170" s="13" t="s">
        <v>53</v>
      </c>
      <c r="C170" s="33">
        <v>29145.687999999998</v>
      </c>
      <c r="D170" s="1">
        <v>30763.52</v>
      </c>
      <c r="E170" s="1">
        <v>1.7529999999999999</v>
      </c>
      <c r="F170" s="1">
        <v>3.26</v>
      </c>
      <c r="G170" s="1">
        <v>5.56</v>
      </c>
      <c r="H170" s="19" t="s">
        <v>54</v>
      </c>
      <c r="I170" s="33">
        <v>844.28</v>
      </c>
      <c r="J170" s="1">
        <v>289.68</v>
      </c>
      <c r="K170" s="19">
        <v>165.27</v>
      </c>
      <c r="L170" s="33">
        <v>21664.141</v>
      </c>
      <c r="M170" s="1">
        <v>0.42399999999999999</v>
      </c>
      <c r="N170" s="1">
        <v>13379.616</v>
      </c>
      <c r="O170" s="1">
        <v>0.26200000000000001</v>
      </c>
      <c r="P170" s="1">
        <v>10371.878000000001</v>
      </c>
      <c r="Q170" s="1">
        <v>0.20300000000000001</v>
      </c>
      <c r="R170" s="19">
        <v>0.35586000000000001</v>
      </c>
      <c r="S170" s="33">
        <v>0</v>
      </c>
      <c r="T170" s="1">
        <v>0</v>
      </c>
      <c r="U170" s="19">
        <v>0</v>
      </c>
      <c r="V170" s="33">
        <v>21664.141</v>
      </c>
      <c r="W170" s="1">
        <v>0.42399999999999999</v>
      </c>
      <c r="X170" s="1">
        <v>13379.573</v>
      </c>
      <c r="Y170" s="1">
        <v>0.26200000000000001</v>
      </c>
      <c r="Z170" s="1">
        <v>0</v>
      </c>
      <c r="AA170" s="1">
        <v>0</v>
      </c>
      <c r="AB170" s="19">
        <v>0</v>
      </c>
      <c r="AC170" s="31">
        <v>284.28375</v>
      </c>
      <c r="AD170" s="32">
        <v>1.4090316490000001</v>
      </c>
      <c r="AE170" s="18">
        <f t="shared" si="12"/>
        <v>1.818278933615562</v>
      </c>
      <c r="AF170" s="32">
        <v>9.2410446525999994</v>
      </c>
      <c r="AG170" s="32">
        <v>4.5802563099999999E-2</v>
      </c>
      <c r="AH170" s="19">
        <f t="shared" si="13"/>
        <v>0.36917973387136999</v>
      </c>
      <c r="AI170" s="20">
        <f t="shared" si="14"/>
        <v>0.26317055312772109</v>
      </c>
      <c r="AJ170" s="13">
        <f t="shared" si="11"/>
        <v>29.640666565379835</v>
      </c>
      <c r="AK170" s="13">
        <f t="shared" si="15"/>
        <v>1.2964066656537983</v>
      </c>
      <c r="AL170" s="39"/>
    </row>
    <row r="171" spans="1:38" x14ac:dyDescent="0.25">
      <c r="A171" s="8" t="s">
        <v>226</v>
      </c>
      <c r="B171" s="13" t="s">
        <v>53</v>
      </c>
      <c r="C171" s="33">
        <v>49418.54</v>
      </c>
      <c r="D171" s="1">
        <v>46145.279999999999</v>
      </c>
      <c r="E171" s="1">
        <v>1.5509999999999999</v>
      </c>
      <c r="F171" s="1">
        <v>6.05</v>
      </c>
      <c r="G171" s="1">
        <v>6.78</v>
      </c>
      <c r="H171" s="19" t="s">
        <v>54</v>
      </c>
      <c r="I171" s="33">
        <v>5225.8100000000004</v>
      </c>
      <c r="J171" s="1">
        <v>1057.46</v>
      </c>
      <c r="K171" s="19">
        <v>681.99</v>
      </c>
      <c r="L171" s="33">
        <v>34900.578000000001</v>
      </c>
      <c r="M171" s="1">
        <v>0.45500000000000002</v>
      </c>
      <c r="N171" s="1">
        <v>25745.489000000001</v>
      </c>
      <c r="O171" s="1">
        <v>0.33600000000000002</v>
      </c>
      <c r="P171" s="1">
        <v>20730.268</v>
      </c>
      <c r="Q171" s="1">
        <v>0.27100000000000002</v>
      </c>
      <c r="R171" s="19">
        <v>0.41948000000000002</v>
      </c>
      <c r="S171" s="33">
        <v>5220.24</v>
      </c>
      <c r="T171" s="1">
        <v>1056.33</v>
      </c>
      <c r="U171" s="19">
        <v>681.26</v>
      </c>
      <c r="V171" s="33">
        <v>34900.578000000001</v>
      </c>
      <c r="W171" s="1">
        <v>0.45500000000000002</v>
      </c>
      <c r="X171" s="1">
        <v>25743.96</v>
      </c>
      <c r="Y171" s="1">
        <v>0.33600000000000002</v>
      </c>
      <c r="Z171" s="1">
        <v>20850.032999999999</v>
      </c>
      <c r="AA171" s="1">
        <v>0.27200000000000002</v>
      </c>
      <c r="AB171" s="19">
        <v>0.42191000000000001</v>
      </c>
      <c r="AC171" s="31">
        <v>428.90987999999999</v>
      </c>
      <c r="AD171" s="32">
        <v>3.8933202706999999</v>
      </c>
      <c r="AE171" s="18">
        <f t="shared" si="12"/>
        <v>1.3725463047271598</v>
      </c>
      <c r="AF171" s="32">
        <v>9.2948807965999993</v>
      </c>
      <c r="AG171" s="32">
        <v>8.4371914699999995E-2</v>
      </c>
      <c r="AH171" s="19">
        <f t="shared" si="13"/>
        <v>0.37133048782417</v>
      </c>
      <c r="AI171" s="20">
        <f t="shared" si="14"/>
        <v>0.26470372262612374</v>
      </c>
      <c r="AJ171" s="13">
        <f t="shared" si="11"/>
        <v>2.3233495844561918</v>
      </c>
      <c r="AK171" s="13">
        <f t="shared" si="15"/>
        <v>0.97676650415543809</v>
      </c>
      <c r="AL171" s="39" t="s">
        <v>55</v>
      </c>
    </row>
    <row r="172" spans="1:38" x14ac:dyDescent="0.25">
      <c r="A172" s="8" t="s">
        <v>227</v>
      </c>
      <c r="B172" s="13" t="s">
        <v>53</v>
      </c>
      <c r="C172" s="33">
        <v>56009.796999999999</v>
      </c>
      <c r="D172" s="1">
        <v>69217.919999999998</v>
      </c>
      <c r="E172" s="1">
        <v>2.052</v>
      </c>
      <c r="F172" s="1">
        <v>4.3899999999999997</v>
      </c>
      <c r="G172" s="1">
        <v>5.29</v>
      </c>
      <c r="H172" s="19" t="s">
        <v>54</v>
      </c>
      <c r="I172" s="33">
        <v>989.02</v>
      </c>
      <c r="J172" s="1">
        <v>176.58</v>
      </c>
      <c r="K172" s="19">
        <v>86.05</v>
      </c>
      <c r="L172" s="33">
        <v>15304.311</v>
      </c>
      <c r="M172" s="1">
        <v>0.13300000000000001</v>
      </c>
      <c r="N172" s="1">
        <v>20497.256000000001</v>
      </c>
      <c r="O172" s="1">
        <v>0.17799999999999999</v>
      </c>
      <c r="P172" s="1">
        <v>6702.6030000000001</v>
      </c>
      <c r="Q172" s="1">
        <v>5.8000000000000003E-2</v>
      </c>
      <c r="R172" s="19">
        <v>0.11967</v>
      </c>
      <c r="S172" s="33">
        <v>978.35</v>
      </c>
      <c r="T172" s="1">
        <v>174.67</v>
      </c>
      <c r="U172" s="19">
        <v>85.12</v>
      </c>
      <c r="V172" s="33">
        <v>15304.311</v>
      </c>
      <c r="W172" s="1">
        <v>0.13300000000000001</v>
      </c>
      <c r="X172" s="1">
        <v>20496.87</v>
      </c>
      <c r="Y172" s="1">
        <v>0.17799999999999999</v>
      </c>
      <c r="Z172" s="1">
        <v>6694.2780000000002</v>
      </c>
      <c r="AA172" s="1">
        <v>5.8000000000000003E-2</v>
      </c>
      <c r="AB172" s="19">
        <v>0.11952</v>
      </c>
      <c r="AC172" s="31">
        <v>161</v>
      </c>
      <c r="AD172" s="32">
        <v>0</v>
      </c>
      <c r="AE172" s="18">
        <f t="shared" si="12"/>
        <v>1.5934859941448578</v>
      </c>
      <c r="AF172" s="32">
        <v>2.3260143572</v>
      </c>
      <c r="AG172" s="32">
        <v>0</v>
      </c>
      <c r="AH172" s="19">
        <f t="shared" si="13"/>
        <v>9.2924273570140006E-2</v>
      </c>
      <c r="AI172" s="20">
        <f t="shared" si="14"/>
        <v>6.6241264703240807E-2</v>
      </c>
      <c r="AJ172" s="13">
        <f t="shared" si="11"/>
        <v>14.209077074553109</v>
      </c>
      <c r="AK172" s="13">
        <f t="shared" si="15"/>
        <v>1.142090770745531</v>
      </c>
      <c r="AL172" s="39" t="s">
        <v>55</v>
      </c>
    </row>
    <row r="173" spans="1:38" x14ac:dyDescent="0.25">
      <c r="A173" s="8" t="s">
        <v>228</v>
      </c>
      <c r="B173" s="13" t="s">
        <v>53</v>
      </c>
      <c r="C173" s="33">
        <v>31684.214</v>
      </c>
      <c r="D173" s="1">
        <v>34608.959999999999</v>
      </c>
      <c r="E173" s="1">
        <v>1.8140000000000001</v>
      </c>
      <c r="F173" s="1">
        <v>3.29</v>
      </c>
      <c r="G173" s="1">
        <v>4.8099999999999996</v>
      </c>
      <c r="H173" s="19" t="s">
        <v>59</v>
      </c>
      <c r="I173" s="33">
        <v>953.66</v>
      </c>
      <c r="J173" s="1">
        <v>300.99</v>
      </c>
      <c r="K173" s="19">
        <v>165.94</v>
      </c>
      <c r="L173" s="33">
        <v>18284.100999999999</v>
      </c>
      <c r="M173" s="1">
        <v>0.318</v>
      </c>
      <c r="N173" s="1">
        <v>13927.85</v>
      </c>
      <c r="O173" s="1">
        <v>0.24199999999999999</v>
      </c>
      <c r="P173" s="1">
        <v>9016.89</v>
      </c>
      <c r="Q173" s="1">
        <v>0.157</v>
      </c>
      <c r="R173" s="19">
        <v>0.28459000000000001</v>
      </c>
      <c r="S173" s="33">
        <v>0</v>
      </c>
      <c r="T173" s="1">
        <v>0</v>
      </c>
      <c r="U173" s="19">
        <v>0</v>
      </c>
      <c r="V173" s="33">
        <v>18284.100999999999</v>
      </c>
      <c r="W173" s="1">
        <v>0.318</v>
      </c>
      <c r="X173" s="1">
        <v>13927.671</v>
      </c>
      <c r="Y173" s="1">
        <v>0.24199999999999999</v>
      </c>
      <c r="Z173" s="1">
        <v>0</v>
      </c>
      <c r="AA173" s="1">
        <v>0</v>
      </c>
      <c r="AB173" s="19">
        <v>0</v>
      </c>
      <c r="AC173" s="31">
        <v>211.6097</v>
      </c>
      <c r="AD173" s="32">
        <v>0.95772263209999997</v>
      </c>
      <c r="AE173" s="18">
        <f>((AC173/6.0221409E+23)*39.95)/(P173*1E-24)</f>
        <v>1.5568424721471756</v>
      </c>
      <c r="AF173" s="32">
        <v>6.1143751593999998</v>
      </c>
      <c r="AG173" s="32">
        <v>2.76730011E-2</v>
      </c>
      <c r="AH173" s="19">
        <f>(AF173*39.95)/1000</f>
        <v>0.24426928761803002</v>
      </c>
      <c r="AI173" s="20">
        <f>AH173/1.40281551064036</f>
        <v>0.17412787766120827</v>
      </c>
      <c r="AJ173" s="13">
        <f>(ABS(AI173-Q173)/Q173)*100</f>
        <v>10.909476217330107</v>
      </c>
      <c r="AK173" s="13">
        <f>AI173/Q173</f>
        <v>1.1090947621733012</v>
      </c>
      <c r="AL173" s="39"/>
    </row>
    <row r="174" spans="1:38" x14ac:dyDescent="0.25">
      <c r="A174" s="8" t="s">
        <v>229</v>
      </c>
      <c r="B174" s="13" t="s">
        <v>53</v>
      </c>
      <c r="C174" s="33">
        <v>39256.858999999997</v>
      </c>
      <c r="D174" s="1">
        <v>38935.08</v>
      </c>
      <c r="E174" s="1">
        <v>1.647</v>
      </c>
      <c r="F174" s="1">
        <v>2.76</v>
      </c>
      <c r="G174" s="1">
        <v>6.38</v>
      </c>
      <c r="H174" s="19" t="s">
        <v>59</v>
      </c>
      <c r="I174" s="33">
        <v>1770.48</v>
      </c>
      <c r="J174" s="1">
        <v>451</v>
      </c>
      <c r="K174" s="19">
        <v>273.83999999999997</v>
      </c>
      <c r="L174" s="33">
        <v>29750.81</v>
      </c>
      <c r="M174" s="1">
        <v>0.46</v>
      </c>
      <c r="N174" s="1">
        <v>19295.524000000001</v>
      </c>
      <c r="O174" s="1">
        <v>0.29799999999999999</v>
      </c>
      <c r="P174" s="1">
        <v>15166.281999999999</v>
      </c>
      <c r="Q174" s="1">
        <v>0.23499999999999999</v>
      </c>
      <c r="R174" s="19">
        <v>0.38633000000000001</v>
      </c>
      <c r="S174" s="33">
        <v>0</v>
      </c>
      <c r="T174" s="1">
        <v>0</v>
      </c>
      <c r="U174" s="19">
        <v>0</v>
      </c>
      <c r="V174" s="33">
        <v>29750.81</v>
      </c>
      <c r="W174" s="1">
        <v>0.46</v>
      </c>
      <c r="X174" s="1">
        <v>19295.524000000001</v>
      </c>
      <c r="Y174" s="1">
        <v>0.29799999999999999</v>
      </c>
      <c r="Z174" s="1">
        <v>0</v>
      </c>
      <c r="AA174" s="1">
        <v>0</v>
      </c>
      <c r="AB174" s="19">
        <v>0</v>
      </c>
      <c r="AC174" s="31">
        <v>275.25776000000002</v>
      </c>
      <c r="AD174" s="32">
        <v>1.9284415027999999</v>
      </c>
      <c r="AE174" s="18">
        <f t="shared" si="12"/>
        <v>1.2039995249464961</v>
      </c>
      <c r="AF174" s="32">
        <v>7.0697419097000003</v>
      </c>
      <c r="AG174" s="32">
        <v>4.95302429E-2</v>
      </c>
      <c r="AH174" s="19">
        <f t="shared" si="13"/>
        <v>0.28243618929251507</v>
      </c>
      <c r="AI174" s="20">
        <f t="shared" si="14"/>
        <v>0.2013352341417925</v>
      </c>
      <c r="AJ174" s="13">
        <f t="shared" si="11"/>
        <v>14.325432280088293</v>
      </c>
      <c r="AK174" s="13">
        <f t="shared" si="15"/>
        <v>0.85674567719911709</v>
      </c>
      <c r="AL174" s="39"/>
    </row>
    <row r="175" spans="1:38" x14ac:dyDescent="0.25">
      <c r="A175" s="8" t="s">
        <v>230</v>
      </c>
      <c r="B175" s="13" t="s">
        <v>53</v>
      </c>
      <c r="C175" s="33">
        <v>21182.49</v>
      </c>
      <c r="D175" s="1">
        <v>21630.6</v>
      </c>
      <c r="E175" s="1">
        <v>1.696</v>
      </c>
      <c r="F175" s="1">
        <v>4.08</v>
      </c>
      <c r="G175" s="1">
        <v>4.6100000000000003</v>
      </c>
      <c r="H175" s="19" t="s">
        <v>54</v>
      </c>
      <c r="I175" s="33">
        <v>734.89</v>
      </c>
      <c r="J175" s="1">
        <v>346.93</v>
      </c>
      <c r="K175" s="19">
        <v>204.6</v>
      </c>
      <c r="L175" s="33">
        <v>15397.188</v>
      </c>
      <c r="M175" s="1">
        <v>0.42899999999999999</v>
      </c>
      <c r="N175" s="1">
        <v>10081.050999999999</v>
      </c>
      <c r="O175" s="1">
        <v>0.28100000000000003</v>
      </c>
      <c r="P175" s="1">
        <v>7827.9359999999997</v>
      </c>
      <c r="Q175" s="1">
        <v>0.218</v>
      </c>
      <c r="R175" s="19">
        <v>0.36954999999999999</v>
      </c>
      <c r="S175" s="33">
        <v>737.49</v>
      </c>
      <c r="T175" s="1">
        <v>348.16</v>
      </c>
      <c r="U175" s="19">
        <v>205.32</v>
      </c>
      <c r="V175" s="33">
        <v>15397.188</v>
      </c>
      <c r="W175" s="1">
        <v>0.42899999999999999</v>
      </c>
      <c r="X175" s="1">
        <v>10080.402</v>
      </c>
      <c r="Y175" s="1">
        <v>0.28100000000000003</v>
      </c>
      <c r="Z175" s="1">
        <v>7923.1959999999999</v>
      </c>
      <c r="AA175" s="1">
        <v>0.221</v>
      </c>
      <c r="AB175" s="19">
        <v>0.37403999999999998</v>
      </c>
      <c r="AC175" s="31">
        <v>152.18068</v>
      </c>
      <c r="AD175" s="32">
        <v>1.5176390277</v>
      </c>
      <c r="AE175" s="18">
        <f t="shared" si="12"/>
        <v>1.2896685976288671</v>
      </c>
      <c r="AF175" s="32">
        <v>7.0355169504999999</v>
      </c>
      <c r="AG175" s="32">
        <v>7.0162487800000006E-2</v>
      </c>
      <c r="AH175" s="19">
        <f t="shared" si="13"/>
        <v>0.28106890217247504</v>
      </c>
      <c r="AI175" s="20">
        <f t="shared" si="14"/>
        <v>0.2003605606300804</v>
      </c>
      <c r="AJ175" s="13">
        <f t="shared" si="11"/>
        <v>8.0914859495044045</v>
      </c>
      <c r="AK175" s="13">
        <f t="shared" si="15"/>
        <v>0.91908514050495593</v>
      </c>
      <c r="AL175" s="39" t="s">
        <v>55</v>
      </c>
    </row>
    <row r="176" spans="1:38" x14ac:dyDescent="0.25">
      <c r="A176" s="8" t="s">
        <v>231</v>
      </c>
      <c r="B176" s="13" t="s">
        <v>53</v>
      </c>
      <c r="C176" s="33">
        <v>28862.993999999999</v>
      </c>
      <c r="D176" s="1">
        <v>25956.720000000001</v>
      </c>
      <c r="E176" s="1">
        <v>1.4930000000000001</v>
      </c>
      <c r="F176" s="1">
        <v>3.77</v>
      </c>
      <c r="G176" s="1">
        <v>5.0199999999999996</v>
      </c>
      <c r="H176" s="19" t="s">
        <v>59</v>
      </c>
      <c r="I176" s="33">
        <v>1013.54</v>
      </c>
      <c r="J176" s="1">
        <v>351.15</v>
      </c>
      <c r="K176" s="19">
        <v>235.15</v>
      </c>
      <c r="L176" s="33">
        <v>24456.370999999999</v>
      </c>
      <c r="M176" s="1">
        <v>0.56699999999999995</v>
      </c>
      <c r="N176" s="1">
        <v>15561.062</v>
      </c>
      <c r="O176" s="1">
        <v>0.36099999999999999</v>
      </c>
      <c r="P176" s="1">
        <v>12984.151</v>
      </c>
      <c r="Q176" s="1">
        <v>0.30099999999999999</v>
      </c>
      <c r="R176" s="19">
        <v>0.44985000000000003</v>
      </c>
      <c r="S176" s="33">
        <v>972.62</v>
      </c>
      <c r="T176" s="1">
        <v>336.98</v>
      </c>
      <c r="U176" s="19">
        <v>225.65</v>
      </c>
      <c r="V176" s="33">
        <v>24456.370999999999</v>
      </c>
      <c r="W176" s="1">
        <v>0.56699999999999995</v>
      </c>
      <c r="X176" s="1">
        <v>15560.654</v>
      </c>
      <c r="Y176" s="1">
        <v>0.36099999999999999</v>
      </c>
      <c r="Z176" s="1">
        <v>12467.196</v>
      </c>
      <c r="AA176" s="1">
        <v>0.28899999999999998</v>
      </c>
      <c r="AB176" s="19">
        <v>0.43193999999999999</v>
      </c>
      <c r="AC176" s="31">
        <v>263.82231999999999</v>
      </c>
      <c r="AD176" s="32">
        <v>4.0324012710000003</v>
      </c>
      <c r="AE176" s="18">
        <f t="shared" si="12"/>
        <v>1.3479191666648858</v>
      </c>
      <c r="AF176" s="32">
        <v>10.164049757000001</v>
      </c>
      <c r="AG176" s="32">
        <v>0.15535276610000001</v>
      </c>
      <c r="AH176" s="19">
        <f t="shared" si="13"/>
        <v>0.40605378779215007</v>
      </c>
      <c r="AI176" s="20">
        <f t="shared" si="14"/>
        <v>0.28945630035612729</v>
      </c>
      <c r="AJ176" s="13">
        <f t="shared" si="11"/>
        <v>3.8351161607550486</v>
      </c>
      <c r="AK176" s="13">
        <f t="shared" si="15"/>
        <v>0.96164883839244952</v>
      </c>
      <c r="AL176" s="39" t="s">
        <v>55</v>
      </c>
    </row>
    <row r="177" spans="1:38" x14ac:dyDescent="0.25">
      <c r="A177" s="8" t="s">
        <v>232</v>
      </c>
      <c r="B177" s="13" t="s">
        <v>53</v>
      </c>
      <c r="C177" s="33">
        <v>123019.30499999999</v>
      </c>
      <c r="D177" s="1">
        <v>115363.2</v>
      </c>
      <c r="E177" s="1">
        <v>1.5569999999999999</v>
      </c>
      <c r="F177" s="1">
        <v>3.64</v>
      </c>
      <c r="G177" s="1">
        <v>10</v>
      </c>
      <c r="H177" s="19" t="s">
        <v>57</v>
      </c>
      <c r="I177" s="33">
        <v>5755.65</v>
      </c>
      <c r="J177" s="1">
        <v>467.87</v>
      </c>
      <c r="K177" s="19">
        <v>300.45</v>
      </c>
      <c r="L177" s="33">
        <v>101528.52</v>
      </c>
      <c r="M177" s="1">
        <v>0.53</v>
      </c>
      <c r="N177" s="1">
        <v>63790.781000000003</v>
      </c>
      <c r="O177" s="1">
        <v>0.33300000000000002</v>
      </c>
      <c r="P177" s="1">
        <v>52416.885000000002</v>
      </c>
      <c r="Q177" s="1">
        <v>0.27400000000000002</v>
      </c>
      <c r="R177" s="19">
        <v>0.42609000000000002</v>
      </c>
      <c r="S177" s="33">
        <v>3250.74</v>
      </c>
      <c r="T177" s="1">
        <v>264.25</v>
      </c>
      <c r="U177" s="19">
        <v>169.69</v>
      </c>
      <c r="V177" s="33">
        <v>101528.52</v>
      </c>
      <c r="W177" s="1">
        <v>0.53</v>
      </c>
      <c r="X177" s="1">
        <v>63790.781000000003</v>
      </c>
      <c r="Y177" s="1">
        <v>0.33300000000000002</v>
      </c>
      <c r="Z177" s="1">
        <v>26619.893</v>
      </c>
      <c r="AA177" s="1">
        <v>0.13900000000000001</v>
      </c>
      <c r="AB177" s="19">
        <v>0.21639</v>
      </c>
      <c r="AC177" s="31">
        <v>1368.0608</v>
      </c>
      <c r="AD177" s="32">
        <v>2.6132871467999998</v>
      </c>
      <c r="AE177" s="18">
        <f t="shared" si="12"/>
        <v>1.7314105589581723</v>
      </c>
      <c r="AF177" s="32">
        <v>11.8588660709</v>
      </c>
      <c r="AG177" s="32">
        <v>2.26529569E-2</v>
      </c>
      <c r="AH177" s="19">
        <f t="shared" si="13"/>
        <v>0.47376169953245501</v>
      </c>
      <c r="AI177" s="20">
        <f t="shared" si="14"/>
        <v>0.33772202826314013</v>
      </c>
      <c r="AJ177" s="13">
        <f t="shared" si="11"/>
        <v>23.256214694576681</v>
      </c>
      <c r="AK177" s="13">
        <f t="shared" si="15"/>
        <v>1.2325621469457668</v>
      </c>
      <c r="AL177" s="39"/>
    </row>
    <row r="178" spans="1:38" x14ac:dyDescent="0.25">
      <c r="A178" s="8" t="s">
        <v>233</v>
      </c>
      <c r="B178" s="13" t="s">
        <v>53</v>
      </c>
      <c r="C178" s="33">
        <v>31463.875</v>
      </c>
      <c r="D178" s="1">
        <v>32445.9</v>
      </c>
      <c r="E178" s="1">
        <v>1.712</v>
      </c>
      <c r="F178" s="1">
        <v>3.82</v>
      </c>
      <c r="G178" s="1">
        <v>4.71</v>
      </c>
      <c r="H178" s="19" t="s">
        <v>59</v>
      </c>
      <c r="I178" s="33">
        <v>977.83</v>
      </c>
      <c r="J178" s="1">
        <v>310.77999999999997</v>
      </c>
      <c r="K178" s="19">
        <v>181.49</v>
      </c>
      <c r="L178" s="33">
        <v>23203.045999999998</v>
      </c>
      <c r="M178" s="1">
        <v>0.43099999999999999</v>
      </c>
      <c r="N178" s="1">
        <v>14827.968999999999</v>
      </c>
      <c r="O178" s="1">
        <v>0.27500000000000002</v>
      </c>
      <c r="P178" s="1">
        <v>11651.817999999999</v>
      </c>
      <c r="Q178" s="1">
        <v>0.216</v>
      </c>
      <c r="R178" s="19">
        <v>0.37031999999999998</v>
      </c>
      <c r="S178" s="33">
        <v>972.48</v>
      </c>
      <c r="T178" s="1">
        <v>309.08</v>
      </c>
      <c r="U178" s="19">
        <v>180.5</v>
      </c>
      <c r="V178" s="33">
        <v>23203.045999999998</v>
      </c>
      <c r="W178" s="1">
        <v>0.43099999999999999</v>
      </c>
      <c r="X178" s="1">
        <v>14826.929</v>
      </c>
      <c r="Y178" s="1">
        <v>0.27500000000000002</v>
      </c>
      <c r="Z178" s="1">
        <v>11674.724</v>
      </c>
      <c r="AA178" s="1">
        <v>0.217</v>
      </c>
      <c r="AB178" s="19">
        <v>0.37104999999999999</v>
      </c>
      <c r="AC178" s="31">
        <v>216</v>
      </c>
      <c r="AD178" s="32">
        <v>0</v>
      </c>
      <c r="AE178" s="18">
        <f t="shared" si="12"/>
        <v>1.2297757642060314</v>
      </c>
      <c r="AF178" s="32">
        <v>6.6573131417000004</v>
      </c>
      <c r="AG178" s="32">
        <v>0</v>
      </c>
      <c r="AH178" s="19">
        <f t="shared" si="13"/>
        <v>0.26595966001091503</v>
      </c>
      <c r="AI178" s="20">
        <f t="shared" si="14"/>
        <v>0.18958990543917587</v>
      </c>
      <c r="AJ178" s="13">
        <f t="shared" si="11"/>
        <v>12.226895630011173</v>
      </c>
      <c r="AK178" s="13">
        <f t="shared" si="15"/>
        <v>0.8777310436998883</v>
      </c>
      <c r="AL178" s="39" t="s">
        <v>55</v>
      </c>
    </row>
    <row r="179" spans="1:38" x14ac:dyDescent="0.25">
      <c r="A179" s="8" t="s">
        <v>234</v>
      </c>
      <c r="B179" s="13" t="s">
        <v>53</v>
      </c>
      <c r="C179" s="33">
        <v>42248.584000000003</v>
      </c>
      <c r="D179" s="1">
        <v>43261.2</v>
      </c>
      <c r="E179" s="1">
        <v>1.7</v>
      </c>
      <c r="F179" s="1">
        <v>4.2699999999999996</v>
      </c>
      <c r="G179" s="1">
        <v>4.74</v>
      </c>
      <c r="H179" s="19" t="s">
        <v>54</v>
      </c>
      <c r="I179" s="33">
        <v>2012.94</v>
      </c>
      <c r="J179" s="1">
        <v>476.45</v>
      </c>
      <c r="K179" s="19">
        <v>280.20999999999998</v>
      </c>
      <c r="L179" s="33">
        <v>29852.039000000001</v>
      </c>
      <c r="M179" s="1">
        <v>0.41599999999999998</v>
      </c>
      <c r="N179" s="1">
        <v>20030.977999999999</v>
      </c>
      <c r="O179" s="1">
        <v>0.27900000000000003</v>
      </c>
      <c r="P179" s="1">
        <v>15363.76</v>
      </c>
      <c r="Q179" s="1">
        <v>0.214</v>
      </c>
      <c r="R179" s="19">
        <v>0.36364999999999997</v>
      </c>
      <c r="S179" s="33">
        <v>2016.5</v>
      </c>
      <c r="T179" s="1">
        <v>477.3</v>
      </c>
      <c r="U179" s="19">
        <v>280.70999999999998</v>
      </c>
      <c r="V179" s="33">
        <v>29852.039000000001</v>
      </c>
      <c r="W179" s="1">
        <v>0.41599999999999998</v>
      </c>
      <c r="X179" s="1">
        <v>20030.835999999999</v>
      </c>
      <c r="Y179" s="1">
        <v>0.27900000000000003</v>
      </c>
      <c r="Z179" s="1">
        <v>15159.337</v>
      </c>
      <c r="AA179" s="1">
        <v>0.21099999999999999</v>
      </c>
      <c r="AB179" s="19">
        <v>0.35881000000000002</v>
      </c>
      <c r="AC179" s="31">
        <v>330.90660000000003</v>
      </c>
      <c r="AD179" s="32">
        <v>1.2588642818</v>
      </c>
      <c r="AE179" s="18">
        <f t="shared" si="12"/>
        <v>1.4288077136232031</v>
      </c>
      <c r="AF179" s="32">
        <v>7.6491279751999999</v>
      </c>
      <c r="AG179" s="32">
        <v>2.9099492099999999E-2</v>
      </c>
      <c r="AH179" s="19">
        <f t="shared" si="13"/>
        <v>0.30558266260924</v>
      </c>
      <c r="AI179" s="20">
        <f t="shared" si="14"/>
        <v>0.21783524653911693</v>
      </c>
      <c r="AJ179" s="13">
        <f t="shared" si="11"/>
        <v>1.7921712799611835</v>
      </c>
      <c r="AK179" s="13">
        <f t="shared" si="15"/>
        <v>1.0179217127996119</v>
      </c>
      <c r="AL179" s="39" t="s">
        <v>55</v>
      </c>
    </row>
    <row r="180" spans="1:38" x14ac:dyDescent="0.25">
      <c r="A180" s="8" t="s">
        <v>235</v>
      </c>
      <c r="B180" s="13" t="s">
        <v>53</v>
      </c>
      <c r="C180" s="33">
        <v>26564.957999999999</v>
      </c>
      <c r="D180" s="1">
        <v>23072.639999999999</v>
      </c>
      <c r="E180" s="1">
        <v>1.4419999999999999</v>
      </c>
      <c r="F180" s="1">
        <v>3.63</v>
      </c>
      <c r="G180" s="1">
        <v>9.9499999999999993</v>
      </c>
      <c r="H180" s="19" t="s">
        <v>57</v>
      </c>
      <c r="I180" s="33">
        <v>2197.9899999999998</v>
      </c>
      <c r="J180" s="1">
        <v>827.4</v>
      </c>
      <c r="K180" s="19">
        <v>573.69000000000005</v>
      </c>
      <c r="L180" s="33">
        <v>22532.68</v>
      </c>
      <c r="M180" s="1">
        <v>0.58799999999999997</v>
      </c>
      <c r="N180" s="1">
        <v>14717.896000000001</v>
      </c>
      <c r="O180" s="1">
        <v>0.38400000000000001</v>
      </c>
      <c r="P180" s="1">
        <v>13034.169</v>
      </c>
      <c r="Q180" s="1">
        <v>0.34</v>
      </c>
      <c r="R180" s="19">
        <v>0.49064999999999998</v>
      </c>
      <c r="S180" s="33">
        <v>2171.2600000000002</v>
      </c>
      <c r="T180" s="1">
        <v>817.34</v>
      </c>
      <c r="U180" s="19">
        <v>566.72</v>
      </c>
      <c r="V180" s="33">
        <v>22532.68</v>
      </c>
      <c r="W180" s="1">
        <v>0.58799999999999997</v>
      </c>
      <c r="X180" s="1">
        <v>14717.896000000001</v>
      </c>
      <c r="Y180" s="1">
        <v>0.38400000000000001</v>
      </c>
      <c r="Z180" s="1">
        <v>12854.61</v>
      </c>
      <c r="AA180" s="1">
        <v>0.33600000000000002</v>
      </c>
      <c r="AB180" s="19">
        <v>0.48388999999999999</v>
      </c>
      <c r="AC180" s="31">
        <v>288</v>
      </c>
      <c r="AD180" s="32">
        <v>0</v>
      </c>
      <c r="AE180" s="18">
        <f t="shared" si="12"/>
        <v>1.4658009917716621</v>
      </c>
      <c r="AF180" s="32">
        <v>12.482462140699999</v>
      </c>
      <c r="AG180" s="32">
        <v>0</v>
      </c>
      <c r="AH180" s="19">
        <f t="shared" si="13"/>
        <v>0.49867436252096503</v>
      </c>
      <c r="AI180" s="20">
        <f t="shared" si="14"/>
        <v>0.35548107269881069</v>
      </c>
      <c r="AJ180" s="13">
        <f t="shared" si="11"/>
        <v>4.5532566761207827</v>
      </c>
      <c r="AK180" s="13">
        <f t="shared" si="15"/>
        <v>1.0455325667612079</v>
      </c>
      <c r="AL180" s="39" t="s">
        <v>55</v>
      </c>
    </row>
    <row r="181" spans="1:38" x14ac:dyDescent="0.25">
      <c r="A181" s="8" t="s">
        <v>236</v>
      </c>
      <c r="B181" s="13" t="s">
        <v>53</v>
      </c>
      <c r="C181" s="33">
        <v>35261.421000000002</v>
      </c>
      <c r="D181" s="1">
        <v>38841.120000000003</v>
      </c>
      <c r="E181" s="1">
        <v>1.829</v>
      </c>
      <c r="F181" s="1">
        <v>4.33</v>
      </c>
      <c r="G181" s="1">
        <v>5</v>
      </c>
      <c r="H181" s="19" t="s">
        <v>54</v>
      </c>
      <c r="I181" s="33">
        <v>934.69</v>
      </c>
      <c r="J181" s="1">
        <v>265.07</v>
      </c>
      <c r="K181" s="19">
        <v>144.91999999999999</v>
      </c>
      <c r="L181" s="33">
        <v>13172.262000000001</v>
      </c>
      <c r="M181" s="1">
        <v>0.20399999999999999</v>
      </c>
      <c r="N181" s="1">
        <v>14631.571</v>
      </c>
      <c r="O181" s="1">
        <v>0.22700000000000001</v>
      </c>
      <c r="P181" s="1">
        <v>7526.48</v>
      </c>
      <c r="Q181" s="1">
        <v>0.11700000000000001</v>
      </c>
      <c r="R181" s="19">
        <v>0.21345</v>
      </c>
      <c r="S181" s="33">
        <v>940.15</v>
      </c>
      <c r="T181" s="1">
        <v>266.62</v>
      </c>
      <c r="U181" s="19">
        <v>145.77000000000001</v>
      </c>
      <c r="V181" s="33">
        <v>13172.262000000001</v>
      </c>
      <c r="W181" s="1">
        <v>0.20399999999999999</v>
      </c>
      <c r="X181" s="1">
        <v>14631.376</v>
      </c>
      <c r="Y181" s="1">
        <v>0.22700000000000001</v>
      </c>
      <c r="Z181" s="1">
        <v>7363.9709999999995</v>
      </c>
      <c r="AA181" s="1">
        <v>0.114</v>
      </c>
      <c r="AB181" s="19">
        <v>0.20884</v>
      </c>
      <c r="AC181" s="31">
        <v>144</v>
      </c>
      <c r="AD181" s="32">
        <v>0</v>
      </c>
      <c r="AE181" s="18">
        <f t="shared" si="12"/>
        <v>1.2692186684292961</v>
      </c>
      <c r="AF181" s="32">
        <v>3.7074505172999999</v>
      </c>
      <c r="AG181" s="32">
        <v>0</v>
      </c>
      <c r="AH181" s="19">
        <f t="shared" si="13"/>
        <v>0.14811264816613501</v>
      </c>
      <c r="AI181" s="20">
        <f t="shared" si="14"/>
        <v>0.10558241411126418</v>
      </c>
      <c r="AJ181" s="13">
        <f t="shared" si="11"/>
        <v>9.7586204177229305</v>
      </c>
      <c r="AK181" s="13">
        <f t="shared" si="15"/>
        <v>0.9024137958227707</v>
      </c>
      <c r="AL181" s="39" t="s">
        <v>55</v>
      </c>
    </row>
    <row r="182" spans="1:38" x14ac:dyDescent="0.25">
      <c r="A182" s="8" t="s">
        <v>237</v>
      </c>
      <c r="B182" s="13" t="s">
        <v>53</v>
      </c>
      <c r="C182" s="33">
        <v>24184.796999999999</v>
      </c>
      <c r="D182" s="1">
        <v>25956.720000000001</v>
      </c>
      <c r="E182" s="1">
        <v>1.782</v>
      </c>
      <c r="F182" s="1">
        <v>3.55</v>
      </c>
      <c r="G182" s="1">
        <v>3.8</v>
      </c>
      <c r="H182" s="19" t="s">
        <v>54</v>
      </c>
      <c r="I182" s="33">
        <v>0</v>
      </c>
      <c r="J182" s="1">
        <v>0</v>
      </c>
      <c r="K182" s="19">
        <v>0</v>
      </c>
      <c r="L182" s="33">
        <v>14699.652</v>
      </c>
      <c r="M182" s="1">
        <v>0.34100000000000003</v>
      </c>
      <c r="N182" s="1">
        <v>10879.206</v>
      </c>
      <c r="O182" s="1">
        <v>0.252</v>
      </c>
      <c r="P182" s="1">
        <v>7016</v>
      </c>
      <c r="Q182" s="1">
        <v>0.16300000000000001</v>
      </c>
      <c r="R182" s="19">
        <v>0.29010000000000002</v>
      </c>
      <c r="S182" s="33">
        <v>0</v>
      </c>
      <c r="T182" s="1">
        <v>0</v>
      </c>
      <c r="U182" s="19">
        <v>0</v>
      </c>
      <c r="V182" s="33">
        <v>14699.652</v>
      </c>
      <c r="W182" s="1">
        <v>0.34100000000000003</v>
      </c>
      <c r="X182" s="1">
        <v>10879.092000000001</v>
      </c>
      <c r="Y182" s="1">
        <v>0.252</v>
      </c>
      <c r="Z182" s="1">
        <v>5010.91</v>
      </c>
      <c r="AA182" s="1">
        <v>0.11600000000000001</v>
      </c>
      <c r="AB182" s="19">
        <v>0.20719000000000001</v>
      </c>
      <c r="AC182" s="31">
        <v>192</v>
      </c>
      <c r="AD182" s="32">
        <v>0</v>
      </c>
      <c r="AE182" s="18">
        <f t="shared" si="12"/>
        <v>1.8154216882477623</v>
      </c>
      <c r="AF182" s="32">
        <v>7.3970146018999996</v>
      </c>
      <c r="AG182" s="32">
        <v>0</v>
      </c>
      <c r="AH182" s="19">
        <f t="shared" si="13"/>
        <v>0.295510733345905</v>
      </c>
      <c r="AI182" s="20">
        <f t="shared" si="14"/>
        <v>0.21065545048828957</v>
      </c>
      <c r="AJ182" s="13">
        <f t="shared" si="11"/>
        <v>29.236472692202188</v>
      </c>
      <c r="AK182" s="13">
        <f t="shared" si="15"/>
        <v>1.2923647269220218</v>
      </c>
      <c r="AL182" s="39"/>
    </row>
    <row r="183" spans="1:38" x14ac:dyDescent="0.25">
      <c r="A183" s="8" t="s">
        <v>238</v>
      </c>
      <c r="B183" s="13" t="s">
        <v>53</v>
      </c>
      <c r="C183" s="33">
        <v>34274.224999999999</v>
      </c>
      <c r="D183" s="1">
        <v>34608.959999999999</v>
      </c>
      <c r="E183" s="1">
        <v>1.677</v>
      </c>
      <c r="F183" s="1">
        <v>3.23</v>
      </c>
      <c r="G183" s="1">
        <v>4.57</v>
      </c>
      <c r="H183" s="19" t="s">
        <v>59</v>
      </c>
      <c r="I183" s="33">
        <v>25.46</v>
      </c>
      <c r="J183" s="1">
        <v>7.43</v>
      </c>
      <c r="K183" s="19">
        <v>4.43</v>
      </c>
      <c r="L183" s="33">
        <v>24582.982</v>
      </c>
      <c r="M183" s="1">
        <v>0.42799999999999999</v>
      </c>
      <c r="N183" s="1">
        <v>16500.333999999999</v>
      </c>
      <c r="O183" s="1">
        <v>0.28699999999999998</v>
      </c>
      <c r="P183" s="1">
        <v>11520.532999999999</v>
      </c>
      <c r="Q183" s="1">
        <v>0.2</v>
      </c>
      <c r="R183" s="19">
        <v>0.33612999999999998</v>
      </c>
      <c r="S183" s="33">
        <v>0</v>
      </c>
      <c r="T183" s="1">
        <v>0</v>
      </c>
      <c r="U183" s="19">
        <v>0</v>
      </c>
      <c r="V183" s="33">
        <v>24582.982</v>
      </c>
      <c r="W183" s="1">
        <v>0.42799999999999999</v>
      </c>
      <c r="X183" s="1">
        <v>16500.333999999999</v>
      </c>
      <c r="Y183" s="1">
        <v>0.28699999999999998</v>
      </c>
      <c r="Z183" s="1">
        <v>0</v>
      </c>
      <c r="AA183" s="1">
        <v>0</v>
      </c>
      <c r="AB183" s="19">
        <v>0</v>
      </c>
      <c r="AC183" s="31">
        <v>290</v>
      </c>
      <c r="AD183" s="32">
        <v>0</v>
      </c>
      <c r="AE183" s="18">
        <f t="shared" si="12"/>
        <v>1.6699031994007769</v>
      </c>
      <c r="AF183" s="32">
        <v>8.3794306036999995</v>
      </c>
      <c r="AG183" s="32">
        <v>0</v>
      </c>
      <c r="AH183" s="19">
        <f t="shared" si="13"/>
        <v>0.334758252617815</v>
      </c>
      <c r="AI183" s="20">
        <f t="shared" si="14"/>
        <v>0.23863312750584281</v>
      </c>
      <c r="AJ183" s="13">
        <f t="shared" si="11"/>
        <v>19.3165637529214</v>
      </c>
      <c r="AK183" s="13">
        <f t="shared" si="15"/>
        <v>1.1931656375292139</v>
      </c>
      <c r="AL183" s="39"/>
    </row>
    <row r="184" spans="1:38" x14ac:dyDescent="0.25">
      <c r="A184" s="8" t="s">
        <v>239</v>
      </c>
      <c r="B184" s="13" t="s">
        <v>53</v>
      </c>
      <c r="C184" s="33">
        <v>22377.27</v>
      </c>
      <c r="D184" s="1">
        <v>23072.639999999999</v>
      </c>
      <c r="E184" s="1">
        <v>1.712</v>
      </c>
      <c r="F184" s="1">
        <v>3.47</v>
      </c>
      <c r="G184" s="1">
        <v>6.55</v>
      </c>
      <c r="H184" s="19" t="s">
        <v>54</v>
      </c>
      <c r="I184" s="33">
        <v>1065.26</v>
      </c>
      <c r="J184" s="1">
        <v>476.05</v>
      </c>
      <c r="K184" s="19">
        <v>278.04000000000002</v>
      </c>
      <c r="L184" s="33">
        <v>14846.532999999999</v>
      </c>
      <c r="M184" s="1">
        <v>0.38800000000000001</v>
      </c>
      <c r="N184" s="1">
        <v>10525.512000000001</v>
      </c>
      <c r="O184" s="1">
        <v>0.27500000000000002</v>
      </c>
      <c r="P184" s="1">
        <v>7518.3729999999996</v>
      </c>
      <c r="Q184" s="1">
        <v>0.19600000000000001</v>
      </c>
      <c r="R184" s="19">
        <v>0.33598</v>
      </c>
      <c r="S184" s="33">
        <v>1077.8599999999999</v>
      </c>
      <c r="T184" s="1">
        <v>481.68</v>
      </c>
      <c r="U184" s="19">
        <v>281.33</v>
      </c>
      <c r="V184" s="33">
        <v>14846.532999999999</v>
      </c>
      <c r="W184" s="1">
        <v>0.38800000000000001</v>
      </c>
      <c r="X184" s="1">
        <v>10525.317999999999</v>
      </c>
      <c r="Y184" s="1">
        <v>0.27500000000000002</v>
      </c>
      <c r="Z184" s="1">
        <v>7568.7560000000003</v>
      </c>
      <c r="AA184" s="1">
        <v>0.19800000000000001</v>
      </c>
      <c r="AB184" s="19">
        <v>0.33822999999999998</v>
      </c>
      <c r="AC184" s="31">
        <v>183.00390999999999</v>
      </c>
      <c r="AD184" s="32">
        <v>2.2578172675000001</v>
      </c>
      <c r="AE184" s="18">
        <f t="shared" si="12"/>
        <v>1.614739138466861</v>
      </c>
      <c r="AF184" s="32">
        <v>7.9317339520000001</v>
      </c>
      <c r="AG184" s="32">
        <v>9.7858050599999996E-2</v>
      </c>
      <c r="AH184" s="19">
        <f t="shared" si="13"/>
        <v>0.3168727713824</v>
      </c>
      <c r="AI184" s="20">
        <f t="shared" si="14"/>
        <v>0.22588342442674683</v>
      </c>
      <c r="AJ184" s="13">
        <f t="shared" si="11"/>
        <v>15.246645115687155</v>
      </c>
      <c r="AK184" s="13">
        <f t="shared" si="15"/>
        <v>1.1524664511568716</v>
      </c>
      <c r="AL184" s="39" t="s">
        <v>55</v>
      </c>
    </row>
    <row r="185" spans="1:38" x14ac:dyDescent="0.25">
      <c r="A185" s="8" t="s">
        <v>240</v>
      </c>
      <c r="B185" s="13" t="s">
        <v>53</v>
      </c>
      <c r="C185" s="33">
        <v>35799.120999999999</v>
      </c>
      <c r="D185" s="1">
        <v>34608.959999999999</v>
      </c>
      <c r="E185" s="1">
        <v>1.605</v>
      </c>
      <c r="F185" s="1">
        <v>3.71</v>
      </c>
      <c r="G185" s="1">
        <v>7.67</v>
      </c>
      <c r="H185" s="19" t="s">
        <v>54</v>
      </c>
      <c r="I185" s="33">
        <v>2642.53</v>
      </c>
      <c r="J185" s="1">
        <v>738.16</v>
      </c>
      <c r="K185" s="19">
        <v>459.81</v>
      </c>
      <c r="L185" s="33">
        <v>25412.548999999999</v>
      </c>
      <c r="M185" s="1">
        <v>0.442</v>
      </c>
      <c r="N185" s="1">
        <v>18049.866999999998</v>
      </c>
      <c r="O185" s="1">
        <v>0.314</v>
      </c>
      <c r="P185" s="1">
        <v>14261.2</v>
      </c>
      <c r="Q185" s="1">
        <v>0.248</v>
      </c>
      <c r="R185" s="19">
        <v>0.39837</v>
      </c>
      <c r="S185" s="33">
        <v>2611.1799999999998</v>
      </c>
      <c r="T185" s="1">
        <v>729.4</v>
      </c>
      <c r="U185" s="19">
        <v>454.36</v>
      </c>
      <c r="V185" s="33">
        <v>25412.548999999999</v>
      </c>
      <c r="W185" s="1">
        <v>0.442</v>
      </c>
      <c r="X185" s="1">
        <v>18049.866999999998</v>
      </c>
      <c r="Y185" s="1">
        <v>0.314</v>
      </c>
      <c r="Z185" s="1">
        <v>14346.035</v>
      </c>
      <c r="AA185" s="1">
        <v>0.25</v>
      </c>
      <c r="AB185" s="19">
        <v>0.40073999999999999</v>
      </c>
      <c r="AC185" s="31">
        <v>299.89010000000002</v>
      </c>
      <c r="AD185" s="32">
        <v>1.7269002715999999</v>
      </c>
      <c r="AE185" s="18">
        <f t="shared" si="12"/>
        <v>1.3949926831198263</v>
      </c>
      <c r="AF185" s="32">
        <v>8.6652009713000009</v>
      </c>
      <c r="AG185" s="32">
        <v>4.98980724E-2</v>
      </c>
      <c r="AH185" s="19">
        <f t="shared" si="13"/>
        <v>0.34617477880343506</v>
      </c>
      <c r="AI185" s="20">
        <f t="shared" si="14"/>
        <v>0.24677142231298294</v>
      </c>
      <c r="AJ185" s="13">
        <f t="shared" si="11"/>
        <v>0.49539422863591243</v>
      </c>
      <c r="AK185" s="13">
        <f t="shared" si="15"/>
        <v>0.99504605771364085</v>
      </c>
      <c r="AL185" s="39" t="s">
        <v>55</v>
      </c>
    </row>
    <row r="186" spans="1:38" x14ac:dyDescent="0.25">
      <c r="A186" s="8" t="s">
        <v>241</v>
      </c>
      <c r="B186" s="13" t="s">
        <v>53</v>
      </c>
      <c r="C186" s="33">
        <v>35741.322</v>
      </c>
      <c r="D186" s="1">
        <v>38935.08</v>
      </c>
      <c r="E186" s="1">
        <v>1.8089999999999999</v>
      </c>
      <c r="F186" s="1">
        <v>1.92</v>
      </c>
      <c r="G186" s="1">
        <v>5.43</v>
      </c>
      <c r="H186" s="19" t="s">
        <v>59</v>
      </c>
      <c r="I186" s="33">
        <v>939.17</v>
      </c>
      <c r="J186" s="1">
        <v>262.77</v>
      </c>
      <c r="K186" s="19">
        <v>145.26</v>
      </c>
      <c r="L186" s="33">
        <v>22862.072</v>
      </c>
      <c r="M186" s="1">
        <v>0.35399999999999998</v>
      </c>
      <c r="N186" s="1">
        <v>15759.284</v>
      </c>
      <c r="O186" s="1">
        <v>0.24399999999999999</v>
      </c>
      <c r="P186" s="1">
        <v>10530.352999999999</v>
      </c>
      <c r="Q186" s="1">
        <v>0.16300000000000001</v>
      </c>
      <c r="R186" s="19">
        <v>0.29463</v>
      </c>
      <c r="S186" s="33">
        <v>0</v>
      </c>
      <c r="T186" s="1">
        <v>0</v>
      </c>
      <c r="U186" s="19">
        <v>0</v>
      </c>
      <c r="V186" s="33">
        <v>22862.072</v>
      </c>
      <c r="W186" s="1">
        <v>0.35399999999999998</v>
      </c>
      <c r="X186" s="1">
        <v>15759.184999999999</v>
      </c>
      <c r="Y186" s="1">
        <v>0.24399999999999999</v>
      </c>
      <c r="Z186" s="1">
        <v>0</v>
      </c>
      <c r="AA186" s="1">
        <v>0</v>
      </c>
      <c r="AB186" s="19">
        <v>0</v>
      </c>
      <c r="AC186" s="31">
        <v>252</v>
      </c>
      <c r="AD186" s="32">
        <v>0</v>
      </c>
      <c r="AE186" s="18">
        <f t="shared" si="12"/>
        <v>1.5875356330627781</v>
      </c>
      <c r="AF186" s="32">
        <v>6.4723877766999998</v>
      </c>
      <c r="AG186" s="32">
        <v>0</v>
      </c>
      <c r="AH186" s="19">
        <f t="shared" si="13"/>
        <v>0.258571891679165</v>
      </c>
      <c r="AI186" s="20">
        <f t="shared" si="14"/>
        <v>0.18432351917832132</v>
      </c>
      <c r="AJ186" s="13">
        <f t="shared" si="11"/>
        <v>13.081913606332094</v>
      </c>
      <c r="AK186" s="13">
        <f t="shared" si="15"/>
        <v>1.1308191360633209</v>
      </c>
      <c r="AL186" s="39"/>
    </row>
    <row r="187" spans="1:38" x14ac:dyDescent="0.25">
      <c r="A187" s="8" t="s">
        <v>242</v>
      </c>
      <c r="B187" s="13" t="s">
        <v>53</v>
      </c>
      <c r="C187" s="33">
        <v>26664.559000000001</v>
      </c>
      <c r="D187" s="1">
        <v>30763.52</v>
      </c>
      <c r="E187" s="1">
        <v>1.9159999999999999</v>
      </c>
      <c r="F187" s="1">
        <v>2.76</v>
      </c>
      <c r="G187" s="1">
        <v>3.9</v>
      </c>
      <c r="H187" s="19" t="s">
        <v>54</v>
      </c>
      <c r="I187" s="33">
        <v>0</v>
      </c>
      <c r="J187" s="1">
        <v>0</v>
      </c>
      <c r="K187" s="19">
        <v>0</v>
      </c>
      <c r="L187" s="33">
        <v>14627.754000000001</v>
      </c>
      <c r="M187" s="1">
        <v>0.28599999999999998</v>
      </c>
      <c r="N187" s="1">
        <v>10885.075999999999</v>
      </c>
      <c r="O187" s="1">
        <v>0.21299999999999999</v>
      </c>
      <c r="P187" s="1">
        <v>6650.7809999999999</v>
      </c>
      <c r="Q187" s="1">
        <v>0.13</v>
      </c>
      <c r="R187" s="19">
        <v>0.24942</v>
      </c>
      <c r="S187" s="33">
        <v>0</v>
      </c>
      <c r="T187" s="1">
        <v>0</v>
      </c>
      <c r="U187" s="19">
        <v>0</v>
      </c>
      <c r="V187" s="33">
        <v>14627.754000000001</v>
      </c>
      <c r="W187" s="1">
        <v>0.28599999999999998</v>
      </c>
      <c r="X187" s="1">
        <v>10885.075999999999</v>
      </c>
      <c r="Y187" s="1">
        <v>0.21299999999999999</v>
      </c>
      <c r="Z187" s="1">
        <v>0</v>
      </c>
      <c r="AA187" s="1">
        <v>0</v>
      </c>
      <c r="AB187" s="19">
        <v>0</v>
      </c>
      <c r="AC187" s="31">
        <v>128</v>
      </c>
      <c r="AD187" s="32">
        <v>0</v>
      </c>
      <c r="AE187" s="18">
        <f t="shared" si="12"/>
        <v>1.2767421414864715</v>
      </c>
      <c r="AF187" s="32">
        <v>4.1608207135999997</v>
      </c>
      <c r="AG187" s="32">
        <v>0</v>
      </c>
      <c r="AH187" s="19">
        <f t="shared" si="13"/>
        <v>0.16622478750831998</v>
      </c>
      <c r="AI187" s="20">
        <f t="shared" si="14"/>
        <v>0.11849369090055283</v>
      </c>
      <c r="AJ187" s="13">
        <f t="shared" si="11"/>
        <v>8.8510069995747518</v>
      </c>
      <c r="AK187" s="13">
        <f t="shared" si="15"/>
        <v>0.91148993000425249</v>
      </c>
      <c r="AL187" s="39"/>
    </row>
    <row r="188" spans="1:38" x14ac:dyDescent="0.25">
      <c r="A188" s="8" t="s">
        <v>243</v>
      </c>
      <c r="B188" s="13" t="s">
        <v>53</v>
      </c>
      <c r="C188" s="33">
        <v>44829.673999999999</v>
      </c>
      <c r="D188" s="1">
        <v>23072.639999999999</v>
      </c>
      <c r="E188" s="1">
        <v>0.85499999999999998</v>
      </c>
      <c r="F188" s="1">
        <v>5.71</v>
      </c>
      <c r="G188" s="1">
        <v>13.93</v>
      </c>
      <c r="H188" s="19" t="s">
        <v>57</v>
      </c>
      <c r="I188" s="33">
        <v>7744.3</v>
      </c>
      <c r="J188" s="1">
        <v>1727.49</v>
      </c>
      <c r="K188" s="19">
        <v>2021.32</v>
      </c>
      <c r="L188" s="33">
        <v>41581.586000000003</v>
      </c>
      <c r="M188" s="1">
        <v>1.085</v>
      </c>
      <c r="N188" s="1">
        <v>33047.970999999998</v>
      </c>
      <c r="O188" s="1">
        <v>0.86299999999999999</v>
      </c>
      <c r="P188" s="1">
        <v>31630.213</v>
      </c>
      <c r="Q188" s="1">
        <v>0.82599999999999996</v>
      </c>
      <c r="R188" s="19">
        <v>0.70555999999999996</v>
      </c>
      <c r="S188" s="33">
        <v>7835.33</v>
      </c>
      <c r="T188" s="1">
        <v>1747.8</v>
      </c>
      <c r="U188" s="19">
        <v>2045.08</v>
      </c>
      <c r="V188" s="33">
        <v>41581.586000000003</v>
      </c>
      <c r="W188" s="1">
        <v>1.085</v>
      </c>
      <c r="X188" s="1">
        <v>33047.970999999998</v>
      </c>
      <c r="Y188" s="1">
        <v>0.86299999999999999</v>
      </c>
      <c r="Z188" s="1">
        <v>31507.936000000002</v>
      </c>
      <c r="AA188" s="1">
        <v>0.82199999999999995</v>
      </c>
      <c r="AB188" s="19">
        <v>0.70284000000000002</v>
      </c>
      <c r="AC188" s="31">
        <v>707.15349000000003</v>
      </c>
      <c r="AD188" s="32">
        <v>1.2368459457000001</v>
      </c>
      <c r="AE188" s="18">
        <f t="shared" si="12"/>
        <v>1.4831239351731096</v>
      </c>
      <c r="AF188" s="32">
        <v>30.649363425600001</v>
      </c>
      <c r="AG188" s="32">
        <v>5.3607231599999999E-2</v>
      </c>
      <c r="AH188" s="19">
        <f t="shared" si="13"/>
        <v>1.22444206885272</v>
      </c>
      <c r="AI188" s="20">
        <f t="shared" si="14"/>
        <v>0.87284611523420097</v>
      </c>
      <c r="AJ188" s="13">
        <f t="shared" ref="AJ188:AJ251" si="16">(ABS(AI188-Q188)/Q188)*100</f>
        <v>5.6714425223003646</v>
      </c>
      <c r="AK188" s="13">
        <f t="shared" si="15"/>
        <v>1.0567144252230036</v>
      </c>
      <c r="AL188" s="39" t="s">
        <v>55</v>
      </c>
    </row>
    <row r="189" spans="1:38" x14ac:dyDescent="0.25">
      <c r="A189" s="8" t="s">
        <v>244</v>
      </c>
      <c r="B189" s="13" t="s">
        <v>53</v>
      </c>
      <c r="C189" s="33">
        <v>26948.878000000001</v>
      </c>
      <c r="D189" s="1">
        <v>30763.52</v>
      </c>
      <c r="E189" s="1">
        <v>1.8959999999999999</v>
      </c>
      <c r="F189" s="1">
        <v>5.72</v>
      </c>
      <c r="G189" s="1">
        <v>6.17</v>
      </c>
      <c r="H189" s="19" t="s">
        <v>54</v>
      </c>
      <c r="I189" s="33">
        <v>1438.69</v>
      </c>
      <c r="J189" s="1">
        <v>533.86</v>
      </c>
      <c r="K189" s="19">
        <v>281.63</v>
      </c>
      <c r="L189" s="33">
        <v>10495.73</v>
      </c>
      <c r="M189" s="1">
        <v>0.20499999999999999</v>
      </c>
      <c r="N189" s="1">
        <v>11146.777</v>
      </c>
      <c r="O189" s="1">
        <v>0.218</v>
      </c>
      <c r="P189" s="1">
        <v>6017.03</v>
      </c>
      <c r="Q189" s="1">
        <v>0.11799999999999999</v>
      </c>
      <c r="R189" s="19">
        <v>0.22328000000000001</v>
      </c>
      <c r="S189" s="33">
        <v>1433.15</v>
      </c>
      <c r="T189" s="1">
        <v>531.79999999999995</v>
      </c>
      <c r="U189" s="19">
        <v>280.55</v>
      </c>
      <c r="V189" s="33">
        <v>10495.73</v>
      </c>
      <c r="W189" s="1">
        <v>0.20499999999999999</v>
      </c>
      <c r="X189" s="1">
        <v>11146.777</v>
      </c>
      <c r="Y189" s="1">
        <v>0.218</v>
      </c>
      <c r="Z189" s="1">
        <v>5926.741</v>
      </c>
      <c r="AA189" s="1">
        <v>0.11600000000000001</v>
      </c>
      <c r="AB189" s="19">
        <v>0.21992999999999999</v>
      </c>
      <c r="AC189" s="31">
        <v>134.00001</v>
      </c>
      <c r="AD189" s="32">
        <v>4.0008900000000002E-5</v>
      </c>
      <c r="AE189" s="18">
        <f t="shared" si="12"/>
        <v>1.4773674462369641</v>
      </c>
      <c r="AF189" s="32">
        <v>4.3558595096000001</v>
      </c>
      <c r="AG189" s="32">
        <v>1.3005000000000001E-6</v>
      </c>
      <c r="AH189" s="19">
        <f t="shared" si="13"/>
        <v>0.17401658740852002</v>
      </c>
      <c r="AI189" s="20">
        <f t="shared" si="14"/>
        <v>0.1240480919184338</v>
      </c>
      <c r="AJ189" s="13">
        <f t="shared" si="16"/>
        <v>5.1255016257913617</v>
      </c>
      <c r="AK189" s="13">
        <f t="shared" si="15"/>
        <v>1.0512550162579135</v>
      </c>
      <c r="AL189" s="39" t="s">
        <v>55</v>
      </c>
    </row>
    <row r="190" spans="1:38" x14ac:dyDescent="0.25">
      <c r="A190" s="8" t="s">
        <v>245</v>
      </c>
      <c r="B190" s="13" t="s">
        <v>53</v>
      </c>
      <c r="C190" s="33">
        <v>31584.503000000001</v>
      </c>
      <c r="D190" s="1">
        <v>26918.080000000002</v>
      </c>
      <c r="E190" s="1">
        <v>1.415</v>
      </c>
      <c r="F190" s="1">
        <v>6.23</v>
      </c>
      <c r="G190" s="1">
        <v>8.0299999999999994</v>
      </c>
      <c r="H190" s="19" t="s">
        <v>57</v>
      </c>
      <c r="I190" s="33">
        <v>4174.83</v>
      </c>
      <c r="J190" s="1">
        <v>1321.8</v>
      </c>
      <c r="K190" s="19">
        <v>934</v>
      </c>
      <c r="L190" s="33">
        <v>24673.548999999999</v>
      </c>
      <c r="M190" s="1">
        <v>0.55200000000000005</v>
      </c>
      <c r="N190" s="1">
        <v>17789.394</v>
      </c>
      <c r="O190" s="1">
        <v>0.39800000000000002</v>
      </c>
      <c r="P190" s="1">
        <v>15323.784</v>
      </c>
      <c r="Q190" s="1">
        <v>0.34300000000000003</v>
      </c>
      <c r="R190" s="19">
        <v>0.48516999999999999</v>
      </c>
      <c r="S190" s="33">
        <v>4234.7299999999996</v>
      </c>
      <c r="T190" s="1">
        <v>1340.76</v>
      </c>
      <c r="U190" s="19">
        <v>947.4</v>
      </c>
      <c r="V190" s="33">
        <v>24673.548999999999</v>
      </c>
      <c r="W190" s="1">
        <v>0.55200000000000005</v>
      </c>
      <c r="X190" s="1">
        <v>17788.442999999999</v>
      </c>
      <c r="Y190" s="1">
        <v>0.39800000000000002</v>
      </c>
      <c r="Z190" s="1">
        <v>15369.215</v>
      </c>
      <c r="AA190" s="1">
        <v>0.34399999999999997</v>
      </c>
      <c r="AB190" s="19">
        <v>0.48660999999999999</v>
      </c>
      <c r="AC190" s="31">
        <v>348.02001999999999</v>
      </c>
      <c r="AD190" s="32">
        <v>1.0375873758</v>
      </c>
      <c r="AE190" s="18">
        <f t="shared" si="12"/>
        <v>1.5066212102739887</v>
      </c>
      <c r="AF190" s="32">
        <v>12.9290081067</v>
      </c>
      <c r="AG190" s="32">
        <v>3.8546562899999998E-2</v>
      </c>
      <c r="AH190" s="19">
        <f t="shared" si="13"/>
        <v>0.51651387386266501</v>
      </c>
      <c r="AI190" s="20">
        <f t="shared" si="14"/>
        <v>0.36819800604206732</v>
      </c>
      <c r="AJ190" s="13">
        <f t="shared" si="16"/>
        <v>7.3463574466668469</v>
      </c>
      <c r="AK190" s="13">
        <f t="shared" si="15"/>
        <v>1.0734635744666685</v>
      </c>
      <c r="AL190" s="39" t="s">
        <v>55</v>
      </c>
    </row>
    <row r="191" spans="1:38" x14ac:dyDescent="0.25">
      <c r="A191" s="8" t="s">
        <v>246</v>
      </c>
      <c r="B191" s="13" t="s">
        <v>53</v>
      </c>
      <c r="C191" s="33">
        <v>25690.605</v>
      </c>
      <c r="D191" s="1">
        <v>23072.639999999999</v>
      </c>
      <c r="E191" s="1">
        <v>1.4910000000000001</v>
      </c>
      <c r="F191" s="1">
        <v>3.76</v>
      </c>
      <c r="G191" s="1">
        <v>8.5</v>
      </c>
      <c r="H191" s="19" t="s">
        <v>54</v>
      </c>
      <c r="I191" s="33">
        <v>2036.98</v>
      </c>
      <c r="J191" s="1">
        <v>792.89</v>
      </c>
      <c r="K191" s="19">
        <v>531.66999999999996</v>
      </c>
      <c r="L191" s="33">
        <v>18349.404999999999</v>
      </c>
      <c r="M191" s="1">
        <v>0.47899999999999998</v>
      </c>
      <c r="N191" s="1">
        <v>13657.695</v>
      </c>
      <c r="O191" s="1">
        <v>0.35599999999999998</v>
      </c>
      <c r="P191" s="1">
        <v>10829.187</v>
      </c>
      <c r="Q191" s="1">
        <v>0.28299999999999997</v>
      </c>
      <c r="R191" s="19">
        <v>0.42152000000000001</v>
      </c>
      <c r="S191" s="33">
        <v>2042.85</v>
      </c>
      <c r="T191" s="1">
        <v>795.18</v>
      </c>
      <c r="U191" s="19">
        <v>533.20000000000005</v>
      </c>
      <c r="V191" s="33">
        <v>18349.404999999999</v>
      </c>
      <c r="W191" s="1">
        <v>0.47899999999999998</v>
      </c>
      <c r="X191" s="1">
        <v>13657.695</v>
      </c>
      <c r="Y191" s="1">
        <v>0.35599999999999998</v>
      </c>
      <c r="Z191" s="1">
        <v>10860.599</v>
      </c>
      <c r="AA191" s="1">
        <v>0.28299999999999997</v>
      </c>
      <c r="AB191" s="19">
        <v>0.42275000000000001</v>
      </c>
      <c r="AC191" s="31">
        <v>218.00027</v>
      </c>
      <c r="AD191" s="32">
        <v>8.9351899999999995E-4</v>
      </c>
      <c r="AE191" s="18">
        <f t="shared" si="12"/>
        <v>1.3354482072501472</v>
      </c>
      <c r="AF191" s="32">
        <v>9.4485420727000005</v>
      </c>
      <c r="AG191" s="32">
        <v>3.8726800000000003E-5</v>
      </c>
      <c r="AH191" s="19">
        <f t="shared" si="13"/>
        <v>0.37746925580436502</v>
      </c>
      <c r="AI191" s="20">
        <f t="shared" si="14"/>
        <v>0.26907975634804404</v>
      </c>
      <c r="AJ191" s="13">
        <f t="shared" si="16"/>
        <v>4.9188140112918495</v>
      </c>
      <c r="AK191" s="13">
        <f t="shared" si="15"/>
        <v>0.9508118598870815</v>
      </c>
      <c r="AL191" s="39" t="s">
        <v>55</v>
      </c>
    </row>
    <row r="192" spans="1:38" x14ac:dyDescent="0.25">
      <c r="A192" s="8" t="s">
        <v>247</v>
      </c>
      <c r="B192" s="13" t="s">
        <v>53</v>
      </c>
      <c r="C192" s="33">
        <v>39481.404000000002</v>
      </c>
      <c r="D192" s="1">
        <v>38935.08</v>
      </c>
      <c r="E192" s="1">
        <v>1.6379999999999999</v>
      </c>
      <c r="F192" s="1">
        <v>2.75</v>
      </c>
      <c r="G192" s="1">
        <v>6.34</v>
      </c>
      <c r="H192" s="19" t="s">
        <v>57</v>
      </c>
      <c r="I192" s="33">
        <v>2450.4499999999998</v>
      </c>
      <c r="J192" s="1">
        <v>620.66</v>
      </c>
      <c r="K192" s="19">
        <v>379.01</v>
      </c>
      <c r="L192" s="33">
        <v>26852.186000000002</v>
      </c>
      <c r="M192" s="1">
        <v>0.41499999999999998</v>
      </c>
      <c r="N192" s="1">
        <v>19508.886999999999</v>
      </c>
      <c r="O192" s="1">
        <v>0.30199999999999999</v>
      </c>
      <c r="P192" s="1">
        <v>13617.203</v>
      </c>
      <c r="Q192" s="1">
        <v>0.21099999999999999</v>
      </c>
      <c r="R192" s="19">
        <v>0.34489999999999998</v>
      </c>
      <c r="S192" s="33">
        <v>0</v>
      </c>
      <c r="T192" s="1">
        <v>0</v>
      </c>
      <c r="U192" s="19">
        <v>0</v>
      </c>
      <c r="V192" s="33">
        <v>26852.186000000002</v>
      </c>
      <c r="W192" s="1">
        <v>0.41499999999999998</v>
      </c>
      <c r="X192" s="1">
        <v>19508.886999999999</v>
      </c>
      <c r="Y192" s="1">
        <v>0.30199999999999999</v>
      </c>
      <c r="Z192" s="1">
        <v>0</v>
      </c>
      <c r="AA192" s="1">
        <v>0</v>
      </c>
      <c r="AB192" s="19">
        <v>0</v>
      </c>
      <c r="AC192" s="31">
        <v>420.75166999999999</v>
      </c>
      <c r="AD192" s="32">
        <v>9.0730001777999991</v>
      </c>
      <c r="AE192" s="18">
        <f t="shared" si="12"/>
        <v>2.0497637471056414</v>
      </c>
      <c r="AF192" s="32">
        <v>10.806618912399999</v>
      </c>
      <c r="AG192" s="32">
        <v>0.2330316486</v>
      </c>
      <c r="AH192" s="19">
        <f t="shared" si="13"/>
        <v>0.43172442555038004</v>
      </c>
      <c r="AI192" s="20">
        <f t="shared" si="14"/>
        <v>0.30775566870750215</v>
      </c>
      <c r="AJ192" s="13">
        <f t="shared" si="16"/>
        <v>45.855767159953629</v>
      </c>
      <c r="AK192" s="13">
        <f t="shared" si="15"/>
        <v>1.4585576715995363</v>
      </c>
      <c r="AL192" s="39"/>
    </row>
    <row r="193" spans="1:38" x14ac:dyDescent="0.25">
      <c r="A193" s="8" t="s">
        <v>248</v>
      </c>
      <c r="B193" s="13" t="s">
        <v>53</v>
      </c>
      <c r="C193" s="33">
        <v>39418.184999999998</v>
      </c>
      <c r="D193" s="1">
        <v>34608.959999999999</v>
      </c>
      <c r="E193" s="1">
        <v>1.458</v>
      </c>
      <c r="F193" s="1">
        <v>3.6</v>
      </c>
      <c r="G193" s="1">
        <v>8.31</v>
      </c>
      <c r="H193" s="19" t="s">
        <v>54</v>
      </c>
      <c r="I193" s="33">
        <v>2931.46</v>
      </c>
      <c r="J193" s="1">
        <v>743.68</v>
      </c>
      <c r="K193" s="19">
        <v>510.09</v>
      </c>
      <c r="L193" s="33">
        <v>30630.764999999999</v>
      </c>
      <c r="M193" s="1">
        <v>0.53300000000000003</v>
      </c>
      <c r="N193" s="1">
        <v>21375.345000000001</v>
      </c>
      <c r="O193" s="1">
        <v>0.372</v>
      </c>
      <c r="P193" s="1">
        <v>17574.808000000001</v>
      </c>
      <c r="Q193" s="1">
        <v>0.30599999999999999</v>
      </c>
      <c r="R193" s="19">
        <v>0.44585999999999998</v>
      </c>
      <c r="S193" s="33">
        <v>2170.2800000000002</v>
      </c>
      <c r="T193" s="1">
        <v>550.58000000000004</v>
      </c>
      <c r="U193" s="19">
        <v>377.64</v>
      </c>
      <c r="V193" s="33">
        <v>30630.764999999999</v>
      </c>
      <c r="W193" s="1">
        <v>0.53300000000000003</v>
      </c>
      <c r="X193" s="1">
        <v>21375.345000000001</v>
      </c>
      <c r="Y193" s="1">
        <v>0.372</v>
      </c>
      <c r="Z193" s="1">
        <v>11854.766</v>
      </c>
      <c r="AA193" s="1">
        <v>0.20599999999999999</v>
      </c>
      <c r="AB193" s="19">
        <v>0.30074000000000001</v>
      </c>
      <c r="AC193" s="31">
        <v>423.67511999999999</v>
      </c>
      <c r="AD193" s="32">
        <v>2.5659789325000002</v>
      </c>
      <c r="AE193" s="18">
        <f t="shared" si="12"/>
        <v>1.5992201129116168</v>
      </c>
      <c r="AF193" s="32">
        <v>12.241918160499999</v>
      </c>
      <c r="AG193" s="32">
        <v>7.4142904800000006E-2</v>
      </c>
      <c r="AH193" s="19">
        <f t="shared" si="13"/>
        <v>0.48906463051197502</v>
      </c>
      <c r="AI193" s="20">
        <f t="shared" si="14"/>
        <v>0.34863075493706641</v>
      </c>
      <c r="AJ193" s="13">
        <f t="shared" si="16"/>
        <v>13.931619260479222</v>
      </c>
      <c r="AK193" s="13">
        <f t="shared" si="15"/>
        <v>1.1393161926047921</v>
      </c>
      <c r="AL193" s="39"/>
    </row>
    <row r="194" spans="1:38" x14ac:dyDescent="0.25">
      <c r="A194" s="8" t="s">
        <v>249</v>
      </c>
      <c r="B194" s="13" t="s">
        <v>53</v>
      </c>
      <c r="C194" s="33">
        <v>37283.11</v>
      </c>
      <c r="D194" s="1">
        <v>30763.52</v>
      </c>
      <c r="E194" s="1">
        <v>1.37</v>
      </c>
      <c r="F194" s="1">
        <v>6.82</v>
      </c>
      <c r="G194" s="1">
        <v>12.05</v>
      </c>
      <c r="H194" s="19" t="s">
        <v>59</v>
      </c>
      <c r="I194" s="33">
        <v>3815.48</v>
      </c>
      <c r="J194" s="1">
        <v>1023.38</v>
      </c>
      <c r="K194" s="19">
        <v>746.9</v>
      </c>
      <c r="L194" s="33">
        <v>28190.868999999999</v>
      </c>
      <c r="M194" s="1">
        <v>0.55200000000000005</v>
      </c>
      <c r="N194" s="1">
        <v>21464.25</v>
      </c>
      <c r="O194" s="1">
        <v>0.42</v>
      </c>
      <c r="P194" s="1">
        <v>17759.521000000001</v>
      </c>
      <c r="Q194" s="1">
        <v>0.34799999999999998</v>
      </c>
      <c r="R194" s="19">
        <v>0.47633999999999999</v>
      </c>
      <c r="S194" s="33">
        <v>3750.4</v>
      </c>
      <c r="T194" s="1">
        <v>1005.92</v>
      </c>
      <c r="U194" s="19">
        <v>734.16</v>
      </c>
      <c r="V194" s="33">
        <v>28190.868999999999</v>
      </c>
      <c r="W194" s="1">
        <v>0.55200000000000005</v>
      </c>
      <c r="X194" s="1">
        <v>21464.25</v>
      </c>
      <c r="Y194" s="1">
        <v>0.42</v>
      </c>
      <c r="Z194" s="1">
        <v>17001.832999999999</v>
      </c>
      <c r="AA194" s="1">
        <v>0.33300000000000002</v>
      </c>
      <c r="AB194" s="19">
        <v>0.45601999999999998</v>
      </c>
      <c r="AC194" s="31">
        <v>385.68943999999999</v>
      </c>
      <c r="AD194" s="32">
        <v>1.29209698</v>
      </c>
      <c r="AE194" s="18">
        <f t="shared" si="12"/>
        <v>1.4406960696010271</v>
      </c>
      <c r="AF194" s="32">
        <v>12.5373797731</v>
      </c>
      <c r="AG194" s="32">
        <v>4.2001436500000003E-2</v>
      </c>
      <c r="AH194" s="19">
        <f t="shared" si="13"/>
        <v>0.50086832193534503</v>
      </c>
      <c r="AI194" s="20">
        <f t="shared" si="14"/>
        <v>0.35704504130176584</v>
      </c>
      <c r="AJ194" s="13">
        <f t="shared" si="16"/>
        <v>2.5991497993580075</v>
      </c>
      <c r="AK194" s="13">
        <f t="shared" si="15"/>
        <v>1.02599149799358</v>
      </c>
      <c r="AL194" s="39" t="s">
        <v>55</v>
      </c>
    </row>
    <row r="195" spans="1:38" x14ac:dyDescent="0.25">
      <c r="A195" s="8" t="s">
        <v>250</v>
      </c>
      <c r="B195" s="13" t="s">
        <v>53</v>
      </c>
      <c r="C195" s="33">
        <v>30968.505000000001</v>
      </c>
      <c r="D195" s="1">
        <v>30042.5</v>
      </c>
      <c r="E195" s="1">
        <v>1.611</v>
      </c>
      <c r="F195" s="1">
        <v>3.23</v>
      </c>
      <c r="G195" s="1">
        <v>4.57</v>
      </c>
      <c r="H195" s="19" t="s">
        <v>54</v>
      </c>
      <c r="I195" s="33">
        <v>159.94999999999999</v>
      </c>
      <c r="J195" s="1">
        <v>51.65</v>
      </c>
      <c r="K195" s="19">
        <v>32.06</v>
      </c>
      <c r="L195" s="33">
        <v>24622.492999999999</v>
      </c>
      <c r="M195" s="1">
        <v>0.49399999999999999</v>
      </c>
      <c r="N195" s="1">
        <v>15521.489</v>
      </c>
      <c r="O195" s="1">
        <v>0.311</v>
      </c>
      <c r="P195" s="1">
        <v>12310.093000000001</v>
      </c>
      <c r="Q195" s="1">
        <v>0.247</v>
      </c>
      <c r="R195" s="19">
        <v>0.39750000000000002</v>
      </c>
      <c r="S195" s="33">
        <v>0</v>
      </c>
      <c r="T195" s="1">
        <v>0</v>
      </c>
      <c r="U195" s="19">
        <v>0</v>
      </c>
      <c r="V195" s="33">
        <v>24622.492999999999</v>
      </c>
      <c r="W195" s="1">
        <v>0.49399999999999999</v>
      </c>
      <c r="X195" s="1">
        <v>15521.35</v>
      </c>
      <c r="Y195" s="1">
        <v>0.311</v>
      </c>
      <c r="Z195" s="1">
        <v>0</v>
      </c>
      <c r="AA195" s="1">
        <v>0</v>
      </c>
      <c r="AB195" s="19">
        <v>0</v>
      </c>
      <c r="AC195" s="31">
        <v>200</v>
      </c>
      <c r="AD195" s="32">
        <v>0</v>
      </c>
      <c r="AE195" s="18">
        <f t="shared" si="12"/>
        <v>1.0777909507489016</v>
      </c>
      <c r="AF195" s="32">
        <v>6.6573131417000004</v>
      </c>
      <c r="AG195" s="32">
        <v>0</v>
      </c>
      <c r="AH195" s="19">
        <f t="shared" si="13"/>
        <v>0.26595966001091503</v>
      </c>
      <c r="AI195" s="20">
        <f t="shared" si="14"/>
        <v>0.18958990543917587</v>
      </c>
      <c r="AJ195" s="13">
        <f t="shared" si="16"/>
        <v>23.24295326349155</v>
      </c>
      <c r="AK195" s="13">
        <f t="shared" si="15"/>
        <v>0.7675704673650845</v>
      </c>
      <c r="AL195" s="39"/>
    </row>
    <row r="196" spans="1:38" x14ac:dyDescent="0.25">
      <c r="A196" s="8" t="s">
        <v>251</v>
      </c>
      <c r="B196" s="13" t="s">
        <v>53</v>
      </c>
      <c r="C196" s="33">
        <v>27988.603999999999</v>
      </c>
      <c r="D196" s="1">
        <v>23072.639999999999</v>
      </c>
      <c r="E196" s="1">
        <v>1.369</v>
      </c>
      <c r="F196" s="1">
        <v>6.77</v>
      </c>
      <c r="G196" s="1">
        <v>10.94</v>
      </c>
      <c r="H196" s="19" t="s">
        <v>59</v>
      </c>
      <c r="I196" s="33">
        <v>3436.72</v>
      </c>
      <c r="J196" s="1">
        <v>1227.9000000000001</v>
      </c>
      <c r="K196" s="19">
        <v>897.01</v>
      </c>
      <c r="L196" s="33">
        <v>21308.662</v>
      </c>
      <c r="M196" s="1">
        <v>0.55600000000000005</v>
      </c>
      <c r="N196" s="1">
        <v>16171.684999999999</v>
      </c>
      <c r="O196" s="1">
        <v>0.42199999999999999</v>
      </c>
      <c r="P196" s="1">
        <v>13671.543</v>
      </c>
      <c r="Q196" s="1">
        <v>0.35699999999999998</v>
      </c>
      <c r="R196" s="19">
        <v>0.48847000000000002</v>
      </c>
      <c r="S196" s="33">
        <v>3348.94</v>
      </c>
      <c r="T196" s="1">
        <v>1196.54</v>
      </c>
      <c r="U196" s="19">
        <v>874.1</v>
      </c>
      <c r="V196" s="33">
        <v>21308.662</v>
      </c>
      <c r="W196" s="1">
        <v>0.55600000000000005</v>
      </c>
      <c r="X196" s="1">
        <v>16171.683000000001</v>
      </c>
      <c r="Y196" s="1">
        <v>0.42199999999999999</v>
      </c>
      <c r="Z196" s="1">
        <v>13589.066000000001</v>
      </c>
      <c r="AA196" s="1">
        <v>0.35499999999999998</v>
      </c>
      <c r="AB196" s="19">
        <v>0.48552000000000001</v>
      </c>
      <c r="AC196" s="31">
        <v>328.24007</v>
      </c>
      <c r="AD196" s="32">
        <v>0.77561438770000002</v>
      </c>
      <c r="AE196" s="18">
        <f t="shared" si="12"/>
        <v>1.5927218388354745</v>
      </c>
      <c r="AF196" s="32">
        <v>14.226542523699999</v>
      </c>
      <c r="AG196" s="32">
        <v>3.3616587599999997E-2</v>
      </c>
      <c r="AH196" s="19">
        <f t="shared" si="13"/>
        <v>0.56835037382181497</v>
      </c>
      <c r="AI196" s="20">
        <f t="shared" si="14"/>
        <v>0.40514976453487694</v>
      </c>
      <c r="AJ196" s="13">
        <f t="shared" si="16"/>
        <v>13.487329001366097</v>
      </c>
      <c r="AK196" s="13">
        <f t="shared" si="15"/>
        <v>1.1348732900136609</v>
      </c>
      <c r="AL196" s="39" t="s">
        <v>55</v>
      </c>
    </row>
    <row r="197" spans="1:38" x14ac:dyDescent="0.25">
      <c r="A197" s="8" t="s">
        <v>252</v>
      </c>
      <c r="B197" s="13" t="s">
        <v>53</v>
      </c>
      <c r="C197" s="33">
        <v>42004.364000000001</v>
      </c>
      <c r="D197" s="1">
        <v>34608.959999999999</v>
      </c>
      <c r="E197" s="1">
        <v>1.3680000000000001</v>
      </c>
      <c r="F197" s="1">
        <v>6.74</v>
      </c>
      <c r="G197" s="1">
        <v>10.68</v>
      </c>
      <c r="H197" s="19" t="s">
        <v>59</v>
      </c>
      <c r="I197" s="33">
        <v>5045.49</v>
      </c>
      <c r="J197" s="1">
        <v>1201.18</v>
      </c>
      <c r="K197" s="19">
        <v>877.94</v>
      </c>
      <c r="L197" s="33">
        <v>31923.862000000001</v>
      </c>
      <c r="M197" s="1">
        <v>0.55500000000000005</v>
      </c>
      <c r="N197" s="1">
        <v>24253.744999999999</v>
      </c>
      <c r="O197" s="1">
        <v>0.42199999999999999</v>
      </c>
      <c r="P197" s="1">
        <v>20336.764999999999</v>
      </c>
      <c r="Q197" s="1">
        <v>0.35399999999999998</v>
      </c>
      <c r="R197" s="19">
        <v>0.48415999999999998</v>
      </c>
      <c r="S197" s="33">
        <v>5073.2700000000004</v>
      </c>
      <c r="T197" s="1">
        <v>1207.8</v>
      </c>
      <c r="U197" s="19">
        <v>882.78</v>
      </c>
      <c r="V197" s="33">
        <v>31923.862000000001</v>
      </c>
      <c r="W197" s="1">
        <v>0.55500000000000005</v>
      </c>
      <c r="X197" s="1">
        <v>24253.728999999999</v>
      </c>
      <c r="Y197" s="1">
        <v>0.42199999999999999</v>
      </c>
      <c r="Z197" s="1">
        <v>20518.654999999999</v>
      </c>
      <c r="AA197" s="1">
        <v>0.35699999999999998</v>
      </c>
      <c r="AB197" s="19">
        <v>0.48848999999999998</v>
      </c>
      <c r="AC197" s="31">
        <v>503.97005999999999</v>
      </c>
      <c r="AD197" s="32">
        <v>6.6607789200000003E-2</v>
      </c>
      <c r="AE197" s="18">
        <f t="shared" si="12"/>
        <v>1.6439505032754895</v>
      </c>
      <c r="AF197" s="32">
        <v>14.5620073935</v>
      </c>
      <c r="AG197" s="32">
        <v>1.9246046000000001E-3</v>
      </c>
      <c r="AH197" s="19">
        <f t="shared" si="13"/>
        <v>0.58175219537032496</v>
      </c>
      <c r="AI197" s="20">
        <f t="shared" si="14"/>
        <v>0.4147032813350956</v>
      </c>
      <c r="AJ197" s="13">
        <f t="shared" si="16"/>
        <v>17.147819586185204</v>
      </c>
      <c r="AK197" s="13">
        <f t="shared" si="15"/>
        <v>1.1714781958618521</v>
      </c>
      <c r="AL197" s="39" t="s">
        <v>55</v>
      </c>
    </row>
    <row r="198" spans="1:38" x14ac:dyDescent="0.25">
      <c r="A198" s="8" t="s">
        <v>253</v>
      </c>
      <c r="B198" s="13" t="s">
        <v>53</v>
      </c>
      <c r="C198" s="33">
        <v>46537.262999999999</v>
      </c>
      <c r="D198" s="1">
        <v>47587.32</v>
      </c>
      <c r="E198" s="1">
        <v>1.698</v>
      </c>
      <c r="F198" s="1">
        <v>4.74</v>
      </c>
      <c r="G198" s="1">
        <v>6.24</v>
      </c>
      <c r="H198" s="19" t="s">
        <v>54</v>
      </c>
      <c r="I198" s="33">
        <v>3984.49</v>
      </c>
      <c r="J198" s="1">
        <v>856.19</v>
      </c>
      <c r="K198" s="19">
        <v>504.23</v>
      </c>
      <c r="L198" s="33">
        <v>29979.337</v>
      </c>
      <c r="M198" s="1">
        <v>0.379</v>
      </c>
      <c r="N198" s="1">
        <v>22189.616000000002</v>
      </c>
      <c r="O198" s="1">
        <v>0.28100000000000003</v>
      </c>
      <c r="P198" s="1">
        <v>16726.531999999999</v>
      </c>
      <c r="Q198" s="1">
        <v>0.21199999999999999</v>
      </c>
      <c r="R198" s="19">
        <v>0.35942000000000002</v>
      </c>
      <c r="S198" s="33">
        <v>3924.53</v>
      </c>
      <c r="T198" s="1">
        <v>843.31</v>
      </c>
      <c r="U198" s="19">
        <v>496.65</v>
      </c>
      <c r="V198" s="33">
        <v>29979.337</v>
      </c>
      <c r="W198" s="1">
        <v>0.379</v>
      </c>
      <c r="X198" s="1">
        <v>22189.56</v>
      </c>
      <c r="Y198" s="1">
        <v>0.28100000000000003</v>
      </c>
      <c r="Z198" s="1">
        <v>16617.760999999999</v>
      </c>
      <c r="AA198" s="1">
        <v>0.21</v>
      </c>
      <c r="AB198" s="19">
        <v>0.35709000000000002</v>
      </c>
      <c r="AC198" s="31">
        <v>370.22908000000001</v>
      </c>
      <c r="AD198" s="32">
        <v>1.4514501956000001</v>
      </c>
      <c r="AE198" s="18">
        <f t="shared" si="12"/>
        <v>1.4683530622023595</v>
      </c>
      <c r="AF198" s="32">
        <v>7.7800849739000002</v>
      </c>
      <c r="AG198" s="32">
        <v>3.0501131500000001E-2</v>
      </c>
      <c r="AH198" s="19">
        <f t="shared" si="13"/>
        <v>0.31081439470730504</v>
      </c>
      <c r="AI198" s="20">
        <f t="shared" si="14"/>
        <v>0.22156469781648186</v>
      </c>
      <c r="AJ198" s="13">
        <f t="shared" si="16"/>
        <v>4.5116499134348427</v>
      </c>
      <c r="AK198" s="13">
        <f t="shared" si="15"/>
        <v>1.0451164991343485</v>
      </c>
      <c r="AL198" s="39" t="s">
        <v>55</v>
      </c>
    </row>
    <row r="199" spans="1:38" x14ac:dyDescent="0.25">
      <c r="A199" s="8" t="s">
        <v>254</v>
      </c>
      <c r="B199" s="13" t="s">
        <v>53</v>
      </c>
      <c r="C199" s="33">
        <v>24814.879000000001</v>
      </c>
      <c r="D199" s="1">
        <v>25235.7</v>
      </c>
      <c r="E199" s="1">
        <v>1.6890000000000001</v>
      </c>
      <c r="F199" s="1">
        <v>5.65</v>
      </c>
      <c r="G199" s="1">
        <v>6.15</v>
      </c>
      <c r="H199" s="19" t="s">
        <v>54</v>
      </c>
      <c r="I199" s="33">
        <v>1711.08</v>
      </c>
      <c r="J199" s="1">
        <v>689.54</v>
      </c>
      <c r="K199" s="19">
        <v>408.32</v>
      </c>
      <c r="L199" s="33">
        <v>12884.450999999999</v>
      </c>
      <c r="M199" s="1">
        <v>0.307</v>
      </c>
      <c r="N199" s="1">
        <v>11876.041999999999</v>
      </c>
      <c r="O199" s="1">
        <v>0.28299999999999997</v>
      </c>
      <c r="P199" s="1">
        <v>7523.4719999999998</v>
      </c>
      <c r="Q199" s="1">
        <v>0.18</v>
      </c>
      <c r="R199" s="19">
        <v>0.30318000000000001</v>
      </c>
      <c r="S199" s="33">
        <v>1723.68</v>
      </c>
      <c r="T199" s="1">
        <v>694.61</v>
      </c>
      <c r="U199" s="19">
        <v>411.33</v>
      </c>
      <c r="V199" s="33">
        <v>12884.450999999999</v>
      </c>
      <c r="W199" s="1">
        <v>0.307</v>
      </c>
      <c r="X199" s="1">
        <v>11876.041999999999</v>
      </c>
      <c r="Y199" s="1">
        <v>0.28299999999999997</v>
      </c>
      <c r="Z199" s="1">
        <v>7367.8959999999997</v>
      </c>
      <c r="AA199" s="1">
        <v>0.17599999999999999</v>
      </c>
      <c r="AB199" s="19">
        <v>0.29691000000000001</v>
      </c>
      <c r="AC199" s="31">
        <v>179.63921999999999</v>
      </c>
      <c r="AD199" s="32">
        <v>0.4456245352</v>
      </c>
      <c r="AE199" s="18">
        <f t="shared" ref="AE199:AE257" si="17">((AC199/6.0221409E+23)*39.95)/(P199*1E-24)</f>
        <v>1.5839764590184013</v>
      </c>
      <c r="AF199" s="32">
        <v>7.1185389289999996</v>
      </c>
      <c r="AG199" s="32">
        <v>1.7658702799999999E-2</v>
      </c>
      <c r="AH199" s="19">
        <f t="shared" ref="AH199:AH246" si="18">(AF199*39.95)/1000</f>
        <v>0.28438563021355001</v>
      </c>
      <c r="AI199" s="20">
        <f t="shared" ref="AI199:AI257" si="19">AH199/1.40281551064036</f>
        <v>0.20272489722025749</v>
      </c>
      <c r="AJ199" s="13">
        <f t="shared" si="16"/>
        <v>12.624942900143058</v>
      </c>
      <c r="AK199" s="13">
        <f t="shared" ref="AK199:AK257" si="20">AI199/Q199</f>
        <v>1.1262494290014307</v>
      </c>
      <c r="AL199" s="39" t="s">
        <v>55</v>
      </c>
    </row>
    <row r="200" spans="1:38" x14ac:dyDescent="0.25">
      <c r="A200" s="8" t="s">
        <v>255</v>
      </c>
      <c r="B200" s="13" t="s">
        <v>53</v>
      </c>
      <c r="C200" s="33">
        <v>43035.593000000001</v>
      </c>
      <c r="D200" s="1">
        <v>46145.279999999999</v>
      </c>
      <c r="E200" s="1">
        <v>1.7809999999999999</v>
      </c>
      <c r="F200" s="1">
        <v>4.87</v>
      </c>
      <c r="G200" s="1">
        <v>7.11</v>
      </c>
      <c r="H200" s="19" t="s">
        <v>54</v>
      </c>
      <c r="I200" s="33">
        <v>2950.86</v>
      </c>
      <c r="J200" s="1">
        <v>685.68</v>
      </c>
      <c r="K200" s="19">
        <v>385.1</v>
      </c>
      <c r="L200" s="33">
        <v>27500.851999999999</v>
      </c>
      <c r="M200" s="1">
        <v>0.35899999999999999</v>
      </c>
      <c r="N200" s="1">
        <v>19383.081999999999</v>
      </c>
      <c r="O200" s="1">
        <v>0.253</v>
      </c>
      <c r="P200" s="1">
        <v>14552.817999999999</v>
      </c>
      <c r="Q200" s="1">
        <v>0.19</v>
      </c>
      <c r="R200" s="19">
        <v>0.33816000000000002</v>
      </c>
      <c r="S200" s="33">
        <v>3006.33</v>
      </c>
      <c r="T200" s="1">
        <v>698.57</v>
      </c>
      <c r="U200" s="19">
        <v>392.34</v>
      </c>
      <c r="V200" s="33">
        <v>27500.851999999999</v>
      </c>
      <c r="W200" s="1">
        <v>0.35899999999999999</v>
      </c>
      <c r="X200" s="1">
        <v>19381.79</v>
      </c>
      <c r="Y200" s="1">
        <v>0.253</v>
      </c>
      <c r="Z200" s="1">
        <v>14677.83</v>
      </c>
      <c r="AA200" s="1">
        <v>0.192</v>
      </c>
      <c r="AB200" s="19">
        <v>0.34105999999999997</v>
      </c>
      <c r="AC200" s="31">
        <v>306.96800999999999</v>
      </c>
      <c r="AD200" s="32">
        <v>1.8307416742</v>
      </c>
      <c r="AE200" s="18">
        <f t="shared" si="17"/>
        <v>1.3993034082503488</v>
      </c>
      <c r="AF200" s="32">
        <v>6.6522857000000002</v>
      </c>
      <c r="AG200" s="32">
        <v>3.9673895200000003E-2</v>
      </c>
      <c r="AH200" s="19">
        <f t="shared" si="18"/>
        <v>0.26575881371500004</v>
      </c>
      <c r="AI200" s="20">
        <f t="shared" si="19"/>
        <v>0.1894467317328748</v>
      </c>
      <c r="AJ200" s="13">
        <f t="shared" si="16"/>
        <v>0.29119382480274025</v>
      </c>
      <c r="AK200" s="13">
        <f t="shared" si="20"/>
        <v>0.99708806175197262</v>
      </c>
      <c r="AL200" s="39" t="s">
        <v>55</v>
      </c>
    </row>
    <row r="201" spans="1:38" x14ac:dyDescent="0.25">
      <c r="A201" s="8" t="s">
        <v>256</v>
      </c>
      <c r="B201" s="13" t="s">
        <v>53</v>
      </c>
      <c r="C201" s="33">
        <v>50340.408000000003</v>
      </c>
      <c r="D201" s="1">
        <v>53355.48</v>
      </c>
      <c r="E201" s="1">
        <v>1.76</v>
      </c>
      <c r="F201" s="1">
        <v>4.84</v>
      </c>
      <c r="G201" s="1">
        <v>6.45</v>
      </c>
      <c r="H201" s="19" t="s">
        <v>54</v>
      </c>
      <c r="I201" s="33">
        <v>2824.09</v>
      </c>
      <c r="J201" s="1">
        <v>561</v>
      </c>
      <c r="K201" s="19">
        <v>318.75</v>
      </c>
      <c r="L201" s="33">
        <v>24952.475999999999</v>
      </c>
      <c r="M201" s="1">
        <v>0.28199999999999997</v>
      </c>
      <c r="N201" s="1">
        <v>22964.382000000001</v>
      </c>
      <c r="O201" s="1">
        <v>0.25900000000000001</v>
      </c>
      <c r="P201" s="1">
        <v>13691.365</v>
      </c>
      <c r="Q201" s="1">
        <v>0.155</v>
      </c>
      <c r="R201" s="19">
        <v>0.27198</v>
      </c>
      <c r="S201" s="33">
        <v>2734.73</v>
      </c>
      <c r="T201" s="1">
        <v>543.25</v>
      </c>
      <c r="U201" s="19">
        <v>308.66000000000003</v>
      </c>
      <c r="V201" s="33">
        <v>24952.475999999999</v>
      </c>
      <c r="W201" s="1">
        <v>0.28199999999999997</v>
      </c>
      <c r="X201" s="1">
        <v>22964.382000000001</v>
      </c>
      <c r="Y201" s="1">
        <v>0.25900000000000001</v>
      </c>
      <c r="Z201" s="1">
        <v>13588.025</v>
      </c>
      <c r="AA201" s="1">
        <v>0.153</v>
      </c>
      <c r="AB201" s="19">
        <v>0.26991999999999999</v>
      </c>
      <c r="AC201" s="31">
        <v>267.27713999999997</v>
      </c>
      <c r="AD201" s="32">
        <v>2.3225808571000002</v>
      </c>
      <c r="AE201" s="18">
        <f t="shared" si="17"/>
        <v>1.2950333067934516</v>
      </c>
      <c r="AF201" s="32">
        <v>5.0094245962999997</v>
      </c>
      <c r="AG201" s="32">
        <v>4.3530822199999999E-2</v>
      </c>
      <c r="AH201" s="19">
        <f t="shared" si="18"/>
        <v>0.200126512622185</v>
      </c>
      <c r="AI201" s="20">
        <f t="shared" si="19"/>
        <v>0.14266060726034521</v>
      </c>
      <c r="AJ201" s="13">
        <f t="shared" si="16"/>
        <v>7.9608985417127656</v>
      </c>
      <c r="AK201" s="13">
        <f t="shared" si="20"/>
        <v>0.92039101458287231</v>
      </c>
      <c r="AL201" s="39" t="s">
        <v>55</v>
      </c>
    </row>
    <row r="202" spans="1:38" x14ac:dyDescent="0.25">
      <c r="A202" s="8" t="s">
        <v>257</v>
      </c>
      <c r="B202" s="13" t="s">
        <v>53</v>
      </c>
      <c r="C202" s="33">
        <v>38806.927000000003</v>
      </c>
      <c r="D202" s="1">
        <v>38454.400000000001</v>
      </c>
      <c r="E202" s="1">
        <v>1.645</v>
      </c>
      <c r="F202" s="1">
        <v>6.48</v>
      </c>
      <c r="G202" s="1">
        <v>7.56</v>
      </c>
      <c r="H202" s="19" t="s">
        <v>54</v>
      </c>
      <c r="I202" s="33">
        <v>2984.93</v>
      </c>
      <c r="J202" s="1">
        <v>769.17</v>
      </c>
      <c r="K202" s="19">
        <v>467.45</v>
      </c>
      <c r="L202" s="33">
        <v>21092.141</v>
      </c>
      <c r="M202" s="1">
        <v>0.33</v>
      </c>
      <c r="N202" s="1">
        <v>19086.633000000002</v>
      </c>
      <c r="O202" s="1">
        <v>0.29899999999999999</v>
      </c>
      <c r="P202" s="1">
        <v>12543.735000000001</v>
      </c>
      <c r="Q202" s="1">
        <v>0.19600000000000001</v>
      </c>
      <c r="R202" s="19">
        <v>0.32323000000000002</v>
      </c>
      <c r="S202" s="33">
        <v>2963.21</v>
      </c>
      <c r="T202" s="1">
        <v>763.58</v>
      </c>
      <c r="U202" s="19">
        <v>464.05</v>
      </c>
      <c r="V202" s="33">
        <v>21092.141</v>
      </c>
      <c r="W202" s="1">
        <v>0.33</v>
      </c>
      <c r="X202" s="1">
        <v>19086.633000000002</v>
      </c>
      <c r="Y202" s="1">
        <v>0.29899999999999999</v>
      </c>
      <c r="Z202" s="1">
        <v>12421.58</v>
      </c>
      <c r="AA202" s="1">
        <v>0.19500000000000001</v>
      </c>
      <c r="AB202" s="19">
        <v>0.32008999999999999</v>
      </c>
      <c r="AC202" s="31">
        <v>272.00002000000001</v>
      </c>
      <c r="AD202" s="32">
        <v>8.0017800000000005E-5</v>
      </c>
      <c r="AE202" s="18">
        <f t="shared" si="17"/>
        <v>1.4384936087080877</v>
      </c>
      <c r="AF202" s="32">
        <v>7.0733957331999999</v>
      </c>
      <c r="AG202" s="32">
        <v>2.0808999999999998E-6</v>
      </c>
      <c r="AH202" s="19">
        <f t="shared" si="18"/>
        <v>0.28258215954133997</v>
      </c>
      <c r="AI202" s="20">
        <f t="shared" si="19"/>
        <v>0.20143928934200786</v>
      </c>
      <c r="AJ202" s="13">
        <f t="shared" si="16"/>
        <v>2.7751476234733943</v>
      </c>
      <c r="AK202" s="13">
        <f t="shared" si="20"/>
        <v>1.027751476234734</v>
      </c>
      <c r="AL202" s="39" t="s">
        <v>55</v>
      </c>
    </row>
    <row r="203" spans="1:38" x14ac:dyDescent="0.25">
      <c r="A203" s="8" t="s">
        <v>258</v>
      </c>
      <c r="B203" s="13" t="s">
        <v>53</v>
      </c>
      <c r="C203" s="33">
        <v>38662.199999999997</v>
      </c>
      <c r="D203" s="1">
        <v>38454.400000000001</v>
      </c>
      <c r="E203" s="1">
        <v>1.6519999999999999</v>
      </c>
      <c r="F203" s="1">
        <v>6.24</v>
      </c>
      <c r="G203" s="1">
        <v>7.44</v>
      </c>
      <c r="H203" s="19" t="s">
        <v>54</v>
      </c>
      <c r="I203" s="33">
        <v>2966.67</v>
      </c>
      <c r="J203" s="1">
        <v>767.33</v>
      </c>
      <c r="K203" s="19">
        <v>464.59</v>
      </c>
      <c r="L203" s="33">
        <v>20530.345000000001</v>
      </c>
      <c r="M203" s="1">
        <v>0.32200000000000001</v>
      </c>
      <c r="N203" s="1">
        <v>18929.22</v>
      </c>
      <c r="O203" s="1">
        <v>0.29599999999999999</v>
      </c>
      <c r="P203" s="1">
        <v>12317.243</v>
      </c>
      <c r="Q203" s="1">
        <v>0.193</v>
      </c>
      <c r="R203" s="19">
        <v>0.31858999999999998</v>
      </c>
      <c r="S203" s="33">
        <v>3029.4</v>
      </c>
      <c r="T203" s="1">
        <v>783.56</v>
      </c>
      <c r="U203" s="19">
        <v>474.42</v>
      </c>
      <c r="V203" s="33">
        <v>20530.345000000001</v>
      </c>
      <c r="W203" s="1">
        <v>0.32200000000000001</v>
      </c>
      <c r="X203" s="1">
        <v>18929.22</v>
      </c>
      <c r="Y203" s="1">
        <v>0.29599999999999999</v>
      </c>
      <c r="Z203" s="1">
        <v>12273.706</v>
      </c>
      <c r="AA203" s="1">
        <v>0.192</v>
      </c>
      <c r="AB203" s="19">
        <v>0.31746000000000002</v>
      </c>
      <c r="AC203" s="31">
        <v>283.80538000000001</v>
      </c>
      <c r="AD203" s="32">
        <v>3.2984327464000001</v>
      </c>
      <c r="AE203" s="18">
        <f t="shared" si="17"/>
        <v>1.528526546470633</v>
      </c>
      <c r="AF203" s="32">
        <v>7.3803956483000004</v>
      </c>
      <c r="AG203" s="32">
        <v>8.5776170600000007E-2</v>
      </c>
      <c r="AH203" s="19">
        <f t="shared" si="18"/>
        <v>0.29484680614958508</v>
      </c>
      <c r="AI203" s="20">
        <f t="shared" si="19"/>
        <v>0.21018216858394503</v>
      </c>
      <c r="AJ203" s="13">
        <f t="shared" si="16"/>
        <v>8.9026780227694449</v>
      </c>
      <c r="AK203" s="13">
        <f t="shared" si="20"/>
        <v>1.0890267802276945</v>
      </c>
      <c r="AL203" s="39" t="s">
        <v>55</v>
      </c>
    </row>
    <row r="204" spans="1:38" x14ac:dyDescent="0.25">
      <c r="A204" s="8" t="s">
        <v>259</v>
      </c>
      <c r="B204" s="13" t="s">
        <v>53</v>
      </c>
      <c r="C204" s="33">
        <v>33756.055999999997</v>
      </c>
      <c r="D204" s="1">
        <v>30763.52</v>
      </c>
      <c r="E204" s="1">
        <v>1.5129999999999999</v>
      </c>
      <c r="F204" s="1">
        <v>6.5</v>
      </c>
      <c r="G204" s="1">
        <v>7.43</v>
      </c>
      <c r="H204" s="19" t="s">
        <v>54</v>
      </c>
      <c r="I204" s="33">
        <v>3108</v>
      </c>
      <c r="J204" s="1">
        <v>920.72</v>
      </c>
      <c r="K204" s="19">
        <v>608.41</v>
      </c>
      <c r="L204" s="33">
        <v>25157.45</v>
      </c>
      <c r="M204" s="1">
        <v>0.49199999999999999</v>
      </c>
      <c r="N204" s="1">
        <v>17951.526000000002</v>
      </c>
      <c r="O204" s="1">
        <v>0.35099999999999998</v>
      </c>
      <c r="P204" s="1">
        <v>14567.663</v>
      </c>
      <c r="Q204" s="1">
        <v>0.28499999999999998</v>
      </c>
      <c r="R204" s="19">
        <v>0.43156</v>
      </c>
      <c r="S204" s="33">
        <v>3120.19</v>
      </c>
      <c r="T204" s="1">
        <v>924.33</v>
      </c>
      <c r="U204" s="19">
        <v>610.79999999999995</v>
      </c>
      <c r="V204" s="33">
        <v>25157.45</v>
      </c>
      <c r="W204" s="1">
        <v>0.49199999999999999</v>
      </c>
      <c r="X204" s="1">
        <v>17951.519</v>
      </c>
      <c r="Y204" s="1">
        <v>0.35099999999999998</v>
      </c>
      <c r="Z204" s="1">
        <v>13614.432000000001</v>
      </c>
      <c r="AA204" s="1">
        <v>0.26700000000000002</v>
      </c>
      <c r="AB204" s="19">
        <v>0.40332000000000001</v>
      </c>
      <c r="AC204" s="31">
        <v>352</v>
      </c>
      <c r="AD204" s="32">
        <v>0</v>
      </c>
      <c r="AE204" s="18">
        <f t="shared" si="17"/>
        <v>1.6029451007596909</v>
      </c>
      <c r="AF204" s="32">
        <v>11.4422569623</v>
      </c>
      <c r="AG204" s="32">
        <v>0</v>
      </c>
      <c r="AH204" s="19">
        <f t="shared" si="18"/>
        <v>0.45711816564388508</v>
      </c>
      <c r="AI204" s="20">
        <f t="shared" si="19"/>
        <v>0.3258576499736725</v>
      </c>
      <c r="AJ204" s="13">
        <f t="shared" si="16"/>
        <v>14.33601753462194</v>
      </c>
      <c r="AK204" s="13">
        <f t="shared" si="20"/>
        <v>1.1433601753462195</v>
      </c>
      <c r="AL204" s="39"/>
    </row>
    <row r="205" spans="1:38" x14ac:dyDescent="0.25">
      <c r="A205" s="8" t="s">
        <v>260</v>
      </c>
      <c r="B205" s="13" t="s">
        <v>53</v>
      </c>
      <c r="C205" s="33">
        <v>40409.963000000003</v>
      </c>
      <c r="D205" s="1">
        <v>40377.120000000003</v>
      </c>
      <c r="E205" s="1">
        <v>1.659</v>
      </c>
      <c r="F205" s="1">
        <v>5.39</v>
      </c>
      <c r="G205" s="1">
        <v>6.99</v>
      </c>
      <c r="H205" s="19" t="s">
        <v>54</v>
      </c>
      <c r="I205" s="33">
        <v>3386.83</v>
      </c>
      <c r="J205" s="1">
        <v>838.12</v>
      </c>
      <c r="K205" s="19">
        <v>505.14</v>
      </c>
      <c r="L205" s="33">
        <v>26043.527999999998</v>
      </c>
      <c r="M205" s="1">
        <v>0.38800000000000001</v>
      </c>
      <c r="N205" s="1">
        <v>19679.2</v>
      </c>
      <c r="O205" s="1">
        <v>0.29399999999999998</v>
      </c>
      <c r="P205" s="1">
        <v>14916.834000000001</v>
      </c>
      <c r="Q205" s="1">
        <v>0.222</v>
      </c>
      <c r="R205" s="19">
        <v>0.36914000000000002</v>
      </c>
      <c r="S205" s="33">
        <v>3431.13</v>
      </c>
      <c r="T205" s="1">
        <v>849.08</v>
      </c>
      <c r="U205" s="19">
        <v>511.74</v>
      </c>
      <c r="V205" s="33">
        <v>26043.527999999998</v>
      </c>
      <c r="W205" s="1">
        <v>0.38800000000000001</v>
      </c>
      <c r="X205" s="1">
        <v>19679.103999999999</v>
      </c>
      <c r="Y205" s="1">
        <v>0.29399999999999998</v>
      </c>
      <c r="Z205" s="1">
        <v>14863.627</v>
      </c>
      <c r="AA205" s="1">
        <v>0.222</v>
      </c>
      <c r="AB205" s="19">
        <v>0.36781999999999998</v>
      </c>
      <c r="AC205" s="31">
        <v>323.16878000000003</v>
      </c>
      <c r="AD205" s="32">
        <v>2.2896108390999999</v>
      </c>
      <c r="AE205" s="18">
        <f t="shared" si="17"/>
        <v>1.4372046482262137</v>
      </c>
      <c r="AF205" s="32">
        <v>8.0038532964000009</v>
      </c>
      <c r="AG205" s="32">
        <v>5.6706310699999998E-2</v>
      </c>
      <c r="AH205" s="19">
        <f t="shared" si="18"/>
        <v>0.31975393919118006</v>
      </c>
      <c r="AI205" s="20">
        <f t="shared" si="19"/>
        <v>0.227937270985276</v>
      </c>
      <c r="AJ205" s="13">
        <f t="shared" si="16"/>
        <v>2.6744463897639612</v>
      </c>
      <c r="AK205" s="13">
        <f t="shared" si="20"/>
        <v>1.0267444638976395</v>
      </c>
      <c r="AL205" s="39" t="s">
        <v>55</v>
      </c>
    </row>
    <row r="206" spans="1:38" x14ac:dyDescent="0.25">
      <c r="A206" s="8" t="s">
        <v>261</v>
      </c>
      <c r="B206" s="13" t="s">
        <v>53</v>
      </c>
      <c r="C206" s="33">
        <v>64418.925000000003</v>
      </c>
      <c r="D206" s="1">
        <v>58402.62</v>
      </c>
      <c r="E206" s="1">
        <v>1.5049999999999999</v>
      </c>
      <c r="F206" s="1">
        <v>3.14</v>
      </c>
      <c r="G206" s="1">
        <v>7.26</v>
      </c>
      <c r="H206" s="19" t="s">
        <v>57</v>
      </c>
      <c r="I206" s="33">
        <v>4615.7</v>
      </c>
      <c r="J206" s="1">
        <v>716.51</v>
      </c>
      <c r="K206" s="19">
        <v>475.94</v>
      </c>
      <c r="L206" s="33">
        <v>50689.731</v>
      </c>
      <c r="M206" s="1">
        <v>0.52300000000000002</v>
      </c>
      <c r="N206" s="1">
        <v>34434.321000000004</v>
      </c>
      <c r="O206" s="1">
        <v>0.35499999999999998</v>
      </c>
      <c r="P206" s="1">
        <v>27964.112000000001</v>
      </c>
      <c r="Q206" s="1">
        <v>0.28799999999999998</v>
      </c>
      <c r="R206" s="19">
        <v>0.43409999999999999</v>
      </c>
      <c r="S206" s="33">
        <v>0</v>
      </c>
      <c r="T206" s="1">
        <v>0</v>
      </c>
      <c r="U206" s="19">
        <v>0</v>
      </c>
      <c r="V206" s="33">
        <v>50689.731</v>
      </c>
      <c r="W206" s="1">
        <v>0.52300000000000002</v>
      </c>
      <c r="X206" s="1">
        <v>34434.300000000003</v>
      </c>
      <c r="Y206" s="1">
        <v>0.35499999999999998</v>
      </c>
      <c r="Z206" s="1">
        <v>0</v>
      </c>
      <c r="AA206" s="1">
        <v>0</v>
      </c>
      <c r="AB206" s="19">
        <v>0</v>
      </c>
      <c r="AC206" s="31">
        <v>772.94287999999995</v>
      </c>
      <c r="AD206" s="32">
        <v>3.5257173260000001</v>
      </c>
      <c r="AE206" s="18">
        <f t="shared" si="17"/>
        <v>1.8336322523979709</v>
      </c>
      <c r="AF206" s="32">
        <v>13.2348837264</v>
      </c>
      <c r="AG206" s="32">
        <v>6.0369867000000001E-2</v>
      </c>
      <c r="AH206" s="19">
        <f t="shared" si="18"/>
        <v>0.52873360486968002</v>
      </c>
      <c r="AI206" s="20">
        <f t="shared" si="19"/>
        <v>0.37690886710279009</v>
      </c>
      <c r="AJ206" s="13">
        <f t="shared" si="16"/>
        <v>30.871134410691013</v>
      </c>
      <c r="AK206" s="13">
        <f t="shared" si="20"/>
        <v>1.30871134410691</v>
      </c>
      <c r="AL206" s="39"/>
    </row>
    <row r="207" spans="1:38" x14ac:dyDescent="0.25">
      <c r="A207" s="8" t="s">
        <v>262</v>
      </c>
      <c r="B207" s="13" t="s">
        <v>53</v>
      </c>
      <c r="C207" s="33">
        <v>32996.112000000001</v>
      </c>
      <c r="D207" s="1">
        <v>34608.959999999999</v>
      </c>
      <c r="E207" s="1">
        <v>1.742</v>
      </c>
      <c r="F207" s="1">
        <v>1.57</v>
      </c>
      <c r="G207" s="1">
        <v>7.24</v>
      </c>
      <c r="H207" s="19" t="s">
        <v>57</v>
      </c>
      <c r="I207" s="33">
        <v>1734.14</v>
      </c>
      <c r="J207" s="1">
        <v>525.55999999999995</v>
      </c>
      <c r="K207" s="19">
        <v>301.75</v>
      </c>
      <c r="L207" s="33">
        <v>21510.743999999999</v>
      </c>
      <c r="M207" s="1">
        <v>0.374</v>
      </c>
      <c r="N207" s="1">
        <v>15246.383</v>
      </c>
      <c r="O207" s="1">
        <v>0.26500000000000001</v>
      </c>
      <c r="P207" s="1">
        <v>10580.99</v>
      </c>
      <c r="Q207" s="1">
        <v>0.184</v>
      </c>
      <c r="R207" s="19">
        <v>0.32067000000000001</v>
      </c>
      <c r="S207" s="33">
        <v>0</v>
      </c>
      <c r="T207" s="1">
        <v>0</v>
      </c>
      <c r="U207" s="19">
        <v>0</v>
      </c>
      <c r="V207" s="33">
        <v>21510.743999999999</v>
      </c>
      <c r="W207" s="1">
        <v>0.374</v>
      </c>
      <c r="X207" s="1">
        <v>15246.383</v>
      </c>
      <c r="Y207" s="1">
        <v>0.26500000000000001</v>
      </c>
      <c r="Z207" s="1">
        <v>0</v>
      </c>
      <c r="AA207" s="1">
        <v>0</v>
      </c>
      <c r="AB207" s="19">
        <v>0</v>
      </c>
      <c r="AC207" s="31">
        <v>216.01578000000001</v>
      </c>
      <c r="AD207" s="32">
        <v>5.1110082000000003E-3</v>
      </c>
      <c r="AE207" s="18">
        <f t="shared" si="17"/>
        <v>1.3543317031212705</v>
      </c>
      <c r="AF207" s="32">
        <v>6.2416870269000002</v>
      </c>
      <c r="AG207" s="32">
        <v>1.476805E-4</v>
      </c>
      <c r="AH207" s="19">
        <f t="shared" si="18"/>
        <v>0.24935539672465504</v>
      </c>
      <c r="AI207" s="20">
        <f t="shared" si="19"/>
        <v>0.1777535212815182</v>
      </c>
      <c r="AJ207" s="13">
        <f t="shared" si="16"/>
        <v>3.39482539047924</v>
      </c>
      <c r="AK207" s="13">
        <f t="shared" si="20"/>
        <v>0.96605174609520761</v>
      </c>
      <c r="AL207" s="39"/>
    </row>
    <row r="208" spans="1:38" x14ac:dyDescent="0.25">
      <c r="A208" s="8" t="s">
        <v>263</v>
      </c>
      <c r="B208" s="13" t="s">
        <v>53</v>
      </c>
      <c r="C208" s="33">
        <v>23464.422999999999</v>
      </c>
      <c r="D208" s="1">
        <v>23072.639999999999</v>
      </c>
      <c r="E208" s="1">
        <v>1.633</v>
      </c>
      <c r="F208" s="1">
        <v>3.23</v>
      </c>
      <c r="G208" s="1">
        <v>4.88</v>
      </c>
      <c r="H208" s="19" t="s">
        <v>54</v>
      </c>
      <c r="I208" s="33">
        <v>230.19</v>
      </c>
      <c r="J208" s="1">
        <v>98.1</v>
      </c>
      <c r="K208" s="19">
        <v>60.08</v>
      </c>
      <c r="L208" s="33">
        <v>18677.593000000001</v>
      </c>
      <c r="M208" s="1">
        <v>0.48699999999999999</v>
      </c>
      <c r="N208" s="1">
        <v>11621.457</v>
      </c>
      <c r="O208" s="1">
        <v>0.30299999999999999</v>
      </c>
      <c r="P208" s="1">
        <v>8859.0370000000003</v>
      </c>
      <c r="Q208" s="1">
        <v>0.23100000000000001</v>
      </c>
      <c r="R208" s="19">
        <v>0.37755</v>
      </c>
      <c r="S208" s="33">
        <v>0</v>
      </c>
      <c r="T208" s="1">
        <v>0</v>
      </c>
      <c r="U208" s="19">
        <v>0</v>
      </c>
      <c r="V208" s="33">
        <v>18677.593000000001</v>
      </c>
      <c r="W208" s="1">
        <v>0.48699999999999999</v>
      </c>
      <c r="X208" s="1">
        <v>11621.457</v>
      </c>
      <c r="Y208" s="1">
        <v>0.30299999999999999</v>
      </c>
      <c r="Z208" s="1">
        <v>0</v>
      </c>
      <c r="AA208" s="1">
        <v>0</v>
      </c>
      <c r="AB208" s="19">
        <v>0</v>
      </c>
      <c r="AC208" s="31">
        <v>240.37540999999999</v>
      </c>
      <c r="AD208" s="32">
        <v>0.92284488919999996</v>
      </c>
      <c r="AE208" s="18">
        <f t="shared" si="17"/>
        <v>1.7999871041348698</v>
      </c>
      <c r="AF208" s="32">
        <v>10.418322760000001</v>
      </c>
      <c r="AG208" s="32">
        <v>3.9997834699999998E-2</v>
      </c>
      <c r="AH208" s="19">
        <f t="shared" si="18"/>
        <v>0.41621199426200006</v>
      </c>
      <c r="AI208" s="20">
        <f t="shared" si="19"/>
        <v>0.29669759929586664</v>
      </c>
      <c r="AJ208" s="13">
        <f t="shared" si="16"/>
        <v>28.440519175699841</v>
      </c>
      <c r="AK208" s="13">
        <f t="shared" si="20"/>
        <v>1.2844051917569983</v>
      </c>
      <c r="AL208" s="39"/>
    </row>
    <row r="209" spans="1:38" x14ac:dyDescent="0.25">
      <c r="A209" s="8" t="s">
        <v>264</v>
      </c>
      <c r="B209" s="13" t="s">
        <v>53</v>
      </c>
      <c r="C209" s="33">
        <v>19454.257000000001</v>
      </c>
      <c r="D209" s="1">
        <v>19467.54</v>
      </c>
      <c r="E209" s="1">
        <v>1.6619999999999999</v>
      </c>
      <c r="F209" s="1">
        <v>2.0499999999999998</v>
      </c>
      <c r="G209" s="1">
        <v>5.79</v>
      </c>
      <c r="H209" s="19" t="s">
        <v>57</v>
      </c>
      <c r="I209" s="33">
        <v>629.20000000000005</v>
      </c>
      <c r="J209" s="1">
        <v>323.43</v>
      </c>
      <c r="K209" s="19">
        <v>194.64</v>
      </c>
      <c r="L209" s="33">
        <v>14654.893</v>
      </c>
      <c r="M209" s="1">
        <v>0.45300000000000001</v>
      </c>
      <c r="N209" s="1">
        <v>9471.8889999999992</v>
      </c>
      <c r="O209" s="1">
        <v>0.29299999999999998</v>
      </c>
      <c r="P209" s="1">
        <v>7170.22</v>
      </c>
      <c r="Q209" s="1">
        <v>0.222</v>
      </c>
      <c r="R209" s="19">
        <v>0.36857000000000001</v>
      </c>
      <c r="S209" s="33">
        <v>0</v>
      </c>
      <c r="T209" s="1">
        <v>0</v>
      </c>
      <c r="U209" s="19">
        <v>0</v>
      </c>
      <c r="V209" s="33">
        <v>14654.893</v>
      </c>
      <c r="W209" s="1">
        <v>0.45300000000000001</v>
      </c>
      <c r="X209" s="1">
        <v>9471.8889999999992</v>
      </c>
      <c r="Y209" s="1">
        <v>0.29299999999999998</v>
      </c>
      <c r="Z209" s="1">
        <v>0</v>
      </c>
      <c r="AA209" s="1">
        <v>0</v>
      </c>
      <c r="AB209" s="19">
        <v>0</v>
      </c>
      <c r="AC209" s="31">
        <v>108</v>
      </c>
      <c r="AD209" s="32">
        <v>0</v>
      </c>
      <c r="AE209" s="18">
        <f t="shared" si="17"/>
        <v>0.99921086001124015</v>
      </c>
      <c r="AF209" s="32">
        <v>5.5477609513999999</v>
      </c>
      <c r="AG209" s="32">
        <v>0</v>
      </c>
      <c r="AH209" s="19">
        <f t="shared" si="18"/>
        <v>0.22163305000843</v>
      </c>
      <c r="AI209" s="20">
        <f t="shared" si="19"/>
        <v>0.15799158786550521</v>
      </c>
      <c r="AJ209" s="13">
        <f t="shared" si="16"/>
        <v>28.832618078601257</v>
      </c>
      <c r="AK209" s="13">
        <f t="shared" si="20"/>
        <v>0.71167381921398742</v>
      </c>
      <c r="AL209" s="39"/>
    </row>
    <row r="210" spans="1:38" x14ac:dyDescent="0.25">
      <c r="A210" s="8" t="s">
        <v>265</v>
      </c>
      <c r="B210" s="13" t="s">
        <v>53</v>
      </c>
      <c r="C210" s="33">
        <v>43843.419000000002</v>
      </c>
      <c r="D210" s="1">
        <v>43261.2</v>
      </c>
      <c r="E210" s="1">
        <v>1.6379999999999999</v>
      </c>
      <c r="F210" s="1">
        <v>3.86</v>
      </c>
      <c r="G210" s="1">
        <v>4.66</v>
      </c>
      <c r="H210" s="19" t="s">
        <v>54</v>
      </c>
      <c r="I210" s="33">
        <v>977.49</v>
      </c>
      <c r="J210" s="1">
        <v>222.95</v>
      </c>
      <c r="K210" s="19">
        <v>136.07</v>
      </c>
      <c r="L210" s="33">
        <v>34146.500999999997</v>
      </c>
      <c r="M210" s="1">
        <v>0.47499999999999998</v>
      </c>
      <c r="N210" s="1">
        <v>21632.526999999998</v>
      </c>
      <c r="O210" s="1">
        <v>0.30099999999999999</v>
      </c>
      <c r="P210" s="1">
        <v>17024.798999999999</v>
      </c>
      <c r="Q210" s="1">
        <v>0.23699999999999999</v>
      </c>
      <c r="R210" s="19">
        <v>0.38830999999999999</v>
      </c>
      <c r="S210" s="33">
        <v>980.41</v>
      </c>
      <c r="T210" s="1">
        <v>223.62</v>
      </c>
      <c r="U210" s="19">
        <v>136.47999999999999</v>
      </c>
      <c r="V210" s="33">
        <v>34146.500999999997</v>
      </c>
      <c r="W210" s="1">
        <v>0.47499999999999998</v>
      </c>
      <c r="X210" s="1">
        <v>21632.203000000001</v>
      </c>
      <c r="Y210" s="1">
        <v>0.30099999999999999</v>
      </c>
      <c r="Z210" s="1">
        <v>17106.745999999999</v>
      </c>
      <c r="AA210" s="1">
        <v>0.23799999999999999</v>
      </c>
      <c r="AB210" s="19">
        <v>0.39018000000000003</v>
      </c>
      <c r="AC210" s="31">
        <v>377.71413000000001</v>
      </c>
      <c r="AD210" s="32">
        <v>3.1864015733</v>
      </c>
      <c r="AE210" s="18">
        <f t="shared" si="17"/>
        <v>1.4717942765476995</v>
      </c>
      <c r="AF210" s="32">
        <v>8.7311154217000002</v>
      </c>
      <c r="AG210" s="32">
        <v>7.36558093E-2</v>
      </c>
      <c r="AH210" s="19">
        <f t="shared" si="18"/>
        <v>0.34880806109691503</v>
      </c>
      <c r="AI210" s="20">
        <f t="shared" si="19"/>
        <v>0.24864856315830899</v>
      </c>
      <c r="AJ210" s="13">
        <f t="shared" si="16"/>
        <v>4.9150055520291165</v>
      </c>
      <c r="AK210" s="13">
        <f t="shared" si="20"/>
        <v>1.0491500555202911</v>
      </c>
      <c r="AL210" s="39" t="s">
        <v>55</v>
      </c>
    </row>
    <row r="211" spans="1:38" x14ac:dyDescent="0.25">
      <c r="A211" s="8" t="s">
        <v>266</v>
      </c>
      <c r="B211" s="13" t="s">
        <v>53</v>
      </c>
      <c r="C211" s="33">
        <v>44977.322</v>
      </c>
      <c r="D211" s="1">
        <v>46145.279999999999</v>
      </c>
      <c r="E211" s="1">
        <v>1.704</v>
      </c>
      <c r="F211" s="1">
        <v>6.18</v>
      </c>
      <c r="G211" s="1">
        <v>6.55</v>
      </c>
      <c r="H211" s="19" t="s">
        <v>54</v>
      </c>
      <c r="I211" s="33">
        <v>3077.46</v>
      </c>
      <c r="J211" s="1">
        <v>684.22</v>
      </c>
      <c r="K211" s="19">
        <v>401.62</v>
      </c>
      <c r="L211" s="33">
        <v>25273.444</v>
      </c>
      <c r="M211" s="1">
        <v>0.33</v>
      </c>
      <c r="N211" s="1">
        <v>21279.877</v>
      </c>
      <c r="O211" s="1">
        <v>0.27800000000000002</v>
      </c>
      <c r="P211" s="1">
        <v>13110.531999999999</v>
      </c>
      <c r="Q211" s="1">
        <v>0.17100000000000001</v>
      </c>
      <c r="R211" s="19">
        <v>0.29149000000000003</v>
      </c>
      <c r="S211" s="33">
        <v>2991.16</v>
      </c>
      <c r="T211" s="1">
        <v>665.04</v>
      </c>
      <c r="U211" s="19">
        <v>390.36</v>
      </c>
      <c r="V211" s="33">
        <v>25273.444</v>
      </c>
      <c r="W211" s="1">
        <v>0.33</v>
      </c>
      <c r="X211" s="1">
        <v>21279.877</v>
      </c>
      <c r="Y211" s="1">
        <v>0.27800000000000002</v>
      </c>
      <c r="Z211" s="1">
        <v>13210.548000000001</v>
      </c>
      <c r="AA211" s="1">
        <v>0.17199999999999999</v>
      </c>
      <c r="AB211" s="19">
        <v>0.29371999999999998</v>
      </c>
      <c r="AC211" s="31">
        <v>348.82960000000003</v>
      </c>
      <c r="AD211" s="32">
        <v>7.0557497205999997</v>
      </c>
      <c r="AE211" s="18">
        <f t="shared" si="17"/>
        <v>1.7650576152491642</v>
      </c>
      <c r="AF211" s="32">
        <v>7.5594657561999998</v>
      </c>
      <c r="AG211" s="32">
        <v>0.15290473739999999</v>
      </c>
      <c r="AH211" s="19">
        <f t="shared" si="18"/>
        <v>0.30200065696019002</v>
      </c>
      <c r="AI211" s="20">
        <f t="shared" si="19"/>
        <v>0.21528180624573517</v>
      </c>
      <c r="AJ211" s="13">
        <f t="shared" si="16"/>
        <v>25.89579312616091</v>
      </c>
      <c r="AK211" s="13">
        <f t="shared" si="20"/>
        <v>1.258957931261609</v>
      </c>
      <c r="AL211" s="39" t="s">
        <v>55</v>
      </c>
    </row>
    <row r="212" spans="1:38" x14ac:dyDescent="0.25">
      <c r="A212" s="8" t="s">
        <v>267</v>
      </c>
      <c r="B212" s="13" t="s">
        <v>53</v>
      </c>
      <c r="C212" s="33">
        <v>33946.78</v>
      </c>
      <c r="D212" s="1">
        <v>34608.959999999999</v>
      </c>
      <c r="E212" s="1">
        <v>1.6930000000000001</v>
      </c>
      <c r="F212" s="1">
        <v>3.4</v>
      </c>
      <c r="G212" s="1">
        <v>4.3</v>
      </c>
      <c r="H212" s="19" t="s">
        <v>54</v>
      </c>
      <c r="I212" s="33">
        <v>49.06</v>
      </c>
      <c r="J212" s="1">
        <v>14.45</v>
      </c>
      <c r="K212" s="19">
        <v>8.5399999999999991</v>
      </c>
      <c r="L212" s="33">
        <v>21905.718000000001</v>
      </c>
      <c r="M212" s="1">
        <v>0.38100000000000001</v>
      </c>
      <c r="N212" s="1">
        <v>16273.606</v>
      </c>
      <c r="O212" s="1">
        <v>0.28299999999999997</v>
      </c>
      <c r="P212" s="1">
        <v>8817.0400000000009</v>
      </c>
      <c r="Q212" s="1">
        <v>0.153</v>
      </c>
      <c r="R212" s="19">
        <v>0.25973000000000002</v>
      </c>
      <c r="S212" s="33">
        <v>7.39</v>
      </c>
      <c r="T212" s="1">
        <v>2.1800000000000002</v>
      </c>
      <c r="U212" s="19">
        <v>1.29</v>
      </c>
      <c r="V212" s="33">
        <v>21905.718000000001</v>
      </c>
      <c r="W212" s="1">
        <v>0.38100000000000001</v>
      </c>
      <c r="X212" s="1">
        <v>16273.606</v>
      </c>
      <c r="Y212" s="1">
        <v>0.28299999999999997</v>
      </c>
      <c r="Z212" s="1">
        <v>1316.5350000000001</v>
      </c>
      <c r="AA212" s="1">
        <v>2.3E-2</v>
      </c>
      <c r="AB212" s="19">
        <v>3.8780000000000002E-2</v>
      </c>
      <c r="AC212" s="31">
        <v>286.09593000000001</v>
      </c>
      <c r="AD212" s="32">
        <v>4.9713600294000004</v>
      </c>
      <c r="AE212" s="18">
        <f t="shared" si="17"/>
        <v>2.1525573927669219</v>
      </c>
      <c r="AF212" s="32">
        <v>8.2666241084000003</v>
      </c>
      <c r="AG212" s="32">
        <v>0.1436454013</v>
      </c>
      <c r="AH212" s="19">
        <f t="shared" si="18"/>
        <v>0.33025163313058004</v>
      </c>
      <c r="AI212" s="20">
        <f t="shared" si="19"/>
        <v>0.23542057428480109</v>
      </c>
      <c r="AJ212" s="13">
        <f t="shared" si="16"/>
        <v>53.86965639529484</v>
      </c>
      <c r="AK212" s="13">
        <f t="shared" si="20"/>
        <v>1.5386965639529484</v>
      </c>
      <c r="AL212" s="39"/>
    </row>
    <row r="213" spans="1:38" x14ac:dyDescent="0.25">
      <c r="A213" s="8" t="s">
        <v>268</v>
      </c>
      <c r="B213" s="13" t="s">
        <v>53</v>
      </c>
      <c r="C213" s="33">
        <v>50126.237999999998</v>
      </c>
      <c r="D213" s="1">
        <v>46145.279999999999</v>
      </c>
      <c r="E213" s="1">
        <v>1.5289999999999999</v>
      </c>
      <c r="F213" s="1">
        <v>6.03</v>
      </c>
      <c r="G213" s="1">
        <v>6.69</v>
      </c>
      <c r="H213" s="19" t="s">
        <v>54</v>
      </c>
      <c r="I213" s="33">
        <v>5624.37</v>
      </c>
      <c r="J213" s="1">
        <v>1122.04</v>
      </c>
      <c r="K213" s="19">
        <v>734</v>
      </c>
      <c r="L213" s="33">
        <v>35693.031000000003</v>
      </c>
      <c r="M213" s="1">
        <v>0.46600000000000003</v>
      </c>
      <c r="N213" s="1">
        <v>26472.132000000001</v>
      </c>
      <c r="O213" s="1">
        <v>0.34499999999999997</v>
      </c>
      <c r="P213" s="1">
        <v>21543.021000000001</v>
      </c>
      <c r="Q213" s="1">
        <v>0.28100000000000003</v>
      </c>
      <c r="R213" s="19">
        <v>0.42978</v>
      </c>
      <c r="S213" s="33">
        <v>5602.01</v>
      </c>
      <c r="T213" s="1">
        <v>1117.58</v>
      </c>
      <c r="U213" s="19">
        <v>731.08</v>
      </c>
      <c r="V213" s="33">
        <v>35693.031000000003</v>
      </c>
      <c r="W213" s="1">
        <v>0.46600000000000003</v>
      </c>
      <c r="X213" s="1">
        <v>26472.075000000001</v>
      </c>
      <c r="Y213" s="1">
        <v>0.34499999999999997</v>
      </c>
      <c r="Z213" s="1">
        <v>21497.972000000002</v>
      </c>
      <c r="AA213" s="1">
        <v>0.28100000000000003</v>
      </c>
      <c r="AB213" s="19">
        <v>0.42887999999999998</v>
      </c>
      <c r="AC213" s="31">
        <v>540.26061000000004</v>
      </c>
      <c r="AD213" s="32">
        <v>1.0142774342</v>
      </c>
      <c r="AE213" s="18">
        <f t="shared" si="17"/>
        <v>1.6636523238196073</v>
      </c>
      <c r="AF213" s="32">
        <v>11.7079559209</v>
      </c>
      <c r="AG213" s="32">
        <v>2.19803467E-2</v>
      </c>
      <c r="AH213" s="19">
        <f t="shared" si="18"/>
        <v>0.46773283903995505</v>
      </c>
      <c r="AI213" s="20">
        <f t="shared" si="19"/>
        <v>0.33342434232598661</v>
      </c>
      <c r="AJ213" s="13">
        <f t="shared" si="16"/>
        <v>18.656349582201628</v>
      </c>
      <c r="AK213" s="13">
        <f t="shared" si="20"/>
        <v>1.1865634958220164</v>
      </c>
      <c r="AL213" s="39" t="s">
        <v>55</v>
      </c>
    </row>
    <row r="214" spans="1:38" x14ac:dyDescent="0.25">
      <c r="A214" s="8" t="s">
        <v>269</v>
      </c>
      <c r="B214" s="13" t="s">
        <v>53</v>
      </c>
      <c r="C214" s="33">
        <v>39374.228999999999</v>
      </c>
      <c r="D214" s="1">
        <v>38935.08</v>
      </c>
      <c r="E214" s="1">
        <v>1.6419999999999999</v>
      </c>
      <c r="F214" s="1">
        <v>5.72</v>
      </c>
      <c r="G214" s="1">
        <v>7.15</v>
      </c>
      <c r="H214" s="19" t="s">
        <v>59</v>
      </c>
      <c r="I214" s="33">
        <v>3251.2</v>
      </c>
      <c r="J214" s="1">
        <v>825.72</v>
      </c>
      <c r="K214" s="19">
        <v>502.87</v>
      </c>
      <c r="L214" s="33">
        <v>22287.473999999998</v>
      </c>
      <c r="M214" s="1">
        <v>0.34499999999999997</v>
      </c>
      <c r="N214" s="1">
        <v>19400.716</v>
      </c>
      <c r="O214" s="1">
        <v>0.3</v>
      </c>
      <c r="P214" s="1">
        <v>13512.599</v>
      </c>
      <c r="Q214" s="1">
        <v>0.20899999999999999</v>
      </c>
      <c r="R214" s="19">
        <v>0.34317999999999999</v>
      </c>
      <c r="S214" s="33">
        <v>3292.47</v>
      </c>
      <c r="T214" s="1">
        <v>836.2</v>
      </c>
      <c r="U214" s="19">
        <v>509.25</v>
      </c>
      <c r="V214" s="33">
        <v>22287.473999999998</v>
      </c>
      <c r="W214" s="1">
        <v>0.34499999999999997</v>
      </c>
      <c r="X214" s="1">
        <v>19400.716</v>
      </c>
      <c r="Y214" s="1">
        <v>0.3</v>
      </c>
      <c r="Z214" s="1">
        <v>12769.550999999999</v>
      </c>
      <c r="AA214" s="1">
        <v>0.19800000000000001</v>
      </c>
      <c r="AB214" s="19">
        <v>0.32430999999999999</v>
      </c>
      <c r="AC214" s="31">
        <v>286.16063000000003</v>
      </c>
      <c r="AD214" s="32">
        <v>1.7622364797000001</v>
      </c>
      <c r="AE214" s="18">
        <f t="shared" si="17"/>
        <v>1.4048723519053472</v>
      </c>
      <c r="AF214" s="32">
        <v>7.3497720785</v>
      </c>
      <c r="AG214" s="32">
        <v>4.5261419999999997E-2</v>
      </c>
      <c r="AH214" s="19">
        <f t="shared" si="18"/>
        <v>0.293623394536075</v>
      </c>
      <c r="AI214" s="20">
        <f t="shared" si="19"/>
        <v>0.20931005703097852</v>
      </c>
      <c r="AJ214" s="13">
        <f t="shared" si="16"/>
        <v>0.14835264640120946</v>
      </c>
      <c r="AK214" s="13">
        <f t="shared" si="20"/>
        <v>1.0014835264640121</v>
      </c>
      <c r="AL214" s="39"/>
    </row>
    <row r="215" spans="1:38" x14ac:dyDescent="0.25">
      <c r="A215" s="8" t="s">
        <v>270</v>
      </c>
      <c r="B215" s="13" t="s">
        <v>53</v>
      </c>
      <c r="C215" s="33">
        <v>33187.095999999998</v>
      </c>
      <c r="D215" s="1">
        <v>33647.599999999999</v>
      </c>
      <c r="E215" s="1">
        <v>1.6839999999999999</v>
      </c>
      <c r="F215" s="1">
        <v>5.47</v>
      </c>
      <c r="G215" s="1">
        <v>6.92</v>
      </c>
      <c r="H215" s="19" t="s">
        <v>54</v>
      </c>
      <c r="I215" s="33">
        <v>2298</v>
      </c>
      <c r="J215" s="1">
        <v>692.44</v>
      </c>
      <c r="K215" s="19">
        <v>411.29</v>
      </c>
      <c r="L215" s="33">
        <v>17249.490000000002</v>
      </c>
      <c r="M215" s="1">
        <v>0.309</v>
      </c>
      <c r="N215" s="1">
        <v>15932.246999999999</v>
      </c>
      <c r="O215" s="1">
        <v>0.28499999999999998</v>
      </c>
      <c r="P215" s="1">
        <v>10153.620999999999</v>
      </c>
      <c r="Q215" s="1">
        <v>0.182</v>
      </c>
      <c r="R215" s="19">
        <v>0.30595</v>
      </c>
      <c r="S215" s="33">
        <v>2243.7600000000002</v>
      </c>
      <c r="T215" s="1">
        <v>676.09</v>
      </c>
      <c r="U215" s="19">
        <v>401.58</v>
      </c>
      <c r="V215" s="33">
        <v>17249.490000000002</v>
      </c>
      <c r="W215" s="1">
        <v>0.309</v>
      </c>
      <c r="X215" s="1">
        <v>15932.246999999999</v>
      </c>
      <c r="Y215" s="1">
        <v>0.28499999999999998</v>
      </c>
      <c r="Z215" s="1">
        <v>10062.807000000001</v>
      </c>
      <c r="AA215" s="1">
        <v>0.18</v>
      </c>
      <c r="AB215" s="19">
        <v>0.30320999999999998</v>
      </c>
      <c r="AC215" s="31">
        <v>240</v>
      </c>
      <c r="AD215" s="32">
        <v>0</v>
      </c>
      <c r="AE215" s="18">
        <f t="shared" si="17"/>
        <v>1.5680364872721639</v>
      </c>
      <c r="AF215" s="32">
        <v>7.1328355090000004</v>
      </c>
      <c r="AG215" s="32">
        <v>0</v>
      </c>
      <c r="AH215" s="19">
        <f t="shared" si="18"/>
        <v>0.28495677858455004</v>
      </c>
      <c r="AI215" s="20">
        <f t="shared" si="19"/>
        <v>0.20313204154299122</v>
      </c>
      <c r="AJ215" s="13">
        <f t="shared" si="16"/>
        <v>11.611011836808366</v>
      </c>
      <c r="AK215" s="13">
        <f t="shared" si="20"/>
        <v>1.1161101183680837</v>
      </c>
      <c r="AL215" s="39" t="s">
        <v>55</v>
      </c>
    </row>
    <row r="216" spans="1:38" x14ac:dyDescent="0.25">
      <c r="A216" s="8" t="s">
        <v>271</v>
      </c>
      <c r="B216" s="13" t="s">
        <v>53</v>
      </c>
      <c r="C216" s="33">
        <v>30339.852999999999</v>
      </c>
      <c r="D216" s="1">
        <v>30763.52</v>
      </c>
      <c r="E216" s="1">
        <v>1.6839999999999999</v>
      </c>
      <c r="F216" s="1">
        <v>4.8499999999999996</v>
      </c>
      <c r="G216" s="1">
        <v>7.08</v>
      </c>
      <c r="H216" s="19" t="s">
        <v>54</v>
      </c>
      <c r="I216" s="33">
        <v>2295.59</v>
      </c>
      <c r="J216" s="1">
        <v>756.62</v>
      </c>
      <c r="K216" s="19">
        <v>449.37</v>
      </c>
      <c r="L216" s="33">
        <v>19861.425999999999</v>
      </c>
      <c r="M216" s="1">
        <v>0.38900000000000001</v>
      </c>
      <c r="N216" s="1">
        <v>14548.237999999999</v>
      </c>
      <c r="O216" s="1">
        <v>0.28499999999999998</v>
      </c>
      <c r="P216" s="1">
        <v>11046.477000000001</v>
      </c>
      <c r="Q216" s="1">
        <v>0.216</v>
      </c>
      <c r="R216" s="19">
        <v>0.36409000000000002</v>
      </c>
      <c r="S216" s="33">
        <v>2349.5500000000002</v>
      </c>
      <c r="T216" s="1">
        <v>774.41</v>
      </c>
      <c r="U216" s="19">
        <v>459.94</v>
      </c>
      <c r="V216" s="33">
        <v>19861.425999999999</v>
      </c>
      <c r="W216" s="1">
        <v>0.38900000000000001</v>
      </c>
      <c r="X216" s="1">
        <v>14548.237999999999</v>
      </c>
      <c r="Y216" s="1">
        <v>0.28499999999999998</v>
      </c>
      <c r="Z216" s="1">
        <v>10919.906999999999</v>
      </c>
      <c r="AA216" s="1">
        <v>0.214</v>
      </c>
      <c r="AB216" s="19">
        <v>0.35992000000000002</v>
      </c>
      <c r="AC216" s="31">
        <v>246.20972</v>
      </c>
      <c r="AD216" s="32">
        <v>8.0986172041</v>
      </c>
      <c r="AE216" s="18">
        <f t="shared" si="17"/>
        <v>1.4785883253522203</v>
      </c>
      <c r="AF216" s="32">
        <v>8.0033945535999997</v>
      </c>
      <c r="AG216" s="32">
        <v>0.26325698600000003</v>
      </c>
      <c r="AH216" s="19">
        <f t="shared" si="18"/>
        <v>0.31973561241632004</v>
      </c>
      <c r="AI216" s="20">
        <f t="shared" si="19"/>
        <v>0.22792420670510444</v>
      </c>
      <c r="AJ216" s="13">
        <f t="shared" si="16"/>
        <v>5.5204660671779813</v>
      </c>
      <c r="AK216" s="13">
        <f t="shared" si="20"/>
        <v>1.0552046606717798</v>
      </c>
      <c r="AL216" s="39" t="s">
        <v>55</v>
      </c>
    </row>
    <row r="217" spans="1:38" x14ac:dyDescent="0.25">
      <c r="A217" s="8" t="s">
        <v>272</v>
      </c>
      <c r="B217" s="13" t="s">
        <v>53</v>
      </c>
      <c r="C217" s="33">
        <v>34500.686999999998</v>
      </c>
      <c r="D217" s="1">
        <v>34608.959999999999</v>
      </c>
      <c r="E217" s="1">
        <v>1.6659999999999999</v>
      </c>
      <c r="F217" s="1">
        <v>4.43</v>
      </c>
      <c r="G217" s="1">
        <v>5.75</v>
      </c>
      <c r="H217" s="19" t="s">
        <v>54</v>
      </c>
      <c r="I217" s="33">
        <v>2152.92</v>
      </c>
      <c r="J217" s="1">
        <v>624.02</v>
      </c>
      <c r="K217" s="19">
        <v>374.62</v>
      </c>
      <c r="L217" s="33">
        <v>24404.544999999998</v>
      </c>
      <c r="M217" s="1">
        <v>0.42499999999999999</v>
      </c>
      <c r="N217" s="1">
        <v>16726.780999999999</v>
      </c>
      <c r="O217" s="1">
        <v>0.29099999999999998</v>
      </c>
      <c r="P217" s="1">
        <v>12929.802</v>
      </c>
      <c r="Q217" s="1">
        <v>0.22500000000000001</v>
      </c>
      <c r="R217" s="19">
        <v>0.37476999999999999</v>
      </c>
      <c r="S217" s="33">
        <v>2075.6</v>
      </c>
      <c r="T217" s="1">
        <v>601.61</v>
      </c>
      <c r="U217" s="19">
        <v>361.17</v>
      </c>
      <c r="V217" s="33">
        <v>24404.544999999998</v>
      </c>
      <c r="W217" s="1">
        <v>0.42499999999999999</v>
      </c>
      <c r="X217" s="1">
        <v>16726.780999999999</v>
      </c>
      <c r="Y217" s="1">
        <v>0.29099999999999998</v>
      </c>
      <c r="Z217" s="1">
        <v>12916.42</v>
      </c>
      <c r="AA217" s="1">
        <v>0.22500000000000001</v>
      </c>
      <c r="AB217" s="19">
        <v>0.37437999999999999</v>
      </c>
      <c r="AC217" s="31">
        <v>298.55475000000001</v>
      </c>
      <c r="AD217" s="32">
        <v>2.0299240960999998</v>
      </c>
      <c r="AE217" s="18">
        <f t="shared" si="17"/>
        <v>1.5317855981766773</v>
      </c>
      <c r="AF217" s="32">
        <v>8.6266165829000006</v>
      </c>
      <c r="AG217" s="32">
        <v>5.8653821000000002E-2</v>
      </c>
      <c r="AH217" s="19">
        <f t="shared" si="18"/>
        <v>0.34463333248685507</v>
      </c>
      <c r="AI217" s="20">
        <f t="shared" si="19"/>
        <v>0.24567259905013181</v>
      </c>
      <c r="AJ217" s="13">
        <f t="shared" si="16"/>
        <v>9.1878218000585772</v>
      </c>
      <c r="AK217" s="13">
        <f t="shared" si="20"/>
        <v>1.0918782180005857</v>
      </c>
      <c r="AL217" s="39" t="s">
        <v>55</v>
      </c>
    </row>
    <row r="218" spans="1:38" x14ac:dyDescent="0.25">
      <c r="A218" s="8" t="s">
        <v>273</v>
      </c>
      <c r="B218" s="13" t="s">
        <v>53</v>
      </c>
      <c r="C218" s="33">
        <v>45276.017999999996</v>
      </c>
      <c r="D218" s="1">
        <v>46145.279999999999</v>
      </c>
      <c r="E218" s="1">
        <v>1.6919999999999999</v>
      </c>
      <c r="F218" s="1">
        <v>3.57</v>
      </c>
      <c r="G218" s="1">
        <v>6.55</v>
      </c>
      <c r="H218" s="19" t="s">
        <v>59</v>
      </c>
      <c r="I218" s="33">
        <v>2819.33</v>
      </c>
      <c r="J218" s="1">
        <v>622.70000000000005</v>
      </c>
      <c r="K218" s="19">
        <v>367.93</v>
      </c>
      <c r="L218" s="33">
        <v>30817.816999999999</v>
      </c>
      <c r="M218" s="1">
        <v>0.40200000000000002</v>
      </c>
      <c r="N218" s="1">
        <v>21650.18</v>
      </c>
      <c r="O218" s="1">
        <v>0.28299999999999997</v>
      </c>
      <c r="P218" s="1">
        <v>16298.255999999999</v>
      </c>
      <c r="Q218" s="1">
        <v>0.21299999999999999</v>
      </c>
      <c r="R218" s="19">
        <v>0.35998000000000002</v>
      </c>
      <c r="S218" s="33">
        <v>2789.86</v>
      </c>
      <c r="T218" s="1">
        <v>616.19000000000005</v>
      </c>
      <c r="U218" s="19">
        <v>364.09</v>
      </c>
      <c r="V218" s="33">
        <v>30817.816999999999</v>
      </c>
      <c r="W218" s="1">
        <v>0.40200000000000002</v>
      </c>
      <c r="X218" s="1">
        <v>21650.03</v>
      </c>
      <c r="Y218" s="1">
        <v>0.28299999999999997</v>
      </c>
      <c r="Z218" s="1">
        <v>16276.493</v>
      </c>
      <c r="AA218" s="1">
        <v>0.21199999999999999</v>
      </c>
      <c r="AB218" s="19">
        <v>0.35948999999999998</v>
      </c>
      <c r="AC218" s="31">
        <v>348.82468</v>
      </c>
      <c r="AD218" s="32">
        <v>2.4295202757999999</v>
      </c>
      <c r="AE218" s="18">
        <f t="shared" si="17"/>
        <v>1.4198155901453278</v>
      </c>
      <c r="AF218" s="32">
        <v>7.5593591351000002</v>
      </c>
      <c r="AG218" s="32">
        <v>5.2649991100000001E-2</v>
      </c>
      <c r="AH218" s="19">
        <f t="shared" si="18"/>
        <v>0.30199639744724505</v>
      </c>
      <c r="AI218" s="20">
        <f t="shared" si="19"/>
        <v>0.21527876984293476</v>
      </c>
      <c r="AJ218" s="13">
        <f t="shared" si="16"/>
        <v>1.0698449966829877</v>
      </c>
      <c r="AK218" s="13">
        <f t="shared" si="20"/>
        <v>1.0106984499668299</v>
      </c>
      <c r="AL218" s="39" t="s">
        <v>55</v>
      </c>
    </row>
    <row r="219" spans="1:38" x14ac:dyDescent="0.25">
      <c r="A219" s="8" t="s">
        <v>274</v>
      </c>
      <c r="B219" s="13" t="s">
        <v>53</v>
      </c>
      <c r="C219" s="33">
        <v>32946.300999999999</v>
      </c>
      <c r="D219" s="1">
        <v>32445.9</v>
      </c>
      <c r="E219" s="1">
        <v>1.635</v>
      </c>
      <c r="F219" s="1">
        <v>4.37</v>
      </c>
      <c r="G219" s="1">
        <v>4.9400000000000004</v>
      </c>
      <c r="H219" s="19" t="s">
        <v>54</v>
      </c>
      <c r="I219" s="33">
        <v>1655.24</v>
      </c>
      <c r="J219" s="1">
        <v>502.4</v>
      </c>
      <c r="K219" s="19">
        <v>307.22000000000003</v>
      </c>
      <c r="L219" s="33">
        <v>26249.510999999999</v>
      </c>
      <c r="M219" s="1">
        <v>0.48699999999999999</v>
      </c>
      <c r="N219" s="1">
        <v>16350.546</v>
      </c>
      <c r="O219" s="1">
        <v>0.30299999999999999</v>
      </c>
      <c r="P219" s="1">
        <v>13706.663</v>
      </c>
      <c r="Q219" s="1">
        <v>0.254</v>
      </c>
      <c r="R219" s="19">
        <v>0.41603000000000001</v>
      </c>
      <c r="S219" s="33">
        <v>1647.56</v>
      </c>
      <c r="T219" s="1">
        <v>500.07</v>
      </c>
      <c r="U219" s="19">
        <v>305.8</v>
      </c>
      <c r="V219" s="33">
        <v>26249.510999999999</v>
      </c>
      <c r="W219" s="1">
        <v>0.48699999999999999</v>
      </c>
      <c r="X219" s="1">
        <v>16350.388000000001</v>
      </c>
      <c r="Y219" s="1">
        <v>0.30299999999999999</v>
      </c>
      <c r="Z219" s="1">
        <v>13577.362999999999</v>
      </c>
      <c r="AA219" s="1">
        <v>0.252</v>
      </c>
      <c r="AB219" s="19">
        <v>0.41210999999999998</v>
      </c>
      <c r="AC219" s="31">
        <v>279.86398000000003</v>
      </c>
      <c r="AD219" s="32">
        <v>2.0385654432</v>
      </c>
      <c r="AE219" s="18">
        <f t="shared" si="17"/>
        <v>1.3545066517041857</v>
      </c>
      <c r="AF219" s="32">
        <v>8.6256581107999999</v>
      </c>
      <c r="AG219" s="32">
        <v>6.2830409800000001E-2</v>
      </c>
      <c r="AH219" s="19">
        <f t="shared" si="18"/>
        <v>0.34459504152646003</v>
      </c>
      <c r="AI219" s="20">
        <f t="shared" si="19"/>
        <v>0.24564530325813022</v>
      </c>
      <c r="AJ219" s="13">
        <f t="shared" si="16"/>
        <v>3.2892506857755048</v>
      </c>
      <c r="AK219" s="13">
        <f t="shared" si="20"/>
        <v>0.96710749314224498</v>
      </c>
      <c r="AL219" s="39" t="s">
        <v>55</v>
      </c>
    </row>
    <row r="220" spans="1:38" x14ac:dyDescent="0.25">
      <c r="A220" s="8" t="s">
        <v>275</v>
      </c>
      <c r="B220" s="13" t="s">
        <v>53</v>
      </c>
      <c r="C220" s="33">
        <v>42791.02</v>
      </c>
      <c r="D220" s="1">
        <v>45246.559999999998</v>
      </c>
      <c r="E220" s="1">
        <v>1.756</v>
      </c>
      <c r="F220" s="1">
        <v>4.12</v>
      </c>
      <c r="G220" s="1">
        <v>5.35</v>
      </c>
      <c r="H220" s="19" t="s">
        <v>57</v>
      </c>
      <c r="I220" s="33">
        <v>2065.63</v>
      </c>
      <c r="J220" s="1">
        <v>482.73</v>
      </c>
      <c r="K220" s="19">
        <v>274.93</v>
      </c>
      <c r="L220" s="33">
        <v>24199.536</v>
      </c>
      <c r="M220" s="1">
        <v>0.32200000000000001</v>
      </c>
      <c r="N220" s="1">
        <v>19158.171999999999</v>
      </c>
      <c r="O220" s="1">
        <v>0.255</v>
      </c>
      <c r="P220" s="1">
        <v>12973.914000000001</v>
      </c>
      <c r="Q220" s="1">
        <v>0.17299999999999999</v>
      </c>
      <c r="R220" s="19">
        <v>0.30319000000000002</v>
      </c>
      <c r="S220" s="33">
        <v>2040.14</v>
      </c>
      <c r="T220" s="1">
        <v>476.77</v>
      </c>
      <c r="U220" s="19">
        <v>271.54000000000002</v>
      </c>
      <c r="V220" s="33">
        <v>24199.536</v>
      </c>
      <c r="W220" s="1">
        <v>0.32200000000000001</v>
      </c>
      <c r="X220" s="1">
        <v>19158.019</v>
      </c>
      <c r="Y220" s="1">
        <v>0.255</v>
      </c>
      <c r="Z220" s="1">
        <v>13050.442999999999</v>
      </c>
      <c r="AA220" s="1">
        <v>0.17399999999999999</v>
      </c>
      <c r="AB220" s="19">
        <v>0.30497999999999997</v>
      </c>
      <c r="AC220" s="31">
        <v>234.37496999999999</v>
      </c>
      <c r="AD220" s="32">
        <v>1.3995104581</v>
      </c>
      <c r="AE220" s="18">
        <f t="shared" si="17"/>
        <v>1.1984118255254581</v>
      </c>
      <c r="AF220" s="32">
        <v>5.1800145173000001</v>
      </c>
      <c r="AG220" s="32">
        <v>3.0931137800000001E-2</v>
      </c>
      <c r="AH220" s="19">
        <f t="shared" si="18"/>
        <v>0.20694157996613502</v>
      </c>
      <c r="AI220" s="20">
        <f t="shared" si="19"/>
        <v>0.14751874241230048</v>
      </c>
      <c r="AJ220" s="13">
        <f t="shared" si="16"/>
        <v>14.729050628728041</v>
      </c>
      <c r="AK220" s="13">
        <f t="shared" si="20"/>
        <v>0.85270949371271965</v>
      </c>
      <c r="AL220" s="39" t="s">
        <v>55</v>
      </c>
    </row>
    <row r="221" spans="1:38" x14ac:dyDescent="0.25">
      <c r="A221" s="8" t="s">
        <v>276</v>
      </c>
      <c r="B221" s="13" t="s">
        <v>53</v>
      </c>
      <c r="C221" s="33">
        <v>37278.281000000003</v>
      </c>
      <c r="D221" s="1">
        <v>40377.120000000003</v>
      </c>
      <c r="E221" s="1">
        <v>1.7989999999999999</v>
      </c>
      <c r="F221" s="1">
        <v>1.35</v>
      </c>
      <c r="G221" s="1">
        <v>6.24</v>
      </c>
      <c r="H221" s="19" t="s">
        <v>59</v>
      </c>
      <c r="I221" s="33">
        <v>1139.47</v>
      </c>
      <c r="J221" s="1">
        <v>305.67</v>
      </c>
      <c r="K221" s="19">
        <v>169.95</v>
      </c>
      <c r="L221" s="33">
        <v>24407.053</v>
      </c>
      <c r="M221" s="1">
        <v>0.36399999999999999</v>
      </c>
      <c r="N221" s="1">
        <v>16527.308000000001</v>
      </c>
      <c r="O221" s="1">
        <v>0.247</v>
      </c>
      <c r="P221" s="1">
        <v>11139.406000000001</v>
      </c>
      <c r="Q221" s="1">
        <v>0.16600000000000001</v>
      </c>
      <c r="R221" s="19">
        <v>0.29881999999999997</v>
      </c>
      <c r="S221" s="33">
        <v>0</v>
      </c>
      <c r="T221" s="1">
        <v>0</v>
      </c>
      <c r="U221" s="19">
        <v>0</v>
      </c>
      <c r="V221" s="33">
        <v>24407.053</v>
      </c>
      <c r="W221" s="1">
        <v>0.36399999999999999</v>
      </c>
      <c r="X221" s="1">
        <v>16527.242999999999</v>
      </c>
      <c r="Y221" s="1">
        <v>0.246</v>
      </c>
      <c r="Z221" s="1">
        <v>0</v>
      </c>
      <c r="AA221" s="1">
        <v>0</v>
      </c>
      <c r="AB221" s="19">
        <v>0</v>
      </c>
      <c r="AC221" s="31">
        <v>264.34717999999998</v>
      </c>
      <c r="AD221" s="32">
        <v>0.86240176390000001</v>
      </c>
      <c r="AE221" s="18">
        <f t="shared" si="17"/>
        <v>1.5742674644255474</v>
      </c>
      <c r="AF221" s="32">
        <v>6.5470310840000003</v>
      </c>
      <c r="AG221" s="32">
        <v>2.1358923299999999E-2</v>
      </c>
      <c r="AH221" s="19">
        <f t="shared" si="18"/>
        <v>0.26155389180580008</v>
      </c>
      <c r="AI221" s="20">
        <f t="shared" si="19"/>
        <v>0.1864492442676268</v>
      </c>
      <c r="AJ221" s="13">
        <f t="shared" si="16"/>
        <v>12.318821847967945</v>
      </c>
      <c r="AK221" s="13">
        <f t="shared" si="20"/>
        <v>1.1231882184796795</v>
      </c>
      <c r="AL221" s="39"/>
    </row>
    <row r="222" spans="1:38" x14ac:dyDescent="0.25">
      <c r="A222" s="8" t="s">
        <v>277</v>
      </c>
      <c r="B222" s="13" t="s">
        <v>53</v>
      </c>
      <c r="C222" s="33">
        <v>40304.559999999998</v>
      </c>
      <c r="D222" s="1">
        <v>38935.08</v>
      </c>
      <c r="E222" s="1">
        <v>1.6040000000000001</v>
      </c>
      <c r="F222" s="1">
        <v>2.96</v>
      </c>
      <c r="G222" s="1">
        <v>6.57</v>
      </c>
      <c r="H222" s="19" t="s">
        <v>54</v>
      </c>
      <c r="I222" s="33">
        <v>2781.14</v>
      </c>
      <c r="J222" s="1">
        <v>690.03</v>
      </c>
      <c r="K222" s="19">
        <v>430.16</v>
      </c>
      <c r="L222" s="33">
        <v>29307.826000000001</v>
      </c>
      <c r="M222" s="1">
        <v>0.45300000000000001</v>
      </c>
      <c r="N222" s="1">
        <v>20304.396000000001</v>
      </c>
      <c r="O222" s="1">
        <v>0.314</v>
      </c>
      <c r="P222" s="1">
        <v>15782.607</v>
      </c>
      <c r="Q222" s="1">
        <v>0.24399999999999999</v>
      </c>
      <c r="R222" s="19">
        <v>0.39157999999999998</v>
      </c>
      <c r="S222" s="33">
        <v>0</v>
      </c>
      <c r="T222" s="1">
        <v>0</v>
      </c>
      <c r="U222" s="19">
        <v>0</v>
      </c>
      <c r="V222" s="33">
        <v>29307.826000000001</v>
      </c>
      <c r="W222" s="1">
        <v>0.45300000000000001</v>
      </c>
      <c r="X222" s="1">
        <v>20304.396000000001</v>
      </c>
      <c r="Y222" s="1">
        <v>0.314</v>
      </c>
      <c r="Z222" s="1">
        <v>0</v>
      </c>
      <c r="AA222" s="1">
        <v>0</v>
      </c>
      <c r="AB222" s="19">
        <v>0</v>
      </c>
      <c r="AC222" s="31">
        <v>379.11084</v>
      </c>
      <c r="AD222" s="32">
        <v>4.9334516264000001</v>
      </c>
      <c r="AE222" s="18">
        <f t="shared" si="17"/>
        <v>1.5935046359366003</v>
      </c>
      <c r="AF222" s="32">
        <v>9.7371125667000005</v>
      </c>
      <c r="AG222" s="32">
        <v>0.12671115869999999</v>
      </c>
      <c r="AH222" s="19">
        <f t="shared" si="18"/>
        <v>0.38899764703966505</v>
      </c>
      <c r="AI222" s="20">
        <f t="shared" si="19"/>
        <v>0.27729779439214686</v>
      </c>
      <c r="AJ222" s="13">
        <f t="shared" si="16"/>
        <v>13.646637045961828</v>
      </c>
      <c r="AK222" s="13">
        <f t="shared" si="20"/>
        <v>1.1364663704596183</v>
      </c>
      <c r="AL222" s="39"/>
    </row>
    <row r="223" spans="1:38" x14ac:dyDescent="0.25">
      <c r="A223" s="8" t="s">
        <v>278</v>
      </c>
      <c r="B223" s="13" t="s">
        <v>53</v>
      </c>
      <c r="C223" s="33">
        <v>20910.55</v>
      </c>
      <c r="D223" s="1">
        <v>15637.76</v>
      </c>
      <c r="E223" s="1">
        <v>1.242</v>
      </c>
      <c r="F223" s="1">
        <v>6.19</v>
      </c>
      <c r="G223" s="1">
        <v>7.74</v>
      </c>
      <c r="H223" s="19" t="s">
        <v>54</v>
      </c>
      <c r="I223" s="33">
        <v>3070.33</v>
      </c>
      <c r="J223" s="1">
        <v>1468.32</v>
      </c>
      <c r="K223" s="19">
        <v>1182.3900000000001</v>
      </c>
      <c r="L223" s="33">
        <v>17108.809000000001</v>
      </c>
      <c r="M223" s="1">
        <v>0.65900000000000003</v>
      </c>
      <c r="N223" s="1">
        <v>12764.333000000001</v>
      </c>
      <c r="O223" s="1">
        <v>0.49199999999999999</v>
      </c>
      <c r="P223" s="1">
        <v>11582.356</v>
      </c>
      <c r="Q223" s="1">
        <v>0.44600000000000001</v>
      </c>
      <c r="R223" s="19">
        <v>0.55389999999999995</v>
      </c>
      <c r="S223" s="33">
        <v>3108.21</v>
      </c>
      <c r="T223" s="1">
        <v>1486.43</v>
      </c>
      <c r="U223" s="19">
        <v>1196.98</v>
      </c>
      <c r="V223" s="33">
        <v>17108.809000000001</v>
      </c>
      <c r="W223" s="1">
        <v>0.65900000000000003</v>
      </c>
      <c r="X223" s="1">
        <v>12764.333000000001</v>
      </c>
      <c r="Y223" s="1">
        <v>0.49199999999999999</v>
      </c>
      <c r="Z223" s="1">
        <v>11637.243</v>
      </c>
      <c r="AA223" s="1">
        <v>0.44800000000000001</v>
      </c>
      <c r="AB223" s="19">
        <v>0.55652000000000001</v>
      </c>
      <c r="AC223" s="31">
        <v>256.78098999999997</v>
      </c>
      <c r="AD223" s="32">
        <v>1.8621822525</v>
      </c>
      <c r="AE223" s="18">
        <f t="shared" si="17"/>
        <v>1.4707262049977743</v>
      </c>
      <c r="AF223" s="32">
        <v>16.420771916300001</v>
      </c>
      <c r="AG223" s="32">
        <v>0.11908385439999999</v>
      </c>
      <c r="AH223" s="19">
        <f t="shared" si="18"/>
        <v>0.65600983805618507</v>
      </c>
      <c r="AI223" s="20">
        <f t="shared" si="19"/>
        <v>0.46763799878198414</v>
      </c>
      <c r="AJ223" s="13">
        <f t="shared" si="16"/>
        <v>4.8515692336287293</v>
      </c>
      <c r="AK223" s="13">
        <f t="shared" si="20"/>
        <v>1.0485156923362873</v>
      </c>
      <c r="AL223" s="39" t="s">
        <v>55</v>
      </c>
    </row>
    <row r="224" spans="1:38" x14ac:dyDescent="0.25">
      <c r="A224" s="8" t="s">
        <v>279</v>
      </c>
      <c r="B224" s="13" t="s">
        <v>53</v>
      </c>
      <c r="C224" s="33">
        <v>32670.495999999999</v>
      </c>
      <c r="D224" s="1">
        <v>34608.959999999999</v>
      </c>
      <c r="E224" s="1">
        <v>1.7589999999999999</v>
      </c>
      <c r="F224" s="1">
        <v>4.25</v>
      </c>
      <c r="G224" s="1">
        <v>5.74</v>
      </c>
      <c r="H224" s="19" t="s">
        <v>54</v>
      </c>
      <c r="I224" s="33">
        <v>1165.4100000000001</v>
      </c>
      <c r="J224" s="1">
        <v>356.72</v>
      </c>
      <c r="K224" s="19">
        <v>202.79</v>
      </c>
      <c r="L224" s="33">
        <v>19356.357</v>
      </c>
      <c r="M224" s="1">
        <v>0.33700000000000002</v>
      </c>
      <c r="N224" s="1">
        <v>14902.615</v>
      </c>
      <c r="O224" s="1">
        <v>0.25900000000000001</v>
      </c>
      <c r="P224" s="1">
        <v>8038.4709999999995</v>
      </c>
      <c r="Q224" s="1">
        <v>0.14000000000000001</v>
      </c>
      <c r="R224" s="19">
        <v>0.24604999999999999</v>
      </c>
      <c r="S224" s="33">
        <v>1152.98</v>
      </c>
      <c r="T224" s="1">
        <v>352.91</v>
      </c>
      <c r="U224" s="19">
        <v>200.62</v>
      </c>
      <c r="V224" s="33">
        <v>19356.357</v>
      </c>
      <c r="W224" s="1">
        <v>0.33700000000000002</v>
      </c>
      <c r="X224" s="1">
        <v>14902.615</v>
      </c>
      <c r="Y224" s="1">
        <v>0.25900000000000001</v>
      </c>
      <c r="Z224" s="1">
        <v>8056.3540000000003</v>
      </c>
      <c r="AA224" s="1">
        <v>0.14000000000000001</v>
      </c>
      <c r="AB224" s="19">
        <v>0.24659</v>
      </c>
      <c r="AC224" s="31">
        <v>207.84235000000001</v>
      </c>
      <c r="AD224" s="32">
        <v>0.69621360799999998</v>
      </c>
      <c r="AE224" s="18">
        <f t="shared" si="17"/>
        <v>1.7152462006634377</v>
      </c>
      <c r="AF224" s="32">
        <v>6.0055191321999999</v>
      </c>
      <c r="AG224" s="32">
        <v>2.0116805599999999E-2</v>
      </c>
      <c r="AH224" s="19">
        <f t="shared" si="18"/>
        <v>0.23992048933139001</v>
      </c>
      <c r="AI224" s="20">
        <f t="shared" si="19"/>
        <v>0.1710278276163846</v>
      </c>
      <c r="AJ224" s="13">
        <f t="shared" si="16"/>
        <v>22.162734011703279</v>
      </c>
      <c r="AK224" s="13">
        <f t="shared" si="20"/>
        <v>1.2216273401170328</v>
      </c>
      <c r="AL224" s="39" t="s">
        <v>55</v>
      </c>
    </row>
    <row r="225" spans="1:38" x14ac:dyDescent="0.25">
      <c r="A225" s="8" t="s">
        <v>280</v>
      </c>
      <c r="B225" s="13" t="s">
        <v>53</v>
      </c>
      <c r="C225" s="33">
        <v>56328.544000000002</v>
      </c>
      <c r="D225" s="1">
        <v>57681.599999999999</v>
      </c>
      <c r="E225" s="1">
        <v>1.7</v>
      </c>
      <c r="F225" s="1">
        <v>4.7</v>
      </c>
      <c r="G225" s="1">
        <v>6.36</v>
      </c>
      <c r="H225" s="19" t="s">
        <v>54</v>
      </c>
      <c r="I225" s="33">
        <v>3167.7</v>
      </c>
      <c r="J225" s="1">
        <v>562.36</v>
      </c>
      <c r="K225" s="19">
        <v>330.72</v>
      </c>
      <c r="L225" s="33">
        <v>35922.131000000001</v>
      </c>
      <c r="M225" s="1">
        <v>0.375</v>
      </c>
      <c r="N225" s="1">
        <v>26724.233</v>
      </c>
      <c r="O225" s="1">
        <v>0.27900000000000003</v>
      </c>
      <c r="P225" s="1">
        <v>19353.688999999998</v>
      </c>
      <c r="Q225" s="1">
        <v>0.20200000000000001</v>
      </c>
      <c r="R225" s="19">
        <v>0.34359000000000001</v>
      </c>
      <c r="S225" s="33">
        <v>3220.83</v>
      </c>
      <c r="T225" s="1">
        <v>571.79</v>
      </c>
      <c r="U225" s="19">
        <v>336.26</v>
      </c>
      <c r="V225" s="33">
        <v>35922.131000000001</v>
      </c>
      <c r="W225" s="1">
        <v>0.375</v>
      </c>
      <c r="X225" s="1">
        <v>26724.233</v>
      </c>
      <c r="Y225" s="1">
        <v>0.27900000000000003</v>
      </c>
      <c r="Z225" s="1">
        <v>19321.62</v>
      </c>
      <c r="AA225" s="1">
        <v>0.20200000000000001</v>
      </c>
      <c r="AB225" s="19">
        <v>0.34301999999999999</v>
      </c>
      <c r="AC225" s="31">
        <v>386.77659</v>
      </c>
      <c r="AD225" s="32">
        <v>0.75828874550000003</v>
      </c>
      <c r="AE225" s="18">
        <f t="shared" si="17"/>
        <v>1.3257520072862117</v>
      </c>
      <c r="AF225" s="32">
        <v>6.7054501966000002</v>
      </c>
      <c r="AG225" s="32">
        <v>1.31462647E-2</v>
      </c>
      <c r="AH225" s="19">
        <f t="shared" si="18"/>
        <v>0.26788273535417007</v>
      </c>
      <c r="AI225" s="20">
        <f t="shared" si="19"/>
        <v>0.19096077375982709</v>
      </c>
      <c r="AJ225" s="13">
        <f t="shared" si="16"/>
        <v>5.4649634852341196</v>
      </c>
      <c r="AK225" s="13">
        <f t="shared" si="20"/>
        <v>0.9453503651476588</v>
      </c>
      <c r="AL225" s="39" t="s">
        <v>55</v>
      </c>
    </row>
    <row r="226" spans="1:38" x14ac:dyDescent="0.25">
      <c r="A226" s="8" t="s">
        <v>281</v>
      </c>
      <c r="B226" s="13" t="s">
        <v>53</v>
      </c>
      <c r="C226" s="33">
        <v>20327.552</v>
      </c>
      <c r="D226" s="1">
        <v>19227.2</v>
      </c>
      <c r="E226" s="1">
        <v>1.571</v>
      </c>
      <c r="F226" s="1">
        <v>3.13</v>
      </c>
      <c r="G226" s="1">
        <v>4.58</v>
      </c>
      <c r="H226" s="19" t="s">
        <v>54</v>
      </c>
      <c r="I226" s="33">
        <v>335.14</v>
      </c>
      <c r="J226" s="1">
        <v>164.87</v>
      </c>
      <c r="K226" s="19">
        <v>104.97</v>
      </c>
      <c r="L226" s="33">
        <v>15557.880999999999</v>
      </c>
      <c r="M226" s="1">
        <v>0.48699999999999999</v>
      </c>
      <c r="N226" s="1">
        <v>10297.136</v>
      </c>
      <c r="O226" s="1">
        <v>0.32300000000000001</v>
      </c>
      <c r="P226" s="1">
        <v>7707.4059999999999</v>
      </c>
      <c r="Q226" s="1">
        <v>0.24099999999999999</v>
      </c>
      <c r="R226" s="19">
        <v>0.37916</v>
      </c>
      <c r="S226" s="33">
        <v>0</v>
      </c>
      <c r="T226" s="1">
        <v>0</v>
      </c>
      <c r="U226" s="19">
        <v>0</v>
      </c>
      <c r="V226" s="33">
        <v>15557.880999999999</v>
      </c>
      <c r="W226" s="1">
        <v>0.48699999999999999</v>
      </c>
      <c r="X226" s="1">
        <v>10295.31</v>
      </c>
      <c r="Y226" s="1">
        <v>0.32200000000000001</v>
      </c>
      <c r="Z226" s="1">
        <v>0</v>
      </c>
      <c r="AA226" s="1">
        <v>0</v>
      </c>
      <c r="AB226" s="19">
        <v>0</v>
      </c>
      <c r="AC226" s="31">
        <v>229.65598</v>
      </c>
      <c r="AD226" s="32">
        <v>6.7558054105999998</v>
      </c>
      <c r="AE226" s="18">
        <f t="shared" si="17"/>
        <v>1.9766755613349665</v>
      </c>
      <c r="AF226" s="32">
        <v>11.9444669822</v>
      </c>
      <c r="AG226" s="32">
        <v>0.3513711886</v>
      </c>
      <c r="AH226" s="19">
        <f t="shared" si="18"/>
        <v>0.47718145593889005</v>
      </c>
      <c r="AI226" s="20">
        <f t="shared" si="19"/>
        <v>0.34015980884119634</v>
      </c>
      <c r="AJ226" s="13">
        <f t="shared" si="16"/>
        <v>41.145148896761974</v>
      </c>
      <c r="AK226" s="13">
        <f t="shared" si="20"/>
        <v>1.4114514889676197</v>
      </c>
      <c r="AL226" s="39"/>
    </row>
    <row r="227" spans="1:38" x14ac:dyDescent="0.25">
      <c r="A227" s="8" t="s">
        <v>282</v>
      </c>
      <c r="B227" s="13" t="s">
        <v>53</v>
      </c>
      <c r="C227" s="33">
        <v>36276.192000000003</v>
      </c>
      <c r="D227" s="1">
        <v>38935.08</v>
      </c>
      <c r="E227" s="1">
        <v>1.782</v>
      </c>
      <c r="F227" s="1">
        <v>1.8</v>
      </c>
      <c r="G227" s="1">
        <v>5.87</v>
      </c>
      <c r="H227" s="19" t="s">
        <v>59</v>
      </c>
      <c r="I227" s="33">
        <v>1035.01</v>
      </c>
      <c r="J227" s="1">
        <v>285.32</v>
      </c>
      <c r="K227" s="19">
        <v>160.09</v>
      </c>
      <c r="L227" s="33">
        <v>23074.098999999998</v>
      </c>
      <c r="M227" s="1">
        <v>0.35699999999999998</v>
      </c>
      <c r="N227" s="1">
        <v>16362.329</v>
      </c>
      <c r="O227" s="1">
        <v>0.253</v>
      </c>
      <c r="P227" s="1">
        <v>10758.231</v>
      </c>
      <c r="Q227" s="1">
        <v>0.16600000000000001</v>
      </c>
      <c r="R227" s="19">
        <v>0.29655999999999999</v>
      </c>
      <c r="S227" s="33">
        <v>0</v>
      </c>
      <c r="T227" s="1">
        <v>0</v>
      </c>
      <c r="U227" s="19">
        <v>0</v>
      </c>
      <c r="V227" s="33">
        <v>23074.098999999998</v>
      </c>
      <c r="W227" s="1">
        <v>0.35699999999999998</v>
      </c>
      <c r="X227" s="1">
        <v>16361.959000000001</v>
      </c>
      <c r="Y227" s="1">
        <v>0.253</v>
      </c>
      <c r="Z227" s="1">
        <v>0</v>
      </c>
      <c r="AA227" s="1">
        <v>0</v>
      </c>
      <c r="AB227" s="19">
        <v>0</v>
      </c>
      <c r="AC227" s="31">
        <v>202.90379999999999</v>
      </c>
      <c r="AD227" s="32">
        <v>0.36765704129999999</v>
      </c>
      <c r="AE227" s="18">
        <f t="shared" si="17"/>
        <v>1.2511667274910112</v>
      </c>
      <c r="AF227" s="32">
        <v>5.2113971228000002</v>
      </c>
      <c r="AG227" s="32">
        <v>9.4429322999999999E-3</v>
      </c>
      <c r="AH227" s="19">
        <f t="shared" si="18"/>
        <v>0.20819531505586003</v>
      </c>
      <c r="AI227" s="20">
        <f t="shared" si="19"/>
        <v>0.14841247011934067</v>
      </c>
      <c r="AJ227" s="13">
        <f t="shared" si="16"/>
        <v>10.594897518469484</v>
      </c>
      <c r="AK227" s="13">
        <f t="shared" si="20"/>
        <v>0.89405102481530518</v>
      </c>
      <c r="AL227" s="39"/>
    </row>
    <row r="228" spans="1:38" x14ac:dyDescent="0.25">
      <c r="A228" s="8" t="s">
        <v>283</v>
      </c>
      <c r="B228" s="13" t="s">
        <v>53</v>
      </c>
      <c r="C228" s="33">
        <v>26454.647000000001</v>
      </c>
      <c r="D228" s="1">
        <v>28840.799999999999</v>
      </c>
      <c r="E228" s="1">
        <v>1.81</v>
      </c>
      <c r="F228" s="1">
        <v>4.6100000000000003</v>
      </c>
      <c r="G228" s="1">
        <v>5.22</v>
      </c>
      <c r="H228" s="19" t="s">
        <v>54</v>
      </c>
      <c r="I228" s="33">
        <v>1000.59</v>
      </c>
      <c r="J228" s="1">
        <v>378.23</v>
      </c>
      <c r="K228" s="19">
        <v>208.93</v>
      </c>
      <c r="L228" s="33">
        <v>11824.927</v>
      </c>
      <c r="M228" s="1">
        <v>0.247</v>
      </c>
      <c r="N228" s="1">
        <v>11659.657999999999</v>
      </c>
      <c r="O228" s="1">
        <v>0.24299999999999999</v>
      </c>
      <c r="P228" s="1">
        <v>6335.8580000000002</v>
      </c>
      <c r="Q228" s="1">
        <v>0.13200000000000001</v>
      </c>
      <c r="R228" s="19">
        <v>0.23949999999999999</v>
      </c>
      <c r="S228" s="33">
        <v>987.19</v>
      </c>
      <c r="T228" s="1">
        <v>373.16</v>
      </c>
      <c r="U228" s="19">
        <v>206.13</v>
      </c>
      <c r="V228" s="33">
        <v>11824.927</v>
      </c>
      <c r="W228" s="1">
        <v>0.247</v>
      </c>
      <c r="X228" s="1">
        <v>11659.657999999999</v>
      </c>
      <c r="Y228" s="1">
        <v>0.24299999999999999</v>
      </c>
      <c r="Z228" s="1">
        <v>6221.5929999999998</v>
      </c>
      <c r="AA228" s="1">
        <v>0.13</v>
      </c>
      <c r="AB228" s="19">
        <v>0.23518</v>
      </c>
      <c r="AC228" s="31">
        <v>105.47154999999999</v>
      </c>
      <c r="AD228" s="32">
        <v>2.8372815615999998</v>
      </c>
      <c r="AE228" s="18">
        <f t="shared" si="17"/>
        <v>1.1043221022146619</v>
      </c>
      <c r="AF228" s="32">
        <v>3.6570684161</v>
      </c>
      <c r="AG228" s="32">
        <v>9.8378499100000003E-2</v>
      </c>
      <c r="AH228" s="19">
        <f t="shared" si="18"/>
        <v>0.146099883223195</v>
      </c>
      <c r="AI228" s="20">
        <f t="shared" si="19"/>
        <v>0.10414761037002153</v>
      </c>
      <c r="AJ228" s="13">
        <f t="shared" si="16"/>
        <v>21.100295174226119</v>
      </c>
      <c r="AK228" s="13">
        <f t="shared" si="20"/>
        <v>0.78899704825773886</v>
      </c>
      <c r="AL228" s="39" t="s">
        <v>55</v>
      </c>
    </row>
    <row r="229" spans="1:38" x14ac:dyDescent="0.25">
      <c r="A229" s="8" t="s">
        <v>284</v>
      </c>
      <c r="B229" s="13" t="s">
        <v>53</v>
      </c>
      <c r="C229" s="33">
        <v>29053.359</v>
      </c>
      <c r="D229" s="1">
        <v>23072.639999999999</v>
      </c>
      <c r="E229" s="1">
        <v>1.319</v>
      </c>
      <c r="F229" s="1">
        <v>3.74</v>
      </c>
      <c r="G229" s="1">
        <v>15.97</v>
      </c>
      <c r="H229" s="19" t="s">
        <v>57</v>
      </c>
      <c r="I229" s="33">
        <v>2734.36</v>
      </c>
      <c r="J229" s="1">
        <v>941.15</v>
      </c>
      <c r="K229" s="19">
        <v>713.69</v>
      </c>
      <c r="L229" s="33">
        <v>23212.019</v>
      </c>
      <c r="M229" s="1">
        <v>0.60599999999999998</v>
      </c>
      <c r="N229" s="1">
        <v>17209.264999999999</v>
      </c>
      <c r="O229" s="1">
        <v>0.44900000000000001</v>
      </c>
      <c r="P229" s="1">
        <v>14884.293</v>
      </c>
      <c r="Q229" s="1">
        <v>0.38800000000000001</v>
      </c>
      <c r="R229" s="19">
        <v>0.51231000000000004</v>
      </c>
      <c r="S229" s="33">
        <v>2697.68</v>
      </c>
      <c r="T229" s="1">
        <v>928.53</v>
      </c>
      <c r="U229" s="19">
        <v>704.12</v>
      </c>
      <c r="V229" s="33">
        <v>23212.019</v>
      </c>
      <c r="W229" s="1">
        <v>0.60599999999999998</v>
      </c>
      <c r="X229" s="1">
        <v>17209.264999999999</v>
      </c>
      <c r="Y229" s="1">
        <v>0.44900000000000001</v>
      </c>
      <c r="Z229" s="1">
        <v>13245.971</v>
      </c>
      <c r="AA229" s="1">
        <v>0.34599999999999997</v>
      </c>
      <c r="AB229" s="19">
        <v>0.45591999999999999</v>
      </c>
      <c r="AC229" s="31">
        <v>340.53188999999998</v>
      </c>
      <c r="AD229" s="32">
        <v>1.5906767583999999</v>
      </c>
      <c r="AE229" s="18">
        <f t="shared" si="17"/>
        <v>1.5177332526323308</v>
      </c>
      <c r="AF229" s="32">
        <v>14.759293141100001</v>
      </c>
      <c r="AG229" s="32">
        <v>6.8942925000000002E-2</v>
      </c>
      <c r="AH229" s="19">
        <f t="shared" si="18"/>
        <v>0.58963376098694509</v>
      </c>
      <c r="AI229" s="20">
        <f t="shared" si="19"/>
        <v>0.42032167203354343</v>
      </c>
      <c r="AJ229" s="13">
        <f t="shared" si="16"/>
        <v>8.3303278436967556</v>
      </c>
      <c r="AK229" s="13">
        <f t="shared" si="20"/>
        <v>1.0833032784369676</v>
      </c>
      <c r="AL229" s="39"/>
    </row>
    <row r="230" spans="1:38" x14ac:dyDescent="0.25">
      <c r="A230" s="8" t="s">
        <v>285</v>
      </c>
      <c r="B230" s="13" t="s">
        <v>53</v>
      </c>
      <c r="C230" s="33">
        <v>43616.673999999999</v>
      </c>
      <c r="D230" s="1">
        <v>46145.279999999999</v>
      </c>
      <c r="E230" s="1">
        <v>1.7569999999999999</v>
      </c>
      <c r="F230" s="1">
        <v>4.96</v>
      </c>
      <c r="G230" s="1">
        <v>7.94</v>
      </c>
      <c r="H230" s="19" t="s">
        <v>54</v>
      </c>
      <c r="I230" s="33">
        <v>2792.2</v>
      </c>
      <c r="J230" s="1">
        <v>640.16999999999996</v>
      </c>
      <c r="K230" s="19">
        <v>364.39</v>
      </c>
      <c r="L230" s="33">
        <v>26827.351999999999</v>
      </c>
      <c r="M230" s="1">
        <v>0.35</v>
      </c>
      <c r="N230" s="1">
        <v>19898.763999999999</v>
      </c>
      <c r="O230" s="1">
        <v>0.26</v>
      </c>
      <c r="P230" s="1">
        <v>14283.333000000001</v>
      </c>
      <c r="Q230" s="1">
        <v>0.186</v>
      </c>
      <c r="R230" s="19">
        <v>0.32746999999999998</v>
      </c>
      <c r="S230" s="33">
        <v>2749.64</v>
      </c>
      <c r="T230" s="1">
        <v>630.41</v>
      </c>
      <c r="U230" s="19">
        <v>358.84</v>
      </c>
      <c r="V230" s="33">
        <v>26827.351999999999</v>
      </c>
      <c r="W230" s="1">
        <v>0.35</v>
      </c>
      <c r="X230" s="1">
        <v>19898.670999999998</v>
      </c>
      <c r="Y230" s="1">
        <v>0.26</v>
      </c>
      <c r="Z230" s="1">
        <v>14323.063</v>
      </c>
      <c r="AA230" s="1">
        <v>0.187</v>
      </c>
      <c r="AB230" s="19">
        <v>0.32839000000000002</v>
      </c>
      <c r="AC230" s="31">
        <v>286.82861000000003</v>
      </c>
      <c r="AD230" s="32">
        <v>2.5826544867000001</v>
      </c>
      <c r="AE230" s="18">
        <f t="shared" si="17"/>
        <v>1.3321673275805448</v>
      </c>
      <c r="AF230" s="32">
        <v>6.2158459465</v>
      </c>
      <c r="AG230" s="32">
        <v>5.5968553599999998E-2</v>
      </c>
      <c r="AH230" s="19">
        <f t="shared" si="18"/>
        <v>0.24832304556267501</v>
      </c>
      <c r="AI230" s="20">
        <f t="shared" si="19"/>
        <v>0.17701760757501178</v>
      </c>
      <c r="AJ230" s="13">
        <f t="shared" si="16"/>
        <v>4.8292432392409772</v>
      </c>
      <c r="AK230" s="13">
        <f t="shared" si="20"/>
        <v>0.95170756760759023</v>
      </c>
      <c r="AL230" s="39" t="s">
        <v>55</v>
      </c>
    </row>
    <row r="231" spans="1:38" x14ac:dyDescent="0.25">
      <c r="A231" s="8" t="s">
        <v>286</v>
      </c>
      <c r="B231" s="13" t="s">
        <v>53</v>
      </c>
      <c r="C231" s="33">
        <v>32988.332999999999</v>
      </c>
      <c r="D231" s="1">
        <v>34608.959999999999</v>
      </c>
      <c r="E231" s="1">
        <v>1.742</v>
      </c>
      <c r="F231" s="1">
        <v>3.37</v>
      </c>
      <c r="G231" s="1">
        <v>5.09</v>
      </c>
      <c r="H231" s="19" t="s">
        <v>54</v>
      </c>
      <c r="I231" s="33">
        <v>267.89</v>
      </c>
      <c r="J231" s="1">
        <v>81.209999999999994</v>
      </c>
      <c r="K231" s="19">
        <v>46.61</v>
      </c>
      <c r="L231" s="33">
        <v>18128.356</v>
      </c>
      <c r="M231" s="1">
        <v>0.315</v>
      </c>
      <c r="N231" s="1">
        <v>14927.401</v>
      </c>
      <c r="O231" s="1">
        <v>0.26</v>
      </c>
      <c r="P231" s="1">
        <v>7898.0879999999997</v>
      </c>
      <c r="Q231" s="1">
        <v>0.13700000000000001</v>
      </c>
      <c r="R231" s="19">
        <v>0.23941999999999999</v>
      </c>
      <c r="S231" s="33">
        <v>0</v>
      </c>
      <c r="T231" s="1">
        <v>0</v>
      </c>
      <c r="U231" s="19">
        <v>0</v>
      </c>
      <c r="V231" s="33">
        <v>18128.356</v>
      </c>
      <c r="W231" s="1">
        <v>0.315</v>
      </c>
      <c r="X231" s="1">
        <v>14927.401</v>
      </c>
      <c r="Y231" s="1">
        <v>0.26</v>
      </c>
      <c r="Z231" s="1">
        <v>0</v>
      </c>
      <c r="AA231" s="1">
        <v>0</v>
      </c>
      <c r="AB231" s="19">
        <v>0</v>
      </c>
      <c r="AC231" s="31">
        <v>205.67626999999999</v>
      </c>
      <c r="AD231" s="32">
        <v>1.6077249821999999</v>
      </c>
      <c r="AE231" s="18">
        <f t="shared" si="17"/>
        <v>1.7275399146922574</v>
      </c>
      <c r="AF231" s="32">
        <v>5.9429311424</v>
      </c>
      <c r="AG231" s="32">
        <v>4.6454551400000002E-2</v>
      </c>
      <c r="AH231" s="19">
        <f t="shared" si="18"/>
        <v>0.23742009913888001</v>
      </c>
      <c r="AI231" s="20">
        <f t="shared" si="19"/>
        <v>0.16924541918594985</v>
      </c>
      <c r="AJ231" s="13">
        <f t="shared" si="16"/>
        <v>23.536802325510827</v>
      </c>
      <c r="AK231" s="13">
        <f t="shared" si="20"/>
        <v>1.2353680232551083</v>
      </c>
      <c r="AL231" s="39"/>
    </row>
    <row r="232" spans="1:38" x14ac:dyDescent="0.25">
      <c r="A232" s="8" t="s">
        <v>287</v>
      </c>
      <c r="B232" s="13" t="s">
        <v>53</v>
      </c>
      <c r="C232" s="33">
        <v>37889.455000000002</v>
      </c>
      <c r="D232" s="1">
        <v>34608.959999999999</v>
      </c>
      <c r="E232" s="1">
        <v>1.5169999999999999</v>
      </c>
      <c r="F232" s="1">
        <v>3.37</v>
      </c>
      <c r="G232" s="1">
        <v>9.5299999999999994</v>
      </c>
      <c r="H232" s="19" t="s">
        <v>59</v>
      </c>
      <c r="I232" s="33">
        <v>3069.4</v>
      </c>
      <c r="J232" s="1">
        <v>810.09</v>
      </c>
      <c r="K232" s="19">
        <v>534.09</v>
      </c>
      <c r="L232" s="33">
        <v>30237.242999999999</v>
      </c>
      <c r="M232" s="1">
        <v>0.52600000000000002</v>
      </c>
      <c r="N232" s="1">
        <v>20098.990000000002</v>
      </c>
      <c r="O232" s="1">
        <v>0.35</v>
      </c>
      <c r="P232" s="1">
        <v>17190.666000000001</v>
      </c>
      <c r="Q232" s="1">
        <v>0.29899999999999999</v>
      </c>
      <c r="R232" s="19">
        <v>0.45371</v>
      </c>
      <c r="S232" s="33">
        <v>0</v>
      </c>
      <c r="T232" s="1">
        <v>0</v>
      </c>
      <c r="U232" s="19">
        <v>0</v>
      </c>
      <c r="V232" s="33">
        <v>30237.242999999999</v>
      </c>
      <c r="W232" s="1">
        <v>0.52600000000000002</v>
      </c>
      <c r="X232" s="1">
        <v>20098.990000000002</v>
      </c>
      <c r="Y232" s="1">
        <v>0.35</v>
      </c>
      <c r="Z232" s="1">
        <v>0</v>
      </c>
      <c r="AA232" s="1">
        <v>0</v>
      </c>
      <c r="AB232" s="19">
        <v>0</v>
      </c>
      <c r="AC232" s="31">
        <v>341.99993000000001</v>
      </c>
      <c r="AD232" s="32">
        <v>2.8011410000000002E-4</v>
      </c>
      <c r="AE232" s="18">
        <f t="shared" si="17"/>
        <v>1.3197728377572433</v>
      </c>
      <c r="AF232" s="32">
        <v>9.8819471721000003</v>
      </c>
      <c r="AG232" s="32">
        <v>8.0938000000000003E-6</v>
      </c>
      <c r="AH232" s="19">
        <f t="shared" si="18"/>
        <v>0.39478378952539506</v>
      </c>
      <c r="AI232" s="20">
        <f t="shared" si="19"/>
        <v>0.28142245828546864</v>
      </c>
      <c r="AJ232" s="13">
        <f t="shared" si="16"/>
        <v>5.878776493154299</v>
      </c>
      <c r="AK232" s="13">
        <f t="shared" si="20"/>
        <v>0.94121223506845697</v>
      </c>
      <c r="AL232" s="39"/>
    </row>
    <row r="233" spans="1:38" x14ac:dyDescent="0.25">
      <c r="A233" s="8" t="s">
        <v>288</v>
      </c>
      <c r="B233" s="13" t="s">
        <v>53</v>
      </c>
      <c r="C233" s="33">
        <v>32689.008000000002</v>
      </c>
      <c r="D233" s="1">
        <v>34608.959999999999</v>
      </c>
      <c r="E233" s="1">
        <v>1.758</v>
      </c>
      <c r="F233" s="1">
        <v>3.66</v>
      </c>
      <c r="G233" s="1">
        <v>5.34</v>
      </c>
      <c r="H233" s="19" t="s">
        <v>54</v>
      </c>
      <c r="I233" s="33">
        <v>665.97</v>
      </c>
      <c r="J233" s="1">
        <v>203.73</v>
      </c>
      <c r="K233" s="19">
        <v>115.88</v>
      </c>
      <c r="L233" s="33">
        <v>19531.642</v>
      </c>
      <c r="M233" s="1">
        <v>0.34</v>
      </c>
      <c r="N233" s="1">
        <v>14879.343999999999</v>
      </c>
      <c r="O233" s="1">
        <v>0.25900000000000001</v>
      </c>
      <c r="P233" s="1">
        <v>9684.9650000000001</v>
      </c>
      <c r="Q233" s="1">
        <v>0.16900000000000001</v>
      </c>
      <c r="R233" s="19">
        <v>0.29627999999999999</v>
      </c>
      <c r="S233" s="33">
        <v>649.77</v>
      </c>
      <c r="T233" s="1">
        <v>198.77</v>
      </c>
      <c r="U233" s="19">
        <v>113.06</v>
      </c>
      <c r="V233" s="33">
        <v>19531.642</v>
      </c>
      <c r="W233" s="1">
        <v>0.34</v>
      </c>
      <c r="X233" s="1">
        <v>14879.343999999999</v>
      </c>
      <c r="Y233" s="1">
        <v>0.25900000000000001</v>
      </c>
      <c r="Z233" s="1">
        <v>9759.3619999999992</v>
      </c>
      <c r="AA233" s="1">
        <v>0.17</v>
      </c>
      <c r="AB233" s="19">
        <v>0.29854999999999998</v>
      </c>
      <c r="AC233" s="31">
        <v>202.51614000000001</v>
      </c>
      <c r="AD233" s="32">
        <v>1.0193707753000001</v>
      </c>
      <c r="AE233" s="18">
        <f t="shared" si="17"/>
        <v>1.3871628733503649</v>
      </c>
      <c r="AF233" s="32">
        <v>5.8516204870999999</v>
      </c>
      <c r="AG233" s="32">
        <v>2.9454298899999998E-2</v>
      </c>
      <c r="AH233" s="19">
        <f t="shared" si="18"/>
        <v>0.23377223845964504</v>
      </c>
      <c r="AI233" s="20">
        <f t="shared" si="19"/>
        <v>0.16664503399519173</v>
      </c>
      <c r="AJ233" s="13">
        <f t="shared" si="16"/>
        <v>1.393471008762295</v>
      </c>
      <c r="AK233" s="13">
        <f t="shared" si="20"/>
        <v>0.98606528991237707</v>
      </c>
      <c r="AL233" s="39" t="s">
        <v>55</v>
      </c>
    </row>
    <row r="234" spans="1:38" x14ac:dyDescent="0.25">
      <c r="A234" s="8" t="s">
        <v>289</v>
      </c>
      <c r="B234" s="13" t="s">
        <v>53</v>
      </c>
      <c r="C234" s="33">
        <v>65042.891000000003</v>
      </c>
      <c r="D234" s="1">
        <v>63449.760000000002</v>
      </c>
      <c r="E234" s="1">
        <v>1.62</v>
      </c>
      <c r="F234" s="1">
        <v>5.97</v>
      </c>
      <c r="G234" s="1">
        <v>6.5</v>
      </c>
      <c r="H234" s="19" t="s">
        <v>54</v>
      </c>
      <c r="I234" s="33">
        <v>5937.1</v>
      </c>
      <c r="J234" s="1">
        <v>912.8</v>
      </c>
      <c r="K234" s="19">
        <v>563.5</v>
      </c>
      <c r="L234" s="33">
        <v>43499.349000000002</v>
      </c>
      <c r="M234" s="1">
        <v>0.41299999999999998</v>
      </c>
      <c r="N234" s="1">
        <v>32533.916000000001</v>
      </c>
      <c r="O234" s="1">
        <v>0.309</v>
      </c>
      <c r="P234" s="1">
        <v>24706.256000000001</v>
      </c>
      <c r="Q234" s="1">
        <v>0.23400000000000001</v>
      </c>
      <c r="R234" s="19">
        <v>0.37985000000000002</v>
      </c>
      <c r="S234" s="33">
        <v>6049.43</v>
      </c>
      <c r="T234" s="1">
        <v>930.07</v>
      </c>
      <c r="U234" s="19">
        <v>574.16</v>
      </c>
      <c r="V234" s="33">
        <v>43499.349000000002</v>
      </c>
      <c r="W234" s="1">
        <v>0.41299999999999998</v>
      </c>
      <c r="X234" s="1">
        <v>32533.856</v>
      </c>
      <c r="Y234" s="1">
        <v>0.309</v>
      </c>
      <c r="Z234" s="1">
        <v>24920.933000000001</v>
      </c>
      <c r="AA234" s="1">
        <v>0.23699999999999999</v>
      </c>
      <c r="AB234" s="19">
        <v>0.38314999999999999</v>
      </c>
      <c r="AC234" s="31">
        <v>544.23947999999996</v>
      </c>
      <c r="AD234" s="32">
        <v>4.0277888983999999</v>
      </c>
      <c r="AE234" s="18">
        <f t="shared" si="17"/>
        <v>1.4613322776337572</v>
      </c>
      <c r="AF234" s="32">
        <v>8.5775867481999999</v>
      </c>
      <c r="AG234" s="32">
        <v>6.3480710100000004E-2</v>
      </c>
      <c r="AH234" s="19">
        <f t="shared" si="18"/>
        <v>0.34267459059059002</v>
      </c>
      <c r="AI234" s="20">
        <f t="shared" si="19"/>
        <v>0.2442763057518271</v>
      </c>
      <c r="AJ234" s="13">
        <f t="shared" si="16"/>
        <v>4.3915836546269595</v>
      </c>
      <c r="AK234" s="13">
        <f t="shared" si="20"/>
        <v>1.0439158365462695</v>
      </c>
      <c r="AL234" s="39" t="s">
        <v>55</v>
      </c>
    </row>
    <row r="235" spans="1:38" x14ac:dyDescent="0.25">
      <c r="A235" s="8" t="s">
        <v>290</v>
      </c>
      <c r="B235" s="13" t="s">
        <v>53</v>
      </c>
      <c r="C235" s="33">
        <v>18424.038</v>
      </c>
      <c r="D235" s="1">
        <v>21630.6</v>
      </c>
      <c r="E235" s="1">
        <v>1.95</v>
      </c>
      <c r="F235" s="1">
        <v>0.86</v>
      </c>
      <c r="G235" s="1">
        <v>4.8600000000000003</v>
      </c>
      <c r="H235" s="19" t="s">
        <v>291</v>
      </c>
      <c r="I235" s="33">
        <v>233.95</v>
      </c>
      <c r="J235" s="1">
        <v>126.98</v>
      </c>
      <c r="K235" s="19">
        <v>65.13</v>
      </c>
      <c r="L235" s="33">
        <v>10595.187</v>
      </c>
      <c r="M235" s="1">
        <v>0.29499999999999998</v>
      </c>
      <c r="N235" s="1">
        <v>7334.0429999999997</v>
      </c>
      <c r="O235" s="1">
        <v>0.20399999999999999</v>
      </c>
      <c r="P235" s="1">
        <v>4410.6940000000004</v>
      </c>
      <c r="Q235" s="1">
        <v>0.123</v>
      </c>
      <c r="R235" s="19">
        <v>0.2394</v>
      </c>
      <c r="S235" s="33">
        <v>0</v>
      </c>
      <c r="T235" s="1">
        <v>0</v>
      </c>
      <c r="U235" s="19">
        <v>0</v>
      </c>
      <c r="V235" s="33">
        <v>10595.187</v>
      </c>
      <c r="W235" s="1">
        <v>0.29499999999999998</v>
      </c>
      <c r="X235" s="1">
        <v>7333.7979999999998</v>
      </c>
      <c r="Y235" s="1">
        <v>0.20399999999999999</v>
      </c>
      <c r="Z235" s="1">
        <v>0</v>
      </c>
      <c r="AA235" s="1">
        <v>0</v>
      </c>
      <c r="AB235" s="19">
        <v>0</v>
      </c>
      <c r="AC235" s="31">
        <v>72</v>
      </c>
      <c r="AD235" s="32">
        <v>0</v>
      </c>
      <c r="AE235" s="18">
        <f t="shared" si="17"/>
        <v>1.0829076924810161</v>
      </c>
      <c r="AF235" s="32">
        <v>3.3286565708999998</v>
      </c>
      <c r="AG235" s="32">
        <v>0</v>
      </c>
      <c r="AH235" s="19">
        <f t="shared" si="18"/>
        <v>0.132979830007455</v>
      </c>
      <c r="AI235" s="20">
        <f t="shared" si="19"/>
        <v>9.4794952721011835E-2</v>
      </c>
      <c r="AJ235" s="13">
        <f t="shared" si="16"/>
        <v>22.930932747144848</v>
      </c>
      <c r="AK235" s="13">
        <f t="shared" si="20"/>
        <v>0.7706906725285515</v>
      </c>
      <c r="AL235" s="39"/>
    </row>
    <row r="236" spans="1:38" x14ac:dyDescent="0.25">
      <c r="A236" s="8" t="s">
        <v>292</v>
      </c>
      <c r="B236" s="13" t="s">
        <v>53</v>
      </c>
      <c r="C236" s="33">
        <v>30174.280999999999</v>
      </c>
      <c r="D236" s="1">
        <v>28840.799999999999</v>
      </c>
      <c r="E236" s="1">
        <v>1.587</v>
      </c>
      <c r="F236" s="1">
        <v>5.74</v>
      </c>
      <c r="G236" s="1">
        <v>6.25</v>
      </c>
      <c r="H236" s="19" t="s">
        <v>54</v>
      </c>
      <c r="I236" s="33">
        <v>2595.4299999999998</v>
      </c>
      <c r="J236" s="1">
        <v>860.15</v>
      </c>
      <c r="K236" s="19">
        <v>541.94000000000005</v>
      </c>
      <c r="L236" s="33">
        <v>21946.394</v>
      </c>
      <c r="M236" s="1">
        <v>0.45800000000000002</v>
      </c>
      <c r="N236" s="1">
        <v>15359.273999999999</v>
      </c>
      <c r="O236" s="1">
        <v>0.32100000000000001</v>
      </c>
      <c r="P236" s="1">
        <v>12391.861999999999</v>
      </c>
      <c r="Q236" s="1">
        <v>0.25900000000000001</v>
      </c>
      <c r="R236" s="19">
        <v>0.41067999999999999</v>
      </c>
      <c r="S236" s="33">
        <v>2541.35</v>
      </c>
      <c r="T236" s="1">
        <v>842.23</v>
      </c>
      <c r="U236" s="19">
        <v>530.65</v>
      </c>
      <c r="V236" s="33">
        <v>21946.394</v>
      </c>
      <c r="W236" s="1">
        <v>0.45800000000000002</v>
      </c>
      <c r="X236" s="1">
        <v>15359.232</v>
      </c>
      <c r="Y236" s="1">
        <v>0.32100000000000001</v>
      </c>
      <c r="Z236" s="1">
        <v>12496.271000000001</v>
      </c>
      <c r="AA236" s="1">
        <v>0.26100000000000001</v>
      </c>
      <c r="AB236" s="19">
        <v>0.41414000000000001</v>
      </c>
      <c r="AC236" s="31">
        <v>280.73793000000001</v>
      </c>
      <c r="AD236" s="32">
        <v>4.3546921217000003</v>
      </c>
      <c r="AE236" s="18">
        <f t="shared" si="17"/>
        <v>1.5029010787986672</v>
      </c>
      <c r="AF236" s="32">
        <v>9.7341682852000009</v>
      </c>
      <c r="AG236" s="32">
        <v>0.15099244319999999</v>
      </c>
      <c r="AH236" s="19">
        <f t="shared" si="18"/>
        <v>0.38888002299374008</v>
      </c>
      <c r="AI236" s="20">
        <f t="shared" si="19"/>
        <v>0.27721394584254588</v>
      </c>
      <c r="AJ236" s="13">
        <f t="shared" si="16"/>
        <v>7.0324115222184851</v>
      </c>
      <c r="AK236" s="13">
        <f t="shared" si="20"/>
        <v>1.0703241152221847</v>
      </c>
      <c r="AL236" s="39" t="s">
        <v>55</v>
      </c>
    </row>
    <row r="237" spans="1:38" x14ac:dyDescent="0.25">
      <c r="A237" s="8" t="s">
        <v>293</v>
      </c>
      <c r="B237" s="13" t="s">
        <v>53</v>
      </c>
      <c r="C237" s="33">
        <v>29233.716</v>
      </c>
      <c r="D237" s="1">
        <v>27398.76</v>
      </c>
      <c r="E237" s="1">
        <v>1.556</v>
      </c>
      <c r="F237" s="1">
        <v>7.06</v>
      </c>
      <c r="G237" s="1">
        <v>8.77</v>
      </c>
      <c r="H237" s="19" t="s">
        <v>54</v>
      </c>
      <c r="I237" s="33">
        <v>3250.81</v>
      </c>
      <c r="J237" s="1">
        <v>1112.01</v>
      </c>
      <c r="K237" s="19">
        <v>714.51</v>
      </c>
      <c r="L237" s="33">
        <v>19669.966</v>
      </c>
      <c r="M237" s="1">
        <v>0.432</v>
      </c>
      <c r="N237" s="1">
        <v>15179.805</v>
      </c>
      <c r="O237" s="1">
        <v>0.33400000000000002</v>
      </c>
      <c r="P237" s="1">
        <v>12244.03</v>
      </c>
      <c r="Q237" s="1">
        <v>0.26900000000000002</v>
      </c>
      <c r="R237" s="19">
        <v>0.41882999999999998</v>
      </c>
      <c r="S237" s="33">
        <v>3174.12</v>
      </c>
      <c r="T237" s="1">
        <v>1085.77</v>
      </c>
      <c r="U237" s="19">
        <v>697.66</v>
      </c>
      <c r="V237" s="33">
        <v>19669.966</v>
      </c>
      <c r="W237" s="1">
        <v>0.432</v>
      </c>
      <c r="X237" s="1">
        <v>15179.768</v>
      </c>
      <c r="Y237" s="1">
        <v>0.33400000000000002</v>
      </c>
      <c r="Z237" s="1">
        <v>12160.513000000001</v>
      </c>
      <c r="AA237" s="1">
        <v>0.26700000000000002</v>
      </c>
      <c r="AB237" s="19">
        <v>0.41598000000000002</v>
      </c>
      <c r="AC237" s="31">
        <v>248.82830000000001</v>
      </c>
      <c r="AD237" s="32">
        <v>1.5921373722000001</v>
      </c>
      <c r="AE237" s="18">
        <f t="shared" si="17"/>
        <v>1.348159444834315</v>
      </c>
      <c r="AF237" s="32">
        <v>9.0818416207000006</v>
      </c>
      <c r="AG237" s="32">
        <v>5.81105102E-2</v>
      </c>
      <c r="AH237" s="19">
        <f t="shared" si="18"/>
        <v>0.36281957274696502</v>
      </c>
      <c r="AI237" s="20">
        <f t="shared" si="19"/>
        <v>0.2586366988352905</v>
      </c>
      <c r="AJ237" s="13">
        <f t="shared" si="16"/>
        <v>3.8525283140184068</v>
      </c>
      <c r="AK237" s="13">
        <f t="shared" si="20"/>
        <v>0.96147471685981589</v>
      </c>
      <c r="AL237" s="39" t="s">
        <v>55</v>
      </c>
    </row>
    <row r="238" spans="1:38" x14ac:dyDescent="0.25">
      <c r="A238" s="8" t="s">
        <v>294</v>
      </c>
      <c r="B238" s="13" t="s">
        <v>53</v>
      </c>
      <c r="C238" s="33">
        <v>66240.755999999994</v>
      </c>
      <c r="D238" s="1">
        <v>64891.8</v>
      </c>
      <c r="E238" s="1">
        <v>1.627</v>
      </c>
      <c r="F238" s="1">
        <v>5.61</v>
      </c>
      <c r="G238" s="1">
        <v>8.19</v>
      </c>
      <c r="H238" s="19" t="s">
        <v>54</v>
      </c>
      <c r="I238" s="33">
        <v>5312.69</v>
      </c>
      <c r="J238" s="1">
        <v>802.03</v>
      </c>
      <c r="K238" s="19">
        <v>493.03</v>
      </c>
      <c r="L238" s="33">
        <v>43261.911999999997</v>
      </c>
      <c r="M238" s="1">
        <v>0.40100000000000002</v>
      </c>
      <c r="N238" s="1">
        <v>32959.686000000002</v>
      </c>
      <c r="O238" s="1">
        <v>0.30599999999999999</v>
      </c>
      <c r="P238" s="1">
        <v>25144.944</v>
      </c>
      <c r="Q238" s="1">
        <v>0.23300000000000001</v>
      </c>
      <c r="R238" s="19">
        <v>0.37959999999999999</v>
      </c>
      <c r="S238" s="33">
        <v>5288.79</v>
      </c>
      <c r="T238" s="1">
        <v>798.42</v>
      </c>
      <c r="U238" s="19">
        <v>490.81</v>
      </c>
      <c r="V238" s="33">
        <v>43261.911999999997</v>
      </c>
      <c r="W238" s="1">
        <v>0.40100000000000002</v>
      </c>
      <c r="X238" s="1">
        <v>32959.686000000002</v>
      </c>
      <c r="Y238" s="1">
        <v>0.30599999999999999</v>
      </c>
      <c r="Z238" s="1">
        <v>24782.387999999999</v>
      </c>
      <c r="AA238" s="1">
        <v>0.23</v>
      </c>
      <c r="AB238" s="19">
        <v>0.37413000000000002</v>
      </c>
      <c r="AC238" s="31">
        <v>500.96809000000002</v>
      </c>
      <c r="AD238" s="32">
        <v>2.1077785113999998</v>
      </c>
      <c r="AE238" s="18">
        <f t="shared" si="17"/>
        <v>1.3216767858882024</v>
      </c>
      <c r="AF238" s="32">
        <v>7.7201422433999998</v>
      </c>
      <c r="AG238" s="32">
        <v>3.2481809200000003E-2</v>
      </c>
      <c r="AH238" s="19">
        <f t="shared" si="18"/>
        <v>0.30841968262383002</v>
      </c>
      <c r="AI238" s="20">
        <f t="shared" si="19"/>
        <v>0.21985762224930205</v>
      </c>
      <c r="AJ238" s="13">
        <f t="shared" si="16"/>
        <v>5.6405054724025572</v>
      </c>
      <c r="AK238" s="13">
        <f t="shared" si="20"/>
        <v>0.94359494527597443</v>
      </c>
      <c r="AL238" s="39" t="s">
        <v>55</v>
      </c>
    </row>
    <row r="239" spans="1:38" x14ac:dyDescent="0.25">
      <c r="A239" s="8" t="s">
        <v>295</v>
      </c>
      <c r="B239" s="13" t="s">
        <v>53</v>
      </c>
      <c r="C239" s="33">
        <v>20217.563999999998</v>
      </c>
      <c r="D239" s="1">
        <v>24514.68</v>
      </c>
      <c r="E239" s="1">
        <v>2.0129999999999999</v>
      </c>
      <c r="F239" s="1">
        <v>5.42</v>
      </c>
      <c r="G239" s="1">
        <v>5.84</v>
      </c>
      <c r="H239" s="19" t="s">
        <v>54</v>
      </c>
      <c r="I239" s="33">
        <v>793.8</v>
      </c>
      <c r="J239" s="1">
        <v>392.63</v>
      </c>
      <c r="K239" s="19">
        <v>195</v>
      </c>
      <c r="L239" s="33">
        <v>7636.6779999999999</v>
      </c>
      <c r="M239" s="1">
        <v>0.188</v>
      </c>
      <c r="N239" s="1">
        <v>7641.8130000000001</v>
      </c>
      <c r="O239" s="1">
        <v>0.188</v>
      </c>
      <c r="P239" s="1">
        <v>4027.2359999999999</v>
      </c>
      <c r="Q239" s="1">
        <v>9.9000000000000005E-2</v>
      </c>
      <c r="R239" s="19">
        <v>0.19919000000000001</v>
      </c>
      <c r="S239" s="33">
        <v>788.14</v>
      </c>
      <c r="T239" s="1">
        <v>389.83</v>
      </c>
      <c r="U239" s="19">
        <v>193.61</v>
      </c>
      <c r="V239" s="33">
        <v>7636.6779999999999</v>
      </c>
      <c r="W239" s="1">
        <v>0.188</v>
      </c>
      <c r="X239" s="1">
        <v>7641.6350000000002</v>
      </c>
      <c r="Y239" s="1">
        <v>0.188</v>
      </c>
      <c r="Z239" s="1">
        <v>4078.3409999999999</v>
      </c>
      <c r="AA239" s="1">
        <v>0.1</v>
      </c>
      <c r="AB239" s="19">
        <v>0.20172000000000001</v>
      </c>
      <c r="AC239" s="31">
        <v>96</v>
      </c>
      <c r="AD239" s="32">
        <v>0</v>
      </c>
      <c r="AE239" s="18">
        <f t="shared" si="17"/>
        <v>1.5813573583403484</v>
      </c>
      <c r="AF239" s="32">
        <v>3.9160665538999999</v>
      </c>
      <c r="AG239" s="32">
        <v>0</v>
      </c>
      <c r="AH239" s="19">
        <f t="shared" si="18"/>
        <v>0.156446858828305</v>
      </c>
      <c r="AI239" s="20">
        <f t="shared" si="19"/>
        <v>0.11152347378657786</v>
      </c>
      <c r="AJ239" s="13">
        <f t="shared" si="16"/>
        <v>12.649973521795809</v>
      </c>
      <c r="AK239" s="13">
        <f t="shared" si="20"/>
        <v>1.126499735217958</v>
      </c>
      <c r="AL239" s="39" t="s">
        <v>55</v>
      </c>
    </row>
    <row r="240" spans="1:38" x14ac:dyDescent="0.25">
      <c r="A240" s="8" t="s">
        <v>296</v>
      </c>
      <c r="B240" s="13" t="s">
        <v>53</v>
      </c>
      <c r="C240" s="33">
        <v>29839.867999999999</v>
      </c>
      <c r="D240" s="1">
        <v>25956.720000000001</v>
      </c>
      <c r="E240" s="1">
        <v>1.444</v>
      </c>
      <c r="F240" s="1">
        <v>10.92</v>
      </c>
      <c r="G240" s="1">
        <v>11.55</v>
      </c>
      <c r="H240" s="19" t="s">
        <v>54</v>
      </c>
      <c r="I240" s="33">
        <v>2717.55</v>
      </c>
      <c r="J240" s="1">
        <v>910.71</v>
      </c>
      <c r="K240" s="19">
        <v>630.49</v>
      </c>
      <c r="L240" s="33">
        <v>17551.580000000002</v>
      </c>
      <c r="M240" s="1">
        <v>0.40699999999999997</v>
      </c>
      <c r="N240" s="1">
        <v>16657.044999999998</v>
      </c>
      <c r="O240" s="1">
        <v>0.38600000000000001</v>
      </c>
      <c r="P240" s="1">
        <v>12101.343000000001</v>
      </c>
      <c r="Q240" s="1">
        <v>0.28100000000000003</v>
      </c>
      <c r="R240" s="19">
        <v>0.40554000000000001</v>
      </c>
      <c r="S240" s="33">
        <v>2696.21</v>
      </c>
      <c r="T240" s="1">
        <v>903.56</v>
      </c>
      <c r="U240" s="19">
        <v>625.54</v>
      </c>
      <c r="V240" s="33">
        <v>17551.580000000002</v>
      </c>
      <c r="W240" s="1">
        <v>0.40699999999999997</v>
      </c>
      <c r="X240" s="1">
        <v>16657.044999999998</v>
      </c>
      <c r="Y240" s="1">
        <v>0.38600000000000001</v>
      </c>
      <c r="Z240" s="1">
        <v>11944.767</v>
      </c>
      <c r="AA240" s="1">
        <v>0.27700000000000002</v>
      </c>
      <c r="AB240" s="19">
        <v>0.40029999999999999</v>
      </c>
      <c r="AC240" s="31">
        <v>311.49993999999998</v>
      </c>
      <c r="AD240" s="32">
        <v>0.91274377439999999</v>
      </c>
      <c r="AE240" s="18">
        <f t="shared" si="17"/>
        <v>1.7076162059289612</v>
      </c>
      <c r="AF240" s="32">
        <v>12.000883357599999</v>
      </c>
      <c r="AG240" s="32">
        <v>3.5164474100000002E-2</v>
      </c>
      <c r="AH240" s="19">
        <f t="shared" si="18"/>
        <v>0.47943529013611996</v>
      </c>
      <c r="AI240" s="20">
        <f t="shared" si="19"/>
        <v>0.34176645930958266</v>
      </c>
      <c r="AJ240" s="13">
        <f t="shared" si="16"/>
        <v>21.625074487395953</v>
      </c>
      <c r="AK240" s="13">
        <f t="shared" si="20"/>
        <v>1.2162507448739595</v>
      </c>
      <c r="AL240" s="39" t="s">
        <v>55</v>
      </c>
    </row>
    <row r="241" spans="1:38" x14ac:dyDescent="0.25">
      <c r="A241" s="8" t="s">
        <v>297</v>
      </c>
      <c r="B241" s="13" t="s">
        <v>53</v>
      </c>
      <c r="C241" s="33">
        <v>30739.191999999999</v>
      </c>
      <c r="D241" s="1">
        <v>32445.9</v>
      </c>
      <c r="E241" s="1">
        <v>1.7529999999999999</v>
      </c>
      <c r="F241" s="1">
        <v>2.2799999999999998</v>
      </c>
      <c r="G241" s="1">
        <v>4.29</v>
      </c>
      <c r="H241" s="19" t="s">
        <v>59</v>
      </c>
      <c r="I241" s="33">
        <v>13.78</v>
      </c>
      <c r="J241" s="1">
        <v>4.4800000000000004</v>
      </c>
      <c r="K241" s="19">
        <v>2.56</v>
      </c>
      <c r="L241" s="33">
        <v>17615.689999999999</v>
      </c>
      <c r="M241" s="1">
        <v>0.32700000000000001</v>
      </c>
      <c r="N241" s="1">
        <v>14086.175999999999</v>
      </c>
      <c r="O241" s="1">
        <v>0.26100000000000001</v>
      </c>
      <c r="P241" s="1">
        <v>5859.8490000000002</v>
      </c>
      <c r="Q241" s="1">
        <v>0.109</v>
      </c>
      <c r="R241" s="19">
        <v>0.19062999999999999</v>
      </c>
      <c r="S241" s="33">
        <v>0</v>
      </c>
      <c r="T241" s="1">
        <v>0</v>
      </c>
      <c r="U241" s="19">
        <v>0</v>
      </c>
      <c r="V241" s="33">
        <v>17615.689999999999</v>
      </c>
      <c r="W241" s="1">
        <v>0.32700000000000001</v>
      </c>
      <c r="X241" s="1">
        <v>14086.157999999999</v>
      </c>
      <c r="Y241" s="1">
        <v>0.26100000000000001</v>
      </c>
      <c r="Z241" s="1">
        <v>0</v>
      </c>
      <c r="AA241" s="1">
        <v>0</v>
      </c>
      <c r="AB241" s="19">
        <v>0</v>
      </c>
      <c r="AC241" s="31">
        <v>240.83604</v>
      </c>
      <c r="AD241" s="32">
        <v>1.7471266277999999</v>
      </c>
      <c r="AE241" s="18">
        <f t="shared" si="17"/>
        <v>2.7264712578870625</v>
      </c>
      <c r="AF241" s="32">
        <v>7.4227821023000002</v>
      </c>
      <c r="AG241" s="32">
        <v>5.3848004900000003E-2</v>
      </c>
      <c r="AH241" s="19">
        <f t="shared" si="18"/>
        <v>0.29654014498688502</v>
      </c>
      <c r="AI241" s="20">
        <f t="shared" si="19"/>
        <v>0.21138926875104183</v>
      </c>
      <c r="AJ241" s="13">
        <f t="shared" si="16"/>
        <v>93.935108945909946</v>
      </c>
      <c r="AK241" s="13">
        <f t="shared" si="20"/>
        <v>1.9393510894590993</v>
      </c>
      <c r="AL241" s="39"/>
    </row>
    <row r="242" spans="1:38" x14ac:dyDescent="0.25">
      <c r="A242" s="8" t="s">
        <v>298</v>
      </c>
      <c r="B242" s="13" t="s">
        <v>53</v>
      </c>
      <c r="C242" s="33">
        <v>34282.546999999999</v>
      </c>
      <c r="D242" s="1">
        <v>34608.959999999999</v>
      </c>
      <c r="E242" s="1">
        <v>1.6759999999999999</v>
      </c>
      <c r="F242" s="1">
        <v>2.85</v>
      </c>
      <c r="G242" s="1">
        <v>3.79</v>
      </c>
      <c r="H242" s="19" t="s">
        <v>54</v>
      </c>
      <c r="I242" s="33">
        <v>0</v>
      </c>
      <c r="J242" s="1">
        <v>0</v>
      </c>
      <c r="K242" s="19">
        <v>0</v>
      </c>
      <c r="L242" s="33">
        <v>24032.514999999999</v>
      </c>
      <c r="M242" s="1">
        <v>0.41799999999999998</v>
      </c>
      <c r="N242" s="1">
        <v>16524.352999999999</v>
      </c>
      <c r="O242" s="1">
        <v>0.28799999999999998</v>
      </c>
      <c r="P242" s="1">
        <v>10788.75</v>
      </c>
      <c r="Q242" s="1">
        <v>0.188</v>
      </c>
      <c r="R242" s="19">
        <v>0.31469999999999998</v>
      </c>
      <c r="S242" s="33">
        <v>0</v>
      </c>
      <c r="T242" s="1">
        <v>0</v>
      </c>
      <c r="U242" s="19">
        <v>0</v>
      </c>
      <c r="V242" s="33">
        <v>24032.514999999999</v>
      </c>
      <c r="W242" s="1">
        <v>0.41799999999999998</v>
      </c>
      <c r="X242" s="1">
        <v>16524.352999999999</v>
      </c>
      <c r="Y242" s="1">
        <v>0.28799999999999998</v>
      </c>
      <c r="Z242" s="1">
        <v>0</v>
      </c>
      <c r="AA242" s="1">
        <v>0</v>
      </c>
      <c r="AB242" s="19">
        <v>0</v>
      </c>
      <c r="AC242" s="31">
        <v>335.84404000000001</v>
      </c>
      <c r="AD242" s="32">
        <v>2.3789042077000002</v>
      </c>
      <c r="AE242" s="18">
        <f t="shared" si="17"/>
        <v>2.0650586333461747</v>
      </c>
      <c r="AF242" s="32">
        <v>9.7040752650000002</v>
      </c>
      <c r="AG242" s="32">
        <v>6.8737457700000004E-2</v>
      </c>
      <c r="AH242" s="19">
        <f t="shared" si="18"/>
        <v>0.38767780683675007</v>
      </c>
      <c r="AI242" s="20">
        <f t="shared" si="19"/>
        <v>0.27635694351553197</v>
      </c>
      <c r="AJ242" s="13">
        <f t="shared" si="16"/>
        <v>46.99837421038935</v>
      </c>
      <c r="AK242" s="13">
        <f t="shared" si="20"/>
        <v>1.4699837421038935</v>
      </c>
      <c r="AL242" s="39"/>
    </row>
    <row r="243" spans="1:38" x14ac:dyDescent="0.25">
      <c r="A243" s="8" t="s">
        <v>299</v>
      </c>
      <c r="B243" s="13" t="s">
        <v>53</v>
      </c>
      <c r="C243" s="33">
        <v>32718.004000000001</v>
      </c>
      <c r="D243" s="1">
        <v>32445.9</v>
      </c>
      <c r="E243" s="1">
        <v>1.647</v>
      </c>
      <c r="F243" s="1">
        <v>2.92</v>
      </c>
      <c r="G243" s="1">
        <v>3.69</v>
      </c>
      <c r="H243" s="19" t="s">
        <v>57</v>
      </c>
      <c r="I243" s="33">
        <v>0</v>
      </c>
      <c r="J243" s="1">
        <v>0</v>
      </c>
      <c r="K243" s="19">
        <v>0</v>
      </c>
      <c r="L243" s="33">
        <v>25156.437000000002</v>
      </c>
      <c r="M243" s="1">
        <v>0.46700000000000003</v>
      </c>
      <c r="N243" s="1">
        <v>16072.541999999999</v>
      </c>
      <c r="O243" s="1">
        <v>0.29799999999999999</v>
      </c>
      <c r="P243" s="1">
        <v>10757.352000000001</v>
      </c>
      <c r="Q243" s="1">
        <v>0.2</v>
      </c>
      <c r="R243" s="19">
        <v>0.32879000000000003</v>
      </c>
      <c r="S243" s="33">
        <v>0</v>
      </c>
      <c r="T243" s="1">
        <v>0</v>
      </c>
      <c r="U243" s="19">
        <v>0</v>
      </c>
      <c r="V243" s="33">
        <v>25156.437000000002</v>
      </c>
      <c r="W243" s="1">
        <v>0.46700000000000003</v>
      </c>
      <c r="X243" s="1">
        <v>16072.536</v>
      </c>
      <c r="Y243" s="1">
        <v>0.29799999999999999</v>
      </c>
      <c r="Z243" s="1">
        <v>10720.380999999999</v>
      </c>
      <c r="AA243" s="1">
        <v>0.19900000000000001</v>
      </c>
      <c r="AB243" s="19">
        <v>0.32766000000000001</v>
      </c>
      <c r="AC243" s="31">
        <v>311.65210999999999</v>
      </c>
      <c r="AD243" s="32">
        <v>2.8045373859999998</v>
      </c>
      <c r="AE243" s="18">
        <f t="shared" si="17"/>
        <v>1.9218990096310784</v>
      </c>
      <c r="AF243" s="32">
        <v>9.6053967016000001</v>
      </c>
      <c r="AG243" s="32">
        <v>8.6438349999999997E-2</v>
      </c>
      <c r="AH243" s="19">
        <f t="shared" si="18"/>
        <v>0.38373559822892001</v>
      </c>
      <c r="AI243" s="20">
        <f t="shared" si="19"/>
        <v>0.27354673178210842</v>
      </c>
      <c r="AJ243" s="13">
        <f t="shared" si="16"/>
        <v>36.773365891054205</v>
      </c>
      <c r="AK243" s="13">
        <f t="shared" si="20"/>
        <v>1.367733658910542</v>
      </c>
      <c r="AL243" s="39" t="s">
        <v>55</v>
      </c>
    </row>
    <row r="244" spans="1:38" x14ac:dyDescent="0.25">
      <c r="A244" s="8" t="s">
        <v>300</v>
      </c>
      <c r="B244" s="13" t="s">
        <v>53</v>
      </c>
      <c r="C244" s="33">
        <v>43494.035000000003</v>
      </c>
      <c r="D244" s="1">
        <v>42685.2</v>
      </c>
      <c r="E244" s="1">
        <v>1.63</v>
      </c>
      <c r="F244" s="1">
        <v>3.88</v>
      </c>
      <c r="G244" s="1">
        <v>5.04</v>
      </c>
      <c r="H244" s="19" t="s">
        <v>59</v>
      </c>
      <c r="I244" s="33">
        <v>1100.5</v>
      </c>
      <c r="J244" s="1">
        <v>253.02</v>
      </c>
      <c r="K244" s="19">
        <v>155.26</v>
      </c>
      <c r="L244" s="33">
        <v>29740.864000000001</v>
      </c>
      <c r="M244" s="1">
        <v>0.42</v>
      </c>
      <c r="N244" s="1">
        <v>21312.547999999999</v>
      </c>
      <c r="O244" s="1">
        <v>0.30099999999999999</v>
      </c>
      <c r="P244" s="1">
        <v>14778.120999999999</v>
      </c>
      <c r="Q244" s="1">
        <v>0.20799999999999999</v>
      </c>
      <c r="R244" s="19">
        <v>0.33977000000000002</v>
      </c>
      <c r="S244" s="33">
        <v>1076.18</v>
      </c>
      <c r="T244" s="1">
        <v>247.43</v>
      </c>
      <c r="U244" s="19">
        <v>151.83000000000001</v>
      </c>
      <c r="V244" s="33">
        <v>29740.864000000001</v>
      </c>
      <c r="W244" s="1">
        <v>0.42</v>
      </c>
      <c r="X244" s="1">
        <v>21312.545999999998</v>
      </c>
      <c r="Y244" s="1">
        <v>0.30099999999999999</v>
      </c>
      <c r="Z244" s="1">
        <v>14720.575999999999</v>
      </c>
      <c r="AA244" s="1">
        <v>0.20799999999999999</v>
      </c>
      <c r="AB244" s="19">
        <v>0.33844999999999997</v>
      </c>
      <c r="AC244" s="31">
        <v>367.51855</v>
      </c>
      <c r="AD244" s="32">
        <v>1.0472425124</v>
      </c>
      <c r="AE244" s="18">
        <f t="shared" si="17"/>
        <v>1.6497795555432229</v>
      </c>
      <c r="AF244" s="32">
        <v>8.6100733625999997</v>
      </c>
      <c r="AG244" s="32">
        <v>2.4534366700000001E-2</v>
      </c>
      <c r="AH244" s="19">
        <f t="shared" si="18"/>
        <v>0.34397243083586998</v>
      </c>
      <c r="AI244" s="20">
        <f t="shared" si="19"/>
        <v>0.24520147391217023</v>
      </c>
      <c r="AJ244" s="13">
        <f t="shared" si="16"/>
        <v>17.885323996235694</v>
      </c>
      <c r="AK244" s="13">
        <f t="shared" si="20"/>
        <v>1.178853239962357</v>
      </c>
      <c r="AL244" s="39" t="s">
        <v>55</v>
      </c>
    </row>
    <row r="245" spans="1:38" x14ac:dyDescent="0.25">
      <c r="A245" s="8" t="s">
        <v>301</v>
      </c>
      <c r="B245" s="13" t="s">
        <v>53</v>
      </c>
      <c r="C245" s="33">
        <v>43904.908000000003</v>
      </c>
      <c r="D245" s="1">
        <v>43261.2</v>
      </c>
      <c r="E245" s="1">
        <v>1.6359999999999999</v>
      </c>
      <c r="F245" s="1">
        <v>5.66</v>
      </c>
      <c r="G245" s="1">
        <v>7.45</v>
      </c>
      <c r="H245" s="19" t="s">
        <v>54</v>
      </c>
      <c r="I245" s="33">
        <v>3233.77</v>
      </c>
      <c r="J245" s="1">
        <v>736.54</v>
      </c>
      <c r="K245" s="19">
        <v>450.15</v>
      </c>
      <c r="L245" s="33">
        <v>29143.425999999999</v>
      </c>
      <c r="M245" s="1">
        <v>0.40600000000000003</v>
      </c>
      <c r="N245" s="1">
        <v>21664.332999999999</v>
      </c>
      <c r="O245" s="1">
        <v>0.30199999999999999</v>
      </c>
      <c r="P245" s="1">
        <v>16527.72</v>
      </c>
      <c r="Q245" s="1">
        <v>0.23</v>
      </c>
      <c r="R245" s="19">
        <v>0.37644</v>
      </c>
      <c r="S245" s="33">
        <v>3106.5</v>
      </c>
      <c r="T245" s="1">
        <v>707.55</v>
      </c>
      <c r="U245" s="19">
        <v>432.44</v>
      </c>
      <c r="V245" s="33">
        <v>29143.425999999999</v>
      </c>
      <c r="W245" s="1">
        <v>0.40600000000000003</v>
      </c>
      <c r="X245" s="1">
        <v>21664.332999999999</v>
      </c>
      <c r="Y245" s="1">
        <v>0.30199999999999999</v>
      </c>
      <c r="Z245" s="1">
        <v>12786.289000000001</v>
      </c>
      <c r="AA245" s="1">
        <v>0.17799999999999999</v>
      </c>
      <c r="AB245" s="19">
        <v>0.29122999999999999</v>
      </c>
      <c r="AC245" s="31">
        <v>340.46875999999997</v>
      </c>
      <c r="AD245" s="32">
        <v>1.0830185454000001</v>
      </c>
      <c r="AE245" s="18">
        <f t="shared" si="17"/>
        <v>1.366564685047855</v>
      </c>
      <c r="AF245" s="32">
        <v>7.8701637162999996</v>
      </c>
      <c r="AG245" s="32">
        <v>2.50347E-2</v>
      </c>
      <c r="AH245" s="19">
        <f t="shared" si="18"/>
        <v>0.31441304046618501</v>
      </c>
      <c r="AI245" s="20">
        <f t="shared" si="19"/>
        <v>0.22413000004730568</v>
      </c>
      <c r="AJ245" s="13">
        <f t="shared" si="16"/>
        <v>2.5521738924757944</v>
      </c>
      <c r="AK245" s="13">
        <f t="shared" si="20"/>
        <v>0.97447826107524205</v>
      </c>
      <c r="AL245" s="39"/>
    </row>
    <row r="246" spans="1:38" x14ac:dyDescent="0.25">
      <c r="A246" s="8" t="s">
        <v>302</v>
      </c>
      <c r="B246" s="13" t="s">
        <v>53</v>
      </c>
      <c r="C246" s="33">
        <v>26740.087</v>
      </c>
      <c r="D246" s="1">
        <v>28840.799999999999</v>
      </c>
      <c r="E246" s="1">
        <v>1.7909999999999999</v>
      </c>
      <c r="F246" s="1">
        <v>2.65</v>
      </c>
      <c r="G246" s="1">
        <v>4.01</v>
      </c>
      <c r="H246" s="19" t="s">
        <v>54</v>
      </c>
      <c r="I246" s="33">
        <v>0</v>
      </c>
      <c r="J246" s="1">
        <v>0</v>
      </c>
      <c r="K246" s="19">
        <v>0</v>
      </c>
      <c r="L246" s="33">
        <v>16504.978999999999</v>
      </c>
      <c r="M246" s="1">
        <v>0.34499999999999997</v>
      </c>
      <c r="N246" s="1">
        <v>11930.617</v>
      </c>
      <c r="O246" s="1">
        <v>0.249</v>
      </c>
      <c r="P246" s="1">
        <v>6041.6639999999998</v>
      </c>
      <c r="Q246" s="1">
        <v>0.126</v>
      </c>
      <c r="R246" s="19">
        <v>0.22594</v>
      </c>
      <c r="S246" s="33">
        <v>0</v>
      </c>
      <c r="T246" s="1">
        <v>0</v>
      </c>
      <c r="U246" s="19">
        <v>0</v>
      </c>
      <c r="V246" s="33">
        <v>16504.978999999999</v>
      </c>
      <c r="W246" s="1">
        <v>0.34499999999999997</v>
      </c>
      <c r="X246" s="1">
        <v>11930.617</v>
      </c>
      <c r="Y246" s="1">
        <v>0.249</v>
      </c>
      <c r="Z246" s="1">
        <v>0</v>
      </c>
      <c r="AA246" s="1">
        <v>0</v>
      </c>
      <c r="AB246" s="19">
        <v>0</v>
      </c>
      <c r="AC246" s="31">
        <v>216.27659</v>
      </c>
      <c r="AD246" s="32">
        <v>5.8831075222000004</v>
      </c>
      <c r="AE246" s="18">
        <f t="shared" si="17"/>
        <v>2.3747550278386198</v>
      </c>
      <c r="AF246" s="32">
        <v>7.4990676293999998</v>
      </c>
      <c r="AG246" s="32">
        <v>0.2039879637</v>
      </c>
      <c r="AH246" s="19">
        <f t="shared" si="18"/>
        <v>0.29958775179453001</v>
      </c>
      <c r="AI246" s="20">
        <f t="shared" si="19"/>
        <v>0.21356176170148961</v>
      </c>
      <c r="AJ246" s="13">
        <f t="shared" si="16"/>
        <v>69.493461667848891</v>
      </c>
      <c r="AK246" s="13">
        <f t="shared" si="20"/>
        <v>1.6949346166784889</v>
      </c>
      <c r="AL246" s="39"/>
    </row>
    <row r="247" spans="1:38" ht="15.75" thickBot="1" x14ac:dyDescent="0.3">
      <c r="A247" s="15" t="s">
        <v>303</v>
      </c>
      <c r="B247" s="16" t="s">
        <v>53</v>
      </c>
      <c r="C247" s="34">
        <v>28369.258999999998</v>
      </c>
      <c r="D247" s="27">
        <v>30763.52</v>
      </c>
      <c r="E247" s="27">
        <v>1.8009999999999999</v>
      </c>
      <c r="F247" s="27">
        <v>2.95</v>
      </c>
      <c r="G247" s="27">
        <v>5.28</v>
      </c>
      <c r="H247" s="23" t="s">
        <v>54</v>
      </c>
      <c r="I247" s="34">
        <v>612</v>
      </c>
      <c r="J247" s="27">
        <v>215.73</v>
      </c>
      <c r="K247" s="23">
        <v>119.8</v>
      </c>
      <c r="L247" s="34">
        <v>18346.484</v>
      </c>
      <c r="M247" s="27">
        <v>0.35899999999999999</v>
      </c>
      <c r="N247" s="27">
        <v>12594.388999999999</v>
      </c>
      <c r="O247" s="27">
        <v>0.247</v>
      </c>
      <c r="P247" s="27">
        <v>8449.5750000000007</v>
      </c>
      <c r="Q247" s="27">
        <v>0.16500000000000001</v>
      </c>
      <c r="R247" s="23">
        <v>0.29783999999999999</v>
      </c>
      <c r="S247" s="34">
        <v>0</v>
      </c>
      <c r="T247" s="27">
        <v>0</v>
      </c>
      <c r="U247" s="23">
        <v>0</v>
      </c>
      <c r="V247" s="34">
        <v>18346.484</v>
      </c>
      <c r="W247" s="27">
        <v>0.35899999999999999</v>
      </c>
      <c r="X247" s="27">
        <v>12594.335999999999</v>
      </c>
      <c r="Y247" s="27">
        <v>0.247</v>
      </c>
      <c r="Z247" s="27">
        <v>0</v>
      </c>
      <c r="AA247" s="27">
        <v>0</v>
      </c>
      <c r="AB247" s="23">
        <v>0</v>
      </c>
      <c r="AC247" s="35">
        <v>206.33534</v>
      </c>
      <c r="AD247" s="36">
        <v>1.8004100537000001</v>
      </c>
      <c r="AE247" s="22">
        <f t="shared" si="17"/>
        <v>1.6199612415395404</v>
      </c>
      <c r="AF247" s="36">
        <v>6.7072215359999996</v>
      </c>
      <c r="AG247" s="36">
        <v>5.8524870700000002E-2</v>
      </c>
      <c r="AH247" s="23">
        <f>(AF247*39.95)/1000</f>
        <v>0.26795350036320004</v>
      </c>
      <c r="AI247" s="24">
        <f t="shared" si="19"/>
        <v>0.19101121874599469</v>
      </c>
      <c r="AJ247" s="16">
        <f t="shared" si="16"/>
        <v>15.764374997572537</v>
      </c>
      <c r="AK247" s="16">
        <f t="shared" si="20"/>
        <v>1.1576437499757253</v>
      </c>
      <c r="AL247" s="39"/>
    </row>
    <row r="248" spans="1:38" x14ac:dyDescent="0.25">
      <c r="A248" s="11" t="s">
        <v>304</v>
      </c>
      <c r="B248" s="13" t="s">
        <v>305</v>
      </c>
      <c r="C248" s="1">
        <v>37605.892999999996</v>
      </c>
      <c r="D248" s="1">
        <v>34608.959999999999</v>
      </c>
      <c r="E248" s="1">
        <v>1.528</v>
      </c>
      <c r="F248" s="1">
        <v>5.63</v>
      </c>
      <c r="G248" s="1">
        <v>6.19</v>
      </c>
      <c r="H248" s="1" t="s">
        <v>54</v>
      </c>
      <c r="I248" s="28">
        <v>4395.3500000000004</v>
      </c>
      <c r="J248" s="1">
        <v>1168.79</v>
      </c>
      <c r="K248" s="1">
        <v>764.81</v>
      </c>
      <c r="L248" s="28">
        <v>26850.993999999999</v>
      </c>
      <c r="M248" s="1">
        <v>0.46700000000000003</v>
      </c>
      <c r="N248" s="1">
        <v>19851.13</v>
      </c>
      <c r="O248" s="1">
        <v>0.34499999999999997</v>
      </c>
      <c r="P248" s="1">
        <v>16188.597</v>
      </c>
      <c r="Q248" s="1">
        <v>0.28199999999999997</v>
      </c>
      <c r="R248" s="1">
        <v>0.43047999999999997</v>
      </c>
      <c r="S248" s="28">
        <v>4293.8500000000004</v>
      </c>
      <c r="T248" s="1">
        <v>1141.8</v>
      </c>
      <c r="U248" s="1">
        <v>747.15</v>
      </c>
      <c r="V248" s="28">
        <v>26850.993999999999</v>
      </c>
      <c r="W248" s="1">
        <v>0.46700000000000003</v>
      </c>
      <c r="X248" s="1">
        <v>19851.13</v>
      </c>
      <c r="Y248" s="1">
        <v>0.34499999999999997</v>
      </c>
      <c r="Z248" s="1">
        <v>16133.013999999999</v>
      </c>
      <c r="AA248" s="1">
        <v>0.28100000000000003</v>
      </c>
      <c r="AB248" s="1">
        <v>0.42899999999999999</v>
      </c>
      <c r="AC248" s="37">
        <v>362.98849999999999</v>
      </c>
      <c r="AD248" s="32">
        <v>4.3101193951000001</v>
      </c>
      <c r="AE248" s="25">
        <f>((AC248/6.0221409E+23)*39.95)/(P248*1E-24)</f>
        <v>1.4874744870312282</v>
      </c>
      <c r="AF248" s="37">
        <v>10.488403261</v>
      </c>
      <c r="AG248" s="32">
        <v>0.12453912540000001</v>
      </c>
      <c r="AH248" s="1">
        <f>(AF248*39.95)/1000</f>
        <v>0.41901171027695006</v>
      </c>
      <c r="AI248" s="20">
        <f>AH248/1.40281551064036</f>
        <v>0.29869338277110924</v>
      </c>
      <c r="AJ248" s="1">
        <f t="shared" si="16"/>
        <v>5.9196392805352014</v>
      </c>
      <c r="AK248" s="13">
        <f t="shared" si="20"/>
        <v>1.059196392805352</v>
      </c>
      <c r="AL248" s="39" t="s">
        <v>55</v>
      </c>
    </row>
    <row r="249" spans="1:38" x14ac:dyDescent="0.25">
      <c r="A249" s="11" t="s">
        <v>306</v>
      </c>
      <c r="B249" s="13" t="s">
        <v>305</v>
      </c>
      <c r="C249" s="1">
        <v>23691.851999999999</v>
      </c>
      <c r="D249" s="1">
        <v>23072.639999999999</v>
      </c>
      <c r="E249" s="1">
        <v>1.617</v>
      </c>
      <c r="F249" s="1">
        <v>6.96</v>
      </c>
      <c r="G249" s="1">
        <v>7.65</v>
      </c>
      <c r="H249" s="1" t="s">
        <v>54</v>
      </c>
      <c r="I249" s="33">
        <v>1755.1</v>
      </c>
      <c r="J249" s="1">
        <v>740.8</v>
      </c>
      <c r="K249" s="1">
        <v>458.09</v>
      </c>
      <c r="L249" s="33">
        <v>14671.646000000001</v>
      </c>
      <c r="M249" s="1">
        <v>0.38300000000000001</v>
      </c>
      <c r="N249" s="1">
        <v>11884.63</v>
      </c>
      <c r="O249" s="1">
        <v>0.31</v>
      </c>
      <c r="P249" s="1">
        <v>8816.018</v>
      </c>
      <c r="Q249" s="1">
        <v>0.23</v>
      </c>
      <c r="R249" s="1">
        <v>0.37211</v>
      </c>
      <c r="S249" s="33">
        <v>1763.39</v>
      </c>
      <c r="T249" s="1">
        <v>744.3</v>
      </c>
      <c r="U249" s="1">
        <v>460.26</v>
      </c>
      <c r="V249" s="33">
        <v>14671.646000000001</v>
      </c>
      <c r="W249" s="1">
        <v>0.38300000000000001</v>
      </c>
      <c r="X249" s="1">
        <v>11884.617</v>
      </c>
      <c r="Y249" s="1">
        <v>0.31</v>
      </c>
      <c r="Z249" s="1">
        <v>8796.9940000000006</v>
      </c>
      <c r="AA249" s="1">
        <v>0.23</v>
      </c>
      <c r="AB249" s="1">
        <v>0.37130999999999997</v>
      </c>
      <c r="AC249" s="31">
        <v>204</v>
      </c>
      <c r="AD249" s="32">
        <v>0</v>
      </c>
      <c r="AE249" s="25">
        <f t="shared" si="17"/>
        <v>1.5350536914787318</v>
      </c>
      <c r="AF249" s="31">
        <v>8.8417440162999998</v>
      </c>
      <c r="AG249" s="32">
        <v>0</v>
      </c>
      <c r="AH249" s="1">
        <f t="shared" ref="AH249:AH257" si="21">(AF249*39.95)/1000</f>
        <v>0.353227673451185</v>
      </c>
      <c r="AI249" s="20">
        <f t="shared" si="19"/>
        <v>0.25179909316082694</v>
      </c>
      <c r="AJ249" s="1">
        <f t="shared" si="16"/>
        <v>9.4778665916638811</v>
      </c>
      <c r="AK249" s="13">
        <f t="shared" si="20"/>
        <v>1.0947786659166387</v>
      </c>
      <c r="AL249" s="39" t="s">
        <v>55</v>
      </c>
    </row>
    <row r="250" spans="1:38" x14ac:dyDescent="0.25">
      <c r="A250" s="11" t="s">
        <v>307</v>
      </c>
      <c r="B250" s="13" t="s">
        <v>305</v>
      </c>
      <c r="C250" s="1">
        <v>38540.425000000003</v>
      </c>
      <c r="D250" s="1">
        <v>34415.599999999999</v>
      </c>
      <c r="E250" s="1">
        <v>1.4830000000000001</v>
      </c>
      <c r="F250" s="1">
        <v>5.7</v>
      </c>
      <c r="G250" s="1">
        <v>7.21</v>
      </c>
      <c r="H250" s="1" t="s">
        <v>54</v>
      </c>
      <c r="I250" s="33">
        <v>4554.1099999999997</v>
      </c>
      <c r="J250" s="1">
        <v>1181.6500000000001</v>
      </c>
      <c r="K250" s="1">
        <v>796.89</v>
      </c>
      <c r="L250" s="33">
        <v>26283.455999999998</v>
      </c>
      <c r="M250" s="1">
        <v>0.46</v>
      </c>
      <c r="N250" s="1">
        <v>20581.458999999999</v>
      </c>
      <c r="O250" s="1">
        <v>0.36</v>
      </c>
      <c r="P250" s="1">
        <v>17179.344000000001</v>
      </c>
      <c r="Q250" s="1">
        <v>0.30099999999999999</v>
      </c>
      <c r="R250" s="1">
        <v>0.44574999999999998</v>
      </c>
      <c r="S250" s="33">
        <v>4543.01</v>
      </c>
      <c r="T250" s="1">
        <v>1178.77</v>
      </c>
      <c r="U250" s="1">
        <v>794.95</v>
      </c>
      <c r="V250" s="33">
        <v>26283.455999999998</v>
      </c>
      <c r="W250" s="1">
        <v>0.46</v>
      </c>
      <c r="X250" s="1">
        <v>20581.100999999999</v>
      </c>
      <c r="Y250" s="1">
        <v>0.36</v>
      </c>
      <c r="Z250" s="1">
        <v>17193.452000000001</v>
      </c>
      <c r="AA250" s="1">
        <v>0.30099999999999999</v>
      </c>
      <c r="AB250" s="1">
        <v>0.44611000000000001</v>
      </c>
      <c r="AC250" s="31">
        <v>381.38029999999998</v>
      </c>
      <c r="AD250" s="32">
        <v>1.4908838451999999</v>
      </c>
      <c r="AE250" s="25">
        <f t="shared" si="17"/>
        <v>1.4727110692626812</v>
      </c>
      <c r="AF250" s="31">
        <v>11.0817467427</v>
      </c>
      <c r="AG250" s="32">
        <v>4.3320531199999998E-2</v>
      </c>
      <c r="AH250" s="1">
        <f t="shared" si="21"/>
        <v>0.44271578237086506</v>
      </c>
      <c r="AI250" s="20">
        <f t="shared" si="19"/>
        <v>0.31559088063459845</v>
      </c>
      <c r="AJ250" s="1">
        <f t="shared" si="16"/>
        <v>4.8474686493682579</v>
      </c>
      <c r="AK250" s="13">
        <f t="shared" si="20"/>
        <v>1.0484746864936827</v>
      </c>
      <c r="AL250" s="39" t="s">
        <v>55</v>
      </c>
    </row>
    <row r="251" spans="1:38" x14ac:dyDescent="0.25">
      <c r="A251" s="11" t="s">
        <v>308</v>
      </c>
      <c r="B251" s="13" t="s">
        <v>305</v>
      </c>
      <c r="C251" s="1">
        <v>60890.364000000001</v>
      </c>
      <c r="D251" s="1">
        <v>58690.62</v>
      </c>
      <c r="E251" s="1">
        <v>1.601</v>
      </c>
      <c r="F251" s="1">
        <v>4.0999999999999996</v>
      </c>
      <c r="G251" s="1">
        <v>6.43</v>
      </c>
      <c r="H251" s="1" t="s">
        <v>59</v>
      </c>
      <c r="I251" s="33">
        <v>4982.2</v>
      </c>
      <c r="J251" s="1">
        <v>818.22</v>
      </c>
      <c r="K251" s="1">
        <v>511.21</v>
      </c>
      <c r="L251" s="33">
        <v>41446.372000000003</v>
      </c>
      <c r="M251" s="1">
        <v>0.42499999999999999</v>
      </c>
      <c r="N251" s="1">
        <v>30673.064999999999</v>
      </c>
      <c r="O251" s="1">
        <v>0.315</v>
      </c>
      <c r="P251" s="1">
        <v>24004.741000000002</v>
      </c>
      <c r="Q251" s="1">
        <v>0.246</v>
      </c>
      <c r="R251" s="1">
        <v>0.39423000000000002</v>
      </c>
      <c r="S251" s="33">
        <v>5055.37</v>
      </c>
      <c r="T251" s="1">
        <v>830.24</v>
      </c>
      <c r="U251" s="1">
        <v>518.72</v>
      </c>
      <c r="V251" s="33">
        <v>41446.372000000003</v>
      </c>
      <c r="W251" s="1">
        <v>0.42499999999999999</v>
      </c>
      <c r="X251" s="1">
        <v>30672.311000000002</v>
      </c>
      <c r="Y251" s="1">
        <v>0.315</v>
      </c>
      <c r="Z251" s="1">
        <v>24040.957999999999</v>
      </c>
      <c r="AA251" s="1">
        <v>0.247</v>
      </c>
      <c r="AB251" s="1">
        <v>0.39482</v>
      </c>
      <c r="AC251" s="31">
        <v>481.31270000000001</v>
      </c>
      <c r="AD251" s="32">
        <v>3.3428379919000002</v>
      </c>
      <c r="AE251" s="25">
        <f t="shared" si="17"/>
        <v>1.330136367882444</v>
      </c>
      <c r="AF251" s="31">
        <v>8.2009419647000001</v>
      </c>
      <c r="AG251" s="32">
        <v>5.6957608600000001E-2</v>
      </c>
      <c r="AH251" s="1">
        <f t="shared" si="21"/>
        <v>0.32762763148976498</v>
      </c>
      <c r="AI251" s="20">
        <f t="shared" si="19"/>
        <v>0.23355004917233121</v>
      </c>
      <c r="AJ251" s="1">
        <f t="shared" si="16"/>
        <v>5.0609556210035693</v>
      </c>
      <c r="AK251" s="13">
        <f t="shared" si="20"/>
        <v>0.94939044378996429</v>
      </c>
      <c r="AL251" s="39" t="s">
        <v>55</v>
      </c>
    </row>
    <row r="252" spans="1:38" x14ac:dyDescent="0.25">
      <c r="A252" s="11" t="s">
        <v>309</v>
      </c>
      <c r="B252" s="13" t="s">
        <v>305</v>
      </c>
      <c r="C252" s="1">
        <v>39080.377</v>
      </c>
      <c r="D252" s="1">
        <v>46145.279999999999</v>
      </c>
      <c r="E252" s="1">
        <v>1.9610000000000001</v>
      </c>
      <c r="F252" s="1">
        <v>5.0599999999999996</v>
      </c>
      <c r="G252" s="1">
        <v>5.84</v>
      </c>
      <c r="H252" s="1" t="s">
        <v>54</v>
      </c>
      <c r="I252" s="33">
        <v>1228.8900000000001</v>
      </c>
      <c r="J252" s="1">
        <v>314.45</v>
      </c>
      <c r="K252" s="1">
        <v>160.37</v>
      </c>
      <c r="L252" s="33">
        <v>14385.769</v>
      </c>
      <c r="M252" s="1">
        <v>0.188</v>
      </c>
      <c r="N252" s="1">
        <v>15454.338</v>
      </c>
      <c r="O252" s="1">
        <v>0.20200000000000001</v>
      </c>
      <c r="P252" s="1">
        <v>7149.1769999999997</v>
      </c>
      <c r="Q252" s="1">
        <v>9.2999999999999999E-2</v>
      </c>
      <c r="R252" s="1">
        <v>0.18293999999999999</v>
      </c>
      <c r="S252" s="33">
        <v>1215.76</v>
      </c>
      <c r="T252" s="1">
        <v>311.08999999999997</v>
      </c>
      <c r="U252" s="1">
        <v>158.66</v>
      </c>
      <c r="V252" s="33">
        <v>14385.769</v>
      </c>
      <c r="W252" s="1">
        <v>0.188</v>
      </c>
      <c r="X252" s="1">
        <v>15453.138000000001</v>
      </c>
      <c r="Y252" s="1">
        <v>0.20200000000000001</v>
      </c>
      <c r="Z252" s="1">
        <v>7225.8869999999997</v>
      </c>
      <c r="AA252" s="1">
        <v>9.4E-2</v>
      </c>
      <c r="AB252" s="1">
        <v>0.18490000000000001</v>
      </c>
      <c r="AC252" s="31">
        <v>128.76349999999999</v>
      </c>
      <c r="AD252" s="32">
        <v>3.2597481498</v>
      </c>
      <c r="AE252" s="25">
        <f t="shared" si="17"/>
        <v>1.1948203055194546</v>
      </c>
      <c r="AF252" s="31">
        <v>2.7904262392999999</v>
      </c>
      <c r="AG252" s="32">
        <v>7.0641810499999999E-2</v>
      </c>
      <c r="AH252" s="1">
        <f t="shared" si="21"/>
        <v>0.111477528260035</v>
      </c>
      <c r="AI252" s="20">
        <f t="shared" si="19"/>
        <v>7.9466991499935385E-2</v>
      </c>
      <c r="AJ252" s="1">
        <f t="shared" ref="AJ252:AJ257" si="22">(ABS(AI252-Q252)/Q252)*100</f>
        <v>14.551622043080231</v>
      </c>
      <c r="AK252" s="13">
        <f t="shared" si="20"/>
        <v>0.85448377956919774</v>
      </c>
      <c r="AL252" s="39" t="s">
        <v>55</v>
      </c>
    </row>
    <row r="253" spans="1:38" x14ac:dyDescent="0.25">
      <c r="A253" s="11" t="s">
        <v>310</v>
      </c>
      <c r="B253" s="13" t="s">
        <v>305</v>
      </c>
      <c r="C253" s="1">
        <v>42128.930999999997</v>
      </c>
      <c r="D253" s="1">
        <v>46145.279999999999</v>
      </c>
      <c r="E253" s="1">
        <v>1.819</v>
      </c>
      <c r="F253" s="1">
        <v>5.76</v>
      </c>
      <c r="G253" s="1">
        <v>6.33</v>
      </c>
      <c r="H253" s="1" t="s">
        <v>54</v>
      </c>
      <c r="I253" s="33">
        <v>2089.4699999999998</v>
      </c>
      <c r="J253" s="1">
        <v>495.97</v>
      </c>
      <c r="K253" s="1">
        <v>272.68</v>
      </c>
      <c r="L253" s="33">
        <v>23872.968000000001</v>
      </c>
      <c r="M253" s="1">
        <v>0.312</v>
      </c>
      <c r="N253" s="1">
        <v>18440.54</v>
      </c>
      <c r="O253" s="1">
        <v>0.24099999999999999</v>
      </c>
      <c r="P253" s="1">
        <v>12360.694</v>
      </c>
      <c r="Q253" s="1">
        <v>0.161</v>
      </c>
      <c r="R253" s="1">
        <v>0.29339999999999999</v>
      </c>
      <c r="S253" s="33">
        <v>1885.01</v>
      </c>
      <c r="T253" s="1">
        <v>447.44</v>
      </c>
      <c r="U253" s="1">
        <v>246</v>
      </c>
      <c r="V253" s="33">
        <v>23872.968000000001</v>
      </c>
      <c r="W253" s="1">
        <v>0.312</v>
      </c>
      <c r="X253" s="1">
        <v>18440.228999999999</v>
      </c>
      <c r="Y253" s="1">
        <v>0.24099999999999999</v>
      </c>
      <c r="Z253" s="1">
        <v>8220.6540000000005</v>
      </c>
      <c r="AA253" s="1">
        <v>0.107</v>
      </c>
      <c r="AB253" s="1">
        <v>0.19513</v>
      </c>
      <c r="AC253" s="31">
        <v>276.8698</v>
      </c>
      <c r="AD253" s="32">
        <v>1.6141770163</v>
      </c>
      <c r="AE253" s="25">
        <f t="shared" si="17"/>
        <v>1.4859308622851175</v>
      </c>
      <c r="AF253" s="31">
        <v>6.0000291603999996</v>
      </c>
      <c r="AG253" s="32">
        <v>3.4980735200000002E-2</v>
      </c>
      <c r="AH253" s="1">
        <f t="shared" si="21"/>
        <v>0.23970116495798002</v>
      </c>
      <c r="AI253" s="20">
        <f t="shared" si="19"/>
        <v>0.17087148177350903</v>
      </c>
      <c r="AJ253" s="1">
        <f t="shared" si="22"/>
        <v>6.1313551388254801</v>
      </c>
      <c r="AK253" s="13">
        <f t="shared" si="20"/>
        <v>1.0613135513882548</v>
      </c>
      <c r="AL253" s="39"/>
    </row>
    <row r="254" spans="1:38" x14ac:dyDescent="0.25">
      <c r="A254" s="11" t="s">
        <v>311</v>
      </c>
      <c r="B254" s="13" t="s">
        <v>305</v>
      </c>
      <c r="C254" s="1">
        <v>178303.16500000001</v>
      </c>
      <c r="D254" s="1">
        <v>188426.56</v>
      </c>
      <c r="E254" s="1">
        <v>1.7549999999999999</v>
      </c>
      <c r="F254" s="1">
        <v>5.03</v>
      </c>
      <c r="G254" s="1">
        <v>7.22</v>
      </c>
      <c r="H254" s="1" t="s">
        <v>54</v>
      </c>
      <c r="I254" s="33">
        <v>10945.54</v>
      </c>
      <c r="J254" s="1">
        <v>613.87</v>
      </c>
      <c r="K254" s="1">
        <v>349.82</v>
      </c>
      <c r="L254" s="33">
        <v>106829.73</v>
      </c>
      <c r="M254" s="1">
        <v>0.34100000000000003</v>
      </c>
      <c r="N254" s="1">
        <v>81442.294999999998</v>
      </c>
      <c r="O254" s="1">
        <v>0.26</v>
      </c>
      <c r="P254" s="1">
        <v>57522.692999999999</v>
      </c>
      <c r="Q254" s="1">
        <v>0.184</v>
      </c>
      <c r="R254" s="1">
        <v>0.32261000000000001</v>
      </c>
      <c r="S254" s="33">
        <v>11022.09</v>
      </c>
      <c r="T254" s="1">
        <v>618.16999999999996</v>
      </c>
      <c r="U254" s="1">
        <v>352.27</v>
      </c>
      <c r="V254" s="33">
        <v>106829.73</v>
      </c>
      <c r="W254" s="1">
        <v>0.34100000000000003</v>
      </c>
      <c r="X254" s="1">
        <v>81441.808999999994</v>
      </c>
      <c r="Y254" s="1">
        <v>0.26</v>
      </c>
      <c r="Z254" s="1">
        <v>56870.815000000002</v>
      </c>
      <c r="AA254" s="1">
        <v>0.182</v>
      </c>
      <c r="AB254" s="1">
        <v>0.31896000000000002</v>
      </c>
      <c r="AC254" s="31">
        <v>1199.8889999999999</v>
      </c>
      <c r="AD254" s="32">
        <v>13.701807457399999</v>
      </c>
      <c r="AE254" s="25">
        <f t="shared" si="17"/>
        <v>1.3837821788414728</v>
      </c>
      <c r="AF254" s="31">
        <v>6.3680140372</v>
      </c>
      <c r="AG254" s="32">
        <v>7.2717811600000001E-2</v>
      </c>
      <c r="AH254" s="1">
        <f t="shared" si="21"/>
        <v>0.25440216078614003</v>
      </c>
      <c r="AI254" s="20">
        <f t="shared" si="19"/>
        <v>0.18135111770328946</v>
      </c>
      <c r="AJ254" s="1">
        <f t="shared" si="22"/>
        <v>1.4396099438644219</v>
      </c>
      <c r="AK254" s="13">
        <f t="shared" si="20"/>
        <v>0.98560390056135583</v>
      </c>
      <c r="AL254" s="39" t="s">
        <v>55</v>
      </c>
    </row>
    <row r="255" spans="1:38" x14ac:dyDescent="0.25">
      <c r="A255" s="11" t="s">
        <v>312</v>
      </c>
      <c r="B255" s="13" t="s">
        <v>305</v>
      </c>
      <c r="C255" s="1">
        <v>57598.82</v>
      </c>
      <c r="D255" s="1">
        <v>58449.599999999999</v>
      </c>
      <c r="E255" s="1">
        <v>1.6850000000000001</v>
      </c>
      <c r="F255" s="1">
        <v>4.38</v>
      </c>
      <c r="G255" s="1">
        <v>6.29</v>
      </c>
      <c r="H255" s="1" t="s">
        <v>54</v>
      </c>
      <c r="I255" s="33">
        <v>3942.48</v>
      </c>
      <c r="J255" s="1">
        <v>684.47</v>
      </c>
      <c r="K255" s="1">
        <v>406.2</v>
      </c>
      <c r="L255" s="33">
        <v>30040.519</v>
      </c>
      <c r="M255" s="1">
        <v>0.31</v>
      </c>
      <c r="N255" s="1">
        <v>27262.46</v>
      </c>
      <c r="O255" s="1">
        <v>0.28100000000000003</v>
      </c>
      <c r="P255" s="1">
        <v>18786.561000000002</v>
      </c>
      <c r="Q255" s="1">
        <v>0.19400000000000001</v>
      </c>
      <c r="R255" s="1">
        <v>0.32616000000000001</v>
      </c>
      <c r="S255" s="33">
        <v>4001.92</v>
      </c>
      <c r="T255" s="1">
        <v>694.79</v>
      </c>
      <c r="U255" s="1">
        <v>412.32</v>
      </c>
      <c r="V255" s="33">
        <v>30040.519</v>
      </c>
      <c r="W255" s="1">
        <v>0.31</v>
      </c>
      <c r="X255" s="1">
        <v>27262.093000000001</v>
      </c>
      <c r="Y255" s="1">
        <v>0.28100000000000003</v>
      </c>
      <c r="Z255" s="1">
        <v>18590.021000000001</v>
      </c>
      <c r="AA255" s="1">
        <v>0.192</v>
      </c>
      <c r="AB255" s="1">
        <v>0.32274999999999998</v>
      </c>
      <c r="AC255" s="31">
        <v>423.35430000000002</v>
      </c>
      <c r="AD255" s="32">
        <v>4.1812091360999997</v>
      </c>
      <c r="AE255" s="25">
        <f t="shared" si="17"/>
        <v>1.4949358589696489</v>
      </c>
      <c r="AF255" s="31">
        <v>7.2431526649000002</v>
      </c>
      <c r="AG255" s="32">
        <v>7.1536148600000002E-2</v>
      </c>
      <c r="AH255" s="1">
        <f t="shared" si="21"/>
        <v>0.28936394896275502</v>
      </c>
      <c r="AI255" s="20">
        <f t="shared" si="19"/>
        <v>0.20627370225658939</v>
      </c>
      <c r="AJ255" s="1">
        <f t="shared" si="22"/>
        <v>6.3266506477264883</v>
      </c>
      <c r="AK255" s="13">
        <f t="shared" si="20"/>
        <v>1.0632665064772648</v>
      </c>
      <c r="AL255" s="39" t="s">
        <v>55</v>
      </c>
    </row>
    <row r="256" spans="1:38" x14ac:dyDescent="0.25">
      <c r="A256" s="11" t="s">
        <v>313</v>
      </c>
      <c r="B256" s="13" t="s">
        <v>305</v>
      </c>
      <c r="C256" s="1">
        <v>47907.945</v>
      </c>
      <c r="D256" s="1">
        <v>53836.160000000003</v>
      </c>
      <c r="E256" s="1">
        <v>1.8660000000000001</v>
      </c>
      <c r="F256" s="1">
        <v>5.62</v>
      </c>
      <c r="G256" s="1">
        <v>6.29</v>
      </c>
      <c r="H256" s="1" t="s">
        <v>54</v>
      </c>
      <c r="I256" s="33">
        <v>2586.8200000000002</v>
      </c>
      <c r="J256" s="1">
        <v>539.96</v>
      </c>
      <c r="K256" s="1">
        <v>289.36</v>
      </c>
      <c r="L256" s="33">
        <v>20256.349999999999</v>
      </c>
      <c r="M256" s="1">
        <v>0.22700000000000001</v>
      </c>
      <c r="N256" s="1">
        <v>20241.571</v>
      </c>
      <c r="O256" s="1">
        <v>0.22600000000000001</v>
      </c>
      <c r="P256" s="1">
        <v>11106.55</v>
      </c>
      <c r="Q256" s="1">
        <v>0.124</v>
      </c>
      <c r="R256" s="1">
        <v>0.23183000000000001</v>
      </c>
      <c r="S256" s="33">
        <v>2611.38</v>
      </c>
      <c r="T256" s="1">
        <v>545.08000000000004</v>
      </c>
      <c r="U256" s="1">
        <v>292.11</v>
      </c>
      <c r="V256" s="33">
        <v>20256.349999999999</v>
      </c>
      <c r="W256" s="1">
        <v>0.22700000000000001</v>
      </c>
      <c r="X256" s="1">
        <v>20241.566999999999</v>
      </c>
      <c r="Y256" s="1">
        <v>0.22600000000000001</v>
      </c>
      <c r="Z256" s="1">
        <v>10999.268</v>
      </c>
      <c r="AA256" s="1">
        <v>0.123</v>
      </c>
      <c r="AB256" s="1">
        <v>0.22958999999999999</v>
      </c>
      <c r="AC256" s="31">
        <v>237.28280000000001</v>
      </c>
      <c r="AD256" s="32">
        <v>2.5751947964999999</v>
      </c>
      <c r="AE256" s="25">
        <f t="shared" si="17"/>
        <v>1.4172711724908313</v>
      </c>
      <c r="AF256" s="31">
        <v>4.4075499518000001</v>
      </c>
      <c r="AG256" s="32">
        <v>4.7834481499999998E-2</v>
      </c>
      <c r="AH256" s="1">
        <f t="shared" si="21"/>
        <v>0.17608162057441001</v>
      </c>
      <c r="AI256" s="20">
        <f t="shared" si="19"/>
        <v>0.12552015517281523</v>
      </c>
      <c r="AJ256" s="1">
        <f t="shared" si="22"/>
        <v>1.2259315909800239</v>
      </c>
      <c r="AK256" s="13">
        <f t="shared" si="20"/>
        <v>1.0122593159098003</v>
      </c>
      <c r="AL256" s="39" t="s">
        <v>55</v>
      </c>
    </row>
    <row r="257" spans="1:38" x14ac:dyDescent="0.25">
      <c r="A257" s="11" t="s">
        <v>314</v>
      </c>
      <c r="B257" s="13" t="s">
        <v>305</v>
      </c>
      <c r="C257" s="1">
        <v>81437.019</v>
      </c>
      <c r="D257" s="1">
        <v>77364.63</v>
      </c>
      <c r="E257" s="1">
        <v>1.5780000000000001</v>
      </c>
      <c r="F257" s="1">
        <v>4.37</v>
      </c>
      <c r="G257" s="1">
        <v>7.82</v>
      </c>
      <c r="H257" s="1" t="s">
        <v>59</v>
      </c>
      <c r="I257" s="33">
        <v>4913.59</v>
      </c>
      <c r="J257" s="1">
        <v>603.36</v>
      </c>
      <c r="K257" s="1">
        <v>382.48</v>
      </c>
      <c r="L257" s="33">
        <v>56834.627999999997</v>
      </c>
      <c r="M257" s="1">
        <v>0.442</v>
      </c>
      <c r="N257" s="1">
        <v>41443.991999999998</v>
      </c>
      <c r="O257" s="1">
        <v>0.32300000000000001</v>
      </c>
      <c r="P257" s="1">
        <v>33101.317000000003</v>
      </c>
      <c r="Q257" s="1">
        <v>0.25800000000000001</v>
      </c>
      <c r="R257" s="1">
        <v>0.40647</v>
      </c>
      <c r="S257" s="33">
        <v>3711.82</v>
      </c>
      <c r="T257" s="1">
        <v>455.79</v>
      </c>
      <c r="U257" s="1">
        <v>288.93</v>
      </c>
      <c r="V257" s="33">
        <v>56834.627999999997</v>
      </c>
      <c r="W257" s="1">
        <v>0.442</v>
      </c>
      <c r="X257" s="1">
        <v>41443.93</v>
      </c>
      <c r="Y257" s="1">
        <v>0.32300000000000001</v>
      </c>
      <c r="Z257" s="1">
        <v>27129.196</v>
      </c>
      <c r="AA257" s="1">
        <v>0.21099999999999999</v>
      </c>
      <c r="AB257" s="1">
        <v>0.33312999999999998</v>
      </c>
      <c r="AC257" s="31">
        <v>645.68010000000004</v>
      </c>
      <c r="AD257" s="32">
        <v>7.6495523895000002</v>
      </c>
      <c r="AE257" s="25">
        <f t="shared" si="17"/>
        <v>1.2940110929890847</v>
      </c>
      <c r="AF257" s="31">
        <v>8.3460328917000002</v>
      </c>
      <c r="AG257" s="32">
        <v>9.8877781499999998E-2</v>
      </c>
      <c r="AH257" s="1">
        <f t="shared" si="21"/>
        <v>0.33342401402341504</v>
      </c>
      <c r="AI257" s="20">
        <f t="shared" si="19"/>
        <v>0.23768201270544337</v>
      </c>
      <c r="AJ257" s="1">
        <f t="shared" si="22"/>
        <v>7.8751888738591624</v>
      </c>
      <c r="AK257" s="13">
        <f t="shared" si="20"/>
        <v>0.92124811126140838</v>
      </c>
      <c r="AL257" s="39"/>
    </row>
    <row r="258" spans="1:38" ht="15.75" thickBot="1" x14ac:dyDescent="0.3">
      <c r="A258" s="17" t="s">
        <v>315</v>
      </c>
      <c r="B258" s="16" t="s">
        <v>305</v>
      </c>
      <c r="C258" s="27">
        <v>24576.606</v>
      </c>
      <c r="D258" s="27">
        <v>25956.720000000001</v>
      </c>
      <c r="E258" s="27">
        <v>1.754</v>
      </c>
      <c r="F258" s="27">
        <v>4.01</v>
      </c>
      <c r="G258" s="27">
        <v>4.45</v>
      </c>
      <c r="H258" s="27" t="s">
        <v>54</v>
      </c>
      <c r="I258" s="34">
        <v>57.45</v>
      </c>
      <c r="J258" s="27">
        <v>23.38</v>
      </c>
      <c r="K258" s="27">
        <v>13.33</v>
      </c>
      <c r="L258" s="34">
        <v>15659.629000000001</v>
      </c>
      <c r="M258" s="27">
        <v>0.36299999999999999</v>
      </c>
      <c r="N258" s="27">
        <v>11230.429</v>
      </c>
      <c r="O258" s="27">
        <v>0.26100000000000001</v>
      </c>
      <c r="P258" s="27">
        <v>7525.5110000000004</v>
      </c>
      <c r="Q258" s="27">
        <v>0.17499999999999999</v>
      </c>
      <c r="R258" s="27">
        <v>0.30620999999999998</v>
      </c>
      <c r="S258" s="34">
        <v>49.31</v>
      </c>
      <c r="T258" s="27">
        <v>20.059999999999999</v>
      </c>
      <c r="U258" s="27">
        <v>11.44</v>
      </c>
      <c r="V258" s="34">
        <v>15659.629000000001</v>
      </c>
      <c r="W258" s="27">
        <v>0.36299999999999999</v>
      </c>
      <c r="X258" s="27">
        <v>11230.429</v>
      </c>
      <c r="Y258" s="27">
        <v>0.26100000000000001</v>
      </c>
      <c r="Z258" s="27">
        <v>5843.192</v>
      </c>
      <c r="AA258" s="27">
        <v>0.13600000000000001</v>
      </c>
      <c r="AB258" s="27">
        <v>0.23774999999999999</v>
      </c>
      <c r="AC258" s="35">
        <v>144</v>
      </c>
      <c r="AD258" s="36">
        <v>0</v>
      </c>
      <c r="AE258" s="26">
        <f>((AC258/6.0221409E+23)*39.95)/(P258*1E-24)</f>
        <v>1.2693820955892201</v>
      </c>
      <c r="AF258" s="35">
        <v>5.5477609513999999</v>
      </c>
      <c r="AG258" s="36">
        <v>0</v>
      </c>
      <c r="AH258" s="27">
        <f>(AF258*39.95)/1000</f>
        <v>0.22163305000843</v>
      </c>
      <c r="AI258" s="24">
        <f>AH258/1.40281551064036</f>
        <v>0.15799158786550521</v>
      </c>
      <c r="AJ258" s="27">
        <f>(ABS(AI258-Q258)/Q258)*100</f>
        <v>9.7190926482827305</v>
      </c>
      <c r="AK258" s="16">
        <f>AI258/Q258</f>
        <v>0.90280907351717266</v>
      </c>
      <c r="AL258" s="40"/>
    </row>
  </sheetData>
  <mergeCells count="17">
    <mergeCell ref="AI2:AI3"/>
    <mergeCell ref="AJ2:AJ3"/>
    <mergeCell ref="AL2:AL3"/>
    <mergeCell ref="AC1:AH1"/>
    <mergeCell ref="V1:AB1"/>
    <mergeCell ref="AG2:AG3"/>
    <mergeCell ref="AH2:AH3"/>
    <mergeCell ref="S1:U1"/>
    <mergeCell ref="AC2:AC3"/>
    <mergeCell ref="AD2:AD3"/>
    <mergeCell ref="AE2:AE3"/>
    <mergeCell ref="AF2:AF3"/>
    <mergeCell ref="L1:R1"/>
    <mergeCell ref="I1:K1"/>
    <mergeCell ref="C1:H1"/>
    <mergeCell ref="A1:A3"/>
    <mergeCell ref="B1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 Hajiahmadi farmahini</dc:creator>
  <cp:keywords/>
  <dc:description/>
  <cp:lastModifiedBy>Lev Sarkisov</cp:lastModifiedBy>
  <cp:revision/>
  <dcterms:created xsi:type="dcterms:W3CDTF">2021-04-20T14:22:19Z</dcterms:created>
  <dcterms:modified xsi:type="dcterms:W3CDTF">2022-04-22T10:31:55Z</dcterms:modified>
  <cp:category/>
  <cp:contentStatus/>
</cp:coreProperties>
</file>