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dut3\Downloads\"/>
    </mc:Choice>
  </mc:AlternateContent>
  <xr:revisionPtr revIDLastSave="0" documentId="13_ncr:1_{2FDEC52F-D570-406D-9C47-75F0512AE30A}" xr6:coauthVersionLast="47" xr6:coauthVersionMax="47" xr10:uidLastSave="{00000000-0000-0000-0000-000000000000}"/>
  <bookViews>
    <workbookView xWindow="-110" yWindow="-110" windowWidth="19420" windowHeight="10420" firstSheet="6" activeTab="11" xr2:uid="{00000000-000D-0000-FFFF-FFFF00000000}"/>
  </bookViews>
  <sheets>
    <sheet name="Frequency distribution table" sheetId="19" r:id="rId1"/>
    <sheet name="Bar chart" sheetId="20" r:id="rId2"/>
    <sheet name="Pie chart" sheetId="18" r:id="rId3"/>
    <sheet name="Pareto diagram" sheetId="21" r:id="rId4"/>
    <sheet name="Fr. distr. table" sheetId="10" r:id="rId5"/>
    <sheet name="The histogram" sheetId="9" r:id="rId6"/>
    <sheet name="Cross Table" sheetId="11" r:id="rId7"/>
    <sheet name="Mean,Median,Mode" sheetId="12" r:id="rId8"/>
    <sheet name="Skewness in Graph" sheetId="13" r:id="rId9"/>
    <sheet name="Variance" sheetId="15" r:id="rId10"/>
    <sheet name="SD&amp;CV" sheetId="16" r:id="rId11"/>
    <sheet name="Covariance" sheetId="17" r:id="rId12"/>
  </sheets>
  <externalReferences>
    <externalReference r:id="rId13"/>
    <externalReference r:id="rId14"/>
  </externalReferences>
  <definedNames>
    <definedName name="_xlchart.v1.0" hidden="1">'Skewness in Graph'!$B$10:$B$39</definedName>
    <definedName name="_xlchart.v1.1" hidden="1">'Skewness in Graph'!$B$9</definedName>
    <definedName name="_xlchart.v1.2" hidden="1">'Skewness in Graph'!$L$10:$L$39</definedName>
    <definedName name="_xlchart.v1.3" hidden="1">'Skewness in Graph'!$L$9</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21" l="1"/>
  <c r="D14" i="21"/>
  <c r="D12" i="21"/>
  <c r="C15" i="21"/>
  <c r="C15" i="18"/>
  <c r="D14" i="18" s="1"/>
  <c r="E14" i="18" s="1"/>
  <c r="D12" i="18"/>
  <c r="C14" i="20"/>
  <c r="C18" i="19"/>
  <c r="L18" i="16"/>
  <c r="G19" i="17"/>
  <c r="G17" i="17"/>
  <c r="G13" i="17"/>
  <c r="G14" i="17"/>
  <c r="G15" i="17"/>
  <c r="G16" i="17"/>
  <c r="G12" i="17"/>
  <c r="D17" i="17"/>
  <c r="C17" i="17"/>
  <c r="D15" i="21" l="1"/>
  <c r="E12" i="21"/>
  <c r="E13" i="21" s="1"/>
  <c r="E14" i="21" s="1"/>
  <c r="D13" i="18"/>
  <c r="E13" i="18" s="1"/>
  <c r="E12" i="18"/>
  <c r="D15" i="18" l="1"/>
  <c r="E15" i="18" s="1"/>
  <c r="I27" i="16" l="1"/>
  <c r="L27" i="16"/>
  <c r="L17" i="16"/>
  <c r="I21" i="16"/>
  <c r="L19" i="16"/>
  <c r="I19" i="16"/>
  <c r="I18" i="16"/>
  <c r="L21" i="16" l="1"/>
  <c r="I17" i="16"/>
  <c r="E10" i="15" l="1"/>
  <c r="F17" i="15"/>
  <c r="E23" i="11"/>
  <c r="D23" i="11"/>
  <c r="C23" i="11"/>
  <c r="O11" i="13"/>
  <c r="E11" i="13"/>
  <c r="D17" i="12" a="1"/>
  <c r="D17" i="12" s="1"/>
  <c r="D16" i="12"/>
  <c r="D15" i="12"/>
  <c r="D13" i="9" l="1"/>
  <c r="D16" i="9" l="1"/>
  <c r="C17" i="9"/>
  <c r="D17" i="9" s="1"/>
  <c r="C18" i="9" l="1"/>
  <c r="C19" i="9" l="1"/>
  <c r="D18" i="9"/>
  <c r="C20" i="9" l="1"/>
  <c r="D19" i="9"/>
  <c r="C21" i="9" l="1"/>
  <c r="D20" i="9"/>
  <c r="C22" i="9" l="1"/>
  <c r="D21" i="9"/>
  <c r="C23" i="9" l="1"/>
  <c r="D22" i="9"/>
  <c r="C24" i="9" l="1"/>
  <c r="D23" i="9"/>
  <c r="C25" i="9" l="1"/>
  <c r="D25" i="9" s="1"/>
  <c r="D24" i="9"/>
  <c r="E16" i="9" s="1" a="1"/>
  <c r="E16" i="9" l="1"/>
  <c r="E27" i="9" l="1"/>
  <c r="F17" i="9" l="1"/>
  <c r="F24" i="9"/>
  <c r="F23" i="9"/>
  <c r="F22" i="9"/>
  <c r="F20" i="9"/>
  <c r="F18" i="9"/>
  <c r="F25" i="9"/>
  <c r="F21" i="9"/>
  <c r="F19" i="9"/>
  <c r="F16" i="9"/>
  <c r="K16" i="10"/>
  <c r="D16" i="10"/>
  <c r="E16" i="10" s="1"/>
  <c r="L13" i="10"/>
  <c r="L16" i="10" s="1"/>
  <c r="E13" i="10"/>
  <c r="D17" i="10" l="1"/>
  <c r="F16" i="10"/>
  <c r="M16" i="10"/>
  <c r="K17" i="10"/>
  <c r="G16" i="10" l="1"/>
  <c r="E17" i="10"/>
  <c r="D18" i="10" s="1"/>
  <c r="L17" i="10"/>
  <c r="K18" i="10" s="1"/>
  <c r="N16" i="10"/>
  <c r="F17" i="10" l="1"/>
  <c r="G17" i="10" s="1"/>
  <c r="M17" i="10"/>
  <c r="L18" i="10"/>
  <c r="K19" i="10" s="1"/>
  <c r="E18" i="10"/>
  <c r="D19" i="10" s="1"/>
  <c r="F18" i="10"/>
  <c r="G18" i="10" s="1"/>
  <c r="E19" i="10" l="1"/>
  <c r="D20" i="10" s="1"/>
  <c r="L19" i="10"/>
  <c r="K20" i="10" s="1"/>
  <c r="M18" i="10"/>
  <c r="N18" i="10" s="1"/>
  <c r="N17" i="10"/>
  <c r="L20" i="10" l="1"/>
  <c r="K21" i="10" s="1"/>
  <c r="M19" i="10"/>
  <c r="N19" i="10" s="1"/>
  <c r="F19" i="10"/>
  <c r="E20" i="10"/>
  <c r="D21" i="10" s="1"/>
  <c r="E21" i="10" l="1"/>
  <c r="D22" i="10" s="1"/>
  <c r="F20" i="10"/>
  <c r="G20" i="10" s="1"/>
  <c r="M20" i="10"/>
  <c r="N20" i="10" s="1"/>
  <c r="G19" i="10"/>
  <c r="L21" i="10"/>
  <c r="K22" i="10" s="1"/>
  <c r="M21" i="10" l="1"/>
  <c r="N21" i="10" s="1"/>
  <c r="L22" i="10"/>
  <c r="K23" i="10" s="1"/>
  <c r="E22" i="10"/>
  <c r="D23" i="10" s="1"/>
  <c r="F21" i="10"/>
  <c r="G21" i="10" s="1"/>
  <c r="M22" i="10" l="1"/>
  <c r="N22" i="10" s="1"/>
  <c r="F22" i="10"/>
  <c r="G22" i="10" s="1"/>
  <c r="E23" i="10"/>
  <c r="D24" i="10" s="1"/>
  <c r="L23" i="10"/>
  <c r="K24" i="10" s="1"/>
  <c r="F23" i="10" l="1"/>
  <c r="G23" i="10" s="1"/>
  <c r="L24" i="10"/>
  <c r="K25" i="10" s="1"/>
  <c r="M23" i="10"/>
  <c r="N23" i="10" s="1"/>
  <c r="E24" i="10"/>
  <c r="D25" i="10" s="1"/>
  <c r="M24" i="10" l="1"/>
  <c r="N24" i="10" s="1"/>
  <c r="E25" i="10"/>
  <c r="F25" i="10" s="1"/>
  <c r="F24" i="10"/>
  <c r="G24" i="10" s="1"/>
  <c r="L25" i="10"/>
  <c r="M25" i="10" s="1"/>
  <c r="N25" i="10" l="1"/>
  <c r="G25"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<sst xmlns="http://schemas.openxmlformats.org/spreadsheetml/2006/main" count="266" uniqueCount="180">
  <si>
    <t>The histogram</t>
  </si>
  <si>
    <t>Interval start</t>
  </si>
  <si>
    <t>Interval end</t>
  </si>
  <si>
    <t>Relative frequency</t>
  </si>
  <si>
    <t>Dataset</t>
  </si>
  <si>
    <t>Background</t>
  </si>
  <si>
    <t>You are given a dataset.</t>
  </si>
  <si>
    <t>Task 1</t>
  </si>
  <si>
    <t>Construct a frequency distribution table.</t>
  </si>
  <si>
    <t>Note: Go to the next sheet if you wish to skip this part.</t>
  </si>
  <si>
    <t>Task 2</t>
  </si>
  <si>
    <t>Create a histogram with 10 intervals, based on your dataset.</t>
  </si>
  <si>
    <t>Intervals</t>
  </si>
  <si>
    <t>Interval width</t>
  </si>
  <si>
    <t>Absolute frequency</t>
  </si>
  <si>
    <t xml:space="preserve">Note: creating a histogram in Excel has some peculiarities. </t>
  </si>
  <si>
    <t>Frequency Distribution Table</t>
  </si>
  <si>
    <t xml:space="preserve">Desired Interval </t>
  </si>
  <si>
    <t>Interval Width</t>
  </si>
  <si>
    <t>Interval Start</t>
  </si>
  <si>
    <t>Interval End</t>
  </si>
  <si>
    <t>Frequeny</t>
  </si>
  <si>
    <t>Relative Frequency</t>
  </si>
  <si>
    <t>Total Frequency</t>
  </si>
  <si>
    <t>Numerical variables. Frequency distribution table</t>
  </si>
  <si>
    <t>Given that we want to divide the numbers into 6 intervals of equal width, calculate that interval width. Round up to the nearest whole number, bigger than the result that you obtain</t>
  </si>
  <si>
    <t xml:space="preserve">Create a frequency distribution table that shows </t>
  </si>
  <si>
    <t xml:space="preserve">1. The intervals </t>
  </si>
  <si>
    <t>2. The absolute frequency of each interval</t>
  </si>
  <si>
    <t>3. The relative frequency of each interval</t>
  </si>
  <si>
    <t>Task 3</t>
  </si>
  <si>
    <t>Repeat task 1 and 2, but this time, use the exact interval width. Don't round up to the nearest whole number, that is.</t>
  </si>
  <si>
    <t>Mean, median and mode</t>
  </si>
  <si>
    <t>Average income in the United States</t>
  </si>
  <si>
    <t xml:space="preserve">You have a sample of 11 people and their personal annual income. </t>
  </si>
  <si>
    <t>Calculate the mean, median and mode</t>
  </si>
  <si>
    <t>Try to interpret on the numbers you got</t>
  </si>
  <si>
    <t>Annual income</t>
  </si>
  <si>
    <t>Mean</t>
  </si>
  <si>
    <t>Median</t>
  </si>
  <si>
    <t>Mode</t>
  </si>
  <si>
    <t>Task 2:</t>
  </si>
  <si>
    <t>Income is a very interesting topic. There is extreme variability in the income of different individuals.</t>
  </si>
  <si>
    <t>Generally, most of the people gravitate around a certain salary.</t>
  </si>
  <si>
    <t xml:space="preserve">Moreover, in most countries there is a minimum salary, therefore most data points are constrained between the minimum salary and some number. </t>
  </si>
  <si>
    <t xml:space="preserve">Finally, there are certain individuals that are earn much more than others. They are the outliers. </t>
  </si>
  <si>
    <r>
      <t xml:space="preserve">Usually, whenever we have research on income, we use the </t>
    </r>
    <r>
      <rPr>
        <b/>
        <sz val="9"/>
        <color theme="1"/>
        <rFont val="Arial"/>
        <family val="2"/>
      </rPr>
      <t>median</t>
    </r>
    <r>
      <rPr>
        <sz val="9"/>
        <color theme="1"/>
        <rFont val="Arial"/>
        <family val="2"/>
      </rPr>
      <t xml:space="preserve"> income, instead of the mean income. </t>
    </r>
  </si>
  <si>
    <t>Income is an example where averages are meaningless. You should be aware that the correct measure to use depends on the research that you are conducting.</t>
  </si>
  <si>
    <t>Skewness</t>
  </si>
  <si>
    <t>You are given two datasets</t>
  </si>
  <si>
    <t>Identify the skewness of dataset 1. You may use the formula from the lesson, the skewness formula in excel (=SKEW) or you can plot it on a graph</t>
  </si>
  <si>
    <t>Identify the skewness of dataset 2. You may use the formula from the lesson, the skewness formula in excel (=SKEW) or you can plot it on a graph</t>
  </si>
  <si>
    <t>Dataset 1</t>
  </si>
  <si>
    <t>Task 1:</t>
  </si>
  <si>
    <t>Dataset 2</t>
  </si>
  <si>
    <t>Cross table and scatter plot</t>
  </si>
  <si>
    <t>Cross table</t>
  </si>
  <si>
    <t>You have employment data about country X. You have been asked to prepare a cross-table showing that data.</t>
  </si>
  <si>
    <t>60% of 18 to 25-year-olds are employed</t>
  </si>
  <si>
    <t>85% of 25 to 35-year-olds are employed</t>
  </si>
  <si>
    <t>5% of 35 to 45-year-olds are unemployed</t>
  </si>
  <si>
    <t>3% of 45 to 55-year-olds are unemployed</t>
  </si>
  <si>
    <t>3% of 55 to 65-year-olds are unemployed</t>
  </si>
  <si>
    <t>All 65+ are employed. Note: the definition of unemployed is: without a job, but actively searching for one. That's probably why all 65+s are employed.</t>
  </si>
  <si>
    <t>Create a cross table summarizing the data you have been given.</t>
  </si>
  <si>
    <t>Create a side-by-side bar chart (it is called clustered column chart in Excel), in order to visually enhance your summary.</t>
  </si>
  <si>
    <t>AGE GROUP(years)</t>
  </si>
  <si>
    <t>Total</t>
  </si>
  <si>
    <t>18-25</t>
  </si>
  <si>
    <t>25-35</t>
  </si>
  <si>
    <t>35-45</t>
  </si>
  <si>
    <t>45-55</t>
  </si>
  <si>
    <t>55-65</t>
  </si>
  <si>
    <t>65+</t>
  </si>
  <si>
    <r>
      <t>Employed(</t>
    </r>
    <r>
      <rPr>
        <strike/>
        <sz val="9"/>
        <color theme="1"/>
        <rFont val="Arial"/>
        <family val="2"/>
      </rPr>
      <t>%)</t>
    </r>
  </si>
  <si>
    <t>Unemployed(%)</t>
  </si>
  <si>
    <t>The Skew of this dataset is posetive</t>
  </si>
  <si>
    <t>The Skew of this dataset is Negative</t>
  </si>
  <si>
    <t>There is great dispersion between the income of different people in the USA.</t>
  </si>
  <si>
    <t>Task 3:</t>
  </si>
  <si>
    <t>Smple Variance</t>
  </si>
  <si>
    <t>Obviously not. This is a sample, drawn from the population of all working people in the USA.</t>
  </si>
  <si>
    <t>The question is asking if this is a sample or a population. In other words, are those all the people in the US, receiving salaries?</t>
  </si>
  <si>
    <t>Generally, what does this number tell you?</t>
  </si>
  <si>
    <t>Calculate the variance of their income</t>
  </si>
  <si>
    <t>Decide whether you have to use sample or population formula for the variance</t>
  </si>
  <si>
    <t>You have the annual personal income of 11 people from the USA. You have the mean income from the exercise on mean, median and mode</t>
  </si>
  <si>
    <t>Variance</t>
  </si>
  <si>
    <t>Standard deviation and coefficient of variation</t>
  </si>
  <si>
    <t>Average income in the United States and Denmark</t>
  </si>
  <si>
    <t>You have the annual personal income of 11 people from the USA and 11 from Denmark. You have the mean income for USA from previous exercises</t>
  </si>
  <si>
    <t>Decide whether you have to use sample or population formula for the standard deviation and the coefficient of variation</t>
  </si>
  <si>
    <t>Calculate the standard deviation of income in the USA and in Denmark</t>
  </si>
  <si>
    <t>Hint: You may start by calculating the mean and the variance</t>
  </si>
  <si>
    <t>Calculate the coefficient of variation of income in the USA and in Denmark</t>
  </si>
  <si>
    <t>Task 4</t>
  </si>
  <si>
    <t>Try to interpret the numbers you got</t>
  </si>
  <si>
    <t>Annual income USA</t>
  </si>
  <si>
    <t>Annual income Denmark</t>
  </si>
  <si>
    <t>Mean US</t>
  </si>
  <si>
    <t>Variance US</t>
  </si>
  <si>
    <t>The question is asking if this is a sample or a population. In other words, are those all the people in the US or Denmark, receiving salaries?</t>
  </si>
  <si>
    <t>Obviously not. This is a sample, drawn from the population of all working people respectively in the USA and Denmark</t>
  </si>
  <si>
    <t>Mean Denmark</t>
  </si>
  <si>
    <t>Variance Denmark</t>
  </si>
  <si>
    <t>Coefficent Veriance of US</t>
  </si>
  <si>
    <t>Coefficent Veriance of Denmark</t>
  </si>
  <si>
    <t>Task 4:</t>
  </si>
  <si>
    <t xml:space="preserve">Denmark is a much more egalitarian country than the USA. </t>
  </si>
  <si>
    <t>Not only the variance is smaller, but also the standard deviation of salaries.</t>
  </si>
  <si>
    <t>You can get the feeling that almost all people in the country gravitate around the same income.</t>
  </si>
  <si>
    <t>We can further calculate the median income to see if they differ.</t>
  </si>
  <si>
    <t>Median US</t>
  </si>
  <si>
    <t>Median Denmark</t>
  </si>
  <si>
    <t>According to this sample, the average salary in the US is much higher ( $ 189,848 to 504,929.85 kr. = $75,642.41)</t>
  </si>
  <si>
    <t>However, on the average American earns less than the average Danish, which is evident from the median salary.</t>
  </si>
  <si>
    <t>Finally, the coefficients of variation of the salaries in the two countries are very different.</t>
  </si>
  <si>
    <t>In the USA we have much higher variability of income, evident from the coeffcients of variation. In the USA the value is 1.92, while in Denmark it is 0.09.</t>
  </si>
  <si>
    <t xml:space="preserve">By all means, a coefficient of variation of 1.92 is extremely high, while 0.09 is extremely low. </t>
  </si>
  <si>
    <t xml:space="preserve">Note that we only needed the coefficient of variation, because the currencies we used were different. </t>
  </si>
  <si>
    <t>Had the salaries been in expressed in dollars for both datasets, a comparison of the standard deviations would be sufficient.</t>
  </si>
  <si>
    <t>Standard Deviation of US</t>
  </si>
  <si>
    <t>Standard Deviation of Denmark</t>
  </si>
  <si>
    <t>(x-x̅)*(y-ȳ)</t>
  </si>
  <si>
    <t>Reading</t>
  </si>
  <si>
    <t>Writing</t>
  </si>
  <si>
    <t>Plot the data on scatter plot and using your previous knowledge comment on whether there is a noticeable relationship between the two variables.</t>
  </si>
  <si>
    <t>Calculate the covariance of the two datasets</t>
  </si>
  <si>
    <t>Determine if this is sample or population</t>
  </si>
  <si>
    <t>You are given data on the SAT reading and writing scores of several students from our lesson on cross tables and scatter plots</t>
  </si>
  <si>
    <t>SAT scores</t>
  </si>
  <si>
    <t>Covariance</t>
  </si>
  <si>
    <t>Sum</t>
  </si>
  <si>
    <t>Sample Size</t>
  </si>
  <si>
    <t>Cov. Sample</t>
  </si>
  <si>
    <t xml:space="preserve">Task 1: </t>
  </si>
  <si>
    <t>This is obviously a sample of only 5 students.</t>
  </si>
  <si>
    <t xml:space="preserve">Task 2: </t>
  </si>
  <si>
    <t xml:space="preserve">The covariance is </t>
  </si>
  <si>
    <t xml:space="preserve">Task 3: </t>
  </si>
  <si>
    <t>You can get two scatter plots, which look in the following ways.</t>
  </si>
  <si>
    <t>There is a noticeable relationship between the two variables.</t>
  </si>
  <si>
    <t>Order the data in a frequency distribution table.</t>
  </si>
  <si>
    <t>Task</t>
  </si>
  <si>
    <t>You have sold 12,327 ice creams in New York; 17,129 in LA and 19,923 in San Francisco.</t>
  </si>
  <si>
    <t>Data</t>
  </si>
  <si>
    <t>There is an ice cream shop, that is operating in New York, LA and San Francisco.</t>
  </si>
  <si>
    <t>Note: You may solve these problems both on paper or in a software of your choice. The medium is not crucial.</t>
  </si>
  <si>
    <t>Ice cream shop</t>
  </si>
  <si>
    <t>Categorical variables. Visualization techniques</t>
  </si>
  <si>
    <t>You have a frequency distribution table with all the sales.</t>
  </si>
  <si>
    <t>Create a bar chart, representing the data. Note that in Excel, the term for a bar charts are called both:  'column charts' and 'bar charts'.</t>
  </si>
  <si>
    <t>Create a pie chart, representing the share of each city to the sales of your company.</t>
  </si>
  <si>
    <t>Create a new column in your table, representing the relative frequency of input. You can choose to express it in percentages or as a decimal.</t>
  </si>
  <si>
    <t>You have a frequency distribution table with all the sales. You also have the relative frequency from the pie chart problem.</t>
  </si>
  <si>
    <t>Order the table by frequency.</t>
  </si>
  <si>
    <t>Create a bar (column) chart representing the ordered data.</t>
  </si>
  <si>
    <t xml:space="preserve">In a new column, calculate the cumulative frequency of the data. </t>
  </si>
  <si>
    <t>On a second axis in the same chart, represent the cumulative frequency of the data.</t>
  </si>
  <si>
    <t>Solution:</t>
  </si>
  <si>
    <t>Frequency</t>
  </si>
  <si>
    <t>New York</t>
  </si>
  <si>
    <t>LA</t>
  </si>
  <si>
    <t>San Francisco</t>
  </si>
  <si>
    <t>In order to create a chart in excel, you should select the data. In this case the cells B11, B12, B13, C11, C12 and C13. Then you click Insert and then choose the appropriate chart for your case.</t>
  </si>
  <si>
    <t>Both solutions are acceptable. However, the left one is the one that you would observe more often.</t>
  </si>
  <si>
    <t>or.. relative frequency</t>
  </si>
  <si>
    <t>You may choose to create your pie chart using the frequency, relative frequency in % or in decimals.</t>
  </si>
  <si>
    <t xml:space="preserve">All three solutions will result in the same pie chart. </t>
  </si>
  <si>
    <t>Generally, you should use the absolute frequency, but put the relative one as labels for the chart.</t>
  </si>
  <si>
    <t>Excel gives the possibility to put the relative frequency, stated in % as data labels, even if you haven't calculated it.</t>
  </si>
  <si>
    <t>In the left chart, we have used the automatic labeling.</t>
  </si>
  <si>
    <t>In the right chart, we have put the labels as cell values from the table.</t>
  </si>
  <si>
    <t>Ordered</t>
  </si>
  <si>
    <t>Cumulative frequency</t>
  </si>
  <si>
    <t xml:space="preserve">Adding a second axis is not so straightforward in Excel. </t>
  </si>
  <si>
    <t xml:space="preserve">This may be done in various ways. Here is a link to Microsoft's article on the topic. </t>
  </si>
  <si>
    <t>Link</t>
  </si>
  <si>
    <t xml:space="preserve">For the purposes of statistics, you need to understand the application of the cumulative frequency line. </t>
  </si>
  <si>
    <t>Drawing it in Excel is not top priority for this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</si>
</sst>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quot;$&quot;#,##0.00"/>
    <numFmt numFmtId="165" formatCode="#,##0.00\ [$kr.-406]"/>
    <numFmt numFmtId="166" formatCode="_(&quot;$&quot;\²\ * #,##0.00_);_(&quot;$&quot;* \(#,##0.00\);_(&quot;$&quot;* &quot;-&quot;??_);_(@_)"/>
    <numFmt numFmtId="167" formatCode="_-* #,##0.00\ [$kr-41D]_-;\-* #,##0.00\ [$kr-41D]_-;_-* &quot;-&quot;??\ [$kr-41D]_-;_-@_-"/>
    <numFmt numFmtId="168" formatCode="#,##0.00\ [$kr.²-406]"/>
    <numFmt numFmtId="169" formatCode="#,##0.00_);\-\ #,##0.00_)"/>
    <numFmt numFmtId="170" formatCode="_(* #,##0_);_(* \(#,##0\);_(* &quot;-&quot;??_);_(@_)"/>
    <numFmt numFmtId="171" formatCode="#,##0_);\-\ #,##0_)"/>
  </numFmts>
  <fonts count="20" x14ac:knownFonts="1">
    <font>
      <sz val="11"/>
      <color theme="1"/>
      <name val="Calibri"/>
      <family val="2"/>
      <scheme val="minor"/>
    </font>
    <font>
      <sz val="9"/>
      <color theme="1"/>
      <name val="Arial"/>
      <family val="2"/>
    </font>
    <font>
      <sz val="9"/>
      <color theme="1" tint="0.34998626667073579"/>
      <name val="Arial"/>
      <family val="2"/>
    </font>
    <font>
      <b/>
      <sz val="12"/>
      <color theme="4" tint="-0.499984740745262"/>
      <name val="Arial"/>
      <family val="2"/>
    </font>
    <font>
      <b/>
      <sz val="9"/>
      <color theme="4" tint="-0.499984740745262"/>
      <name val="Arial"/>
      <family val="2"/>
    </font>
    <font>
      <b/>
      <sz val="10"/>
      <color rgb="FF002060"/>
      <name val="Arial"/>
      <family val="2"/>
    </font>
    <font>
      <b/>
      <sz val="9"/>
      <color rgb="FF002060"/>
      <name val="Arial"/>
      <family val="2"/>
    </font>
    <font>
      <sz val="11"/>
      <color theme="1"/>
      <name val="Calibri"/>
      <family val="2"/>
      <scheme val="minor"/>
    </font>
    <font>
      <b/>
      <sz val="12"/>
      <color rgb="FF002060"/>
      <name val="Arial"/>
      <family val="2"/>
    </font>
    <font>
      <b/>
      <sz val="9"/>
      <color theme="1"/>
      <name val="Arial"/>
      <family val="2"/>
    </font>
    <font>
      <sz val="8"/>
      <name val="Calibri"/>
      <family val="2"/>
      <scheme val="minor"/>
    </font>
    <font>
      <sz val="9"/>
      <color theme="4" tint="-0.499984740745262"/>
      <name val="Arial"/>
      <family val="2"/>
    </font>
    <font>
      <sz val="9"/>
      <color rgb="FF000000"/>
      <name val="Arial"/>
      <family val="2"/>
    </font>
    <font>
      <strike/>
      <sz val="9"/>
      <color theme="1"/>
      <name val="Arial"/>
      <family val="2"/>
    </font>
    <font>
      <sz val="9"/>
      <name val="Arial"/>
      <family val="2"/>
    </font>
    <font>
      <sz val="9"/>
      <color theme="1"/>
      <name val="Arial"/>
      <family val="2"/>
      <charset val="204"/>
    </font>
    <font>
      <b/>
      <sz val="12"/>
      <color rgb="FF002060"/>
      <name val="Arial"/>
      <family val="2"/>
      <charset val="204"/>
    </font>
    <font>
      <b/>
      <sz val="9"/>
      <color rgb="FF002060"/>
      <name val="Arial"/>
      <family val="2"/>
      <charset val="204"/>
    </font>
    <font>
      <i/>
      <sz val="9"/>
      <color rgb="FF002060"/>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2060"/>
      </bottom>
      <diagonal/>
    </border>
    <border>
      <left/>
      <right/>
      <top style="medium">
        <color rgb="FF002060"/>
      </top>
      <bottom/>
      <diagonal/>
    </border>
    <border>
      <left/>
      <right/>
      <top style="medium">
        <color rgb="FF002060"/>
      </top>
      <bottom style="thick">
        <color rgb="FF002060"/>
      </bottom>
      <diagonal/>
    </border>
  </borders>
  <cellStyleXfs count="5">
    <xf numFmtId="0" fontId="0" fillId="0" borderId="0"/>
    <xf numFmtId="44" fontId="7" fillId="0" borderId="0" applyFon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0" fontId="19" fillId="0" borderId="0" applyNumberFormat="0" applyFill="0" applyBorder="0" applyAlignment="0" applyProtection="0"/>
  </cellStyleXfs>
  <cellXfs count="91">
    <xf numFmtId="0" fontId="0" fillId="0" borderId="0" xfId="0"/>
    <xf numFmtId="2" fontId="1" fillId="2" borderId="0" xfId="0" applyNumberFormat="1" applyFont="1" applyFill="1"/>
    <xf numFmtId="2" fontId="2" fillId="2" borderId="0" xfId="0" applyNumberFormat="1" applyFont="1" applyFill="1"/>
    <xf numFmtId="0" fontId="1" fillId="2" borderId="0" xfId="0" applyFont="1" applyFill="1"/>
    <xf numFmtId="0" fontId="3" fillId="2" borderId="0" xfId="0" applyFont="1" applyFill="1"/>
    <xf numFmtId="0" fontId="4" fillId="2" borderId="0" xfId="0" applyFont="1" applyFill="1"/>
    <xf numFmtId="0" fontId="1" fillId="2" borderId="0" xfId="0" applyFont="1" applyFill="1" applyAlignment="1">
      <alignment horizontal="center" vertical="center"/>
    </xf>
    <xf numFmtId="0" fontId="1" fillId="2" borderId="0" xfId="0" applyFont="1" applyFill="1" applyAlignment="1">
      <alignment horizontal="right" vertical="center"/>
    </xf>
    <xf numFmtId="0" fontId="6" fillId="2" borderId="0" xfId="0" applyFont="1" applyFill="1"/>
    <xf numFmtId="0" fontId="1" fillId="2" borderId="0" xfId="0" applyFont="1" applyFill="1" applyAlignment="1">
      <alignment horizontal="left" vertical="center"/>
    </xf>
    <xf numFmtId="0" fontId="5" fillId="2" borderId="0" xfId="0" applyFont="1" applyFill="1" applyBorder="1" applyAlignment="1">
      <alignment horizontal="left" vertical="center"/>
    </xf>
    <xf numFmtId="0" fontId="1" fillId="2" borderId="0" xfId="0" applyFont="1" applyFill="1" applyBorder="1" applyAlignment="1">
      <alignment horizontal="center" vertical="center"/>
    </xf>
    <xf numFmtId="0" fontId="1" fillId="2" borderId="0" xfId="0" applyFont="1" applyFill="1" applyBorder="1"/>
    <xf numFmtId="0" fontId="6" fillId="2" borderId="0" xfId="0" applyFont="1" applyFill="1" applyBorder="1"/>
    <xf numFmtId="0" fontId="4" fillId="2" borderId="0" xfId="0" applyFont="1" applyFill="1" applyBorder="1" applyAlignment="1">
      <alignment horizontal="right" vertical="center"/>
    </xf>
    <xf numFmtId="0" fontId="1" fillId="2" borderId="0" xfId="0" applyFont="1" applyFill="1" applyBorder="1" applyAlignment="1">
      <alignment horizontal="right" vertical="center"/>
    </xf>
    <xf numFmtId="0" fontId="1" fillId="2" borderId="0" xfId="0" applyNumberFormat="1" applyFont="1" applyFill="1" applyBorder="1" applyAlignment="1">
      <alignment horizontal="right" vertical="center"/>
    </xf>
    <xf numFmtId="2" fontId="1" fillId="2" borderId="0" xfId="0" applyNumberFormat="1" applyFont="1" applyFill="1" applyBorder="1" applyAlignment="1">
      <alignment horizontal="right" vertical="center"/>
    </xf>
    <xf numFmtId="0" fontId="1" fillId="2" borderId="0"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horizontal="right"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1" fillId="2" borderId="1" xfId="0" applyNumberFormat="1" applyFont="1" applyFill="1" applyBorder="1" applyAlignment="1">
      <alignment horizontal="right" vertical="center"/>
    </xf>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4" fillId="2" borderId="1" xfId="0" applyFont="1" applyFill="1" applyBorder="1" applyAlignment="1">
      <alignment horizontal="right" vertical="center"/>
    </xf>
    <xf numFmtId="2" fontId="1" fillId="2" borderId="1" xfId="0" applyNumberFormat="1" applyFont="1" applyFill="1" applyBorder="1" applyAlignment="1">
      <alignment horizontal="right" vertical="center"/>
    </xf>
    <xf numFmtId="0" fontId="4"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xf>
    <xf numFmtId="0" fontId="6" fillId="2" borderId="1" xfId="0" applyFont="1" applyFill="1" applyBorder="1" applyAlignment="1">
      <alignment horizontal="center" vertical="center"/>
    </xf>
    <xf numFmtId="0" fontId="8" fillId="2" borderId="0" xfId="0" applyFont="1" applyFill="1"/>
    <xf numFmtId="44" fontId="6" fillId="2" borderId="0" xfId="1" applyFont="1" applyFill="1" applyBorder="1"/>
    <xf numFmtId="0" fontId="6" fillId="2" borderId="0" xfId="0" applyFont="1" applyFill="1" applyAlignment="1">
      <alignment horizontal="right"/>
    </xf>
    <xf numFmtId="44" fontId="1" fillId="2" borderId="0" xfId="1" applyFont="1" applyFill="1" applyBorder="1"/>
    <xf numFmtId="0" fontId="6" fillId="2" borderId="1" xfId="0" applyFont="1" applyFill="1" applyBorder="1" applyAlignment="1">
      <alignment horizontal="right"/>
    </xf>
    <xf numFmtId="44" fontId="1" fillId="2" borderId="1" xfId="1" applyFont="1" applyFill="1" applyBorder="1"/>
    <xf numFmtId="0" fontId="6" fillId="2" borderId="0" xfId="0" applyFont="1" applyFill="1" applyBorder="1" applyAlignment="1">
      <alignment horizontal="right"/>
    </xf>
    <xf numFmtId="44" fontId="1" fillId="2" borderId="0" xfId="0" applyNumberFormat="1" applyFont="1" applyFill="1"/>
    <xf numFmtId="44" fontId="1" fillId="2" borderId="0" xfId="0" applyNumberFormat="1" applyFont="1" applyFill="1" applyAlignment="1">
      <alignment horizontal="center"/>
    </xf>
    <xf numFmtId="0" fontId="6" fillId="2" borderId="0" xfId="0" applyFont="1" applyFill="1" applyAlignment="1">
      <alignment horizontal="center"/>
    </xf>
    <xf numFmtId="0" fontId="6" fillId="2" borderId="1" xfId="0" applyFont="1" applyFill="1" applyBorder="1" applyAlignment="1">
      <alignment horizontal="center"/>
    </xf>
    <xf numFmtId="0" fontId="11" fillId="2" borderId="0" xfId="0" applyFont="1" applyFill="1"/>
    <xf numFmtId="0" fontId="12" fillId="2" borderId="0" xfId="0" applyFont="1" applyFill="1" applyAlignment="1">
      <alignment horizontal="left" vertical="center" indent="2"/>
    </xf>
    <xf numFmtId="0" fontId="6" fillId="2" borderId="1" xfId="0" applyFont="1" applyFill="1" applyBorder="1"/>
    <xf numFmtId="0" fontId="6" fillId="2" borderId="0" xfId="0" applyFont="1" applyFill="1" applyAlignment="1">
      <alignment vertical="center"/>
    </xf>
    <xf numFmtId="164" fontId="1" fillId="2" borderId="0" xfId="1" applyNumberFormat="1" applyFont="1" applyFill="1"/>
    <xf numFmtId="0" fontId="14" fillId="2" borderId="0" xfId="0" applyFont="1" applyFill="1" applyAlignment="1">
      <alignment horizontal="left"/>
    </xf>
    <xf numFmtId="44" fontId="1" fillId="2" borderId="0" xfId="1" applyFont="1" applyFill="1"/>
    <xf numFmtId="0" fontId="6" fillId="2" borderId="4" xfId="0" applyFont="1" applyFill="1" applyBorder="1" applyAlignment="1">
      <alignment horizontal="right"/>
    </xf>
    <xf numFmtId="165" fontId="1" fillId="2" borderId="0" xfId="0" applyNumberFormat="1" applyFont="1" applyFill="1"/>
    <xf numFmtId="166" fontId="1" fillId="2" borderId="0" xfId="1" applyNumberFormat="1" applyFont="1" applyFill="1"/>
    <xf numFmtId="0" fontId="9" fillId="2" borderId="0" xfId="0" applyFont="1" applyFill="1" applyAlignment="1">
      <alignment horizontal="right"/>
    </xf>
    <xf numFmtId="167" fontId="1" fillId="2" borderId="0" xfId="1" applyNumberFormat="1" applyFont="1" applyFill="1"/>
    <xf numFmtId="168" fontId="1" fillId="2" borderId="0" xfId="0" applyNumberFormat="1" applyFont="1" applyFill="1"/>
    <xf numFmtId="167" fontId="1" fillId="2" borderId="0" xfId="0" applyNumberFormat="1" applyFont="1" applyFill="1"/>
    <xf numFmtId="0" fontId="15" fillId="2" borderId="0" xfId="0" applyFont="1" applyFill="1"/>
    <xf numFmtId="43" fontId="15" fillId="2" borderId="0" xfId="0" applyNumberFormat="1" applyFont="1" applyFill="1"/>
    <xf numFmtId="169" fontId="15" fillId="2" borderId="0" xfId="2" applyNumberFormat="1" applyFont="1" applyFill="1"/>
    <xf numFmtId="170" fontId="15" fillId="2" borderId="0" xfId="2" applyNumberFormat="1" applyFont="1" applyFill="1"/>
    <xf numFmtId="171" fontId="15" fillId="2" borderId="0" xfId="2" applyNumberFormat="1" applyFont="1" applyFill="1" applyBorder="1"/>
    <xf numFmtId="43" fontId="15" fillId="2" borderId="0" xfId="2" applyFont="1" applyFill="1"/>
    <xf numFmtId="169" fontId="15" fillId="2" borderId="0" xfId="2" applyNumberFormat="1" applyFont="1" applyFill="1" applyBorder="1"/>
    <xf numFmtId="0" fontId="16" fillId="2" borderId="0" xfId="0" applyFont="1" applyFill="1"/>
    <xf numFmtId="171" fontId="15" fillId="2" borderId="0" xfId="0" applyNumberFormat="1" applyFont="1" applyFill="1"/>
    <xf numFmtId="0" fontId="15" fillId="2" borderId="1" xfId="0" applyFont="1" applyFill="1" applyBorder="1"/>
    <xf numFmtId="0" fontId="17" fillId="2" borderId="1" xfId="0" applyFont="1" applyFill="1" applyBorder="1" applyAlignment="1">
      <alignment horizontal="right"/>
    </xf>
    <xf numFmtId="0" fontId="12" fillId="2" borderId="1" xfId="0" applyFont="1" applyFill="1" applyBorder="1" applyAlignment="1">
      <alignment vertical="center"/>
    </xf>
    <xf numFmtId="1" fontId="15" fillId="2" borderId="1" xfId="0" applyNumberFormat="1" applyFont="1" applyFill="1" applyBorder="1"/>
    <xf numFmtId="0" fontId="16" fillId="2" borderId="1" xfId="0" applyFont="1" applyFill="1" applyBorder="1" applyAlignment="1">
      <alignment horizontal="right"/>
    </xf>
    <xf numFmtId="169" fontId="15" fillId="2" borderId="1" xfId="2" applyNumberFormat="1" applyFont="1" applyFill="1" applyBorder="1"/>
    <xf numFmtId="9" fontId="1" fillId="2" borderId="0" xfId="3" applyFont="1" applyFill="1" applyBorder="1"/>
    <xf numFmtId="0" fontId="14" fillId="2" borderId="0" xfId="0" applyFont="1" applyFill="1"/>
    <xf numFmtId="9" fontId="1" fillId="2" borderId="0" xfId="0" applyNumberFormat="1" applyFont="1" applyFill="1"/>
    <xf numFmtId="165" fontId="1" fillId="2" borderId="1" xfId="0" applyNumberFormat="1" applyFont="1" applyFill="1" applyBorder="1"/>
    <xf numFmtId="0" fontId="1" fillId="2" borderId="3" xfId="0" applyFont="1" applyFill="1" applyBorder="1"/>
    <xf numFmtId="44" fontId="6" fillId="2" borderId="3" xfId="1" applyFont="1" applyFill="1" applyBorder="1"/>
    <xf numFmtId="44" fontId="1" fillId="2" borderId="3" xfId="1" applyFont="1" applyFill="1" applyBorder="1"/>
    <xf numFmtId="169" fontId="15" fillId="2" borderId="0" xfId="0" applyNumberFormat="1" applyFont="1" applyFill="1" applyBorder="1"/>
    <xf numFmtId="0" fontId="1" fillId="2" borderId="4" xfId="0" applyFont="1" applyFill="1" applyBorder="1"/>
    <xf numFmtId="0" fontId="6" fillId="2" borderId="5" xfId="0" applyFont="1" applyFill="1" applyBorder="1"/>
    <xf numFmtId="170" fontId="1" fillId="2" borderId="0" xfId="2" applyNumberFormat="1" applyFont="1" applyFill="1"/>
    <xf numFmtId="0" fontId="6" fillId="2" borderId="6" xfId="0" applyFont="1" applyFill="1" applyBorder="1"/>
    <xf numFmtId="170" fontId="1" fillId="2" borderId="6" xfId="2" applyNumberFormat="1" applyFont="1" applyFill="1" applyBorder="1"/>
    <xf numFmtId="9" fontId="1" fillId="2" borderId="0" xfId="3" applyFont="1" applyFill="1"/>
    <xf numFmtId="9" fontId="1" fillId="2" borderId="6" xfId="0" applyNumberFormat="1" applyFont="1" applyFill="1" applyBorder="1"/>
    <xf numFmtId="2" fontId="1" fillId="2" borderId="6" xfId="0" applyNumberFormat="1" applyFont="1" applyFill="1" applyBorder="1"/>
    <xf numFmtId="0" fontId="18" fillId="2" borderId="4" xfId="0" applyFont="1" applyFill="1" applyBorder="1"/>
    <xf numFmtId="0" fontId="19" fillId="2" borderId="0" xfId="4" applyFill="1"/>
  </cellXfs>
  <cellStyles count="5">
    <cellStyle name="Comma" xfId="2" builtinId="3"/>
    <cellStyle name="Currency" xfId="1"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endParaRPr lang="en-US" sz="1300" b="1" i="0" u="none" strike="noStrike" kern="1200" baseline="0">
              <a:solidFill>
                <a:srgbClr val="002060"/>
              </a:solidFill>
              <a:latin typeface="Arial" panose="020B0604020202020204" pitchFamily="34" charset="0"/>
              <a:ea typeface="+mn-ea"/>
              <a:cs typeface="Arial" panose="020B0604020202020204" pitchFamily="34" charset="0"/>
            </a:endParaRPr>
          </a:p>
        </c:rich>
      </c:tx>
      <c:layout>
        <c:manualLayout>
          <c:xMode val="edge"/>
          <c:yMode val="edge"/>
          <c:x val="9.9407518913077045E-2"/>
          <c:y val="4.665892691815951E-2"/>
        </c:manualLayout>
      </c:layout>
      <c:overlay val="0"/>
      <c:spPr>
        <a:noFill/>
        <a:ln>
          <a:noFill/>
        </a:ln>
        <a:effectLst/>
      </c:spPr>
      <c:txPr>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sv-SE"/>
        </a:p>
      </c:txPr>
    </c:title>
    <c:autoTitleDeleted val="0"/>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sv-S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'[1]Bar chart'!$B$11:$B$13</c:f>
              <c:strCache>
                <c:ptCount val="3"/>
                <c:pt idx="0">
                  <c:v>New York</c:v>
                </c:pt>
                <c:pt idx="1">
                  <c:v>LA</c:v>
                </c:pt>
                <c:pt idx="2">
                  <c:v>San Francisco</c:v>
                </c:pt>
              </c:strCache>
            </c:strRef>
          </c:cat>
          <c:val>
            <c:numRef>
              <c:f>'[1]Bar chart'!$C$11:$C$13</c:f>
              <c:numCache>
                <c:formatCode>_(* #,##0_);_(* \(#,##0\);_(* "-"??_);_(@_)</c:formatCode>
                <c:ptCount val="3"/>
                <c:pt idx="0">
                  <c:v>12327</c:v>
                </c:pt>
                <c:pt idx="1">
                  <c:v>17129</c:v>
                </c:pt>
                <c:pt idx="2">
                  <c:v>19923</c:v>
                </c:pt>
              </c:numCache>
            </c:numRef>
          </c:val>
          <c:extLst>
            <c:ext xmlns:c16="http://schemas.microsoft.com/office/drawing/2014/chart" uri="{C3380CC4-5D6E-409C-BE32-E72D297353CC}">
              <c16:uniqueId val="{00000000-B412-4CC6-906B-080D43A2A361}"/>
            </c:ext>
          </c:extLst>
        </c:ser>
        <c:dLbls>
          <c:showLegendKey val="0"/>
          <c:showVal val="0"/>
          <c:showCatName val="0"/>
          <c:showSerName val="0"/>
          <c:showPercent val="0"/>
          <c:showBubbleSize val="0"/>
        </c:dLbls>
        <c:gapWidth val="164"/>
        <c:overlap val="-27"/>
        <c:axId val="379377088"/>
        <c:axId val="379373480"/>
      </c:barChart>
      <c:catAx>
        <c:axId val="37937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crossAx val="379373480"/>
        <c:crosses val="autoZero"/>
        <c:auto val="1"/>
        <c:lblAlgn val="ctr"/>
        <c:lblOffset val="100"/>
        <c:noMultiLvlLbl val="0"/>
      </c:catAx>
      <c:valAx>
        <c:axId val="379373480"/>
        <c:scaling>
          <c:orientation val="minMax"/>
        </c:scaling>
        <c:delete val="1"/>
        <c:axPos val="l"/>
        <c:majorGridlines>
          <c:spPr>
            <a:ln w="9525" cap="flat" cmpd="sng" algn="ctr">
              <a:no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0"/>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title>
        <c:numFmt formatCode="_(* #,##0_);_(* \(#,##0\);_(* &quot;-&quot;??_);_(@_)" sourceLinked="1"/>
        <c:majorTickMark val="none"/>
        <c:minorTickMark val="none"/>
        <c:tickLblPos val="nextTo"/>
        <c:crossAx val="379377088"/>
        <c:crosses val="autoZero"/>
        <c:crossBetween val="between"/>
        <c:majorUnit val="5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endParaRPr lang="en-US" sz="1300" b="1" i="0" u="none" strike="noStrike" kern="1200" baseline="0">
              <a:solidFill>
                <a:srgbClr val="002060"/>
              </a:solidFill>
              <a:latin typeface="Arial" panose="020B0604020202020204" pitchFamily="34" charset="0"/>
              <a:ea typeface="+mn-ea"/>
              <a:cs typeface="Arial" panose="020B0604020202020204" pitchFamily="34" charset="0"/>
            </a:endParaRPr>
          </a:p>
        </c:rich>
      </c:tx>
      <c:layout>
        <c:manualLayout>
          <c:xMode val="edge"/>
          <c:yMode val="edge"/>
          <c:x val="9.9407518913077045E-2"/>
          <c:y val="4.665892691815951E-2"/>
        </c:manualLayout>
      </c:layout>
      <c:overlay val="0"/>
      <c:spPr>
        <a:noFill/>
        <a:ln>
          <a:noFill/>
        </a:ln>
        <a:effectLst/>
      </c:spPr>
      <c:txPr>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sv-SE"/>
        </a:p>
      </c:txPr>
    </c:title>
    <c:autoTitleDeleted val="0"/>
    <c:plotArea>
      <c:layout/>
      <c:barChart>
        <c:barDir val="bar"/>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sv-S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'[1]Bar chart'!$B$11:$B$13</c:f>
              <c:strCache>
                <c:ptCount val="3"/>
                <c:pt idx="0">
                  <c:v>New York</c:v>
                </c:pt>
                <c:pt idx="1">
                  <c:v>LA</c:v>
                </c:pt>
                <c:pt idx="2">
                  <c:v>San Francisco</c:v>
                </c:pt>
              </c:strCache>
            </c:strRef>
          </c:cat>
          <c:val>
            <c:numRef>
              <c:f>'[1]Bar chart'!$C$11:$C$13</c:f>
              <c:numCache>
                <c:formatCode>_(* #,##0_);_(* \(#,##0\);_(* "-"??_);_(@_)</c:formatCode>
                <c:ptCount val="3"/>
                <c:pt idx="0">
                  <c:v>12327</c:v>
                </c:pt>
                <c:pt idx="1">
                  <c:v>17129</c:v>
                </c:pt>
                <c:pt idx="2">
                  <c:v>19923</c:v>
                </c:pt>
              </c:numCache>
            </c:numRef>
          </c:val>
          <c:extLst>
            <c:ext xmlns:c16="http://schemas.microsoft.com/office/drawing/2014/chart" uri="{C3380CC4-5D6E-409C-BE32-E72D297353CC}">
              <c16:uniqueId val="{00000000-CAA0-4C12-9552-43322E680ABF}"/>
            </c:ext>
          </c:extLst>
        </c:ser>
        <c:dLbls>
          <c:showLegendKey val="0"/>
          <c:showVal val="0"/>
          <c:showCatName val="0"/>
          <c:showSerName val="0"/>
          <c:showPercent val="0"/>
          <c:showBubbleSize val="0"/>
        </c:dLbls>
        <c:gapWidth val="219"/>
        <c:axId val="379377088"/>
        <c:axId val="379373480"/>
      </c:barChart>
      <c:catAx>
        <c:axId val="37937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crossAx val="379373480"/>
        <c:crosses val="autoZero"/>
        <c:auto val="1"/>
        <c:lblAlgn val="ctr"/>
        <c:lblOffset val="100"/>
        <c:noMultiLvlLbl val="0"/>
      </c:catAx>
      <c:valAx>
        <c:axId val="379373480"/>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0"/>
                  <a:t>Frequency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title>
        <c:numFmt formatCode="_(* #,##0_);_(* \(#,##0\);_(* &quot;-&quot;??_);_(@_)" sourceLinked="1"/>
        <c:majorTickMark val="none"/>
        <c:minorTickMark val="none"/>
        <c:tickLblPos val="nextTo"/>
        <c:crossAx val="379377088"/>
        <c:crosses val="autoZero"/>
        <c:crossBetween val="between"/>
        <c:majorUnit val="5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sv-S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50" b="1" i="0" u="none" strike="noStrike" kern="1200" spc="0" baseline="0">
                <a:solidFill>
                  <a:srgbClr val="002060"/>
                </a:solidFill>
                <a:latin typeface="Arial" panose="020B0604020202020204" pitchFamily="34" charset="0"/>
                <a:ea typeface="+mn-ea"/>
                <a:cs typeface="Arial" panose="020B0604020202020204" pitchFamily="34" charset="0"/>
              </a:rPr>
              <a:t>Ice cream sales share</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sv-SE"/>
        </a:p>
      </c:txPr>
    </c:title>
    <c:autoTitleDeleted val="0"/>
    <c:plotArea>
      <c:layout/>
      <c:pie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7A78-4899-BA89-5F3EC4AE9C3F}"/>
              </c:ext>
            </c:extLst>
          </c:dPt>
          <c:dPt>
            <c:idx val="1"/>
            <c:bubble3D val="0"/>
            <c:spPr>
              <a:solidFill>
                <a:srgbClr val="FF5353"/>
              </a:solidFill>
              <a:ln w="19050">
                <a:solidFill>
                  <a:schemeClr val="lt1"/>
                </a:solidFill>
              </a:ln>
              <a:effectLst/>
            </c:spPr>
            <c:extLst>
              <c:ext xmlns:c16="http://schemas.microsoft.com/office/drawing/2014/chart" uri="{C3380CC4-5D6E-409C-BE32-E72D297353CC}">
                <c16:uniqueId val="{00000003-7A78-4899-BA89-5F3EC4AE9C3F}"/>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7A78-4899-BA89-5F3EC4AE9C3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sv-S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'[1]Pie chart'!$B$12:$B$14</c:f>
              <c:strCache>
                <c:ptCount val="3"/>
                <c:pt idx="0">
                  <c:v>New York</c:v>
                </c:pt>
                <c:pt idx="1">
                  <c:v>LA</c:v>
                </c:pt>
                <c:pt idx="2">
                  <c:v>San Francisco</c:v>
                </c:pt>
              </c:strCache>
            </c:strRef>
          </c:cat>
          <c:val>
            <c:numRef>
              <c:f>'[1]Pie chart'!$C$12:$C$14</c:f>
              <c:numCache>
                <c:formatCode>_(* #,##0_);_(* \(#,##0\);_(* "-"??_);_(@_)</c:formatCode>
                <c:ptCount val="3"/>
                <c:pt idx="0">
                  <c:v>12327</c:v>
                </c:pt>
                <c:pt idx="1">
                  <c:v>17129</c:v>
                </c:pt>
                <c:pt idx="2">
                  <c:v>19923</c:v>
                </c:pt>
              </c:numCache>
            </c:numRef>
          </c:val>
          <c:extLst>
            <c:ext xmlns:c16="http://schemas.microsoft.com/office/drawing/2014/chart" uri="{C3380CC4-5D6E-409C-BE32-E72D297353CC}">
              <c16:uniqueId val="{00000006-7A78-4899-BA89-5F3EC4AE9C3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sv-S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50" b="1" i="0" u="none" strike="noStrike" kern="1200" spc="0" baseline="0">
                <a:solidFill>
                  <a:srgbClr val="002060"/>
                </a:solidFill>
                <a:latin typeface="Arial" panose="020B0604020202020204" pitchFamily="34" charset="0"/>
                <a:ea typeface="+mn-ea"/>
                <a:cs typeface="Arial" panose="020B0604020202020204" pitchFamily="34" charset="0"/>
              </a:rPr>
              <a:t>Ice cream sales share</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sv-SE"/>
        </a:p>
      </c:txPr>
    </c:title>
    <c:autoTitleDeleted val="0"/>
    <c:plotArea>
      <c:layout/>
      <c:pie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4650-4B1E-9599-6E87EE68F20B}"/>
              </c:ext>
            </c:extLst>
          </c:dPt>
          <c:dPt>
            <c:idx val="1"/>
            <c:bubble3D val="0"/>
            <c:spPr>
              <a:solidFill>
                <a:srgbClr val="FF5353"/>
              </a:solidFill>
              <a:ln w="19050">
                <a:solidFill>
                  <a:schemeClr val="lt1"/>
                </a:solidFill>
              </a:ln>
              <a:effectLst/>
            </c:spPr>
            <c:extLst>
              <c:ext xmlns:c16="http://schemas.microsoft.com/office/drawing/2014/chart" uri="{C3380CC4-5D6E-409C-BE32-E72D297353CC}">
                <c16:uniqueId val="{00000003-4650-4B1E-9599-6E87EE68F20B}"/>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4650-4B1E-9599-6E87EE68F20B}"/>
              </c:ext>
            </c:extLst>
          </c:dPt>
          <c:dLbls>
            <c:dLbl>
              <c:idx val="0"/>
              <c:tx>
                <c:rich>
                  <a:bodyPr/>
                  <a:lstStyle/>
                  <a:p>
                    <a:fld id="{5CC4B7B3-5F99-4C64-BCBA-0D26A6FF13F3}" type="CELLRANGE">
                      <a:rPr lang="sv-SE"/>
                      <a:pPr/>
                      <a:t>[CELLRANGE]</a:t>
                    </a:fld>
                    <a:r>
                      <a:rPr lang="sv-SE" baseline="0"/>
                      <a:t>, </a:t>
                    </a:r>
                    <a:fld id="{837890A7-1BB5-4DB7-B299-5D89D3BDFEE2}" type="CATEGORYNAME">
                      <a:rPr lang="sv-SE" baseline="0"/>
                      <a:pPr/>
                      <a:t>[CATEGORY NAME]</a:t>
                    </a:fld>
                    <a:endParaRPr lang="sv-SE"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650-4B1E-9599-6E87EE68F20B}"/>
                </c:ext>
              </c:extLst>
            </c:dLbl>
            <c:dLbl>
              <c:idx val="1"/>
              <c:tx>
                <c:rich>
                  <a:bodyPr/>
                  <a:lstStyle/>
                  <a:p>
                    <a:fld id="{710CD061-952D-4B3A-B2BE-029B0E7CFEB0}" type="CELLRANGE">
                      <a:rPr lang="sv-SE"/>
                      <a:pPr/>
                      <a:t>[CELLRANGE]</a:t>
                    </a:fld>
                    <a:r>
                      <a:rPr lang="sv-SE" baseline="0"/>
                      <a:t>, </a:t>
                    </a:r>
                    <a:fld id="{E70289F8-DF10-4244-93C0-D534DAB242B6}" type="CATEGORYNAME">
                      <a:rPr lang="sv-SE" baseline="0"/>
                      <a:pPr/>
                      <a:t>[CATEGORY NAME]</a:t>
                    </a:fld>
                    <a:endParaRPr lang="sv-SE"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650-4B1E-9599-6E87EE68F20B}"/>
                </c:ext>
              </c:extLst>
            </c:dLbl>
            <c:dLbl>
              <c:idx val="2"/>
              <c:tx>
                <c:rich>
                  <a:bodyPr/>
                  <a:lstStyle/>
                  <a:p>
                    <a:fld id="{DF9A8F1B-4D8E-4DE8-8FDD-F8E731421243}" type="CELLRANGE">
                      <a:rPr lang="sv-SE"/>
                      <a:pPr/>
                      <a:t>[CELLRANGE]</a:t>
                    </a:fld>
                    <a:r>
                      <a:rPr lang="sv-SE" baseline="0"/>
                      <a:t>, </a:t>
                    </a:r>
                    <a:fld id="{BEC314DD-9FFD-4610-8D20-320F5ED76133}" type="CATEGORYNAME">
                      <a:rPr lang="sv-SE" baseline="0"/>
                      <a:pPr/>
                      <a:t>[CATEGORY NAME]</a:t>
                    </a:fld>
                    <a:endParaRPr lang="sv-SE"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650-4B1E-9599-6E87EE68F20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sv-SE"/>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ext>
            </c:extLst>
          </c:dLbls>
          <c:cat>
            <c:strRef>
              <c:f>'[1]Pie chart'!$B$12:$B$14</c:f>
              <c:strCache>
                <c:ptCount val="3"/>
                <c:pt idx="0">
                  <c:v>New York</c:v>
                </c:pt>
                <c:pt idx="1">
                  <c:v>LA</c:v>
                </c:pt>
                <c:pt idx="2">
                  <c:v>San Francisco</c:v>
                </c:pt>
              </c:strCache>
            </c:strRef>
          </c:cat>
          <c:val>
            <c:numRef>
              <c:f>'[1]Pie chart'!$C$12:$C$14</c:f>
              <c:numCache>
                <c:formatCode>_(* #,##0_);_(* \(#,##0\);_(* "-"??_);_(@_)</c:formatCode>
                <c:ptCount val="3"/>
                <c:pt idx="0">
                  <c:v>12327</c:v>
                </c:pt>
                <c:pt idx="1">
                  <c:v>17129</c:v>
                </c:pt>
                <c:pt idx="2">
                  <c:v>19923</c:v>
                </c:pt>
              </c:numCache>
            </c:numRef>
          </c:val>
          <c:extLst>
            <c:ext xmlns:c15="http://schemas.microsoft.com/office/drawing/2012/chart" uri="{02D57815-91ED-43cb-92C2-25804820EDAC}">
              <c15:datalabelsRange>
                <c15:f>'[1]Pie chart'!$E$12:$E$14</c15:f>
                <c15:dlblRangeCache>
                  <c:ptCount val="3"/>
                  <c:pt idx="0">
                    <c:v>0.25</c:v>
                  </c:pt>
                  <c:pt idx="1">
                    <c:v>0.35</c:v>
                  </c:pt>
                  <c:pt idx="2">
                    <c:v>0.40</c:v>
                  </c:pt>
                </c15:dlblRangeCache>
              </c15:datalabelsRange>
            </c:ext>
            <c:ext xmlns:c16="http://schemas.microsoft.com/office/drawing/2014/chart" uri="{C3380CC4-5D6E-409C-BE32-E72D297353CC}">
              <c16:uniqueId val="{00000006-4650-4B1E-9599-6E87EE68F20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sv-S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000" b="1" i="0" u="none" strike="noStrike" kern="1200" spc="0" baseline="0">
                <a:solidFill>
                  <a:srgbClr val="002060"/>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p>
        </c:rich>
      </c:tx>
      <c:layout>
        <c:manualLayout>
          <c:xMode val="edge"/>
          <c:yMode val="edge"/>
          <c:x val="0.11166242087386134"/>
          <c:y val="3.9993365929851005E-2"/>
        </c:manualLayout>
      </c:layout>
      <c:overlay val="0"/>
      <c:spPr>
        <a:noFill/>
        <a:ln>
          <a:noFill/>
        </a:ln>
        <a:effectLst/>
      </c:spPr>
      <c:txPr>
        <a:bodyPr rot="0" spcFirstLastPara="1" vertOverflow="ellipsis" vert="horz" wrap="square" anchor="ctr" anchorCtr="1"/>
        <a:lstStyle/>
        <a:p>
          <a:pPr algn="ctr" rtl="0">
            <a:defRPr lang="en-US" sz="1000" b="1" i="0" u="none" strike="noStrike" kern="1200" spc="0" baseline="0">
              <a:solidFill>
                <a:srgbClr val="002060"/>
              </a:solidFill>
              <a:latin typeface="Arial" panose="020B0604020202020204" pitchFamily="34" charset="0"/>
              <a:ea typeface="+mn-ea"/>
              <a:cs typeface="Arial" panose="020B0604020202020204" pitchFamily="34" charset="0"/>
            </a:defRPr>
          </a:pPr>
          <a:endParaRPr lang="sv-SE"/>
        </a:p>
      </c:txPr>
    </c:title>
    <c:autoTitleDeleted val="0"/>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sv-S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'[1]Pareto diagram'!$B$13:$B$15</c:f>
              <c:strCache>
                <c:ptCount val="3"/>
                <c:pt idx="0">
                  <c:v>San Francisco</c:v>
                </c:pt>
                <c:pt idx="1">
                  <c:v>LA</c:v>
                </c:pt>
                <c:pt idx="2">
                  <c:v>New York</c:v>
                </c:pt>
              </c:strCache>
            </c:strRef>
          </c:cat>
          <c:val>
            <c:numRef>
              <c:f>'[1]Pareto diagram'!$C$13:$C$15</c:f>
              <c:numCache>
                <c:formatCode>_(* #,##0_);_(* \(#,##0\);_(* "-"??_);_(@_)</c:formatCode>
                <c:ptCount val="3"/>
                <c:pt idx="0">
                  <c:v>19923</c:v>
                </c:pt>
                <c:pt idx="1">
                  <c:v>17129</c:v>
                </c:pt>
                <c:pt idx="2">
                  <c:v>12327</c:v>
                </c:pt>
              </c:numCache>
            </c:numRef>
          </c:val>
          <c:extLst>
            <c:ext xmlns:c16="http://schemas.microsoft.com/office/drawing/2014/chart" uri="{C3380CC4-5D6E-409C-BE32-E72D297353CC}">
              <c16:uniqueId val="{00000000-42F1-4E22-B12D-DBF030590411}"/>
            </c:ext>
          </c:extLst>
        </c:ser>
        <c:dLbls>
          <c:showLegendKey val="0"/>
          <c:showVal val="0"/>
          <c:showCatName val="0"/>
          <c:showSerName val="0"/>
          <c:showPercent val="0"/>
          <c:showBubbleSize val="0"/>
        </c:dLbls>
        <c:gapWidth val="139"/>
        <c:overlap val="-27"/>
        <c:axId val="379377088"/>
        <c:axId val="379373480"/>
      </c:barChart>
      <c:lineChart>
        <c:grouping val="standard"/>
        <c:varyColors val="0"/>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'[1]Pareto diagram'!$B$13:$B$15</c:f>
              <c:strCache>
                <c:ptCount val="3"/>
                <c:pt idx="0">
                  <c:v>San Francisco</c:v>
                </c:pt>
                <c:pt idx="1">
                  <c:v>LA</c:v>
                </c:pt>
                <c:pt idx="2">
                  <c:v>New York</c:v>
                </c:pt>
              </c:strCache>
            </c:strRef>
          </c:cat>
          <c:val>
            <c:numRef>
              <c:f>'[1]Pareto diagram'!$E$13:$E$15</c:f>
              <c:numCache>
                <c:formatCode>0%</c:formatCode>
                <c:ptCount val="3"/>
                <c:pt idx="0">
                  <c:v>0.40347111120111789</c:v>
                </c:pt>
                <c:pt idx="1">
                  <c:v>0.75035946454970737</c:v>
                </c:pt>
                <c:pt idx="2">
                  <c:v>1</c:v>
                </c:pt>
              </c:numCache>
            </c:numRef>
          </c:val>
          <c:smooth val="0"/>
          <c:extLst>
            <c:ext xmlns:c16="http://schemas.microsoft.com/office/drawing/2014/chart" uri="{C3380CC4-5D6E-409C-BE32-E72D297353CC}">
              <c16:uniqueId val="{00000001-42F1-4E22-B12D-DBF030590411}"/>
            </c:ext>
          </c:extLst>
        </c:ser>
        <c:dLbls>
          <c:showLegendKey val="0"/>
          <c:showVal val="0"/>
          <c:showCatName val="0"/>
          <c:showSerName val="0"/>
          <c:showPercent val="0"/>
          <c:showBubbleSize val="0"/>
        </c:dLbls>
        <c:marker val="1"/>
        <c:smooth val="0"/>
        <c:axId val="379378072"/>
        <c:axId val="379377416"/>
      </c:lineChart>
      <c:catAx>
        <c:axId val="37937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crossAx val="379373480"/>
        <c:crosses val="autoZero"/>
        <c:auto val="1"/>
        <c:lblAlgn val="ctr"/>
        <c:lblOffset val="100"/>
        <c:noMultiLvlLbl val="0"/>
      </c:catAx>
      <c:valAx>
        <c:axId val="379373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1"/>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crossAx val="379377088"/>
        <c:crosses val="autoZero"/>
        <c:crossBetween val="between"/>
        <c:minorUnit val="200"/>
      </c:valAx>
      <c:valAx>
        <c:axId val="379377416"/>
        <c:scaling>
          <c:orientation val="minMax"/>
          <c:max val="1"/>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sv-SE"/>
          </a:p>
        </c:txPr>
        <c:crossAx val="379378072"/>
        <c:crosses val="max"/>
        <c:crossBetween val="between"/>
      </c:valAx>
      <c:catAx>
        <c:axId val="379378072"/>
        <c:scaling>
          <c:orientation val="minMax"/>
        </c:scaling>
        <c:delete val="1"/>
        <c:axPos val="b"/>
        <c:numFmt formatCode="General" sourceLinked="1"/>
        <c:majorTickMark val="out"/>
        <c:minorTickMark val="none"/>
        <c:tickLblPos val="nextTo"/>
        <c:crossAx val="37937741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sv-S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v-SE"/>
              <a:t>Histogram</a:t>
            </a:r>
          </a:p>
        </c:rich>
      </c:tx>
      <c:overlay val="0"/>
    </c:title>
    <c:autoTitleDeleted val="0"/>
    <c:plotArea>
      <c:layout>
        <c:manualLayout>
          <c:layoutTarget val="inner"/>
          <c:xMode val="edge"/>
          <c:yMode val="edge"/>
          <c:x val="8.6381319099054985E-2"/>
          <c:y val="0.16468717034290348"/>
          <c:w val="0.76633198692504911"/>
          <c:h val="0.53512752057183555"/>
        </c:manualLayout>
      </c:layout>
      <c:barChart>
        <c:barDir val="col"/>
        <c:grouping val="clustered"/>
        <c:varyColors val="0"/>
        <c:ser>
          <c:idx val="0"/>
          <c:order val="0"/>
          <c:tx>
            <c:v>Frequency</c:v>
          </c:tx>
          <c:invertIfNegative val="0"/>
          <c:cat>
            <c:strRef>
              <c:extLst>
                <c:ext xmlns:c15="http://schemas.microsoft.com/office/drawing/2012/chart" uri="{02D57815-91ED-43cb-92C2-25804820EDAC}">
                  <c15:fullRef>
                    <c15:sqref>[2]Sheet2!$A$2:$A$12</c15:sqref>
                  </c15:fullRef>
                </c:ext>
              </c:extLst>
              <c:f>[2]Sheet2!$A$2:$A$11</c:f>
              <c:strCache>
                <c:ptCount val="10"/>
                <c:pt idx="0">
                  <c:v>13105.3</c:v>
                </c:pt>
                <c:pt idx="1">
                  <c:v>105.3,197.6</c:v>
                </c:pt>
                <c:pt idx="2">
                  <c:v>197.6,289.9</c:v>
                </c:pt>
                <c:pt idx="3">
                  <c:v>289.9,382.2</c:v>
                </c:pt>
                <c:pt idx="4">
                  <c:v>382.2,474.5</c:v>
                </c:pt>
                <c:pt idx="5">
                  <c:v>474.5,566.8</c:v>
                </c:pt>
                <c:pt idx="6">
                  <c:v>566.8,659.1</c:v>
                </c:pt>
                <c:pt idx="7">
                  <c:v>659.1,751.4</c:v>
                </c:pt>
                <c:pt idx="8">
                  <c:v>751.4,843.7</c:v>
                </c:pt>
                <c:pt idx="9">
                  <c:v>843.7,936</c:v>
                </c:pt>
              </c:strCache>
            </c:strRef>
          </c:cat>
          <c:val>
            <c:numRef>
              <c:extLst>
                <c:ext xmlns:c15="http://schemas.microsoft.com/office/drawing/2012/chart" uri="{02D57815-91ED-43cb-92C2-25804820EDAC}">
                  <c15:fullRef>
                    <c15:sqref>[2]Sheet2!$B$2:$B$12</c15:sqref>
                  </c15:fullRef>
                </c:ext>
              </c:extLst>
              <c:f>[2]Sheet2!$B$2:$B$11</c:f>
              <c:numCache>
                <c:formatCode>General</c:formatCode>
                <c:ptCount val="10"/>
                <c:pt idx="0">
                  <c:v>1</c:v>
                </c:pt>
                <c:pt idx="1">
                  <c:v>1</c:v>
                </c:pt>
                <c:pt idx="2">
                  <c:v>2</c:v>
                </c:pt>
                <c:pt idx="3">
                  <c:v>2</c:v>
                </c:pt>
                <c:pt idx="4">
                  <c:v>1</c:v>
                </c:pt>
                <c:pt idx="5">
                  <c:v>1</c:v>
                </c:pt>
                <c:pt idx="6">
                  <c:v>3</c:v>
                </c:pt>
                <c:pt idx="7">
                  <c:v>2</c:v>
                </c:pt>
                <c:pt idx="8">
                  <c:v>3</c:v>
                </c:pt>
                <c:pt idx="9">
                  <c:v>1</c:v>
                </c:pt>
              </c:numCache>
            </c:numRef>
          </c:val>
          <c:extLst>
            <c:ext xmlns:c16="http://schemas.microsoft.com/office/drawing/2014/chart" uri="{C3380CC4-5D6E-409C-BE32-E72D297353CC}">
              <c16:uniqueId val="{00000000-5E32-419C-B9FC-9430EA24991B}"/>
            </c:ext>
          </c:extLst>
        </c:ser>
        <c:dLbls>
          <c:showLegendKey val="0"/>
          <c:showVal val="0"/>
          <c:showCatName val="0"/>
          <c:showSerName val="0"/>
          <c:showPercent val="0"/>
          <c:showBubbleSize val="0"/>
        </c:dLbls>
        <c:gapWidth val="15"/>
        <c:axId val="1283744832"/>
        <c:axId val="1283741088"/>
      </c:barChart>
      <c:catAx>
        <c:axId val="1283744832"/>
        <c:scaling>
          <c:orientation val="minMax"/>
        </c:scaling>
        <c:delete val="0"/>
        <c:axPos val="b"/>
        <c:title>
          <c:tx>
            <c:rich>
              <a:bodyPr/>
              <a:lstStyle/>
              <a:p>
                <a:pPr>
                  <a:defRPr/>
                </a:pPr>
                <a:r>
                  <a:rPr lang="sv-SE"/>
                  <a:t>Bin</a:t>
                </a:r>
              </a:p>
            </c:rich>
          </c:tx>
          <c:overlay val="0"/>
        </c:title>
        <c:numFmt formatCode="General" sourceLinked="1"/>
        <c:majorTickMark val="out"/>
        <c:minorTickMark val="none"/>
        <c:tickLblPos val="nextTo"/>
        <c:crossAx val="1283741088"/>
        <c:crosses val="autoZero"/>
        <c:auto val="1"/>
        <c:lblAlgn val="ctr"/>
        <c:lblOffset val="100"/>
        <c:noMultiLvlLbl val="0"/>
      </c:catAx>
      <c:valAx>
        <c:axId val="1283741088"/>
        <c:scaling>
          <c:orientation val="minMax"/>
        </c:scaling>
        <c:delete val="0"/>
        <c:axPos val="l"/>
        <c:title>
          <c:tx>
            <c:rich>
              <a:bodyPr/>
              <a:lstStyle/>
              <a:p>
                <a:pPr>
                  <a:defRPr/>
                </a:pPr>
                <a:r>
                  <a:rPr lang="sv-SE"/>
                  <a:t>Frequency</a:t>
                </a:r>
              </a:p>
            </c:rich>
          </c:tx>
          <c:overlay val="0"/>
        </c:title>
        <c:numFmt formatCode="General" sourceLinked="1"/>
        <c:majorTickMark val="out"/>
        <c:minorTickMark val="none"/>
        <c:tickLblPos val="nextTo"/>
        <c:crossAx val="1283744832"/>
        <c:crossesAt val="1"/>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0.10980314960629922"/>
          <c:y val="0.16708333333333336"/>
          <c:w val="0.89019685039370078"/>
          <c:h val="0.61498432487605714"/>
        </c:manualLayout>
      </c:layout>
      <c:barChart>
        <c:barDir val="col"/>
        <c:grouping val="clustered"/>
        <c:varyColors val="0"/>
        <c:ser>
          <c:idx val="0"/>
          <c:order val="0"/>
          <c:tx>
            <c:v>Employed</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'Cross Table'!$B$17:$B$22</c:f>
              <c:strCache>
                <c:ptCount val="6"/>
                <c:pt idx="0">
                  <c:v>18-25</c:v>
                </c:pt>
                <c:pt idx="1">
                  <c:v>25-35</c:v>
                </c:pt>
                <c:pt idx="2">
                  <c:v>35-45</c:v>
                </c:pt>
                <c:pt idx="3">
                  <c:v>45-55</c:v>
                </c:pt>
                <c:pt idx="4">
                  <c:v>55-65</c:v>
                </c:pt>
                <c:pt idx="5">
                  <c:v>65+</c:v>
                </c:pt>
              </c:strCache>
            </c:strRef>
          </c:cat>
          <c:val>
            <c:numRef>
              <c:f>'Cross Table'!$C$17:$C$22</c:f>
              <c:numCache>
                <c:formatCode>General</c:formatCode>
                <c:ptCount val="6"/>
                <c:pt idx="0">
                  <c:v>60</c:v>
                </c:pt>
                <c:pt idx="1">
                  <c:v>85</c:v>
                </c:pt>
                <c:pt idx="2">
                  <c:v>95</c:v>
                </c:pt>
                <c:pt idx="3">
                  <c:v>97</c:v>
                </c:pt>
                <c:pt idx="4">
                  <c:v>97</c:v>
                </c:pt>
                <c:pt idx="5">
                  <c:v>100</c:v>
                </c:pt>
              </c:numCache>
            </c:numRef>
          </c:val>
          <c:extLst>
            <c:ext xmlns:c16="http://schemas.microsoft.com/office/drawing/2014/chart" uri="{C3380CC4-5D6E-409C-BE32-E72D297353CC}">
              <c16:uniqueId val="{00000000-E095-4AD5-B143-F4092F5A40B6}"/>
            </c:ext>
          </c:extLst>
        </c:ser>
        <c:ser>
          <c:idx val="1"/>
          <c:order val="1"/>
          <c:tx>
            <c:v>Unemployed</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'Cross Table'!$B$17:$B$22</c:f>
              <c:strCache>
                <c:ptCount val="6"/>
                <c:pt idx="0">
                  <c:v>18-25</c:v>
                </c:pt>
                <c:pt idx="1">
                  <c:v>25-35</c:v>
                </c:pt>
                <c:pt idx="2">
                  <c:v>35-45</c:v>
                </c:pt>
                <c:pt idx="3">
                  <c:v>45-55</c:v>
                </c:pt>
                <c:pt idx="4">
                  <c:v>55-65</c:v>
                </c:pt>
                <c:pt idx="5">
                  <c:v>65+</c:v>
                </c:pt>
              </c:strCache>
            </c:strRef>
          </c:cat>
          <c:val>
            <c:numRef>
              <c:f>'Cross Table'!$D$17:$D$22</c:f>
              <c:numCache>
                <c:formatCode>General</c:formatCode>
                <c:ptCount val="6"/>
                <c:pt idx="0">
                  <c:v>40</c:v>
                </c:pt>
                <c:pt idx="1">
                  <c:v>15</c:v>
                </c:pt>
                <c:pt idx="2">
                  <c:v>5</c:v>
                </c:pt>
                <c:pt idx="3">
                  <c:v>3</c:v>
                </c:pt>
                <c:pt idx="4">
                  <c:v>3</c:v>
                </c:pt>
                <c:pt idx="5">
                  <c:v>0</c:v>
                </c:pt>
              </c:numCache>
            </c:numRef>
          </c:val>
          <c:extLst>
            <c:ext xmlns:c16="http://schemas.microsoft.com/office/drawing/2014/chart" uri="{C3380CC4-5D6E-409C-BE32-E72D297353CC}">
              <c16:uniqueId val="{00000001-E095-4AD5-B143-F4092F5A40B6}"/>
            </c:ext>
          </c:extLst>
        </c:ser>
        <c:dLbls>
          <c:dLblPos val="outEnd"/>
          <c:showLegendKey val="0"/>
          <c:showVal val="1"/>
          <c:showCatName val="0"/>
          <c:showSerName val="0"/>
          <c:showPercent val="0"/>
          <c:showBubbleSize val="0"/>
        </c:dLbls>
        <c:gapWidth val="219"/>
        <c:overlap val="-27"/>
        <c:axId val="901153680"/>
        <c:axId val="901152016"/>
      </c:barChart>
      <c:catAx>
        <c:axId val="90115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01152016"/>
        <c:crosses val="autoZero"/>
        <c:auto val="1"/>
        <c:lblAlgn val="ctr"/>
        <c:lblOffset val="100"/>
        <c:noMultiLvlLbl val="0"/>
      </c:catAx>
      <c:valAx>
        <c:axId val="90115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01153680"/>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sv-SE"/>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59492563429571"/>
          <c:y val="8.3333333333333329E-2"/>
          <c:w val="0.81229396325459313"/>
          <c:h val="0.7435032079323418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Covariance!$C$12:$C$16</c:f>
              <c:numCache>
                <c:formatCode>General</c:formatCode>
                <c:ptCount val="5"/>
                <c:pt idx="0">
                  <c:v>344</c:v>
                </c:pt>
                <c:pt idx="1">
                  <c:v>383</c:v>
                </c:pt>
                <c:pt idx="2">
                  <c:v>611</c:v>
                </c:pt>
                <c:pt idx="3">
                  <c:v>713</c:v>
                </c:pt>
                <c:pt idx="4">
                  <c:v>536</c:v>
                </c:pt>
              </c:numCache>
            </c:numRef>
          </c:xVal>
          <c:yVal>
            <c:numRef>
              <c:f>Covariance!$D$12:$D$16</c:f>
              <c:numCache>
                <c:formatCode>General</c:formatCode>
                <c:ptCount val="5"/>
                <c:pt idx="0">
                  <c:v>378</c:v>
                </c:pt>
                <c:pt idx="1">
                  <c:v>349</c:v>
                </c:pt>
                <c:pt idx="2">
                  <c:v>503</c:v>
                </c:pt>
                <c:pt idx="3">
                  <c:v>719</c:v>
                </c:pt>
                <c:pt idx="4">
                  <c:v>503</c:v>
                </c:pt>
              </c:numCache>
            </c:numRef>
          </c:yVal>
          <c:smooth val="0"/>
          <c:extLst>
            <c:ext xmlns:c16="http://schemas.microsoft.com/office/drawing/2014/chart" uri="{C3380CC4-5D6E-409C-BE32-E72D297353CC}">
              <c16:uniqueId val="{00000000-AD76-415D-92AB-AAD085D08FD0}"/>
            </c:ext>
          </c:extLst>
        </c:ser>
        <c:dLbls>
          <c:showLegendKey val="0"/>
          <c:showVal val="0"/>
          <c:showCatName val="0"/>
          <c:showSerName val="0"/>
          <c:showPercent val="0"/>
          <c:showBubbleSize val="0"/>
        </c:dLbls>
        <c:axId val="1089853808"/>
        <c:axId val="1089854640"/>
      </c:scatterChart>
      <c:valAx>
        <c:axId val="10898538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Readind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089854640"/>
        <c:crosses val="autoZero"/>
        <c:crossBetween val="midCat"/>
      </c:valAx>
      <c:valAx>
        <c:axId val="1089854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Writing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089853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Writing</c:v>
          </c:tx>
          <c:spPr>
            <a:solidFill>
              <a:schemeClr val="accent1"/>
            </a:solidFill>
            <a:ln>
              <a:noFill/>
            </a:ln>
            <a:effectLst/>
          </c:spPr>
          <c:invertIfNegative val="0"/>
          <c:val>
            <c:numRef>
              <c:f>Covariance!$C$12:$C$16</c:f>
              <c:numCache>
                <c:formatCode>General</c:formatCode>
                <c:ptCount val="5"/>
                <c:pt idx="0">
                  <c:v>344</c:v>
                </c:pt>
                <c:pt idx="1">
                  <c:v>383</c:v>
                </c:pt>
                <c:pt idx="2">
                  <c:v>611</c:v>
                </c:pt>
                <c:pt idx="3">
                  <c:v>713</c:v>
                </c:pt>
                <c:pt idx="4">
                  <c:v>536</c:v>
                </c:pt>
              </c:numCache>
            </c:numRef>
          </c:val>
          <c:extLst>
            <c:ext xmlns:c16="http://schemas.microsoft.com/office/drawing/2014/chart" uri="{C3380CC4-5D6E-409C-BE32-E72D297353CC}">
              <c16:uniqueId val="{00000000-4071-4F9A-86AC-66FA17CEDC9D}"/>
            </c:ext>
          </c:extLst>
        </c:ser>
        <c:ser>
          <c:idx val="1"/>
          <c:order val="1"/>
          <c:tx>
            <c:v>Reading</c:v>
          </c:tx>
          <c:spPr>
            <a:solidFill>
              <a:schemeClr val="accent2"/>
            </a:solidFill>
            <a:ln>
              <a:noFill/>
            </a:ln>
            <a:effectLst/>
          </c:spPr>
          <c:invertIfNegative val="0"/>
          <c:val>
            <c:numRef>
              <c:f>Covariance!$D$12:$D$16</c:f>
              <c:numCache>
                <c:formatCode>General</c:formatCode>
                <c:ptCount val="5"/>
                <c:pt idx="0">
                  <c:v>378</c:v>
                </c:pt>
                <c:pt idx="1">
                  <c:v>349</c:v>
                </c:pt>
                <c:pt idx="2">
                  <c:v>503</c:v>
                </c:pt>
                <c:pt idx="3">
                  <c:v>719</c:v>
                </c:pt>
                <c:pt idx="4">
                  <c:v>503</c:v>
                </c:pt>
              </c:numCache>
            </c:numRef>
          </c:val>
          <c:extLst>
            <c:ext xmlns:c16="http://schemas.microsoft.com/office/drawing/2014/chart" uri="{C3380CC4-5D6E-409C-BE32-E72D297353CC}">
              <c16:uniqueId val="{00000001-4071-4F9A-86AC-66FA17CEDC9D}"/>
            </c:ext>
          </c:extLst>
        </c:ser>
        <c:dLbls>
          <c:showLegendKey val="0"/>
          <c:showVal val="0"/>
          <c:showCatName val="0"/>
          <c:showSerName val="0"/>
          <c:showPercent val="0"/>
          <c:showBubbleSize val="0"/>
        </c:dLbls>
        <c:gapWidth val="182"/>
        <c:axId val="901137872"/>
        <c:axId val="901146608"/>
      </c:barChart>
      <c:catAx>
        <c:axId val="901137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01146608"/>
        <c:crosses val="autoZero"/>
        <c:auto val="1"/>
        <c:lblAlgn val="ctr"/>
        <c:lblOffset val="100"/>
        <c:noMultiLvlLbl val="0"/>
      </c:catAx>
      <c:valAx>
        <c:axId val="90114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01137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3B67CABB-1187-4930-8F9D-DCF9A4B44FA9}">
          <cx:tx>
            <cx:txData>
              <cx:f>_xlchart.v1.1</cx:f>
              <cx:v>Dataset 1</cx:v>
            </cx:txData>
          </cx:tx>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plotArea>
      <cx:plotAreaRegion>
        <cx:series layoutId="clusteredColumn" uniqueId="{523ED337-A39A-4A82-839F-8A4ECD8D4154}">
          <cx:tx>
            <cx:txData>
              <cx:f>_xlchart.v1.3</cx:f>
              <cx:v>Dataset 2</cx:v>
            </cx:txData>
          </cx:tx>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45390</xdr:colOff>
      <xdr:row>17</xdr:row>
      <xdr:rowOff>95368</xdr:rowOff>
    </xdr:from>
    <xdr:to>
      <xdr:col>5</xdr:col>
      <xdr:colOff>419100</xdr:colOff>
      <xdr:row>34</xdr:row>
      <xdr:rowOff>76200</xdr:rowOff>
    </xdr:to>
    <xdr:graphicFrame macro="">
      <xdr:nvGraphicFramePr>
        <xdr:cNvPr id="2" name="Chart 1">
          <a:extLst>
            <a:ext uri="{FF2B5EF4-FFF2-40B4-BE49-F238E27FC236}">
              <a16:creationId xmlns:a16="http://schemas.microsoft.com/office/drawing/2014/main" id="{8257A1D3-C65B-4416-B3A5-492CDFC30A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594360</xdr:colOff>
      <xdr:row>18</xdr:row>
      <xdr:rowOff>99060</xdr:rowOff>
    </xdr:from>
    <xdr:to>
      <xdr:col>13</xdr:col>
      <xdr:colOff>15570</xdr:colOff>
      <xdr:row>33</xdr:row>
      <xdr:rowOff>110372</xdr:rowOff>
    </xdr:to>
    <xdr:graphicFrame macro="">
      <xdr:nvGraphicFramePr>
        <xdr:cNvPr id="3" name="Chart 2">
          <a:extLst>
            <a:ext uri="{FF2B5EF4-FFF2-40B4-BE49-F238E27FC236}">
              <a16:creationId xmlns:a16="http://schemas.microsoft.com/office/drawing/2014/main" id="{658D9411-9E49-496E-9DE7-2F183E2A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313733</xdr:colOff>
      <xdr:row>9</xdr:row>
      <xdr:rowOff>38100</xdr:rowOff>
    </xdr:from>
    <xdr:to>
      <xdr:col>12</xdr:col>
      <xdr:colOff>99061</xdr:colOff>
      <xdr:row>21</xdr:row>
      <xdr:rowOff>97313</xdr:rowOff>
    </xdr:to>
    <xdr:graphicFrame macro="">
      <xdr:nvGraphicFramePr>
        <xdr:cNvPr id="2" name="Chart 1">
          <a:extLst>
            <a:ext uri="{FF2B5EF4-FFF2-40B4-BE49-F238E27FC236}">
              <a16:creationId xmlns:a16="http://schemas.microsoft.com/office/drawing/2014/main" id="{27B39A98-8213-4513-B9BB-825DA7332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495300</xdr:colOff>
      <xdr:row>9</xdr:row>
      <xdr:rowOff>15240</xdr:rowOff>
    </xdr:from>
    <xdr:to>
      <xdr:col>16</xdr:col>
      <xdr:colOff>280628</xdr:colOff>
      <xdr:row>21</xdr:row>
      <xdr:rowOff>74453</xdr:rowOff>
    </xdr:to>
    <xdr:graphicFrame macro="">
      <xdr:nvGraphicFramePr>
        <xdr:cNvPr id="3" name="Chart 2">
          <a:extLst>
            <a:ext uri="{FF2B5EF4-FFF2-40B4-BE49-F238E27FC236}">
              <a16:creationId xmlns:a16="http://schemas.microsoft.com/office/drawing/2014/main" id="{07D9BBB8-D5E2-4756-8640-7D1FD8496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578653</xdr:colOff>
      <xdr:row>8</xdr:row>
      <xdr:rowOff>36522</xdr:rowOff>
    </xdr:from>
    <xdr:to>
      <xdr:col>15</xdr:col>
      <xdr:colOff>413057</xdr:colOff>
      <xdr:row>25</xdr:row>
      <xdr:rowOff>58069</xdr:rowOff>
    </xdr:to>
    <xdr:graphicFrame macro="">
      <xdr:nvGraphicFramePr>
        <xdr:cNvPr id="2" name="Chart 1">
          <a:extLst>
            <a:ext uri="{FF2B5EF4-FFF2-40B4-BE49-F238E27FC236}">
              <a16:creationId xmlns:a16="http://schemas.microsoft.com/office/drawing/2014/main" id="{7253F408-682E-4CA2-94CD-A79630E12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5581651" y="1403351"/>
    <xdr:ext cx="5937249" cy="3295649"/>
    <xdr:graphicFrame macro="">
      <xdr:nvGraphicFramePr>
        <xdr:cNvPr id="4" name="Chart 3">
          <a:extLst>
            <a:ext uri="{FF2B5EF4-FFF2-40B4-BE49-F238E27FC236}">
              <a16:creationId xmlns:a16="http://schemas.microsoft.com/office/drawing/2014/main" id="{8C335B02-7623-4911-A810-45C0713E2CC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5</xdr:col>
      <xdr:colOff>114300</xdr:colOff>
      <xdr:row>14</xdr:row>
      <xdr:rowOff>155575</xdr:rowOff>
    </xdr:from>
    <xdr:to>
      <xdr:col>12</xdr:col>
      <xdr:colOff>419100</xdr:colOff>
      <xdr:row>29</xdr:row>
      <xdr:rowOff>136525</xdr:rowOff>
    </xdr:to>
    <xdr:graphicFrame macro="">
      <xdr:nvGraphicFramePr>
        <xdr:cNvPr id="2" name="Chart 1">
          <a:extLst>
            <a:ext uri="{FF2B5EF4-FFF2-40B4-BE49-F238E27FC236}">
              <a16:creationId xmlns:a16="http://schemas.microsoft.com/office/drawing/2014/main" id="{469B32A2-D350-4322-9580-9ECA0C664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257175</xdr:colOff>
      <xdr:row>11</xdr:row>
      <xdr:rowOff>123825</xdr:rowOff>
    </xdr:from>
    <xdr:to>
      <xdr:col>9</xdr:col>
      <xdr:colOff>460375</xdr:colOff>
      <xdr:row>26</xdr:row>
      <xdr:rowOff>104775</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577D49A6-2A75-4DB3-9918-75E8729359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76375" y="2162175"/>
              <a:ext cx="4572000" cy="2743200"/>
            </a:xfrm>
            <a:prstGeom prst="rect">
              <a:avLst/>
            </a:prstGeom>
            <a:solidFill>
              <a:prstClr val="white"/>
            </a:solidFill>
            <a:ln w="1">
              <a:solidFill>
                <a:prstClr val="green"/>
              </a:solidFill>
            </a:ln>
          </xdr:spPr>
          <xdr:txBody>
            <a:bodyPr vertOverflow="clip" horzOverflow="clip"/>
            <a:lstStyle/>
            <a:p>
              <a:r>
                <a:rPr lang="sv-S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307975</xdr:colOff>
      <xdr:row>12</xdr:row>
      <xdr:rowOff>22225</xdr:rowOff>
    </xdr:from>
    <xdr:to>
      <xdr:col>19</xdr:col>
      <xdr:colOff>428625</xdr:colOff>
      <xdr:row>27</xdr:row>
      <xdr:rowOff>3175</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9E1EDD8-7728-463B-9127-043D13E0CE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24775" y="2244725"/>
              <a:ext cx="4572000" cy="2743200"/>
            </a:xfrm>
            <a:prstGeom prst="rect">
              <a:avLst/>
            </a:prstGeom>
            <a:solidFill>
              <a:prstClr val="white"/>
            </a:solidFill>
            <a:ln w="1">
              <a:solidFill>
                <a:prstClr val="green"/>
              </a:solidFill>
            </a:ln>
          </xdr:spPr>
          <xdr:txBody>
            <a:bodyPr vertOverflow="clip" horzOverflow="clip"/>
            <a:lstStyle/>
            <a:p>
              <a:r>
                <a:rPr lang="sv-S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454025</xdr:colOff>
      <xdr:row>19</xdr:row>
      <xdr:rowOff>149225</xdr:rowOff>
    </xdr:from>
    <xdr:to>
      <xdr:col>7</xdr:col>
      <xdr:colOff>263525</xdr:colOff>
      <xdr:row>34</xdr:row>
      <xdr:rowOff>130175</xdr:rowOff>
    </xdr:to>
    <xdr:graphicFrame macro="">
      <xdr:nvGraphicFramePr>
        <xdr:cNvPr id="8" name="Chart 7">
          <a:extLst>
            <a:ext uri="{FF2B5EF4-FFF2-40B4-BE49-F238E27FC236}">
              <a16:creationId xmlns:a16="http://schemas.microsoft.com/office/drawing/2014/main" id="{E1FFA481-C09F-41CA-ADE9-05F6B26C47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352425</xdr:colOff>
      <xdr:row>19</xdr:row>
      <xdr:rowOff>85725</xdr:rowOff>
    </xdr:from>
    <xdr:to>
      <xdr:col>16</xdr:col>
      <xdr:colOff>47625</xdr:colOff>
      <xdr:row>34</xdr:row>
      <xdr:rowOff>66675</xdr:rowOff>
    </xdr:to>
    <xdr:graphicFrame macro="">
      <xdr:nvGraphicFramePr>
        <xdr:cNvPr id="9" name="Chart 8">
          <a:extLst>
            <a:ext uri="{FF2B5EF4-FFF2-40B4-BE49-F238E27FC236}">
              <a16:creationId xmlns:a16="http://schemas.microsoft.com/office/drawing/2014/main" id="{B308430E-B2A2-4B14-9A43-A4AFC921B8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3.+Categorical+variables.+Visualization+techniques_exercise_solution.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 distribution table"/>
      <sheetName val="Bar chart"/>
      <sheetName val="Pie chart"/>
      <sheetName val="Pareto diagram"/>
    </sheetNames>
    <sheetDataSet>
      <sheetData sheetId="0"/>
      <sheetData sheetId="1">
        <row r="11">
          <cell r="B11" t="str">
            <v>New York</v>
          </cell>
          <cell r="C11">
            <v>12327</v>
          </cell>
        </row>
        <row r="12">
          <cell r="B12" t="str">
            <v>LA</v>
          </cell>
          <cell r="C12">
            <v>17129</v>
          </cell>
        </row>
        <row r="13">
          <cell r="B13" t="str">
            <v>San Francisco</v>
          </cell>
          <cell r="C13">
            <v>19923</v>
          </cell>
        </row>
      </sheetData>
      <sheetData sheetId="2">
        <row r="12">
          <cell r="B12" t="str">
            <v>New York</v>
          </cell>
          <cell r="C12">
            <v>12327</v>
          </cell>
          <cell r="E12">
            <v>0.24964053545029263</v>
          </cell>
        </row>
        <row r="13">
          <cell r="B13" t="str">
            <v>LA</v>
          </cell>
          <cell r="C13">
            <v>17129</v>
          </cell>
          <cell r="E13">
            <v>0.34688835334858947</v>
          </cell>
        </row>
        <row r="14">
          <cell r="B14" t="str">
            <v>San Francisco</v>
          </cell>
          <cell r="C14">
            <v>19923</v>
          </cell>
          <cell r="E14">
            <v>0.40347111120111789</v>
          </cell>
        </row>
      </sheetData>
      <sheetData sheetId="3">
        <row r="13">
          <cell r="B13" t="str">
            <v>San Francisco</v>
          </cell>
          <cell r="C13">
            <v>19923</v>
          </cell>
          <cell r="E13">
            <v>0.40347111120111789</v>
          </cell>
        </row>
        <row r="14">
          <cell r="B14" t="str">
            <v>LA</v>
          </cell>
          <cell r="C14">
            <v>17129</v>
          </cell>
          <cell r="E14">
            <v>0.75035946454970737</v>
          </cell>
        </row>
        <row r="15">
          <cell r="B15" t="str">
            <v>New York</v>
          </cell>
          <cell r="C15">
            <v>12327</v>
          </cell>
          <cell r="E15">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hart1"/>
      <sheetName val="Sheet2"/>
      <sheetName val="Sheet3"/>
    </sheetNames>
    <sheetDataSet>
      <sheetData sheetId="0" refreshError="1"/>
      <sheetData sheetId="1" refreshError="1"/>
      <sheetData sheetId="2">
        <row r="2">
          <cell r="A2">
            <v>13105.3</v>
          </cell>
          <cell r="B2">
            <v>1</v>
          </cell>
        </row>
        <row r="3">
          <cell r="A3" t="str">
            <v>105.3,197.6</v>
          </cell>
          <cell r="B3">
            <v>1</v>
          </cell>
        </row>
        <row r="4">
          <cell r="A4" t="str">
            <v>197.6,289.9</v>
          </cell>
          <cell r="B4">
            <v>2</v>
          </cell>
        </row>
        <row r="5">
          <cell r="A5" t="str">
            <v>289.9,382.2</v>
          </cell>
          <cell r="B5">
            <v>2</v>
          </cell>
        </row>
        <row r="6">
          <cell r="A6" t="str">
            <v>382.2,474.5</v>
          </cell>
          <cell r="B6">
            <v>1</v>
          </cell>
        </row>
        <row r="7">
          <cell r="A7" t="str">
            <v>474.5,566.8</v>
          </cell>
          <cell r="B7">
            <v>1</v>
          </cell>
        </row>
        <row r="8">
          <cell r="A8" t="str">
            <v>566.8,659.1</v>
          </cell>
          <cell r="B8">
            <v>3</v>
          </cell>
        </row>
        <row r="9">
          <cell r="A9" t="str">
            <v>659.1,751.4</v>
          </cell>
          <cell r="B9">
            <v>2</v>
          </cell>
        </row>
        <row r="10">
          <cell r="A10" t="str">
            <v>751.4,843.7</v>
          </cell>
          <cell r="B10">
            <v>3</v>
          </cell>
        </row>
        <row r="11">
          <cell r="A11" t="str">
            <v>843.7,936</v>
          </cell>
          <cell r="B11">
            <v>1</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support.office.com/en-us/article/Add-or-remove-a-secondary-axis-in-a-chart-91da1e2f-5db1-41e9-8908-e1a2e14dd5a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1D9F0-0698-4238-8B27-364494947903}">
  <dimension ref="A1:N32"/>
  <sheetViews>
    <sheetView workbookViewId="0">
      <selection activeCell="C18" sqref="C18"/>
    </sheetView>
  </sheetViews>
  <sheetFormatPr defaultRowHeight="14.5" x14ac:dyDescent="0.35"/>
  <cols>
    <col min="2" max="2" width="14.36328125" customWidth="1"/>
    <col min="3" max="3" width="17.36328125" customWidth="1"/>
  </cols>
  <sheetData>
    <row r="1" spans="1:14" ht="15.5" x14ac:dyDescent="0.35">
      <c r="A1" s="3"/>
      <c r="B1" s="33" t="s">
        <v>149</v>
      </c>
      <c r="C1" s="3"/>
      <c r="D1" s="3"/>
      <c r="E1" s="3"/>
      <c r="F1" s="3"/>
      <c r="G1" s="3"/>
      <c r="H1" s="3"/>
      <c r="I1" s="3"/>
      <c r="J1" s="3"/>
      <c r="K1" s="3"/>
      <c r="L1" s="3"/>
      <c r="M1" s="3"/>
      <c r="N1" s="3"/>
    </row>
    <row r="2" spans="1:14" x14ac:dyDescent="0.35">
      <c r="A2" s="3"/>
      <c r="B2" s="8" t="s">
        <v>148</v>
      </c>
      <c r="C2" s="3"/>
      <c r="D2" s="3"/>
      <c r="E2" s="3"/>
      <c r="F2" s="3"/>
      <c r="G2" s="3"/>
      <c r="H2" s="3"/>
      <c r="I2" s="3"/>
      <c r="J2" s="3"/>
      <c r="K2" s="3"/>
      <c r="L2" s="3"/>
      <c r="M2" s="3"/>
      <c r="N2" s="3"/>
    </row>
    <row r="3" spans="1:14" x14ac:dyDescent="0.35">
      <c r="A3" s="3"/>
      <c r="B3" s="3"/>
      <c r="C3" s="3"/>
      <c r="D3" s="3"/>
      <c r="E3" s="3"/>
      <c r="F3" s="3"/>
      <c r="G3" s="3"/>
      <c r="H3" s="3"/>
      <c r="I3" s="3"/>
      <c r="J3" s="3"/>
      <c r="K3" s="3"/>
      <c r="L3" s="3"/>
      <c r="M3" s="3"/>
      <c r="N3" s="3"/>
    </row>
    <row r="4" spans="1:14" x14ac:dyDescent="0.35">
      <c r="A4" s="3"/>
      <c r="B4" s="3" t="s">
        <v>147</v>
      </c>
      <c r="C4" s="3"/>
      <c r="D4" s="3"/>
      <c r="E4" s="3"/>
      <c r="F4" s="3"/>
      <c r="G4" s="3"/>
      <c r="H4" s="3"/>
      <c r="I4" s="3"/>
      <c r="J4" s="3"/>
      <c r="K4" s="3"/>
      <c r="L4" s="3"/>
      <c r="M4" s="3"/>
      <c r="N4" s="3"/>
    </row>
    <row r="5" spans="1:14" x14ac:dyDescent="0.35">
      <c r="A5" s="3"/>
      <c r="B5" s="3"/>
      <c r="C5" s="3"/>
      <c r="D5" s="3"/>
      <c r="E5" s="3"/>
      <c r="F5" s="3"/>
      <c r="G5" s="3"/>
      <c r="H5" s="3"/>
      <c r="I5" s="3"/>
      <c r="J5" s="3"/>
      <c r="K5" s="3"/>
      <c r="L5" s="3"/>
      <c r="M5" s="3"/>
      <c r="N5" s="3"/>
    </row>
    <row r="6" spans="1:14" x14ac:dyDescent="0.35">
      <c r="A6" s="3"/>
      <c r="B6" s="8" t="s">
        <v>5</v>
      </c>
      <c r="C6" s="3" t="s">
        <v>146</v>
      </c>
      <c r="D6" s="35"/>
      <c r="E6" s="3"/>
      <c r="F6" s="3"/>
      <c r="G6" s="3"/>
      <c r="H6" s="3"/>
      <c r="I6" s="3"/>
      <c r="J6" s="3"/>
      <c r="K6" s="3"/>
      <c r="L6" s="3"/>
      <c r="M6" s="3"/>
      <c r="N6" s="3"/>
    </row>
    <row r="7" spans="1:14" x14ac:dyDescent="0.35">
      <c r="A7" s="3"/>
      <c r="B7" s="8" t="s">
        <v>145</v>
      </c>
      <c r="C7" s="3" t="s">
        <v>144</v>
      </c>
      <c r="D7" s="73"/>
      <c r="E7" s="3"/>
      <c r="F7" s="3"/>
      <c r="G7" s="3"/>
      <c r="H7" s="3"/>
      <c r="I7" s="3"/>
      <c r="J7" s="3"/>
      <c r="K7" s="3"/>
      <c r="L7" s="3"/>
      <c r="M7" s="3"/>
      <c r="N7" s="3"/>
    </row>
    <row r="8" spans="1:14" x14ac:dyDescent="0.35">
      <c r="A8" s="3"/>
      <c r="B8" s="8" t="s">
        <v>143</v>
      </c>
      <c r="C8" s="3" t="s">
        <v>142</v>
      </c>
      <c r="D8" s="73"/>
      <c r="E8" s="3"/>
      <c r="F8" s="3"/>
      <c r="G8" s="3"/>
      <c r="H8" s="3"/>
      <c r="I8" s="3"/>
      <c r="J8" s="3"/>
      <c r="K8" s="3"/>
      <c r="L8" s="3"/>
      <c r="M8" s="3"/>
      <c r="N8" s="3"/>
    </row>
    <row r="9" spans="1:14" x14ac:dyDescent="0.35">
      <c r="A9" s="3"/>
      <c r="B9" s="3"/>
      <c r="C9" s="3"/>
      <c r="D9" s="73"/>
      <c r="E9" s="3"/>
      <c r="F9" s="3"/>
      <c r="G9" s="3"/>
      <c r="H9" s="3"/>
      <c r="I9" s="3"/>
      <c r="J9" s="3"/>
      <c r="K9" s="3"/>
      <c r="L9" s="3"/>
      <c r="M9" s="3"/>
      <c r="N9" s="3"/>
    </row>
    <row r="10" spans="1:14" x14ac:dyDescent="0.35">
      <c r="A10" s="3"/>
      <c r="B10" s="3"/>
      <c r="C10" s="3"/>
      <c r="D10" s="3"/>
      <c r="E10" s="3"/>
      <c r="F10" s="3"/>
      <c r="G10" s="3"/>
      <c r="H10" s="3"/>
      <c r="I10" s="3"/>
      <c r="J10" s="3"/>
      <c r="K10" s="3"/>
      <c r="L10" s="3"/>
      <c r="M10" s="3"/>
      <c r="N10" s="3"/>
    </row>
    <row r="11" spans="1:14" x14ac:dyDescent="0.35">
      <c r="A11" s="3"/>
      <c r="B11" s="3"/>
      <c r="C11" s="3"/>
      <c r="D11" s="3"/>
      <c r="E11" s="3"/>
      <c r="F11" s="3"/>
      <c r="G11" s="3"/>
      <c r="H11" s="3"/>
      <c r="I11" s="3"/>
      <c r="J11" s="3"/>
      <c r="K11" s="3"/>
      <c r="L11" s="3"/>
      <c r="M11" s="3"/>
      <c r="N11" s="3"/>
    </row>
    <row r="12" spans="1:14" x14ac:dyDescent="0.35">
      <c r="A12" s="3"/>
      <c r="B12" s="8" t="s">
        <v>159</v>
      </c>
      <c r="C12" s="3"/>
      <c r="D12" s="3"/>
      <c r="E12" s="3"/>
      <c r="F12" s="3"/>
      <c r="G12" s="3"/>
      <c r="H12" s="3"/>
      <c r="I12" s="3"/>
      <c r="J12" s="3"/>
      <c r="K12" s="3"/>
      <c r="L12" s="3"/>
      <c r="M12" s="3"/>
      <c r="N12" s="3"/>
    </row>
    <row r="13" spans="1:14" x14ac:dyDescent="0.35">
      <c r="A13" s="3"/>
      <c r="B13" s="3"/>
      <c r="C13" s="3"/>
      <c r="D13" s="3"/>
      <c r="E13" s="3"/>
      <c r="F13" s="3"/>
      <c r="G13" s="3"/>
      <c r="H13" s="3"/>
      <c r="I13" s="3"/>
      <c r="J13" s="3"/>
      <c r="K13" s="3"/>
      <c r="L13" s="3"/>
      <c r="M13" s="3"/>
      <c r="N13" s="3"/>
    </row>
    <row r="14" spans="1:14" ht="15" thickBot="1" x14ac:dyDescent="0.4">
      <c r="A14" s="3"/>
      <c r="B14" s="81"/>
      <c r="C14" s="51" t="s">
        <v>160</v>
      </c>
      <c r="D14" s="3"/>
      <c r="E14" s="3"/>
      <c r="F14" s="3"/>
      <c r="G14" s="3"/>
      <c r="H14" s="3"/>
      <c r="I14" s="3"/>
      <c r="J14" s="3"/>
      <c r="K14" s="3"/>
      <c r="L14" s="3"/>
      <c r="M14" s="3"/>
      <c r="N14" s="3"/>
    </row>
    <row r="15" spans="1:14" x14ac:dyDescent="0.35">
      <c r="A15" s="3"/>
      <c r="B15" s="82" t="s">
        <v>161</v>
      </c>
      <c r="C15" s="83">
        <v>12327</v>
      </c>
      <c r="D15" s="3"/>
      <c r="E15" s="3"/>
      <c r="F15" s="3"/>
      <c r="G15" s="3"/>
      <c r="H15" s="3"/>
      <c r="I15" s="3"/>
      <c r="J15" s="3"/>
      <c r="K15" s="3"/>
      <c r="L15" s="3"/>
      <c r="M15" s="3"/>
      <c r="N15" s="3"/>
    </row>
    <row r="16" spans="1:14" x14ac:dyDescent="0.35">
      <c r="A16" s="3"/>
      <c r="B16" s="8" t="s">
        <v>162</v>
      </c>
      <c r="C16" s="83">
        <v>17129</v>
      </c>
      <c r="D16" s="3"/>
      <c r="E16" s="3"/>
      <c r="F16" s="3"/>
      <c r="G16" s="3"/>
      <c r="H16" s="3"/>
      <c r="I16" s="3"/>
      <c r="J16" s="3"/>
      <c r="K16" s="3"/>
      <c r="L16" s="3"/>
      <c r="M16" s="3"/>
      <c r="N16" s="3"/>
    </row>
    <row r="17" spans="1:14" ht="15" thickBot="1" x14ac:dyDescent="0.4">
      <c r="A17" s="3"/>
      <c r="B17" s="8" t="s">
        <v>163</v>
      </c>
      <c r="C17" s="83">
        <v>19923</v>
      </c>
      <c r="D17" s="35"/>
      <c r="E17" s="3"/>
      <c r="F17" s="3"/>
      <c r="G17" s="3"/>
      <c r="H17" s="3"/>
      <c r="I17" s="3"/>
      <c r="J17" s="3"/>
      <c r="K17" s="3"/>
      <c r="L17" s="3"/>
      <c r="M17" s="3"/>
      <c r="N17" s="3"/>
    </row>
    <row r="18" spans="1:14" ht="15" thickBot="1" x14ac:dyDescent="0.4">
      <c r="A18" s="3"/>
      <c r="B18" s="84" t="s">
        <v>67</v>
      </c>
      <c r="C18" s="85">
        <f>SUM(C15:C17)</f>
        <v>49379</v>
      </c>
      <c r="D18" s="73"/>
      <c r="E18" s="3"/>
      <c r="F18" s="3"/>
      <c r="G18" s="3"/>
      <c r="H18" s="3"/>
      <c r="I18" s="3"/>
      <c r="J18" s="3"/>
      <c r="K18" s="3"/>
      <c r="L18" s="3"/>
      <c r="M18" s="3"/>
      <c r="N18" s="3"/>
    </row>
    <row r="19" spans="1:14" ht="15" thickTop="1" x14ac:dyDescent="0.35">
      <c r="A19" s="3"/>
      <c r="B19" s="3"/>
      <c r="C19" s="3"/>
      <c r="D19" s="3"/>
      <c r="E19" s="3"/>
      <c r="F19" s="3"/>
      <c r="G19" s="3"/>
      <c r="H19" s="3"/>
      <c r="I19" s="3"/>
      <c r="J19" s="3"/>
      <c r="K19" s="3"/>
      <c r="L19" s="3"/>
      <c r="M19" s="3"/>
      <c r="N19" s="3"/>
    </row>
    <row r="20" spans="1:14" x14ac:dyDescent="0.35">
      <c r="A20" s="3"/>
      <c r="B20" s="3"/>
      <c r="C20" s="3"/>
      <c r="D20" s="3"/>
      <c r="E20" s="3"/>
      <c r="F20" s="3"/>
      <c r="G20" s="3"/>
      <c r="H20" s="3"/>
      <c r="I20" s="3"/>
      <c r="J20" s="3"/>
      <c r="K20" s="3"/>
      <c r="L20" s="3"/>
      <c r="M20" s="3"/>
      <c r="N20" s="3"/>
    </row>
    <row r="21" spans="1:14" x14ac:dyDescent="0.35">
      <c r="A21" s="3"/>
      <c r="B21" s="3"/>
      <c r="C21" s="3"/>
      <c r="D21" s="3"/>
      <c r="E21" s="3"/>
      <c r="F21" s="3"/>
      <c r="G21" s="3"/>
      <c r="H21" s="3"/>
      <c r="I21" s="3"/>
      <c r="J21" s="3"/>
      <c r="K21" s="3"/>
      <c r="L21" s="3"/>
      <c r="M21" s="3"/>
      <c r="N21" s="3"/>
    </row>
    <row r="22" spans="1:14" x14ac:dyDescent="0.35">
      <c r="A22" s="3"/>
      <c r="B22" s="3"/>
      <c r="C22" s="3"/>
      <c r="D22" s="3"/>
      <c r="E22" s="3"/>
      <c r="F22" s="3"/>
      <c r="G22" s="3"/>
      <c r="H22" s="3"/>
      <c r="I22" s="3"/>
      <c r="J22" s="3"/>
      <c r="K22" s="3"/>
      <c r="L22" s="3"/>
      <c r="M22" s="3"/>
      <c r="N22" s="3"/>
    </row>
    <row r="23" spans="1:14" x14ac:dyDescent="0.35">
      <c r="A23" s="3"/>
      <c r="B23" s="3"/>
      <c r="C23" s="3"/>
      <c r="D23" s="3"/>
      <c r="E23" s="3"/>
      <c r="F23" s="3"/>
      <c r="G23" s="3"/>
      <c r="H23" s="3"/>
      <c r="I23" s="3"/>
      <c r="J23" s="3"/>
      <c r="K23" s="3"/>
      <c r="L23" s="3"/>
      <c r="M23" s="3"/>
      <c r="N23" s="3"/>
    </row>
    <row r="24" spans="1:14" x14ac:dyDescent="0.35">
      <c r="A24" s="3"/>
      <c r="B24" s="3"/>
      <c r="C24" s="3"/>
      <c r="D24" s="3"/>
      <c r="E24" s="3"/>
      <c r="F24" s="3"/>
      <c r="G24" s="3"/>
      <c r="H24" s="3"/>
      <c r="I24" s="3"/>
      <c r="J24" s="3"/>
      <c r="K24" s="3"/>
      <c r="L24" s="3"/>
      <c r="M24" s="3"/>
      <c r="N24" s="3"/>
    </row>
    <row r="25" spans="1:14" x14ac:dyDescent="0.35">
      <c r="A25" s="3"/>
      <c r="B25" s="3"/>
      <c r="C25" s="3"/>
      <c r="D25" s="3"/>
      <c r="E25" s="3"/>
      <c r="F25" s="3"/>
      <c r="G25" s="3"/>
      <c r="H25" s="3"/>
      <c r="I25" s="3"/>
      <c r="J25" s="3"/>
      <c r="K25" s="3"/>
      <c r="L25" s="3"/>
      <c r="M25" s="3"/>
      <c r="N25" s="3"/>
    </row>
    <row r="26" spans="1:14" x14ac:dyDescent="0.35">
      <c r="A26" s="3"/>
      <c r="B26" s="3"/>
      <c r="C26" s="3"/>
      <c r="D26" s="3"/>
      <c r="E26" s="3"/>
      <c r="F26" s="3"/>
      <c r="G26" s="3"/>
      <c r="H26" s="3"/>
      <c r="I26" s="3"/>
      <c r="J26" s="3"/>
      <c r="K26" s="3"/>
      <c r="L26" s="3"/>
      <c r="M26" s="3"/>
      <c r="N26" s="3"/>
    </row>
    <row r="27" spans="1:14" x14ac:dyDescent="0.35">
      <c r="A27" s="3"/>
      <c r="B27" s="3"/>
      <c r="C27" s="3"/>
      <c r="D27" s="3"/>
      <c r="E27" s="3"/>
      <c r="F27" s="3"/>
      <c r="G27" s="3"/>
      <c r="H27" s="3"/>
      <c r="I27" s="3"/>
      <c r="J27" s="3"/>
      <c r="K27" s="3"/>
      <c r="L27" s="3"/>
      <c r="M27" s="3"/>
      <c r="N27" s="3"/>
    </row>
    <row r="28" spans="1:14" x14ac:dyDescent="0.35">
      <c r="A28" s="3"/>
      <c r="B28" s="3"/>
      <c r="C28" s="3"/>
      <c r="D28" s="3"/>
      <c r="E28" s="3"/>
      <c r="F28" s="3"/>
      <c r="G28" s="3"/>
      <c r="H28" s="3"/>
      <c r="I28" s="3"/>
      <c r="J28" s="3"/>
      <c r="K28" s="3"/>
      <c r="L28" s="3"/>
      <c r="M28" s="3"/>
      <c r="N28" s="3"/>
    </row>
    <row r="29" spans="1:14" x14ac:dyDescent="0.35">
      <c r="A29" s="3"/>
      <c r="B29" s="3"/>
      <c r="C29" s="3"/>
      <c r="D29" s="3"/>
      <c r="E29" s="3"/>
      <c r="F29" s="3"/>
      <c r="G29" s="3"/>
      <c r="H29" s="3"/>
      <c r="I29" s="3"/>
      <c r="J29" s="3"/>
      <c r="K29" s="3"/>
      <c r="L29" s="3"/>
      <c r="M29" s="3"/>
      <c r="N29" s="3"/>
    </row>
    <row r="30" spans="1:14" x14ac:dyDescent="0.35">
      <c r="A30" s="3"/>
      <c r="B30" s="3"/>
      <c r="C30" s="3"/>
      <c r="D30" s="3"/>
      <c r="E30" s="3"/>
      <c r="F30" s="3"/>
      <c r="G30" s="3"/>
      <c r="H30" s="3"/>
      <c r="I30" s="3"/>
      <c r="J30" s="3"/>
      <c r="K30" s="3"/>
      <c r="L30" s="3"/>
      <c r="M30" s="3"/>
      <c r="N30" s="3"/>
    </row>
    <row r="31" spans="1:14" x14ac:dyDescent="0.35">
      <c r="A31" s="3"/>
      <c r="B31" s="3"/>
      <c r="C31" s="3"/>
      <c r="D31" s="3"/>
      <c r="E31" s="3"/>
      <c r="F31" s="3"/>
      <c r="G31" s="3"/>
      <c r="H31" s="3"/>
      <c r="I31" s="3"/>
      <c r="J31" s="3"/>
      <c r="K31" s="3"/>
      <c r="L31" s="3"/>
      <c r="M31" s="3"/>
      <c r="N31" s="3"/>
    </row>
    <row r="32" spans="1:14" x14ac:dyDescent="0.35">
      <c r="A32" s="3"/>
      <c r="B32" s="3"/>
      <c r="C32" s="3"/>
      <c r="D32" s="3"/>
      <c r="E32" s="3"/>
      <c r="F32" s="3"/>
      <c r="G32" s="3"/>
      <c r="H32" s="3"/>
      <c r="I32" s="3"/>
      <c r="J32" s="3"/>
      <c r="K32" s="3"/>
      <c r="L32" s="3"/>
      <c r="M32" s="3"/>
      <c r="N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3838-AD16-4929-B6AC-00F4860CF82F}">
  <dimension ref="A1:P84"/>
  <sheetViews>
    <sheetView workbookViewId="0">
      <selection activeCell="L7" sqref="L7"/>
    </sheetView>
  </sheetViews>
  <sheetFormatPr defaultRowHeight="14.5" x14ac:dyDescent="0.35"/>
  <cols>
    <col min="1" max="1" width="11" customWidth="1"/>
    <col min="2" max="2" width="18.54296875" customWidth="1"/>
    <col min="3" max="3" width="9.36328125" bestFit="1" customWidth="1"/>
    <col min="4" max="4" width="22.08984375" customWidth="1"/>
    <col min="5" max="5" width="17" customWidth="1"/>
    <col min="6" max="6" width="12" customWidth="1"/>
    <col min="7" max="7" width="13" customWidth="1"/>
    <col min="8" max="8" width="13.54296875" customWidth="1"/>
    <col min="9" max="9" width="14.81640625" customWidth="1"/>
    <col min="10" max="10" width="10.7265625" customWidth="1"/>
    <col min="11" max="11" width="7.1796875" customWidth="1"/>
    <col min="12" max="12" width="8.7265625" customWidth="1"/>
  </cols>
  <sheetData>
    <row r="1" spans="1:16" ht="15.5" x14ac:dyDescent="0.35">
      <c r="A1" s="33" t="s">
        <v>149</v>
      </c>
      <c r="B1" s="3"/>
      <c r="C1" s="3"/>
      <c r="D1" s="3"/>
      <c r="E1" s="3"/>
      <c r="F1" s="3"/>
      <c r="G1" s="3"/>
      <c r="H1" s="3"/>
      <c r="I1" s="3"/>
      <c r="J1" s="3"/>
      <c r="K1" s="3"/>
      <c r="L1" s="3"/>
      <c r="M1" s="3"/>
    </row>
    <row r="2" spans="1:16" x14ac:dyDescent="0.35">
      <c r="A2" s="8" t="s">
        <v>148</v>
      </c>
      <c r="B2" s="3"/>
      <c r="C2" s="3"/>
      <c r="D2" s="3"/>
      <c r="E2" s="3"/>
      <c r="F2" s="3"/>
      <c r="G2" s="3"/>
      <c r="H2" s="3"/>
      <c r="I2" s="3"/>
      <c r="J2" s="3"/>
      <c r="K2" s="3"/>
      <c r="L2" s="3"/>
      <c r="M2" s="3"/>
    </row>
    <row r="3" spans="1:16" x14ac:dyDescent="0.35">
      <c r="A3" s="3"/>
      <c r="B3" s="3"/>
      <c r="C3" s="3"/>
      <c r="D3" s="3"/>
      <c r="E3" s="3"/>
      <c r="F3" s="3"/>
      <c r="G3" s="3"/>
      <c r="H3" s="3"/>
      <c r="I3" s="3"/>
      <c r="J3" s="3"/>
      <c r="K3" s="3"/>
      <c r="L3" s="3"/>
      <c r="M3" s="3"/>
    </row>
    <row r="4" spans="1:16" x14ac:dyDescent="0.35">
      <c r="A4" s="8" t="s">
        <v>5</v>
      </c>
      <c r="B4" s="3" t="s">
        <v>150</v>
      </c>
      <c r="C4" s="35"/>
      <c r="D4" s="3"/>
      <c r="E4" s="3"/>
      <c r="F4" s="3"/>
      <c r="G4" s="3"/>
      <c r="H4" s="3"/>
      <c r="I4" s="3"/>
      <c r="J4" s="3"/>
      <c r="K4" s="3"/>
      <c r="L4" s="3"/>
      <c r="M4" s="3"/>
    </row>
    <row r="5" spans="1:16" x14ac:dyDescent="0.35">
      <c r="A5" s="8" t="s">
        <v>143</v>
      </c>
      <c r="B5" s="3" t="s">
        <v>151</v>
      </c>
      <c r="C5" s="73"/>
      <c r="D5" s="3"/>
      <c r="E5" s="3"/>
      <c r="F5" s="3"/>
      <c r="G5" s="3"/>
      <c r="H5" s="3"/>
      <c r="I5" s="3"/>
      <c r="J5" s="3"/>
      <c r="K5" s="3"/>
      <c r="L5" s="3"/>
      <c r="M5" s="3"/>
    </row>
    <row r="6" spans="1:16" x14ac:dyDescent="0.35">
      <c r="A6" s="3"/>
      <c r="B6" s="3"/>
      <c r="C6" s="73"/>
      <c r="D6" s="3"/>
      <c r="E6" s="3"/>
      <c r="F6" s="3"/>
      <c r="G6" s="3"/>
      <c r="H6" s="3"/>
      <c r="I6" s="3"/>
      <c r="J6" s="3"/>
      <c r="K6" s="3"/>
      <c r="L6" s="3"/>
    </row>
    <row r="7" spans="1:16" x14ac:dyDescent="0.35">
      <c r="A7" s="3"/>
      <c r="B7" s="3"/>
      <c r="C7" s="3"/>
      <c r="D7" s="73"/>
      <c r="E7" s="3"/>
      <c r="F7" s="3"/>
      <c r="G7" s="3"/>
      <c r="H7" s="3"/>
      <c r="I7" s="3"/>
      <c r="J7" s="3"/>
      <c r="K7" s="3"/>
      <c r="L7" s="3"/>
      <c r="M7" s="3"/>
      <c r="N7" s="3"/>
      <c r="O7" s="3"/>
      <c r="P7" s="3"/>
    </row>
    <row r="8" spans="1:16" x14ac:dyDescent="0.35">
      <c r="A8" s="3"/>
      <c r="B8" s="8" t="s">
        <v>159</v>
      </c>
      <c r="C8" s="3"/>
      <c r="D8" s="3"/>
      <c r="E8" s="3"/>
      <c r="F8" s="3"/>
      <c r="G8" s="3"/>
      <c r="H8" s="3"/>
      <c r="I8" s="3"/>
      <c r="J8" s="3"/>
      <c r="K8" s="3"/>
      <c r="L8" s="3"/>
      <c r="M8" s="3"/>
      <c r="N8" s="3"/>
      <c r="O8" s="3"/>
      <c r="P8" s="3"/>
    </row>
    <row r="9" spans="1:16" x14ac:dyDescent="0.35">
      <c r="A9" s="3"/>
      <c r="B9" s="3"/>
      <c r="C9" s="3"/>
      <c r="D9" s="3"/>
      <c r="E9" s="3"/>
      <c r="F9" s="3"/>
      <c r="G9" s="3"/>
      <c r="H9" s="3"/>
      <c r="I9" s="3"/>
      <c r="J9" s="3"/>
      <c r="K9" s="3"/>
      <c r="L9" s="3"/>
      <c r="M9" s="3"/>
      <c r="N9" s="3"/>
      <c r="O9" s="3"/>
      <c r="P9" s="3"/>
    </row>
    <row r="10" spans="1:16" ht="15" thickBot="1" x14ac:dyDescent="0.4">
      <c r="A10" s="3"/>
      <c r="B10" s="81"/>
      <c r="C10" s="51" t="s">
        <v>160</v>
      </c>
      <c r="D10" s="3"/>
      <c r="E10" s="3"/>
      <c r="F10" s="3"/>
      <c r="G10" s="3"/>
      <c r="H10" s="3"/>
      <c r="I10" s="3"/>
      <c r="J10" s="3"/>
      <c r="K10" s="3"/>
      <c r="L10" s="3"/>
      <c r="M10" s="3"/>
      <c r="N10" s="3"/>
      <c r="O10" s="3"/>
      <c r="P10" s="3"/>
    </row>
    <row r="11" spans="1:16" x14ac:dyDescent="0.35">
      <c r="A11" s="3"/>
      <c r="B11" s="82" t="s">
        <v>161</v>
      </c>
      <c r="C11" s="83">
        <v>12327</v>
      </c>
      <c r="D11" s="3"/>
      <c r="E11" s="3"/>
      <c r="F11" s="3"/>
      <c r="G11" s="3"/>
      <c r="H11" s="3"/>
      <c r="I11" s="3"/>
      <c r="J11" s="3"/>
      <c r="K11" s="3"/>
      <c r="L11" s="3"/>
      <c r="M11" s="3"/>
      <c r="N11" s="3"/>
      <c r="O11" s="3"/>
      <c r="P11" s="3"/>
    </row>
    <row r="12" spans="1:16" x14ac:dyDescent="0.35">
      <c r="A12" s="3"/>
      <c r="B12" s="8" t="s">
        <v>162</v>
      </c>
      <c r="C12" s="83">
        <v>17129</v>
      </c>
      <c r="D12" s="3"/>
      <c r="E12" s="3"/>
      <c r="F12" s="3"/>
      <c r="G12" s="3"/>
      <c r="H12" s="3"/>
      <c r="I12" s="3"/>
      <c r="J12" s="3"/>
      <c r="K12" s="3"/>
      <c r="L12" s="3"/>
      <c r="M12" s="3"/>
      <c r="N12" s="3"/>
      <c r="O12" s="3"/>
      <c r="P12" s="3"/>
    </row>
    <row r="13" spans="1:16" ht="15" thickBot="1" x14ac:dyDescent="0.4">
      <c r="A13" s="3"/>
      <c r="B13" s="8" t="s">
        <v>163</v>
      </c>
      <c r="C13" s="83">
        <v>19923</v>
      </c>
      <c r="D13" s="3"/>
      <c r="E13" s="3"/>
      <c r="F13" s="3"/>
      <c r="G13" s="3"/>
      <c r="H13" s="3"/>
      <c r="I13" s="3"/>
      <c r="J13" s="3"/>
      <c r="K13" s="3"/>
      <c r="L13" s="3"/>
      <c r="M13" s="3"/>
      <c r="N13" s="3"/>
      <c r="O13" s="3"/>
      <c r="P13" s="3"/>
    </row>
    <row r="14" spans="1:16" ht="15" thickBot="1" x14ac:dyDescent="0.4">
      <c r="A14" s="3"/>
      <c r="B14" s="84" t="s">
        <v>67</v>
      </c>
      <c r="C14" s="85">
        <f>SUM(C11:C13)</f>
        <v>49379</v>
      </c>
      <c r="D14" s="35"/>
      <c r="E14" s="3"/>
      <c r="F14" s="3"/>
      <c r="G14" s="3"/>
      <c r="H14" s="3"/>
      <c r="I14" s="3"/>
      <c r="J14" s="3"/>
      <c r="K14" s="3"/>
      <c r="L14" s="3"/>
      <c r="M14" s="3"/>
      <c r="N14" s="3"/>
      <c r="O14" s="3"/>
      <c r="P14" s="3"/>
    </row>
    <row r="15" spans="1:16" ht="15" thickTop="1" x14ac:dyDescent="0.35">
      <c r="A15" s="3"/>
      <c r="B15" s="3"/>
      <c r="C15" s="3"/>
      <c r="D15" s="73"/>
      <c r="E15" s="3"/>
      <c r="F15" s="3"/>
      <c r="G15" s="3"/>
      <c r="H15" s="3"/>
      <c r="I15" s="3"/>
      <c r="J15" s="3"/>
      <c r="K15" s="3"/>
      <c r="L15" s="3"/>
      <c r="M15" s="3"/>
      <c r="N15" s="3"/>
      <c r="O15" s="3"/>
      <c r="P15" s="3"/>
    </row>
    <row r="16" spans="1:16" x14ac:dyDescent="0.35">
      <c r="A16" s="3"/>
      <c r="B16" s="74" t="s">
        <v>164</v>
      </c>
      <c r="C16" s="3"/>
      <c r="D16" s="73"/>
      <c r="E16" s="3"/>
      <c r="F16" s="3"/>
      <c r="G16" s="3"/>
      <c r="H16" s="3"/>
      <c r="I16" s="3"/>
      <c r="J16" s="3"/>
      <c r="K16" s="3"/>
      <c r="L16" s="3"/>
      <c r="M16" s="3"/>
      <c r="N16" s="3"/>
      <c r="O16" s="3"/>
      <c r="P16" s="3"/>
    </row>
    <row r="17" spans="1:16" x14ac:dyDescent="0.35">
      <c r="A17" s="3"/>
      <c r="B17" s="74" t="s">
        <v>165</v>
      </c>
      <c r="C17" s="3"/>
      <c r="D17" s="73"/>
      <c r="E17" s="3"/>
      <c r="F17" s="3"/>
      <c r="G17" s="3"/>
      <c r="H17" s="3"/>
      <c r="I17" s="3"/>
      <c r="J17" s="3"/>
      <c r="K17" s="3"/>
      <c r="L17" s="3"/>
      <c r="M17" s="3"/>
      <c r="N17" s="3"/>
      <c r="O17" s="3"/>
      <c r="P17" s="3"/>
    </row>
    <row r="18" spans="1:16" x14ac:dyDescent="0.35">
      <c r="A18" s="3"/>
      <c r="B18" s="3"/>
      <c r="C18" s="3"/>
      <c r="D18" s="3"/>
      <c r="E18" s="3"/>
      <c r="F18" s="3"/>
      <c r="G18" s="3"/>
      <c r="H18" s="3"/>
      <c r="I18" s="3"/>
      <c r="J18" s="3"/>
      <c r="K18" s="3"/>
      <c r="L18" s="3"/>
      <c r="M18" s="3"/>
      <c r="N18" s="3"/>
      <c r="O18" s="3"/>
      <c r="P18" s="3"/>
    </row>
    <row r="19" spans="1:16" x14ac:dyDescent="0.35">
      <c r="A19" s="3"/>
      <c r="B19" s="3"/>
      <c r="C19" s="3"/>
      <c r="D19" s="3"/>
      <c r="E19" s="3"/>
      <c r="F19" s="3"/>
      <c r="G19" s="3"/>
      <c r="H19" s="3"/>
      <c r="I19" s="3"/>
      <c r="J19" s="3"/>
      <c r="K19" s="3"/>
      <c r="L19" s="3"/>
      <c r="M19" s="3"/>
      <c r="N19" s="3"/>
      <c r="O19" s="3"/>
      <c r="P19" s="3"/>
    </row>
    <row r="20" spans="1:16" x14ac:dyDescent="0.35">
      <c r="A20" s="3"/>
      <c r="B20" s="3"/>
      <c r="C20" s="3"/>
      <c r="D20" s="3"/>
      <c r="E20" s="3"/>
      <c r="F20" s="3"/>
      <c r="G20" s="3"/>
      <c r="H20" s="3"/>
      <c r="I20" s="3"/>
      <c r="J20" s="3"/>
      <c r="K20" s="3"/>
      <c r="L20" s="3"/>
      <c r="M20" s="3"/>
      <c r="N20" s="3"/>
      <c r="O20" s="3"/>
      <c r="P20" s="3"/>
    </row>
    <row r="21" spans="1:16" x14ac:dyDescent="0.35">
      <c r="A21" s="3"/>
      <c r="B21" s="3"/>
      <c r="C21" s="3"/>
      <c r="D21" s="3"/>
      <c r="E21" s="3"/>
      <c r="F21" s="3"/>
      <c r="G21" s="3"/>
      <c r="H21" s="3"/>
      <c r="I21" s="3"/>
      <c r="J21" s="3"/>
      <c r="K21" s="3"/>
      <c r="L21" s="3"/>
      <c r="M21" s="3"/>
      <c r="N21" s="3"/>
      <c r="O21" s="3"/>
      <c r="P21" s="3"/>
    </row>
    <row r="22" spans="1:16" x14ac:dyDescent="0.35">
      <c r="A22" s="3"/>
      <c r="B22" s="3"/>
      <c r="C22" s="3"/>
      <c r="D22" s="3"/>
      <c r="E22" s="3"/>
      <c r="F22" s="3"/>
      <c r="G22" s="3"/>
      <c r="H22" s="3"/>
      <c r="I22" s="3"/>
      <c r="J22" s="3"/>
      <c r="K22" s="3"/>
      <c r="L22" s="3"/>
      <c r="M22" s="3"/>
      <c r="N22" s="3"/>
      <c r="O22" s="3"/>
      <c r="P22" s="3"/>
    </row>
    <row r="23" spans="1:16" x14ac:dyDescent="0.35">
      <c r="A23" s="3"/>
      <c r="B23" s="3"/>
      <c r="C23" s="3"/>
      <c r="D23" s="3"/>
      <c r="E23" s="3"/>
      <c r="F23" s="3"/>
      <c r="G23" s="3"/>
      <c r="H23" s="3"/>
      <c r="I23" s="3"/>
      <c r="J23" s="3"/>
      <c r="K23" s="3"/>
      <c r="L23" s="3"/>
      <c r="M23" s="3"/>
      <c r="N23" s="3"/>
      <c r="O23" s="3"/>
      <c r="P23" s="3"/>
    </row>
    <row r="24" spans="1:16" x14ac:dyDescent="0.35">
      <c r="A24" s="3"/>
      <c r="B24" s="3"/>
      <c r="C24" s="3"/>
      <c r="D24" s="3"/>
      <c r="E24" s="3"/>
      <c r="F24" s="3"/>
      <c r="G24" s="3"/>
      <c r="H24" s="3"/>
      <c r="I24" s="3"/>
      <c r="J24" s="3"/>
      <c r="K24" s="3"/>
      <c r="L24" s="3"/>
      <c r="M24" s="3"/>
      <c r="N24" s="3"/>
      <c r="O24" s="3"/>
      <c r="P24" s="3"/>
    </row>
    <row r="25" spans="1:16" x14ac:dyDescent="0.35">
      <c r="A25" s="3"/>
      <c r="B25" s="3"/>
      <c r="C25" s="3"/>
      <c r="D25" s="3"/>
      <c r="E25" s="3"/>
      <c r="F25" s="3"/>
      <c r="G25" s="3"/>
      <c r="H25" s="3"/>
      <c r="I25" s="3"/>
      <c r="J25" s="3"/>
      <c r="K25" s="3"/>
      <c r="L25" s="3"/>
      <c r="M25" s="3"/>
      <c r="N25" s="3"/>
      <c r="O25" s="3"/>
      <c r="P25" s="3"/>
    </row>
    <row r="26" spans="1:16" x14ac:dyDescent="0.35">
      <c r="A26" s="3"/>
      <c r="B26" s="3"/>
      <c r="C26" s="3"/>
      <c r="D26" s="3"/>
      <c r="E26" s="3"/>
      <c r="F26" s="3"/>
      <c r="G26" s="3"/>
      <c r="H26" s="3"/>
      <c r="I26" s="3"/>
      <c r="J26" s="3"/>
      <c r="K26" s="3"/>
      <c r="L26" s="3"/>
      <c r="M26" s="3"/>
      <c r="N26" s="3"/>
      <c r="O26" s="3"/>
      <c r="P26" s="3"/>
    </row>
    <row r="27" spans="1:16" x14ac:dyDescent="0.35">
      <c r="A27" s="3"/>
      <c r="B27" s="3"/>
      <c r="C27" s="3"/>
      <c r="D27" s="3"/>
      <c r="E27" s="3"/>
      <c r="F27" s="3"/>
      <c r="G27" s="3"/>
      <c r="H27" s="3"/>
      <c r="I27" s="3"/>
      <c r="J27" s="3"/>
      <c r="K27" s="3"/>
      <c r="L27" s="3"/>
      <c r="M27" s="3"/>
      <c r="N27" s="3"/>
      <c r="O27" s="3"/>
      <c r="P27" s="3"/>
    </row>
    <row r="28" spans="1:16" x14ac:dyDescent="0.35">
      <c r="A28" s="3"/>
      <c r="B28" s="3"/>
      <c r="C28" s="3"/>
      <c r="D28" s="3"/>
      <c r="E28" s="3"/>
      <c r="F28" s="3"/>
      <c r="G28" s="3"/>
      <c r="H28" s="3"/>
      <c r="I28" s="3"/>
      <c r="J28" s="3"/>
      <c r="K28" s="3"/>
      <c r="L28" s="3"/>
      <c r="M28" s="3"/>
      <c r="N28" s="3"/>
      <c r="O28" s="3"/>
      <c r="P28" s="3"/>
    </row>
    <row r="29" spans="1:16" x14ac:dyDescent="0.35">
      <c r="A29" s="3"/>
      <c r="B29" s="3"/>
      <c r="C29" s="3"/>
      <c r="D29" s="3"/>
      <c r="E29" s="3"/>
      <c r="F29" s="3"/>
      <c r="G29" s="3"/>
      <c r="H29" s="3"/>
      <c r="I29" s="3"/>
      <c r="J29" s="3"/>
      <c r="K29" s="3"/>
      <c r="L29" s="3"/>
      <c r="M29" s="3"/>
      <c r="N29" s="3"/>
      <c r="O29" s="3"/>
      <c r="P29" s="3"/>
    </row>
    <row r="30" spans="1:16" x14ac:dyDescent="0.35">
      <c r="A30" s="3"/>
      <c r="B30" s="3"/>
      <c r="C30" s="3"/>
      <c r="D30" s="3"/>
      <c r="E30" s="3"/>
      <c r="F30" s="3"/>
      <c r="G30" s="3"/>
      <c r="H30" s="3"/>
      <c r="I30" s="3"/>
      <c r="J30" s="3"/>
      <c r="K30" s="3"/>
      <c r="L30" s="3"/>
      <c r="M30" s="3"/>
      <c r="N30" s="3"/>
      <c r="O30" s="3"/>
      <c r="P30" s="3"/>
    </row>
    <row r="31" spans="1:16" x14ac:dyDescent="0.35">
      <c r="A31" s="3"/>
      <c r="B31" s="3"/>
      <c r="C31" s="3"/>
      <c r="D31" s="3"/>
      <c r="E31" s="3"/>
      <c r="F31" s="3"/>
      <c r="G31" s="3"/>
      <c r="H31" s="3"/>
      <c r="I31" s="3"/>
      <c r="J31" s="3"/>
      <c r="K31" s="3"/>
      <c r="L31" s="3"/>
      <c r="M31" s="3"/>
      <c r="N31" s="3"/>
      <c r="O31" s="3"/>
      <c r="P31" s="3"/>
    </row>
    <row r="32" spans="1:16" x14ac:dyDescent="0.35">
      <c r="A32" s="3"/>
      <c r="B32" s="3"/>
      <c r="C32" s="3"/>
      <c r="D32" s="3"/>
      <c r="E32" s="3"/>
      <c r="F32" s="3"/>
      <c r="G32" s="3"/>
      <c r="H32" s="3"/>
      <c r="I32" s="3"/>
      <c r="J32" s="3"/>
      <c r="K32" s="3"/>
      <c r="L32" s="3"/>
      <c r="M32" s="3"/>
      <c r="N32" s="3"/>
      <c r="O32" s="3"/>
      <c r="P32" s="3"/>
    </row>
    <row r="33" spans="1:16" x14ac:dyDescent="0.35">
      <c r="A33" s="3"/>
      <c r="B33" s="3"/>
      <c r="C33" s="3"/>
      <c r="D33" s="3"/>
      <c r="E33" s="3"/>
      <c r="F33" s="3"/>
      <c r="G33" s="3"/>
      <c r="H33" s="3"/>
      <c r="I33" s="3"/>
      <c r="J33" s="3"/>
      <c r="K33" s="3"/>
      <c r="L33" s="3"/>
      <c r="M33" s="3"/>
      <c r="N33" s="3"/>
      <c r="O33" s="3"/>
      <c r="P33" s="3"/>
    </row>
    <row r="34" spans="1:16" x14ac:dyDescent="0.35">
      <c r="A34" s="3"/>
      <c r="B34" s="3"/>
      <c r="C34" s="3"/>
      <c r="D34" s="3"/>
      <c r="E34" s="3"/>
      <c r="F34" s="3"/>
      <c r="G34" s="3"/>
      <c r="H34" s="3"/>
      <c r="I34" s="3"/>
      <c r="J34" s="3"/>
      <c r="K34" s="3"/>
      <c r="L34" s="3"/>
      <c r="M34" s="3"/>
      <c r="N34" s="3"/>
      <c r="O34" s="3"/>
      <c r="P34" s="3"/>
    </row>
    <row r="35" spans="1:16" x14ac:dyDescent="0.35">
      <c r="A35" s="3"/>
      <c r="B35" s="3"/>
      <c r="C35" s="3"/>
      <c r="D35" s="3"/>
      <c r="E35" s="3"/>
      <c r="F35" s="3"/>
      <c r="G35" s="3"/>
      <c r="H35" s="3"/>
      <c r="I35" s="3"/>
      <c r="J35" s="3"/>
      <c r="K35" s="3"/>
      <c r="L35" s="3"/>
      <c r="M35" s="3"/>
      <c r="N35" s="3"/>
      <c r="O35" s="3"/>
      <c r="P35" s="3"/>
    </row>
    <row r="36" spans="1:16" x14ac:dyDescent="0.35">
      <c r="A36" s="3"/>
      <c r="B36" s="3"/>
      <c r="C36" s="3"/>
      <c r="D36" s="3"/>
      <c r="E36" s="3"/>
      <c r="F36" s="3"/>
      <c r="G36" s="3"/>
      <c r="H36" s="3"/>
      <c r="I36" s="3"/>
      <c r="J36" s="3"/>
      <c r="K36" s="3"/>
      <c r="L36" s="3"/>
      <c r="M36" s="3"/>
      <c r="N36" s="3"/>
      <c r="O36" s="3"/>
      <c r="P36" s="3"/>
    </row>
    <row r="37" spans="1:16" x14ac:dyDescent="0.35">
      <c r="A37" s="3"/>
      <c r="B37" s="3"/>
      <c r="C37" s="3"/>
      <c r="D37" s="3"/>
      <c r="E37" s="3"/>
      <c r="F37" s="3"/>
      <c r="G37" s="3"/>
      <c r="H37" s="3"/>
      <c r="I37" s="3"/>
      <c r="J37" s="3"/>
      <c r="K37" s="3"/>
      <c r="L37" s="3"/>
      <c r="M37" s="3"/>
      <c r="N37" s="3"/>
      <c r="O37" s="3"/>
      <c r="P37" s="3"/>
    </row>
    <row r="38" spans="1:16" x14ac:dyDescent="0.35">
      <c r="A38" s="3"/>
      <c r="B38" s="3"/>
      <c r="C38" s="3"/>
      <c r="D38" s="3"/>
      <c r="E38" s="3"/>
      <c r="F38" s="3"/>
      <c r="G38" s="3"/>
      <c r="H38" s="3"/>
      <c r="I38" s="3"/>
      <c r="J38" s="3"/>
      <c r="K38" s="3"/>
      <c r="L38" s="3"/>
      <c r="M38" s="3"/>
      <c r="N38" s="3"/>
      <c r="O38" s="3"/>
      <c r="P38" s="3"/>
    </row>
    <row r="39" spans="1:16" x14ac:dyDescent="0.35">
      <c r="A39" s="3"/>
      <c r="B39" s="3"/>
      <c r="C39" s="3"/>
      <c r="D39" s="3"/>
      <c r="E39" s="3"/>
      <c r="F39" s="3"/>
      <c r="G39" s="3"/>
      <c r="H39" s="3"/>
      <c r="I39" s="3"/>
      <c r="J39" s="3"/>
      <c r="K39" s="3"/>
      <c r="L39" s="3"/>
      <c r="M39" s="3"/>
      <c r="N39" s="3"/>
      <c r="O39" s="3"/>
      <c r="P39" s="3"/>
    </row>
    <row r="40" spans="1:16" x14ac:dyDescent="0.35">
      <c r="A40" s="3"/>
      <c r="B40" s="3"/>
      <c r="C40" s="3"/>
      <c r="D40" s="3"/>
      <c r="E40" s="3"/>
      <c r="F40" s="3"/>
      <c r="G40" s="3"/>
      <c r="H40" s="3"/>
      <c r="I40" s="3"/>
      <c r="J40" s="3"/>
      <c r="K40" s="3"/>
      <c r="L40" s="3"/>
      <c r="M40" s="3"/>
      <c r="N40" s="3"/>
      <c r="O40" s="3"/>
      <c r="P40" s="3"/>
    </row>
    <row r="41" spans="1:16" x14ac:dyDescent="0.35">
      <c r="A41" s="3"/>
      <c r="B41" s="3"/>
      <c r="C41" s="3"/>
      <c r="D41" s="3"/>
      <c r="E41" s="3"/>
      <c r="F41" s="3"/>
      <c r="G41" s="3"/>
      <c r="H41" s="3"/>
      <c r="I41" s="3"/>
      <c r="J41" s="3"/>
      <c r="K41" s="3"/>
      <c r="L41" s="3"/>
      <c r="M41" s="3"/>
      <c r="N41" s="3"/>
      <c r="O41" s="3"/>
      <c r="P41" s="3"/>
    </row>
    <row r="42" spans="1:16" x14ac:dyDescent="0.35">
      <c r="A42" s="3"/>
      <c r="B42" s="3"/>
      <c r="C42" s="3"/>
      <c r="D42" s="3"/>
      <c r="E42" s="3"/>
      <c r="F42" s="3"/>
      <c r="G42" s="3"/>
      <c r="H42" s="3"/>
      <c r="I42" s="3"/>
      <c r="J42" s="3"/>
      <c r="K42" s="3"/>
      <c r="L42" s="3"/>
      <c r="M42" s="3"/>
      <c r="N42" s="3"/>
      <c r="O42" s="3"/>
      <c r="P42" s="3"/>
    </row>
    <row r="43" spans="1:16" x14ac:dyDescent="0.35">
      <c r="A43" s="3"/>
      <c r="B43" s="3"/>
      <c r="C43" s="3"/>
      <c r="D43" s="3"/>
      <c r="E43" s="3"/>
      <c r="F43" s="3"/>
      <c r="G43" s="3"/>
      <c r="H43" s="3"/>
      <c r="I43" s="3"/>
      <c r="J43" s="3"/>
      <c r="K43" s="3"/>
      <c r="L43" s="3"/>
      <c r="M43" s="3"/>
      <c r="N43" s="3"/>
      <c r="O43" s="3"/>
      <c r="P43" s="3"/>
    </row>
    <row r="44" spans="1:16" x14ac:dyDescent="0.35">
      <c r="A44" s="3"/>
      <c r="B44" s="3"/>
      <c r="C44" s="3"/>
      <c r="D44" s="3"/>
      <c r="E44" s="3"/>
      <c r="F44" s="3"/>
      <c r="G44" s="3"/>
      <c r="H44" s="3"/>
      <c r="I44" s="3"/>
      <c r="J44" s="3"/>
      <c r="K44" s="3"/>
      <c r="L44" s="3"/>
      <c r="M44" s="3"/>
      <c r="N44" s="3"/>
      <c r="O44" s="3"/>
      <c r="P44" s="3"/>
    </row>
    <row r="45" spans="1:16" x14ac:dyDescent="0.35">
      <c r="A45" s="3"/>
      <c r="B45" s="3"/>
      <c r="C45" s="3"/>
      <c r="D45" s="3"/>
      <c r="E45" s="3"/>
      <c r="F45" s="3"/>
      <c r="G45" s="3"/>
      <c r="H45" s="3"/>
      <c r="I45" s="3"/>
      <c r="J45" s="3"/>
      <c r="K45" s="3"/>
      <c r="L45" s="3"/>
      <c r="M45" s="3"/>
      <c r="N45" s="3"/>
      <c r="O45" s="3"/>
      <c r="P45" s="3"/>
    </row>
    <row r="46" spans="1:16" x14ac:dyDescent="0.35">
      <c r="A46" s="3"/>
      <c r="B46" s="3"/>
      <c r="C46" s="3"/>
      <c r="D46" s="3"/>
      <c r="E46" s="3"/>
      <c r="F46" s="3"/>
      <c r="G46" s="3"/>
      <c r="H46" s="3"/>
      <c r="I46" s="3"/>
      <c r="J46" s="3"/>
      <c r="K46" s="3"/>
      <c r="L46" s="3"/>
      <c r="M46" s="3"/>
      <c r="N46" s="3"/>
      <c r="O46" s="3"/>
      <c r="P46" s="3"/>
    </row>
    <row r="47" spans="1:16" x14ac:dyDescent="0.35">
      <c r="A47" s="3"/>
      <c r="B47" s="3"/>
      <c r="C47" s="3"/>
      <c r="D47" s="3"/>
      <c r="E47" s="3"/>
      <c r="F47" s="3"/>
      <c r="G47" s="3"/>
      <c r="H47" s="3"/>
      <c r="I47" s="3"/>
      <c r="J47" s="3"/>
      <c r="K47" s="3"/>
      <c r="L47" s="3"/>
      <c r="M47" s="3"/>
      <c r="N47" s="3"/>
      <c r="O47" s="3"/>
      <c r="P47" s="3"/>
    </row>
    <row r="48" spans="1:16" x14ac:dyDescent="0.35">
      <c r="A48" s="3"/>
      <c r="B48" s="3"/>
      <c r="C48" s="3"/>
      <c r="D48" s="3"/>
      <c r="E48" s="3"/>
      <c r="F48" s="3"/>
      <c r="G48" s="3"/>
      <c r="H48" s="3"/>
      <c r="I48" s="3"/>
      <c r="J48" s="3"/>
      <c r="K48" s="3"/>
      <c r="L48" s="3"/>
      <c r="M48" s="3"/>
      <c r="N48" s="3"/>
      <c r="O48" s="3"/>
      <c r="P48" s="3"/>
    </row>
    <row r="49" spans="1:16" x14ac:dyDescent="0.35">
      <c r="A49" s="3"/>
      <c r="B49" s="3"/>
      <c r="C49" s="3"/>
      <c r="D49" s="3"/>
      <c r="E49" s="3"/>
      <c r="F49" s="3"/>
      <c r="G49" s="3"/>
      <c r="H49" s="3"/>
      <c r="I49" s="3"/>
      <c r="J49" s="3"/>
      <c r="K49" s="3"/>
      <c r="L49" s="3"/>
      <c r="M49" s="3"/>
      <c r="N49" s="3"/>
      <c r="O49" s="3"/>
      <c r="P49" s="3"/>
    </row>
    <row r="50" spans="1:16" x14ac:dyDescent="0.35">
      <c r="A50" s="3"/>
      <c r="B50" s="3"/>
      <c r="C50" s="3"/>
      <c r="D50" s="3"/>
      <c r="E50" s="3"/>
      <c r="F50" s="3"/>
      <c r="G50" s="3"/>
      <c r="H50" s="3"/>
      <c r="I50" s="3"/>
      <c r="J50" s="3"/>
      <c r="K50" s="3"/>
      <c r="L50" s="3"/>
      <c r="M50" s="3"/>
      <c r="N50" s="3"/>
      <c r="O50" s="3"/>
      <c r="P50" s="3"/>
    </row>
    <row r="51" spans="1:16" x14ac:dyDescent="0.35">
      <c r="A51" s="3"/>
      <c r="B51" s="3"/>
      <c r="C51" s="3"/>
      <c r="D51" s="3"/>
      <c r="E51" s="3"/>
      <c r="F51" s="3"/>
      <c r="G51" s="3"/>
      <c r="H51" s="3"/>
      <c r="I51" s="3"/>
      <c r="J51" s="3"/>
      <c r="K51" s="3"/>
      <c r="L51" s="3"/>
      <c r="M51" s="3"/>
      <c r="N51" s="3"/>
      <c r="O51" s="3"/>
      <c r="P51" s="3"/>
    </row>
    <row r="52" spans="1:16" x14ac:dyDescent="0.35">
      <c r="A52" s="3"/>
      <c r="B52" s="3"/>
      <c r="C52" s="3"/>
      <c r="D52" s="3"/>
      <c r="E52" s="3"/>
      <c r="F52" s="3"/>
      <c r="G52" s="3"/>
      <c r="H52" s="3"/>
      <c r="I52" s="3"/>
      <c r="J52" s="3"/>
      <c r="K52" s="3"/>
      <c r="L52" s="3"/>
      <c r="M52" s="3"/>
      <c r="N52" s="3"/>
      <c r="O52" s="3"/>
      <c r="P52" s="3"/>
    </row>
    <row r="53" spans="1:16" x14ac:dyDescent="0.35">
      <c r="A53" s="3"/>
      <c r="B53" s="3"/>
      <c r="C53" s="3"/>
      <c r="D53" s="3"/>
      <c r="E53" s="3"/>
      <c r="F53" s="3"/>
      <c r="G53" s="3"/>
      <c r="H53" s="3"/>
      <c r="I53" s="3"/>
      <c r="J53" s="3"/>
      <c r="K53" s="3"/>
      <c r="L53" s="3"/>
      <c r="M53" s="3"/>
      <c r="N53" s="3"/>
      <c r="O53" s="3"/>
      <c r="P53" s="3"/>
    </row>
    <row r="54" spans="1:16" x14ac:dyDescent="0.35">
      <c r="A54" s="3"/>
      <c r="B54" s="3"/>
      <c r="C54" s="3"/>
      <c r="D54" s="3"/>
      <c r="E54" s="3"/>
      <c r="F54" s="3"/>
      <c r="G54" s="3"/>
      <c r="H54" s="3"/>
      <c r="I54" s="3"/>
      <c r="J54" s="3"/>
      <c r="K54" s="3"/>
      <c r="L54" s="3"/>
      <c r="M54" s="3"/>
      <c r="N54" s="3"/>
      <c r="O54" s="3"/>
      <c r="P54" s="3"/>
    </row>
    <row r="55" spans="1:16" x14ac:dyDescent="0.35">
      <c r="A55" s="3"/>
      <c r="B55" s="3"/>
      <c r="C55" s="3"/>
      <c r="D55" s="3"/>
      <c r="E55" s="3"/>
      <c r="F55" s="3"/>
      <c r="G55" s="3"/>
      <c r="H55" s="3"/>
      <c r="I55" s="3"/>
      <c r="J55" s="3"/>
      <c r="K55" s="3"/>
      <c r="L55" s="3"/>
      <c r="M55" s="3"/>
      <c r="N55" s="3"/>
      <c r="O55" s="3"/>
      <c r="P55" s="3"/>
    </row>
    <row r="56" spans="1:16" x14ac:dyDescent="0.35">
      <c r="A56" s="3"/>
      <c r="B56" s="3"/>
      <c r="C56" s="3"/>
      <c r="D56" s="3"/>
      <c r="E56" s="3"/>
      <c r="F56" s="3"/>
      <c r="G56" s="3"/>
      <c r="H56" s="3"/>
      <c r="I56" s="3"/>
      <c r="J56" s="3"/>
      <c r="K56" s="3"/>
      <c r="L56" s="3"/>
      <c r="M56" s="3"/>
      <c r="N56" s="3"/>
      <c r="O56" s="3"/>
      <c r="P56" s="3"/>
    </row>
    <row r="57" spans="1:16" x14ac:dyDescent="0.35">
      <c r="A57" s="3"/>
      <c r="B57" s="3"/>
      <c r="C57" s="3"/>
      <c r="D57" s="3"/>
      <c r="E57" s="3"/>
      <c r="F57" s="3"/>
      <c r="G57" s="3"/>
      <c r="H57" s="3"/>
      <c r="I57" s="3"/>
      <c r="J57" s="3"/>
      <c r="K57" s="3"/>
      <c r="L57" s="3"/>
      <c r="M57" s="3"/>
      <c r="N57" s="3"/>
      <c r="O57" s="3"/>
      <c r="P57" s="3"/>
    </row>
    <row r="58" spans="1:16" x14ac:dyDescent="0.35">
      <c r="A58" s="3"/>
      <c r="B58" s="3"/>
      <c r="C58" s="3"/>
      <c r="D58" s="3"/>
      <c r="E58" s="3"/>
      <c r="F58" s="3"/>
      <c r="G58" s="3"/>
      <c r="H58" s="3"/>
      <c r="I58" s="3"/>
      <c r="J58" s="3"/>
      <c r="K58" s="3"/>
      <c r="L58" s="3"/>
      <c r="M58" s="3"/>
      <c r="N58" s="3"/>
      <c r="O58" s="3"/>
      <c r="P58" s="3"/>
    </row>
    <row r="59" spans="1:16" x14ac:dyDescent="0.35">
      <c r="A59" s="3"/>
      <c r="B59" s="3"/>
      <c r="C59" s="3"/>
      <c r="D59" s="3"/>
      <c r="E59" s="3"/>
      <c r="F59" s="3"/>
      <c r="G59" s="3"/>
      <c r="H59" s="3"/>
      <c r="I59" s="3"/>
      <c r="J59" s="3"/>
      <c r="K59" s="3"/>
      <c r="L59" s="3"/>
      <c r="M59" s="3"/>
      <c r="N59" s="3"/>
      <c r="O59" s="3"/>
      <c r="P59" s="3"/>
    </row>
    <row r="60" spans="1:16" x14ac:dyDescent="0.35">
      <c r="A60" s="3"/>
      <c r="B60" s="3"/>
      <c r="C60" s="3"/>
      <c r="D60" s="3"/>
      <c r="E60" s="3"/>
      <c r="F60" s="3"/>
      <c r="G60" s="3"/>
      <c r="H60" s="3"/>
      <c r="I60" s="3"/>
      <c r="J60" s="3"/>
      <c r="K60" s="3"/>
      <c r="L60" s="3"/>
      <c r="M60" s="3"/>
      <c r="N60" s="3"/>
      <c r="O60" s="3"/>
      <c r="P60" s="3"/>
    </row>
    <row r="61" spans="1:16" x14ac:dyDescent="0.35">
      <c r="A61" s="3"/>
      <c r="B61" s="3"/>
      <c r="C61" s="3"/>
      <c r="D61" s="3"/>
      <c r="E61" s="3"/>
      <c r="F61" s="3"/>
      <c r="G61" s="3"/>
      <c r="H61" s="3"/>
      <c r="I61" s="3"/>
      <c r="J61" s="3"/>
      <c r="K61" s="3"/>
      <c r="L61" s="3"/>
      <c r="M61" s="3"/>
      <c r="N61" s="3"/>
      <c r="O61" s="3"/>
      <c r="P61" s="3"/>
    </row>
    <row r="62" spans="1:16" x14ac:dyDescent="0.35">
      <c r="A62" s="3"/>
      <c r="B62" s="3"/>
      <c r="C62" s="3"/>
      <c r="D62" s="3"/>
      <c r="E62" s="3"/>
      <c r="F62" s="3"/>
      <c r="G62" s="3"/>
      <c r="H62" s="3"/>
      <c r="I62" s="3"/>
      <c r="J62" s="3"/>
      <c r="K62" s="3"/>
      <c r="L62" s="3"/>
      <c r="M62" s="3"/>
      <c r="N62" s="3"/>
      <c r="O62" s="3"/>
      <c r="P62" s="3"/>
    </row>
    <row r="63" spans="1:16" x14ac:dyDescent="0.35">
      <c r="A63" s="3"/>
      <c r="B63" s="3"/>
      <c r="C63" s="3"/>
      <c r="D63" s="3"/>
      <c r="E63" s="3"/>
      <c r="F63" s="3"/>
      <c r="G63" s="3"/>
      <c r="H63" s="3"/>
      <c r="I63" s="3"/>
      <c r="J63" s="3"/>
      <c r="K63" s="3"/>
      <c r="L63" s="3"/>
      <c r="M63" s="3"/>
      <c r="N63" s="3"/>
      <c r="O63" s="3"/>
      <c r="P63" s="3"/>
    </row>
    <row r="64" spans="1:16" x14ac:dyDescent="0.35">
      <c r="A64" s="3"/>
      <c r="B64" s="3"/>
      <c r="C64" s="3"/>
      <c r="D64" s="3"/>
      <c r="E64" s="3"/>
      <c r="F64" s="3"/>
      <c r="G64" s="3"/>
      <c r="H64" s="3"/>
      <c r="I64" s="3"/>
      <c r="J64" s="3"/>
      <c r="K64" s="3"/>
      <c r="L64" s="3"/>
      <c r="M64" s="3"/>
      <c r="N64" s="3"/>
      <c r="O64" s="3"/>
      <c r="P64" s="3"/>
    </row>
    <row r="65" spans="1:16" x14ac:dyDescent="0.35">
      <c r="A65" s="3"/>
      <c r="B65" s="3"/>
      <c r="C65" s="3"/>
      <c r="D65" s="3"/>
      <c r="E65" s="3"/>
      <c r="F65" s="3"/>
      <c r="G65" s="3"/>
      <c r="H65" s="3"/>
      <c r="I65" s="3"/>
      <c r="J65" s="3"/>
      <c r="K65" s="3"/>
      <c r="L65" s="3"/>
      <c r="M65" s="3"/>
      <c r="N65" s="3"/>
      <c r="O65" s="3"/>
      <c r="P65" s="3"/>
    </row>
    <row r="66" spans="1:16" x14ac:dyDescent="0.35">
      <c r="A66" s="3"/>
      <c r="B66" s="3"/>
      <c r="C66" s="3"/>
      <c r="D66" s="3"/>
      <c r="E66" s="3"/>
      <c r="F66" s="3"/>
      <c r="G66" s="3"/>
      <c r="H66" s="3"/>
      <c r="I66" s="3"/>
      <c r="J66" s="3"/>
      <c r="K66" s="3"/>
      <c r="L66" s="3"/>
      <c r="M66" s="3"/>
      <c r="N66" s="3"/>
      <c r="O66" s="3"/>
      <c r="P66" s="3"/>
    </row>
    <row r="67" spans="1:16" x14ac:dyDescent="0.35">
      <c r="A67" s="3"/>
      <c r="B67" s="3"/>
      <c r="C67" s="3"/>
      <c r="D67" s="3"/>
      <c r="E67" s="3"/>
      <c r="F67" s="3"/>
      <c r="G67" s="3"/>
      <c r="H67" s="3"/>
      <c r="I67" s="3"/>
      <c r="J67" s="3"/>
      <c r="K67" s="3"/>
      <c r="L67" s="3"/>
      <c r="M67" s="3"/>
      <c r="N67" s="3"/>
      <c r="O67" s="3"/>
      <c r="P67" s="3"/>
    </row>
    <row r="68" spans="1:16" x14ac:dyDescent="0.35">
      <c r="A68" s="3"/>
      <c r="B68" s="3"/>
      <c r="C68" s="3"/>
      <c r="D68" s="3"/>
      <c r="E68" s="3"/>
      <c r="F68" s="3"/>
      <c r="G68" s="3"/>
      <c r="H68" s="3"/>
      <c r="I68" s="3"/>
      <c r="J68" s="3"/>
      <c r="K68" s="3"/>
      <c r="L68" s="3"/>
      <c r="M68" s="3"/>
      <c r="N68" s="3"/>
      <c r="O68" s="3"/>
      <c r="P68" s="3"/>
    </row>
    <row r="69" spans="1:16" x14ac:dyDescent="0.35">
      <c r="A69" s="3"/>
      <c r="B69" s="3"/>
      <c r="C69" s="3"/>
      <c r="D69" s="3"/>
      <c r="E69" s="3"/>
      <c r="F69" s="3"/>
      <c r="G69" s="3"/>
      <c r="H69" s="3"/>
      <c r="I69" s="3"/>
      <c r="J69" s="3"/>
      <c r="K69" s="3"/>
      <c r="L69" s="3"/>
      <c r="M69" s="3"/>
      <c r="N69" s="3"/>
      <c r="O69" s="3"/>
      <c r="P69" s="3"/>
    </row>
    <row r="70" spans="1:16" x14ac:dyDescent="0.35">
      <c r="A70" s="3"/>
      <c r="B70" s="3"/>
      <c r="C70" s="3"/>
      <c r="D70" s="3"/>
      <c r="E70" s="3"/>
      <c r="F70" s="3"/>
      <c r="G70" s="3"/>
      <c r="H70" s="3"/>
      <c r="I70" s="3"/>
      <c r="J70" s="3"/>
      <c r="K70" s="3"/>
      <c r="L70" s="3"/>
      <c r="M70" s="3"/>
      <c r="N70" s="3"/>
      <c r="O70" s="3"/>
      <c r="P70" s="3"/>
    </row>
    <row r="71" spans="1:16" x14ac:dyDescent="0.35">
      <c r="A71" s="3"/>
      <c r="B71" s="3"/>
      <c r="C71" s="3"/>
      <c r="D71" s="3"/>
      <c r="E71" s="3"/>
      <c r="F71" s="3"/>
      <c r="G71" s="3"/>
      <c r="H71" s="3"/>
      <c r="I71" s="3"/>
      <c r="J71" s="3"/>
      <c r="K71" s="3"/>
      <c r="L71" s="3"/>
      <c r="M71" s="3"/>
      <c r="N71" s="3"/>
      <c r="O71" s="3"/>
      <c r="P71" s="3"/>
    </row>
    <row r="72" spans="1:16" x14ac:dyDescent="0.35">
      <c r="A72" s="3"/>
      <c r="B72" s="3"/>
      <c r="C72" s="3"/>
      <c r="D72" s="3"/>
      <c r="E72" s="3"/>
      <c r="F72" s="3"/>
      <c r="G72" s="3"/>
      <c r="H72" s="3"/>
      <c r="I72" s="3"/>
      <c r="J72" s="3"/>
      <c r="K72" s="3"/>
      <c r="L72" s="3"/>
      <c r="M72" s="3"/>
      <c r="N72" s="3"/>
      <c r="O72" s="3"/>
      <c r="P72" s="3"/>
    </row>
    <row r="73" spans="1:16" x14ac:dyDescent="0.35">
      <c r="A73" s="3"/>
      <c r="B73" s="3"/>
      <c r="C73" s="3"/>
      <c r="D73" s="3"/>
      <c r="E73" s="3"/>
      <c r="F73" s="3"/>
      <c r="G73" s="3"/>
      <c r="H73" s="3"/>
      <c r="I73" s="3"/>
      <c r="J73" s="3"/>
      <c r="K73" s="3"/>
      <c r="L73" s="3"/>
      <c r="M73" s="3"/>
      <c r="N73" s="3"/>
      <c r="O73" s="3"/>
      <c r="P73" s="3"/>
    </row>
    <row r="74" spans="1:16" x14ac:dyDescent="0.35">
      <c r="A74" s="3"/>
      <c r="B74" s="3"/>
      <c r="C74" s="3"/>
      <c r="D74" s="3"/>
      <c r="E74" s="3"/>
      <c r="F74" s="3"/>
      <c r="G74" s="3"/>
      <c r="H74" s="3"/>
      <c r="I74" s="3"/>
      <c r="J74" s="3"/>
      <c r="K74" s="3"/>
      <c r="L74" s="3"/>
      <c r="M74" s="3"/>
      <c r="N74" s="3"/>
      <c r="O74" s="3"/>
      <c r="P74" s="3"/>
    </row>
    <row r="75" spans="1:16" x14ac:dyDescent="0.35">
      <c r="A75" s="3"/>
      <c r="B75" s="3"/>
      <c r="C75" s="3"/>
      <c r="D75" s="3"/>
      <c r="E75" s="3"/>
      <c r="F75" s="3"/>
      <c r="G75" s="3"/>
      <c r="H75" s="3"/>
      <c r="I75" s="3"/>
      <c r="J75" s="3"/>
      <c r="K75" s="3"/>
      <c r="L75" s="3"/>
      <c r="M75" s="3"/>
      <c r="N75" s="3"/>
      <c r="O75" s="3"/>
      <c r="P75" s="3"/>
    </row>
    <row r="76" spans="1:16" x14ac:dyDescent="0.35">
      <c r="A76" s="3"/>
      <c r="B76" s="3"/>
      <c r="C76" s="3"/>
      <c r="D76" s="3"/>
      <c r="E76" s="3"/>
      <c r="F76" s="3"/>
      <c r="G76" s="3"/>
      <c r="H76" s="3"/>
      <c r="I76" s="3"/>
      <c r="J76" s="3"/>
      <c r="K76" s="3"/>
      <c r="L76" s="3"/>
      <c r="M76" s="3"/>
      <c r="N76" s="3"/>
      <c r="O76" s="3"/>
      <c r="P76" s="3"/>
    </row>
    <row r="77" spans="1:16" x14ac:dyDescent="0.35">
      <c r="A77" s="3"/>
      <c r="B77" s="3"/>
      <c r="C77" s="3"/>
      <c r="D77" s="3"/>
      <c r="E77" s="3"/>
      <c r="F77" s="3"/>
      <c r="G77" s="3"/>
      <c r="H77" s="3"/>
      <c r="I77" s="3"/>
      <c r="J77" s="3"/>
      <c r="K77" s="3"/>
      <c r="L77" s="3"/>
      <c r="M77" s="3"/>
      <c r="N77" s="3"/>
      <c r="O77" s="3"/>
      <c r="P77" s="3"/>
    </row>
    <row r="78" spans="1:16" x14ac:dyDescent="0.35">
      <c r="A78" s="3"/>
      <c r="B78" s="3"/>
      <c r="C78" s="3"/>
      <c r="D78" s="3"/>
      <c r="E78" s="3"/>
      <c r="F78" s="3"/>
      <c r="G78" s="3"/>
      <c r="H78" s="3"/>
      <c r="I78" s="3"/>
      <c r="J78" s="3"/>
      <c r="K78" s="3"/>
      <c r="L78" s="3"/>
      <c r="M78" s="3"/>
      <c r="N78" s="3"/>
      <c r="O78" s="3"/>
      <c r="P78" s="3"/>
    </row>
    <row r="79" spans="1:16" x14ac:dyDescent="0.35">
      <c r="A79" s="3"/>
      <c r="B79" s="3"/>
      <c r="C79" s="3"/>
      <c r="D79" s="3"/>
      <c r="E79" s="3"/>
      <c r="F79" s="3"/>
      <c r="G79" s="3"/>
      <c r="H79" s="3"/>
      <c r="I79" s="3"/>
      <c r="J79" s="3"/>
      <c r="K79" s="3"/>
      <c r="L79" s="3"/>
      <c r="M79" s="3"/>
      <c r="N79" s="3"/>
      <c r="O79" s="3"/>
      <c r="P79" s="3"/>
    </row>
    <row r="80" spans="1:16" x14ac:dyDescent="0.35">
      <c r="A80" s="3"/>
      <c r="B80" s="3"/>
      <c r="C80" s="3"/>
      <c r="D80" s="3"/>
      <c r="E80" s="3"/>
      <c r="F80" s="3"/>
      <c r="G80" s="3"/>
      <c r="H80" s="3"/>
      <c r="I80" s="3"/>
      <c r="J80" s="3"/>
      <c r="K80" s="3"/>
      <c r="L80" s="3"/>
      <c r="M80" s="3"/>
      <c r="N80" s="3"/>
      <c r="O80" s="3"/>
      <c r="P80" s="3"/>
    </row>
    <row r="81" spans="1:16" x14ac:dyDescent="0.35">
      <c r="A81" s="3"/>
      <c r="B81" s="3"/>
      <c r="C81" s="3"/>
      <c r="D81" s="3"/>
      <c r="E81" s="3"/>
      <c r="F81" s="3"/>
      <c r="G81" s="3"/>
      <c r="H81" s="3"/>
      <c r="I81" s="3"/>
      <c r="J81" s="3"/>
      <c r="K81" s="3"/>
      <c r="L81" s="3"/>
      <c r="M81" s="3"/>
      <c r="N81" s="3"/>
      <c r="O81" s="3"/>
      <c r="P81" s="3"/>
    </row>
    <row r="82" spans="1:16" x14ac:dyDescent="0.35">
      <c r="A82" s="3"/>
      <c r="B82" s="3"/>
      <c r="C82" s="3"/>
      <c r="D82" s="3"/>
      <c r="E82" s="3"/>
      <c r="F82" s="3"/>
      <c r="G82" s="3"/>
      <c r="H82" s="3"/>
      <c r="I82" s="3"/>
      <c r="J82" s="3"/>
      <c r="K82" s="3"/>
      <c r="L82" s="3"/>
      <c r="M82" s="3"/>
      <c r="N82" s="3"/>
      <c r="O82" s="3"/>
      <c r="P82" s="3"/>
    </row>
    <row r="83" spans="1:16" x14ac:dyDescent="0.35">
      <c r="A83" s="3"/>
      <c r="B83" s="3"/>
      <c r="C83" s="3"/>
      <c r="D83" s="3"/>
      <c r="E83" s="3"/>
      <c r="F83" s="3"/>
      <c r="G83" s="3"/>
      <c r="H83" s="3"/>
      <c r="I83" s="3"/>
      <c r="J83" s="3"/>
      <c r="K83" s="3"/>
      <c r="L83" s="3"/>
      <c r="M83" s="3"/>
      <c r="N83" s="3"/>
      <c r="O83" s="3"/>
      <c r="P83" s="3"/>
    </row>
    <row r="84" spans="1:16" x14ac:dyDescent="0.35">
      <c r="A84" s="3"/>
      <c r="B84" s="3"/>
      <c r="C84" s="3"/>
      <c r="D84" s="3"/>
      <c r="E84" s="3"/>
      <c r="F84" s="3"/>
      <c r="G84" s="3"/>
      <c r="H84" s="3"/>
      <c r="I84" s="3"/>
      <c r="J84" s="3"/>
      <c r="K84" s="3"/>
      <c r="L84" s="3"/>
      <c r="M84" s="3"/>
      <c r="N84" s="3"/>
      <c r="O84" s="3"/>
      <c r="P84"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65186-51C5-43CD-BBF8-683F8ACFC315}">
  <dimension ref="A1:R25"/>
  <sheetViews>
    <sheetView topLeftCell="A5" workbookViewId="0">
      <selection activeCell="E12" sqref="E12"/>
    </sheetView>
  </sheetViews>
  <sheetFormatPr defaultRowHeight="14.5" x14ac:dyDescent="0.35"/>
  <sheetData>
    <row r="1" spans="1:18" ht="15.5" x14ac:dyDescent="0.35">
      <c r="A1" s="3"/>
      <c r="B1" s="33" t="s">
        <v>149</v>
      </c>
      <c r="C1" s="3"/>
      <c r="D1" s="3"/>
      <c r="E1" s="3"/>
      <c r="F1" s="3"/>
      <c r="G1" s="3"/>
      <c r="H1" s="3"/>
      <c r="I1" s="3"/>
      <c r="J1" s="3"/>
      <c r="K1" s="3"/>
      <c r="L1" s="3"/>
      <c r="M1" s="3"/>
      <c r="N1" s="3"/>
      <c r="O1" s="3"/>
      <c r="P1" s="3"/>
      <c r="Q1" s="3"/>
      <c r="R1" s="3"/>
    </row>
    <row r="2" spans="1:18" x14ac:dyDescent="0.35">
      <c r="A2" s="3"/>
      <c r="B2" s="8" t="s">
        <v>148</v>
      </c>
      <c r="C2" s="3"/>
      <c r="D2" s="3"/>
      <c r="E2" s="3"/>
      <c r="F2" s="3"/>
      <c r="G2" s="3"/>
      <c r="H2" s="3"/>
      <c r="I2" s="3"/>
      <c r="J2" s="3"/>
      <c r="K2" s="3"/>
      <c r="L2" s="3"/>
      <c r="M2" s="3"/>
      <c r="N2" s="3"/>
      <c r="O2" s="3"/>
      <c r="P2" s="3"/>
      <c r="Q2" s="3"/>
      <c r="R2" s="3"/>
    </row>
    <row r="3" spans="1:18" x14ac:dyDescent="0.35">
      <c r="A3" s="3"/>
      <c r="B3" s="3"/>
      <c r="C3" s="3"/>
      <c r="D3" s="3"/>
      <c r="E3" s="3"/>
      <c r="F3" s="3"/>
      <c r="G3" s="3"/>
      <c r="H3" s="3"/>
      <c r="I3" s="3"/>
      <c r="J3" s="3"/>
      <c r="K3" s="3"/>
      <c r="L3" s="3"/>
      <c r="M3" s="3"/>
      <c r="N3" s="3"/>
      <c r="O3" s="3"/>
      <c r="P3" s="3"/>
      <c r="Q3" s="3"/>
      <c r="R3" s="3"/>
    </row>
    <row r="4" spans="1:18" x14ac:dyDescent="0.35">
      <c r="A4" s="3"/>
      <c r="B4" s="8" t="s">
        <v>5</v>
      </c>
      <c r="C4" s="3" t="s">
        <v>150</v>
      </c>
      <c r="D4" s="35"/>
      <c r="E4" s="3"/>
      <c r="F4" s="3"/>
      <c r="G4" s="3"/>
      <c r="H4" s="3"/>
      <c r="I4" s="3"/>
      <c r="J4" s="3"/>
      <c r="K4" s="3"/>
      <c r="L4" s="3"/>
      <c r="M4" s="3"/>
      <c r="N4" s="3"/>
      <c r="O4" s="3"/>
      <c r="P4" s="3"/>
      <c r="Q4" s="3"/>
      <c r="R4" s="3"/>
    </row>
    <row r="5" spans="1:18" x14ac:dyDescent="0.35">
      <c r="A5" s="3"/>
      <c r="B5" s="8" t="s">
        <v>7</v>
      </c>
      <c r="C5" s="3" t="s">
        <v>153</v>
      </c>
      <c r="D5" s="73"/>
      <c r="E5" s="3"/>
      <c r="F5" s="3"/>
      <c r="G5" s="3"/>
      <c r="H5" s="3"/>
      <c r="I5" s="3"/>
      <c r="J5" s="3"/>
      <c r="K5" s="3"/>
      <c r="L5" s="3"/>
      <c r="M5" s="3"/>
      <c r="N5" s="3"/>
      <c r="O5" s="3"/>
      <c r="P5" s="3"/>
      <c r="Q5" s="3"/>
      <c r="R5" s="3"/>
    </row>
    <row r="6" spans="1:18" x14ac:dyDescent="0.35">
      <c r="A6" s="3"/>
      <c r="B6" s="8" t="s">
        <v>10</v>
      </c>
      <c r="C6" s="3" t="s">
        <v>152</v>
      </c>
      <c r="D6" s="3"/>
      <c r="E6" s="3"/>
      <c r="F6" s="3"/>
      <c r="G6" s="3"/>
      <c r="H6" s="3"/>
      <c r="I6" s="3"/>
      <c r="J6" s="3"/>
      <c r="K6" s="3"/>
      <c r="L6" s="3"/>
      <c r="M6" s="3"/>
      <c r="N6" s="3"/>
      <c r="O6" s="3"/>
      <c r="P6" s="3"/>
      <c r="Q6" s="3"/>
      <c r="R6" s="3"/>
    </row>
    <row r="7" spans="1:18" x14ac:dyDescent="0.35">
      <c r="A7" s="3"/>
      <c r="B7" s="3"/>
      <c r="C7" s="3"/>
      <c r="D7" s="3"/>
      <c r="E7" s="3"/>
      <c r="F7" s="3"/>
      <c r="G7" s="3"/>
      <c r="H7" s="3"/>
      <c r="I7" s="3"/>
      <c r="J7" s="3"/>
      <c r="K7" s="3"/>
      <c r="L7" s="3"/>
      <c r="M7" s="3"/>
      <c r="N7" s="3"/>
      <c r="O7" s="3"/>
      <c r="P7" s="3"/>
      <c r="Q7" s="3"/>
      <c r="R7" s="3"/>
    </row>
    <row r="8" spans="1:18" x14ac:dyDescent="0.35">
      <c r="A8" s="3"/>
      <c r="B8" s="3"/>
      <c r="C8" s="3"/>
      <c r="D8" s="3"/>
      <c r="E8" s="3"/>
      <c r="F8" s="3"/>
      <c r="G8" s="3"/>
      <c r="H8" s="3"/>
      <c r="I8" s="3"/>
      <c r="J8" s="3"/>
      <c r="K8" s="3"/>
      <c r="L8" s="3"/>
      <c r="M8" s="3"/>
      <c r="N8" s="3"/>
      <c r="O8" s="3"/>
      <c r="P8" s="3"/>
      <c r="Q8" s="3"/>
      <c r="R8" s="3"/>
    </row>
    <row r="9" spans="1:18" x14ac:dyDescent="0.35">
      <c r="A9" s="3"/>
      <c r="B9" s="8" t="s">
        <v>159</v>
      </c>
      <c r="C9" s="3"/>
      <c r="D9" s="73"/>
      <c r="E9" s="3"/>
      <c r="F9" s="3"/>
      <c r="G9" s="3"/>
      <c r="H9" s="3"/>
      <c r="I9" s="3"/>
      <c r="J9" s="3"/>
      <c r="K9" s="3"/>
      <c r="L9" s="3"/>
      <c r="M9" s="3"/>
      <c r="N9" s="3"/>
      <c r="O9" s="3"/>
      <c r="P9" s="3"/>
      <c r="Q9" s="3"/>
      <c r="R9" s="3"/>
    </row>
    <row r="10" spans="1:18" x14ac:dyDescent="0.35">
      <c r="A10" s="3"/>
      <c r="B10" s="8"/>
      <c r="C10" s="3"/>
      <c r="D10" s="73"/>
      <c r="E10" s="3"/>
      <c r="F10" s="3"/>
      <c r="G10" s="3"/>
      <c r="H10" s="3"/>
      <c r="I10" s="3"/>
      <c r="J10" s="3"/>
      <c r="K10" s="3"/>
      <c r="L10" s="3"/>
      <c r="M10" s="3"/>
      <c r="N10" s="3"/>
      <c r="O10" s="3"/>
      <c r="P10" s="3"/>
      <c r="Q10" s="3"/>
      <c r="R10" s="3"/>
    </row>
    <row r="11" spans="1:18" ht="15" thickBot="1" x14ac:dyDescent="0.4">
      <c r="A11" s="3"/>
      <c r="B11" s="81"/>
      <c r="C11" s="51" t="s">
        <v>160</v>
      </c>
      <c r="D11" s="51" t="s">
        <v>3</v>
      </c>
      <c r="E11" s="51" t="s">
        <v>166</v>
      </c>
      <c r="F11" s="3"/>
      <c r="G11" s="3"/>
      <c r="H11" s="3"/>
      <c r="I11" s="3"/>
      <c r="J11" s="3"/>
      <c r="K11" s="3"/>
      <c r="L11" s="3"/>
      <c r="M11" s="3"/>
      <c r="N11" s="3"/>
      <c r="O11" s="3"/>
      <c r="P11" s="3"/>
      <c r="Q11" s="3"/>
      <c r="R11" s="3"/>
    </row>
    <row r="12" spans="1:18" x14ac:dyDescent="0.35">
      <c r="A12" s="3"/>
      <c r="B12" s="82" t="s">
        <v>161</v>
      </c>
      <c r="C12" s="83">
        <v>12327</v>
      </c>
      <c r="D12" s="86">
        <f>C12/$C$15</f>
        <v>0.24964053545029263</v>
      </c>
      <c r="E12" s="1">
        <f>D12</f>
        <v>0.24964053545029263</v>
      </c>
      <c r="F12" s="3"/>
      <c r="G12" s="3"/>
      <c r="H12" s="3"/>
      <c r="I12" s="3"/>
      <c r="J12" s="3"/>
      <c r="K12" s="3"/>
      <c r="L12" s="3"/>
      <c r="M12" s="3"/>
      <c r="N12" s="3"/>
      <c r="O12" s="3"/>
      <c r="P12" s="3"/>
      <c r="Q12" s="3"/>
      <c r="R12" s="3"/>
    </row>
    <row r="13" spans="1:18" x14ac:dyDescent="0.35">
      <c r="A13" s="3"/>
      <c r="B13" s="8" t="s">
        <v>162</v>
      </c>
      <c r="C13" s="83">
        <v>17129</v>
      </c>
      <c r="D13" s="86">
        <f>C13/$C$15</f>
        <v>0.34688835334858947</v>
      </c>
      <c r="E13" s="1">
        <f t="shared" ref="E13:E15" si="0">D13</f>
        <v>0.34688835334858947</v>
      </c>
      <c r="F13" s="3"/>
      <c r="G13" s="3"/>
      <c r="H13" s="3"/>
      <c r="I13" s="3"/>
      <c r="J13" s="3"/>
      <c r="K13" s="3"/>
      <c r="L13" s="3"/>
      <c r="M13" s="3"/>
      <c r="N13" s="3"/>
      <c r="O13" s="3"/>
      <c r="P13" s="3"/>
      <c r="Q13" s="3"/>
      <c r="R13" s="3"/>
    </row>
    <row r="14" spans="1:18" ht="15" thickBot="1" x14ac:dyDescent="0.4">
      <c r="A14" s="3"/>
      <c r="B14" s="8" t="s">
        <v>163</v>
      </c>
      <c r="C14" s="83">
        <v>19923</v>
      </c>
      <c r="D14" s="86">
        <f>C14/$C$15</f>
        <v>0.40347111120111789</v>
      </c>
      <c r="E14" s="1">
        <f t="shared" si="0"/>
        <v>0.40347111120111789</v>
      </c>
      <c r="F14" s="3"/>
      <c r="G14" s="3"/>
      <c r="H14" s="3"/>
      <c r="I14" s="3"/>
      <c r="J14" s="3"/>
      <c r="K14" s="3"/>
      <c r="L14" s="3"/>
      <c r="M14" s="3"/>
      <c r="N14" s="3"/>
      <c r="O14" s="3"/>
      <c r="P14" s="3"/>
      <c r="Q14" s="3"/>
      <c r="R14" s="3"/>
    </row>
    <row r="15" spans="1:18" ht="15" thickBot="1" x14ac:dyDescent="0.4">
      <c r="A15" s="3"/>
      <c r="B15" s="84" t="s">
        <v>67</v>
      </c>
      <c r="C15" s="85">
        <f>SUM(C12:C14)</f>
        <v>49379</v>
      </c>
      <c r="D15" s="87">
        <f>SUM(D12:D14)</f>
        <v>1</v>
      </c>
      <c r="E15" s="88">
        <f t="shared" si="0"/>
        <v>1</v>
      </c>
      <c r="F15" s="3"/>
      <c r="G15" s="3"/>
      <c r="H15" s="3"/>
      <c r="I15" s="3"/>
      <c r="J15" s="3"/>
      <c r="K15" s="3"/>
      <c r="L15" s="3"/>
      <c r="M15" s="3"/>
      <c r="N15" s="3"/>
      <c r="O15" s="3"/>
      <c r="P15" s="3"/>
      <c r="Q15" s="3"/>
      <c r="R15" s="3"/>
    </row>
    <row r="16" spans="1:18" ht="15" thickTop="1" x14ac:dyDescent="0.35">
      <c r="A16" s="3"/>
      <c r="B16" s="3"/>
      <c r="C16" s="3"/>
      <c r="D16" s="3"/>
      <c r="E16" s="3"/>
      <c r="F16" s="3"/>
      <c r="G16" s="3"/>
      <c r="H16" s="3"/>
      <c r="I16" s="3"/>
      <c r="J16" s="3"/>
      <c r="K16" s="3"/>
      <c r="L16" s="3"/>
      <c r="M16" s="3"/>
      <c r="N16" s="3"/>
      <c r="O16" s="3"/>
      <c r="P16" s="3"/>
      <c r="Q16" s="3"/>
      <c r="R16" s="3"/>
    </row>
    <row r="17" spans="1:18" x14ac:dyDescent="0.35">
      <c r="A17" s="3"/>
      <c r="B17" s="3" t="s">
        <v>167</v>
      </c>
      <c r="C17" s="3"/>
      <c r="D17" s="3"/>
      <c r="E17" s="3"/>
      <c r="F17" s="3"/>
      <c r="G17" s="3"/>
      <c r="H17" s="3"/>
      <c r="I17" s="3"/>
      <c r="J17" s="3"/>
      <c r="K17" s="3"/>
      <c r="L17" s="3"/>
      <c r="M17" s="3"/>
      <c r="N17" s="3"/>
      <c r="O17" s="3"/>
      <c r="P17" s="3"/>
      <c r="Q17" s="3"/>
      <c r="R17" s="3"/>
    </row>
    <row r="18" spans="1:18" x14ac:dyDescent="0.35">
      <c r="A18" s="3"/>
      <c r="B18" s="3" t="s">
        <v>168</v>
      </c>
      <c r="C18" s="3"/>
      <c r="D18" s="3"/>
      <c r="E18" s="3"/>
      <c r="F18" s="3"/>
      <c r="G18" s="3"/>
      <c r="H18" s="3"/>
      <c r="I18" s="3"/>
      <c r="J18" s="3"/>
      <c r="K18" s="3"/>
      <c r="L18" s="3"/>
      <c r="M18" s="3"/>
      <c r="N18" s="3"/>
      <c r="O18" s="3"/>
      <c r="P18" s="3"/>
      <c r="Q18" s="3"/>
      <c r="R18" s="3"/>
    </row>
    <row r="19" spans="1:18" x14ac:dyDescent="0.35">
      <c r="A19" s="3"/>
      <c r="B19" s="3" t="s">
        <v>169</v>
      </c>
      <c r="C19" s="3"/>
      <c r="D19" s="3"/>
      <c r="E19" s="3"/>
      <c r="F19" s="3"/>
      <c r="G19" s="3"/>
      <c r="H19" s="3"/>
      <c r="I19" s="3"/>
      <c r="J19" s="3"/>
      <c r="K19" s="3"/>
      <c r="L19" s="3"/>
      <c r="M19" s="3"/>
      <c r="N19" s="3"/>
      <c r="O19" s="3"/>
      <c r="P19" s="3"/>
      <c r="Q19" s="3"/>
      <c r="R19" s="3"/>
    </row>
    <row r="20" spans="1:18" x14ac:dyDescent="0.35">
      <c r="A20" s="3"/>
      <c r="B20" s="3" t="s">
        <v>170</v>
      </c>
      <c r="C20" s="3"/>
      <c r="D20" s="3"/>
      <c r="E20" s="3"/>
      <c r="F20" s="3"/>
      <c r="G20" s="3"/>
      <c r="H20" s="3"/>
      <c r="I20" s="3"/>
      <c r="J20" s="3"/>
      <c r="K20" s="3"/>
      <c r="L20" s="3"/>
      <c r="M20" s="3"/>
      <c r="N20" s="3"/>
      <c r="O20" s="3"/>
      <c r="P20" s="3"/>
      <c r="Q20" s="3"/>
      <c r="R20" s="3"/>
    </row>
    <row r="21" spans="1:18" x14ac:dyDescent="0.35">
      <c r="A21" s="3"/>
      <c r="B21" s="3"/>
      <c r="C21" s="3"/>
      <c r="D21" s="3"/>
      <c r="E21" s="3"/>
      <c r="F21" s="3"/>
      <c r="G21" s="3"/>
      <c r="H21" s="3"/>
      <c r="I21" s="3"/>
      <c r="J21" s="3"/>
      <c r="K21" s="3"/>
      <c r="L21" s="3"/>
      <c r="M21" s="3"/>
      <c r="N21" s="3"/>
      <c r="O21" s="3"/>
      <c r="P21" s="3"/>
      <c r="Q21" s="3"/>
      <c r="R21" s="3"/>
    </row>
    <row r="22" spans="1:18" x14ac:dyDescent="0.35">
      <c r="A22" s="3"/>
      <c r="B22" s="3" t="s">
        <v>171</v>
      </c>
      <c r="C22" s="3"/>
      <c r="D22" s="3"/>
      <c r="E22" s="3"/>
      <c r="F22" s="3"/>
      <c r="G22" s="3"/>
      <c r="H22" s="3"/>
      <c r="I22" s="3"/>
      <c r="J22" s="3"/>
      <c r="K22" s="3"/>
      <c r="L22" s="3"/>
      <c r="M22" s="3"/>
      <c r="N22" s="3"/>
      <c r="O22" s="3"/>
      <c r="P22" s="3"/>
      <c r="Q22" s="3"/>
      <c r="R22" s="3"/>
    </row>
    <row r="23" spans="1:18" x14ac:dyDescent="0.35">
      <c r="A23" s="3"/>
      <c r="B23" s="3" t="s">
        <v>172</v>
      </c>
      <c r="C23" s="3"/>
      <c r="D23" s="3"/>
      <c r="E23" s="3"/>
      <c r="F23" s="3"/>
      <c r="G23" s="3"/>
      <c r="H23" s="3"/>
      <c r="I23" s="3"/>
      <c r="J23" s="3"/>
      <c r="K23" s="3"/>
      <c r="L23" s="3"/>
      <c r="M23" s="3"/>
      <c r="N23" s="3"/>
      <c r="O23" s="3"/>
      <c r="P23" s="3"/>
      <c r="Q23" s="3"/>
      <c r="R23" s="3"/>
    </row>
    <row r="24" spans="1:18" x14ac:dyDescent="0.35">
      <c r="A24" s="3"/>
      <c r="B24" s="3"/>
      <c r="C24" s="3"/>
      <c r="D24" s="3"/>
      <c r="E24" s="3"/>
      <c r="F24" s="3"/>
      <c r="G24" s="3"/>
      <c r="H24" s="3"/>
      <c r="I24" s="3"/>
      <c r="J24" s="3"/>
      <c r="K24" s="3"/>
      <c r="L24" s="3"/>
      <c r="M24" s="3"/>
      <c r="N24" s="3"/>
      <c r="O24" s="3"/>
      <c r="P24" s="3"/>
      <c r="Q24" s="3"/>
      <c r="R24" s="3"/>
    </row>
    <row r="25" spans="1:18" x14ac:dyDescent="0.35">
      <c r="A25" s="3"/>
      <c r="B25" s="3"/>
      <c r="C25" s="3"/>
      <c r="D25" s="3"/>
      <c r="E25" s="3"/>
      <c r="F25" s="3"/>
      <c r="G25" s="3"/>
      <c r="H25" s="3"/>
      <c r="I25" s="3"/>
      <c r="J25" s="3"/>
      <c r="K25" s="3"/>
      <c r="L25" s="3"/>
      <c r="M25" s="3"/>
      <c r="N25" s="3"/>
      <c r="O25" s="3"/>
      <c r="P25" s="3"/>
      <c r="Q25" s="3"/>
      <c r="R25"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C447D-6908-427B-AE05-2979234FC747}">
  <dimension ref="A1:BP112"/>
  <sheetViews>
    <sheetView workbookViewId="0">
      <selection activeCell="E14" sqref="E14"/>
    </sheetView>
  </sheetViews>
  <sheetFormatPr defaultRowHeight="14.5" x14ac:dyDescent="0.35"/>
  <cols>
    <col min="3" max="3" width="17.26953125" customWidth="1"/>
    <col min="4" max="4" width="16" bestFit="1" customWidth="1"/>
    <col min="5" max="5" width="18.6328125" bestFit="1" customWidth="1"/>
  </cols>
  <sheetData>
    <row r="1" spans="1:68" x14ac:dyDescent="0.35">
      <c r="A1" s="3"/>
      <c r="B1" s="8" t="s">
        <v>148</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x14ac:dyDescent="0.3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x14ac:dyDescent="0.35">
      <c r="A3" s="3"/>
      <c r="B3" s="8" t="s">
        <v>5</v>
      </c>
      <c r="C3" s="3" t="s">
        <v>154</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row>
    <row r="4" spans="1:68" x14ac:dyDescent="0.35">
      <c r="A4" s="3"/>
      <c r="B4" s="8" t="s">
        <v>7</v>
      </c>
      <c r="C4" s="3" t="s">
        <v>155</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row>
    <row r="5" spans="1:68" x14ac:dyDescent="0.35">
      <c r="A5" s="3"/>
      <c r="B5" s="8" t="s">
        <v>10</v>
      </c>
      <c r="C5" s="3" t="s">
        <v>156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row>
    <row r="6" spans="1:68" x14ac:dyDescent="0.35">
      <c r="A6" s="3"/>
      <c r="B6" s="8" t="s">
        <v>30</v>
      </c>
      <c r="C6" s="3" t="s">
        <v>157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row>
    <row r="7" spans="1:68" x14ac:dyDescent="0.35">
      <c r="A7" s="3"/>
      <c r="B7" s="8" t="s">
        <v>95</v>
      </c>
      <c r="C7" s="3" t="s">
        <v>158</v>
      </c>
      <c r="D7" s="35"/>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row>
    <row r="8" spans="1:68" x14ac:dyDescent="0.35">
      <c r="A8" s="3"/>
      <c r="B8" s="8"/>
      <c r="C8" s="3"/>
      <c r="D8" s="7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row>
    <row r="9" spans="1:68" x14ac:dyDescent="0.35">
      <c r="A9" s="3"/>
      <c r="B9" s="8" t="s">
        <v>159</v>
      </c>
      <c r="C9" s="3"/>
      <c r="D9" s="7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row>
    <row r="10" spans="1:68" x14ac:dyDescent="0.35">
      <c r="A10" s="3"/>
      <c r="B10" s="8"/>
      <c r="C10" s="3"/>
      <c r="D10" s="7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row>
    <row r="11" spans="1:68" ht="15" thickBot="1" x14ac:dyDescent="0.4">
      <c r="A11" s="3"/>
      <c r="B11" s="89" t="s">
        <v>173</v>
      </c>
      <c r="C11" s="51" t="s">
        <v>160</v>
      </c>
      <c r="D11" s="51" t="s">
        <v>3</v>
      </c>
      <c r="E11" s="51" t="s">
        <v>174</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row>
    <row r="12" spans="1:68" x14ac:dyDescent="0.35">
      <c r="A12" s="3"/>
      <c r="B12" s="8" t="s">
        <v>163</v>
      </c>
      <c r="C12" s="83">
        <v>19923</v>
      </c>
      <c r="D12" s="86">
        <f>C12/$C$15</f>
        <v>0.40347111120111789</v>
      </c>
      <c r="E12" s="86">
        <f>D12</f>
        <v>0.40347111120111789</v>
      </c>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row>
    <row r="13" spans="1:68" x14ac:dyDescent="0.35">
      <c r="A13" s="3"/>
      <c r="B13" s="8" t="s">
        <v>162</v>
      </c>
      <c r="C13" s="83">
        <v>17129</v>
      </c>
      <c r="D13" s="86">
        <f>C13/$C$15</f>
        <v>0.34688835334858947</v>
      </c>
      <c r="E13" s="86">
        <f>E12+D13</f>
        <v>0.75035946454970737</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row>
    <row r="14" spans="1:68" ht="15" thickBot="1" x14ac:dyDescent="0.4">
      <c r="A14" s="3"/>
      <c r="B14" s="8" t="s">
        <v>161</v>
      </c>
      <c r="C14" s="83">
        <v>12327</v>
      </c>
      <c r="D14" s="75">
        <f>C14/$C$15</f>
        <v>0.24964053545029263</v>
      </c>
      <c r="E14" s="86">
        <f>E13+D14</f>
        <v>1</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row>
    <row r="15" spans="1:68" ht="15" thickBot="1" x14ac:dyDescent="0.4">
      <c r="A15" s="3"/>
      <c r="B15" s="84" t="s">
        <v>67</v>
      </c>
      <c r="C15" s="85">
        <f>SUM(C12:C14)</f>
        <v>49379</v>
      </c>
      <c r="D15" s="87">
        <f>SUM(D12:D14)</f>
        <v>1</v>
      </c>
      <c r="E15" s="75"/>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row>
    <row r="16" spans="1:68" ht="15" thickTop="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row>
    <row r="17" spans="1:68" x14ac:dyDescent="0.35">
      <c r="A17" s="3"/>
      <c r="B17" s="3" t="s">
        <v>175</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row>
    <row r="18" spans="1:68" x14ac:dyDescent="0.35">
      <c r="A18" s="3"/>
      <c r="B18" s="3" t="s">
        <v>176</v>
      </c>
      <c r="C18" s="3"/>
      <c r="D18" s="3"/>
      <c r="E18" s="3"/>
      <c r="F18" s="90" t="s">
        <v>177</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row>
    <row r="19" spans="1:68" x14ac:dyDescent="0.35">
      <c r="A19" s="3"/>
      <c r="B19" s="3" t="s">
        <v>178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row>
    <row r="20" spans="1:68" x14ac:dyDescent="0.35">
      <c r="A20" s="3"/>
      <c r="B20" s="3" t="s">
        <v>179</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row>
    <row r="21" spans="1:68"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row>
    <row r="22" spans="1:68"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row>
    <row r="23" spans="1:68"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row>
    <row r="24" spans="1:68"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row>
    <row r="25" spans="1:68"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row>
    <row r="26" spans="1:68"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row>
    <row r="27" spans="1:68"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row>
    <row r="28" spans="1:68"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row>
    <row r="29" spans="1:68"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row>
    <row r="30" spans="1:68"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row>
    <row r="31" spans="1:68"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row>
    <row r="32" spans="1:68"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row>
    <row r="33" spans="1:68"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row>
    <row r="34" spans="1:68"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row>
    <row r="35" spans="1:68"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row>
    <row r="36" spans="1:68"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row>
    <row r="37" spans="1:68"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row>
    <row r="38" spans="1:68"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row>
    <row r="39" spans="1:68"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row>
    <row r="40" spans="1:68"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row>
    <row r="41" spans="1:68"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row>
    <row r="42" spans="1:68"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row>
    <row r="43" spans="1:68"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row>
    <row r="44" spans="1:68"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row>
    <row r="45" spans="1:68"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row>
    <row r="46" spans="1:68"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row>
    <row r="47" spans="1:68"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row>
    <row r="48" spans="1:68"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row>
    <row r="49" spans="1:68"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row>
    <row r="50" spans="1:68"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row>
    <row r="51" spans="1:68"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row>
    <row r="52" spans="1:68"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row>
    <row r="53" spans="1:68"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row>
    <row r="54" spans="1:68"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row>
    <row r="55" spans="1:68"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row>
    <row r="56" spans="1:68"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row>
    <row r="57" spans="1:68"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row>
    <row r="58" spans="1:68"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row>
    <row r="59" spans="1:68"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row>
    <row r="60" spans="1:68"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row>
    <row r="61" spans="1:68"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row>
    <row r="62" spans="1:68"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row>
    <row r="63" spans="1:68"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row>
    <row r="64" spans="1:68"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row>
    <row r="65" spans="1:68"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row>
    <row r="66" spans="1:68"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row>
    <row r="67" spans="1:68"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row>
    <row r="68" spans="1:68"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row>
    <row r="69" spans="1:68"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row>
    <row r="70" spans="1:68"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row>
    <row r="71" spans="1:68"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row>
    <row r="72" spans="1:68"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row>
    <row r="73" spans="1:68"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row>
    <row r="74" spans="1:68"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row>
    <row r="75" spans="1:68"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row>
    <row r="76" spans="1:68"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row>
    <row r="77" spans="1:68"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row>
    <row r="78" spans="1:68"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row>
    <row r="79" spans="1:68"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row>
    <row r="80" spans="1:68"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row>
    <row r="81" spans="1:68"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row>
    <row r="82" spans="1:68"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row>
    <row r="83" spans="1:68"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row>
    <row r="84" spans="1:68"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row>
    <row r="85" spans="1:68"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row>
    <row r="86" spans="1:68"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row>
    <row r="87" spans="1:68"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row>
    <row r="88" spans="1:68"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row>
    <row r="89" spans="1:68"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row>
    <row r="90" spans="1:68"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row>
    <row r="91" spans="1:68"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row>
    <row r="92" spans="1:68"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row>
    <row r="93" spans="1:68"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row>
    <row r="94" spans="1:68"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row>
    <row r="95" spans="1:68"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row>
    <row r="96" spans="1:68"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row>
    <row r="97" spans="1:68"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row>
    <row r="98" spans="1:68"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row>
    <row r="99" spans="1:68"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row>
    <row r="100" spans="1:68"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row>
    <row r="101" spans="1:68"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row>
    <row r="102" spans="1:68"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row>
    <row r="103" spans="1:68"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row>
    <row r="104" spans="1:68"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row>
    <row r="105" spans="1:68"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row>
    <row r="106" spans="1:68"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row>
    <row r="107" spans="1:68"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row>
    <row r="108" spans="1:68"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row>
    <row r="109" spans="1:68"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row>
    <row r="110" spans="1:68"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row>
    <row r="111" spans="1:68"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row>
    <row r="112" spans="1:68"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row>
  </sheetData>
  <hyperlinks>
    <hyperlink ref="F18" r:id="rId1" xr:uid="{7858583E-3245-485C-A084-7BC66E09FCAE}"/>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34"/>
  <sheetViews>
    <sheetView topLeftCell="B4" zoomScaleNormal="100" workbookViewId="0">
      <selection activeCell="C17" sqref="C17"/>
    </sheetView>
  </sheetViews>
  <sheetFormatPr defaultColWidth="8.90625" defaultRowHeight="11.5" x14ac:dyDescent="0.25"/>
  <cols>
    <col min="1" max="1" width="2" style="3" customWidth="1"/>
    <col min="2" max="2" width="11" style="3" customWidth="1"/>
    <col min="3" max="3" width="19" style="3" customWidth="1"/>
    <col min="4" max="4" width="13.08984375" style="6" customWidth="1"/>
    <col min="5" max="5" width="10.1796875" style="6" customWidth="1"/>
    <col min="6" max="6" width="16.08984375" style="6" customWidth="1"/>
    <col min="7" max="7" width="15.81640625" style="6" customWidth="1"/>
    <col min="8" max="8" width="8.453125" style="3" customWidth="1"/>
    <col min="9" max="9" width="8.90625" style="3" hidden="1" customWidth="1"/>
    <col min="10" max="10" width="8.90625" style="3"/>
    <col min="11" max="11" width="12.7265625" style="3" bestFit="1" customWidth="1"/>
    <col min="12" max="12" width="10.1796875" style="3" customWidth="1"/>
    <col min="13" max="13" width="16.08984375" style="3" customWidth="1"/>
    <col min="14" max="14" width="15.81640625" style="3" customWidth="1"/>
    <col min="15" max="18" width="8.90625" style="3"/>
    <col min="19" max="19" width="10.453125" style="3" customWidth="1"/>
    <col min="20" max="16384" width="8.90625" style="3"/>
  </cols>
  <sheetData>
    <row r="1" spans="2:16" ht="15.5" x14ac:dyDescent="0.35">
      <c r="B1" s="4" t="s">
        <v>24</v>
      </c>
      <c r="D1" s="3"/>
      <c r="H1" s="6"/>
    </row>
    <row r="2" spans="2:16" x14ac:dyDescent="0.25">
      <c r="D2" s="3"/>
      <c r="H2" s="6"/>
    </row>
    <row r="3" spans="2:16" x14ac:dyDescent="0.25">
      <c r="B3" s="8" t="s">
        <v>5</v>
      </c>
      <c r="C3" s="3" t="s">
        <v>6</v>
      </c>
      <c r="D3" s="3"/>
      <c r="H3" s="6"/>
    </row>
    <row r="4" spans="2:16" x14ac:dyDescent="0.25">
      <c r="B4" s="8" t="s">
        <v>7</v>
      </c>
      <c r="C4" s="3" t="s">
        <v>25</v>
      </c>
      <c r="D4" s="3"/>
      <c r="H4" s="6"/>
    </row>
    <row r="5" spans="2:16" x14ac:dyDescent="0.25">
      <c r="B5" s="8" t="s">
        <v>10</v>
      </c>
      <c r="C5" s="3" t="s">
        <v>26</v>
      </c>
      <c r="D5" s="3"/>
      <c r="H5" s="6"/>
    </row>
    <row r="6" spans="2:16" x14ac:dyDescent="0.25">
      <c r="D6" s="3" t="s">
        <v>27</v>
      </c>
      <c r="H6" s="6"/>
    </row>
    <row r="7" spans="2:16" x14ac:dyDescent="0.25">
      <c r="D7" s="3" t="s">
        <v>28</v>
      </c>
      <c r="H7" s="6"/>
    </row>
    <row r="8" spans="2:16" x14ac:dyDescent="0.25">
      <c r="D8" s="3" t="s">
        <v>29</v>
      </c>
      <c r="H8" s="6"/>
    </row>
    <row r="9" spans="2:16" x14ac:dyDescent="0.25">
      <c r="B9" s="8" t="s">
        <v>30</v>
      </c>
      <c r="C9" s="3" t="s">
        <v>31</v>
      </c>
      <c r="D9" s="3"/>
      <c r="H9" s="6"/>
    </row>
    <row r="10" spans="2:16" x14ac:dyDescent="0.25">
      <c r="D10" s="3"/>
      <c r="H10" s="6"/>
      <c r="L10" s="6"/>
      <c r="M10" s="6"/>
      <c r="N10" s="6"/>
    </row>
    <row r="11" spans="2:16" x14ac:dyDescent="0.25">
      <c r="K11" s="6"/>
      <c r="L11" s="6"/>
      <c r="M11" s="6"/>
      <c r="N11" s="6"/>
    </row>
    <row r="12" spans="2:16" x14ac:dyDescent="0.25">
      <c r="D12" s="8" t="s">
        <v>12</v>
      </c>
      <c r="E12" s="3">
        <v>10</v>
      </c>
      <c r="F12" s="3"/>
      <c r="G12" s="3"/>
      <c r="K12" s="8" t="s">
        <v>12</v>
      </c>
      <c r="L12" s="3">
        <v>10</v>
      </c>
    </row>
    <row r="13" spans="2:16" x14ac:dyDescent="0.25">
      <c r="D13" s="8" t="s">
        <v>13</v>
      </c>
      <c r="E13" s="3">
        <f>($B$34-$B$15)/E12</f>
        <v>92.3</v>
      </c>
      <c r="F13" s="3"/>
      <c r="G13" s="3"/>
      <c r="K13" s="8" t="s">
        <v>13</v>
      </c>
      <c r="L13" s="3">
        <f>ROUNDUP(($B$34-$B$15)/L12,0)</f>
        <v>93</v>
      </c>
    </row>
    <row r="14" spans="2:16" x14ac:dyDescent="0.25">
      <c r="B14" s="22" t="s">
        <v>4</v>
      </c>
      <c r="D14" s="3" t="s">
        <v>23</v>
      </c>
      <c r="E14" s="3">
        <v>20</v>
      </c>
      <c r="F14" s="3"/>
      <c r="G14" s="3"/>
      <c r="K14" s="3" t="s">
        <v>23</v>
      </c>
      <c r="L14" s="3">
        <v>20</v>
      </c>
    </row>
    <row r="15" spans="2:16" x14ac:dyDescent="0.25">
      <c r="B15" s="20">
        <v>13</v>
      </c>
      <c r="D15" s="29" t="s">
        <v>1</v>
      </c>
      <c r="E15" s="27" t="s">
        <v>2</v>
      </c>
      <c r="F15" s="27" t="s">
        <v>14</v>
      </c>
      <c r="G15" s="27" t="s">
        <v>3</v>
      </c>
      <c r="K15" s="27" t="s">
        <v>1</v>
      </c>
      <c r="L15" s="27" t="s">
        <v>2</v>
      </c>
      <c r="M15" s="27" t="s">
        <v>14</v>
      </c>
      <c r="N15" s="27" t="s">
        <v>3</v>
      </c>
    </row>
    <row r="16" spans="2:16" x14ac:dyDescent="0.25">
      <c r="B16" s="20">
        <v>68</v>
      </c>
      <c r="D16" s="21">
        <f>B15</f>
        <v>13</v>
      </c>
      <c r="E16" s="24">
        <f>D16+$E$13</f>
        <v>105.3</v>
      </c>
      <c r="F16" s="21">
        <f t="shared" ref="F16:F25" si="0">COUNTIF($B$15:$B$34,"&gt;="&amp;D16)-COUNTIF($B$15:$B$34,"&gt;"&amp;E16)</f>
        <v>2</v>
      </c>
      <c r="G16" s="28">
        <f t="shared" ref="G16:G25" si="1">F16/20</f>
        <v>0.1</v>
      </c>
      <c r="K16" s="21">
        <f>B15</f>
        <v>13</v>
      </c>
      <c r="L16" s="24">
        <f>K16+$L$13</f>
        <v>106</v>
      </c>
      <c r="M16" s="21">
        <f t="shared" ref="M16:M25" si="2">COUNTIF($B$15:$B$34,"&gt;="&amp;K16)-COUNTIF($B$15:$B$34,"&gt;"&amp;L16)</f>
        <v>2</v>
      </c>
      <c r="N16" s="28">
        <f t="shared" ref="N16:N25" si="3">M16/20</f>
        <v>0.1</v>
      </c>
      <c r="P16" s="1"/>
    </row>
    <row r="17" spans="2:16" x14ac:dyDescent="0.25">
      <c r="B17" s="20">
        <v>165</v>
      </c>
      <c r="D17" s="21">
        <f>E16</f>
        <v>105.3</v>
      </c>
      <c r="E17" s="24">
        <f t="shared" ref="E17:E25" si="4">D17+$E$13</f>
        <v>197.6</v>
      </c>
      <c r="F17" s="21">
        <f t="shared" si="0"/>
        <v>2</v>
      </c>
      <c r="G17" s="28">
        <f t="shared" si="1"/>
        <v>0.1</v>
      </c>
      <c r="K17" s="21">
        <f>L16</f>
        <v>106</v>
      </c>
      <c r="L17" s="24">
        <f t="shared" ref="L17:L24" si="5">K17+$L$13</f>
        <v>199</v>
      </c>
      <c r="M17" s="21">
        <f t="shared" si="2"/>
        <v>2</v>
      </c>
      <c r="N17" s="28">
        <f t="shared" si="3"/>
        <v>0.1</v>
      </c>
      <c r="P17" s="1"/>
    </row>
    <row r="18" spans="2:16" x14ac:dyDescent="0.25">
      <c r="B18" s="20">
        <v>193</v>
      </c>
      <c r="D18" s="21">
        <f t="shared" ref="D18:D25" si="6">E17</f>
        <v>197.6</v>
      </c>
      <c r="E18" s="24">
        <f t="shared" si="4"/>
        <v>289.89999999999998</v>
      </c>
      <c r="F18" s="21">
        <f t="shared" si="0"/>
        <v>2</v>
      </c>
      <c r="G18" s="28">
        <f t="shared" si="1"/>
        <v>0.1</v>
      </c>
      <c r="K18" s="21">
        <f t="shared" ref="K18:K25" si="7">L17</f>
        <v>199</v>
      </c>
      <c r="L18" s="24">
        <f t="shared" si="5"/>
        <v>292</v>
      </c>
      <c r="M18" s="21">
        <f t="shared" si="2"/>
        <v>2</v>
      </c>
      <c r="N18" s="28">
        <f t="shared" si="3"/>
        <v>0.1</v>
      </c>
      <c r="P18" s="1"/>
    </row>
    <row r="19" spans="2:16" x14ac:dyDescent="0.25">
      <c r="B19" s="20">
        <v>216</v>
      </c>
      <c r="D19" s="21">
        <f t="shared" si="6"/>
        <v>289.89999999999998</v>
      </c>
      <c r="E19" s="24">
        <f t="shared" si="4"/>
        <v>382.2</v>
      </c>
      <c r="F19" s="21">
        <f t="shared" si="0"/>
        <v>1</v>
      </c>
      <c r="G19" s="28">
        <f t="shared" si="1"/>
        <v>0.05</v>
      </c>
      <c r="K19" s="21">
        <f t="shared" si="7"/>
        <v>292</v>
      </c>
      <c r="L19" s="24">
        <f t="shared" si="5"/>
        <v>385</v>
      </c>
      <c r="M19" s="21">
        <f t="shared" si="2"/>
        <v>1</v>
      </c>
      <c r="N19" s="28">
        <f t="shared" si="3"/>
        <v>0.05</v>
      </c>
      <c r="P19" s="1"/>
    </row>
    <row r="20" spans="2:16" x14ac:dyDescent="0.25">
      <c r="B20" s="20">
        <v>228</v>
      </c>
      <c r="D20" s="21">
        <f t="shared" si="6"/>
        <v>382.2</v>
      </c>
      <c r="E20" s="24">
        <f t="shared" si="4"/>
        <v>474.5</v>
      </c>
      <c r="F20" s="21">
        <f t="shared" si="0"/>
        <v>1</v>
      </c>
      <c r="G20" s="28">
        <f t="shared" si="1"/>
        <v>0.05</v>
      </c>
      <c r="K20" s="21">
        <f t="shared" si="7"/>
        <v>385</v>
      </c>
      <c r="L20" s="24">
        <f t="shared" si="5"/>
        <v>478</v>
      </c>
      <c r="M20" s="21">
        <f t="shared" si="2"/>
        <v>1</v>
      </c>
      <c r="N20" s="28">
        <f t="shared" si="3"/>
        <v>0.05</v>
      </c>
      <c r="P20" s="2"/>
    </row>
    <row r="21" spans="2:16" x14ac:dyDescent="0.25">
      <c r="B21" s="20">
        <v>361</v>
      </c>
      <c r="D21" s="21">
        <f t="shared" si="6"/>
        <v>474.5</v>
      </c>
      <c r="E21" s="24">
        <f t="shared" si="4"/>
        <v>566.79999999999995</v>
      </c>
      <c r="F21" s="21">
        <f t="shared" si="0"/>
        <v>3</v>
      </c>
      <c r="G21" s="28">
        <f t="shared" si="1"/>
        <v>0.15</v>
      </c>
      <c r="K21" s="21">
        <f t="shared" si="7"/>
        <v>478</v>
      </c>
      <c r="L21" s="24">
        <f t="shared" si="5"/>
        <v>571</v>
      </c>
      <c r="M21" s="21">
        <f t="shared" si="2"/>
        <v>3</v>
      </c>
      <c r="N21" s="28">
        <f t="shared" si="3"/>
        <v>0.15</v>
      </c>
      <c r="P21" s="2"/>
    </row>
    <row r="22" spans="2:16" x14ac:dyDescent="0.25">
      <c r="B22" s="20">
        <v>470</v>
      </c>
      <c r="D22" s="21">
        <f t="shared" si="6"/>
        <v>566.79999999999995</v>
      </c>
      <c r="E22" s="24">
        <f t="shared" si="4"/>
        <v>659.09999999999991</v>
      </c>
      <c r="F22" s="21">
        <f t="shared" si="0"/>
        <v>2</v>
      </c>
      <c r="G22" s="28">
        <f t="shared" si="1"/>
        <v>0.1</v>
      </c>
      <c r="K22" s="21">
        <f t="shared" si="7"/>
        <v>571</v>
      </c>
      <c r="L22" s="24">
        <f t="shared" si="5"/>
        <v>664</v>
      </c>
      <c r="M22" s="21">
        <f t="shared" si="2"/>
        <v>2</v>
      </c>
      <c r="N22" s="28">
        <f t="shared" si="3"/>
        <v>0.1</v>
      </c>
      <c r="P22" s="2"/>
    </row>
    <row r="23" spans="2:16" x14ac:dyDescent="0.25">
      <c r="B23" s="20">
        <v>500</v>
      </c>
      <c r="D23" s="21">
        <f t="shared" si="6"/>
        <v>659.09999999999991</v>
      </c>
      <c r="E23" s="24">
        <f t="shared" si="4"/>
        <v>751.39999999999986</v>
      </c>
      <c r="F23" s="21">
        <f t="shared" si="0"/>
        <v>3</v>
      </c>
      <c r="G23" s="28">
        <f t="shared" si="1"/>
        <v>0.15</v>
      </c>
      <c r="K23" s="21">
        <f t="shared" si="7"/>
        <v>664</v>
      </c>
      <c r="L23" s="24">
        <f t="shared" si="5"/>
        <v>757</v>
      </c>
      <c r="M23" s="21">
        <f t="shared" si="2"/>
        <v>3</v>
      </c>
      <c r="N23" s="28">
        <f t="shared" si="3"/>
        <v>0.15</v>
      </c>
      <c r="P23" s="2"/>
    </row>
    <row r="24" spans="2:16" x14ac:dyDescent="0.25">
      <c r="B24" s="20">
        <v>529</v>
      </c>
      <c r="D24" s="21">
        <f t="shared" si="6"/>
        <v>751.39999999999986</v>
      </c>
      <c r="E24" s="24">
        <f t="shared" si="4"/>
        <v>843.69999999999982</v>
      </c>
      <c r="F24" s="21">
        <f t="shared" si="0"/>
        <v>1</v>
      </c>
      <c r="G24" s="28">
        <f t="shared" si="1"/>
        <v>0.05</v>
      </c>
      <c r="K24" s="21">
        <f t="shared" si="7"/>
        <v>757</v>
      </c>
      <c r="L24" s="24">
        <f t="shared" si="5"/>
        <v>850</v>
      </c>
      <c r="M24" s="21">
        <f t="shared" si="2"/>
        <v>1</v>
      </c>
      <c r="N24" s="28">
        <f t="shared" si="3"/>
        <v>0.05</v>
      </c>
      <c r="P24" s="2"/>
    </row>
    <row r="25" spans="2:16" x14ac:dyDescent="0.25">
      <c r="B25" s="20">
        <v>544</v>
      </c>
      <c r="D25" s="21">
        <f t="shared" si="6"/>
        <v>843.69999999999982</v>
      </c>
      <c r="E25" s="24">
        <f t="shared" si="4"/>
        <v>935.99999999999977</v>
      </c>
      <c r="F25" s="21">
        <f t="shared" si="0"/>
        <v>3</v>
      </c>
      <c r="G25" s="28">
        <f t="shared" si="1"/>
        <v>0.15</v>
      </c>
      <c r="K25" s="21">
        <f t="shared" si="7"/>
        <v>850</v>
      </c>
      <c r="L25" s="21">
        <f>K25+$L$13</f>
        <v>943</v>
      </c>
      <c r="M25" s="21">
        <f t="shared" si="2"/>
        <v>3</v>
      </c>
      <c r="N25" s="28">
        <f t="shared" si="3"/>
        <v>0.15</v>
      </c>
      <c r="P25" s="2"/>
    </row>
    <row r="26" spans="2:16" x14ac:dyDescent="0.25">
      <c r="B26" s="20">
        <v>602</v>
      </c>
      <c r="D26" s="19"/>
      <c r="E26" s="19"/>
      <c r="F26" s="21"/>
      <c r="G26" s="28"/>
      <c r="K26" s="19"/>
      <c r="L26" s="19"/>
      <c r="M26" s="21"/>
      <c r="N26" s="28"/>
    </row>
    <row r="27" spans="2:16" x14ac:dyDescent="0.25">
      <c r="B27" s="20">
        <v>647</v>
      </c>
    </row>
    <row r="28" spans="2:16" x14ac:dyDescent="0.25">
      <c r="B28" s="20">
        <v>692</v>
      </c>
    </row>
    <row r="29" spans="2:16" x14ac:dyDescent="0.25">
      <c r="B29" s="20">
        <v>696</v>
      </c>
      <c r="D29" s="9"/>
    </row>
    <row r="30" spans="2:16" x14ac:dyDescent="0.25">
      <c r="B30" s="20">
        <v>699</v>
      </c>
      <c r="D30" s="3"/>
    </row>
    <row r="31" spans="2:16" x14ac:dyDescent="0.25">
      <c r="B31" s="20">
        <v>809</v>
      </c>
      <c r="D31" s="3"/>
    </row>
    <row r="32" spans="2:16" x14ac:dyDescent="0.25">
      <c r="B32" s="20">
        <v>892</v>
      </c>
    </row>
    <row r="33" spans="2:4" x14ac:dyDescent="0.25">
      <c r="B33" s="20">
        <v>899</v>
      </c>
      <c r="D33" s="9"/>
    </row>
    <row r="34" spans="2:4" x14ac:dyDescent="0.25">
      <c r="B34" s="20">
        <v>936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34"/>
  <sheetViews>
    <sheetView topLeftCell="A8" zoomScaleNormal="100" workbookViewId="0">
      <selection activeCell="B14" sqref="B14:B34"/>
    </sheetView>
  </sheetViews>
  <sheetFormatPr defaultColWidth="8.90625" defaultRowHeight="11.5" x14ac:dyDescent="0.25"/>
  <cols>
    <col min="1" max="1" width="2" style="3" customWidth="1"/>
    <col min="2" max="2" width="11" style="3" customWidth="1"/>
    <col min="3" max="3" width="21.6328125" style="3" customWidth="1"/>
    <col min="4" max="4" width="13.81640625" style="6" customWidth="1"/>
    <col min="5" max="5" width="14.81640625" style="6" customWidth="1"/>
    <col min="6" max="6" width="16.08984375" style="6" bestFit="1" customWidth="1"/>
    <col min="7" max="7" width="15.81640625" style="6" customWidth="1"/>
    <col min="8" max="10" width="8.90625" style="3"/>
    <col min="11" max="11" width="12.54296875" style="3" customWidth="1"/>
    <col min="12" max="12" width="10.1796875" style="3" bestFit="1" customWidth="1"/>
    <col min="13" max="13" width="16.08984375" style="3" bestFit="1" customWidth="1"/>
    <col min="14" max="14" width="15.81640625" style="3" bestFit="1" customWidth="1"/>
    <col min="15" max="18" width="8.90625" style="3"/>
    <col min="19" max="19" width="10.453125" style="3" customWidth="1"/>
    <col min="20" max="16384" width="8.90625" style="3"/>
  </cols>
  <sheetData>
    <row r="1" spans="2:16" ht="15.5" x14ac:dyDescent="0.35">
      <c r="B1" s="4" t="s">
        <v>0</v>
      </c>
    </row>
    <row r="2" spans="2:16" x14ac:dyDescent="0.25">
      <c r="B2" s="5"/>
    </row>
    <row r="3" spans="2:16" x14ac:dyDescent="0.25">
      <c r="B3" s="8" t="s">
        <v>5</v>
      </c>
      <c r="C3" s="3" t="s">
        <v>6</v>
      </c>
    </row>
    <row r="4" spans="2:16" x14ac:dyDescent="0.25">
      <c r="B4" s="8" t="s">
        <v>7</v>
      </c>
      <c r="C4" s="3" t="s">
        <v>8</v>
      </c>
    </row>
    <row r="5" spans="2:16" x14ac:dyDescent="0.25">
      <c r="B5" s="8"/>
      <c r="C5" s="3" t="s">
        <v>9</v>
      </c>
    </row>
    <row r="6" spans="2:16" x14ac:dyDescent="0.25">
      <c r="B6" s="8" t="s">
        <v>10</v>
      </c>
      <c r="C6" s="3" t="s">
        <v>11</v>
      </c>
    </row>
    <row r="7" spans="2:16" x14ac:dyDescent="0.25">
      <c r="B7" s="8"/>
      <c r="C7" s="3" t="s">
        <v>15</v>
      </c>
    </row>
    <row r="8" spans="2:16" x14ac:dyDescent="0.25">
      <c r="B8" s="8"/>
    </row>
    <row r="9" spans="2:16" x14ac:dyDescent="0.25">
      <c r="B9" s="5"/>
      <c r="C9" s="3" t="s">
        <v>16</v>
      </c>
    </row>
    <row r="10" spans="2:16" ht="13" x14ac:dyDescent="0.25">
      <c r="E10" s="11"/>
      <c r="F10" s="11"/>
      <c r="G10" s="11"/>
      <c r="H10" s="12"/>
      <c r="I10" s="12"/>
      <c r="J10" s="12"/>
      <c r="K10" s="10"/>
      <c r="L10" s="11"/>
      <c r="M10" s="11"/>
      <c r="N10" s="11"/>
      <c r="O10" s="12"/>
    </row>
    <row r="11" spans="2:16" x14ac:dyDescent="0.25">
      <c r="E11" s="11"/>
      <c r="F11" s="11"/>
      <c r="G11" s="11"/>
      <c r="H11" s="12"/>
      <c r="I11" s="12"/>
      <c r="J11" s="12"/>
      <c r="K11" s="11"/>
      <c r="L11" s="11"/>
      <c r="M11" s="11"/>
      <c r="N11" s="11"/>
      <c r="O11" s="12"/>
    </row>
    <row r="12" spans="2:16" x14ac:dyDescent="0.25">
      <c r="C12" s="3" t="s">
        <v>17</v>
      </c>
      <c r="D12" s="6">
        <v>10</v>
      </c>
      <c r="E12" s="12"/>
      <c r="F12" s="12"/>
      <c r="G12" s="12"/>
      <c r="H12" s="12"/>
      <c r="I12" s="12"/>
      <c r="J12" s="12"/>
      <c r="K12" s="13"/>
      <c r="L12" s="12"/>
      <c r="M12" s="12"/>
      <c r="N12" s="12"/>
      <c r="O12" s="12"/>
    </row>
    <row r="13" spans="2:16" x14ac:dyDescent="0.25">
      <c r="C13" s="3" t="s">
        <v>18</v>
      </c>
      <c r="D13" s="6">
        <f>(B34-B15)/D12</f>
        <v>92.3</v>
      </c>
      <c r="E13" s="12"/>
      <c r="F13" s="12"/>
      <c r="G13" s="12"/>
      <c r="H13" s="12"/>
      <c r="I13" s="12"/>
      <c r="J13" s="12"/>
      <c r="K13" s="13"/>
      <c r="L13" s="12"/>
      <c r="M13" s="12"/>
      <c r="N13" s="12"/>
      <c r="O13" s="12"/>
    </row>
    <row r="14" spans="2:16" x14ac:dyDescent="0.25">
      <c r="B14" s="32" t="s">
        <v>4</v>
      </c>
      <c r="D14" s="12"/>
      <c r="E14" s="12"/>
      <c r="F14" s="12"/>
      <c r="G14" s="12"/>
      <c r="H14" s="12"/>
      <c r="I14" s="12"/>
      <c r="J14" s="12"/>
      <c r="K14" s="12"/>
      <c r="L14" s="12"/>
      <c r="M14" s="12"/>
      <c r="N14" s="12"/>
      <c r="O14" s="12"/>
    </row>
    <row r="15" spans="2:16" x14ac:dyDescent="0.25">
      <c r="B15" s="22">
        <v>13</v>
      </c>
      <c r="C15" s="30" t="s">
        <v>19</v>
      </c>
      <c r="D15" s="19" t="s">
        <v>20</v>
      </c>
      <c r="E15" s="19" t="s">
        <v>21</v>
      </c>
      <c r="F15" s="19" t="s">
        <v>22</v>
      </c>
      <c r="G15" s="14"/>
      <c r="H15" s="12"/>
      <c r="I15" s="12"/>
      <c r="J15" s="12"/>
      <c r="K15" s="14"/>
      <c r="L15" s="14"/>
      <c r="M15" s="14"/>
      <c r="N15" s="14"/>
      <c r="O15" s="12"/>
    </row>
    <row r="16" spans="2:16" x14ac:dyDescent="0.25">
      <c r="B16" s="22">
        <v>68</v>
      </c>
      <c r="C16" s="31">
        <v>13</v>
      </c>
      <c r="D16" s="20">
        <f>SUM(C16,D$13)</f>
        <v>105.3</v>
      </c>
      <c r="E16" s="19" cm="1">
        <f t="array" ref="E16:E25">FREQUENCY(B15:B34,D16:D24)</f>
        <v>2</v>
      </c>
      <c r="F16" s="20">
        <f>(E16/E$27)</f>
        <v>0.1</v>
      </c>
      <c r="G16" s="17"/>
      <c r="H16" s="12"/>
      <c r="I16" s="12"/>
      <c r="J16" s="12"/>
      <c r="K16" s="15"/>
      <c r="L16" s="16"/>
      <c r="M16" s="15"/>
      <c r="N16" s="17"/>
      <c r="O16" s="12"/>
      <c r="P16" s="1"/>
    </row>
    <row r="17" spans="2:16" x14ac:dyDescent="0.25">
      <c r="B17" s="22">
        <v>165</v>
      </c>
      <c r="C17" s="31">
        <f>SUM(C16,D$13)</f>
        <v>105.3</v>
      </c>
      <c r="D17" s="20">
        <f t="shared" ref="D17:D25" si="0">SUM(C17,D$13)</f>
        <v>197.6</v>
      </c>
      <c r="E17" s="22">
        <v>2</v>
      </c>
      <c r="F17" s="20">
        <f t="shared" ref="F17:F25" si="1">(E17/E$27)</f>
        <v>0.1</v>
      </c>
      <c r="G17" s="17"/>
      <c r="H17" s="12"/>
      <c r="I17" s="12"/>
      <c r="J17" s="12"/>
      <c r="K17" s="15"/>
      <c r="L17" s="16"/>
      <c r="M17" s="15"/>
      <c r="N17" s="17"/>
      <c r="O17" s="12"/>
      <c r="P17" s="1"/>
    </row>
    <row r="18" spans="2:16" x14ac:dyDescent="0.25">
      <c r="B18" s="22">
        <v>193</v>
      </c>
      <c r="C18" s="31">
        <f t="shared" ref="C18:C25" si="2">SUM(C17,D$13)</f>
        <v>197.6</v>
      </c>
      <c r="D18" s="20">
        <f t="shared" si="0"/>
        <v>289.89999999999998</v>
      </c>
      <c r="E18" s="22">
        <v>2</v>
      </c>
      <c r="F18" s="20">
        <f t="shared" si="1"/>
        <v>0.1</v>
      </c>
      <c r="G18" s="17"/>
      <c r="H18" s="12"/>
      <c r="I18" s="12"/>
      <c r="J18" s="12"/>
      <c r="K18" s="15"/>
      <c r="L18" s="16"/>
      <c r="M18" s="15"/>
      <c r="N18" s="17"/>
      <c r="O18" s="12"/>
      <c r="P18" s="1"/>
    </row>
    <row r="19" spans="2:16" x14ac:dyDescent="0.25">
      <c r="B19" s="22">
        <v>216</v>
      </c>
      <c r="C19" s="31">
        <f t="shared" si="2"/>
        <v>289.89999999999998</v>
      </c>
      <c r="D19" s="20">
        <f t="shared" si="0"/>
        <v>382.2</v>
      </c>
      <c r="E19" s="22">
        <v>1</v>
      </c>
      <c r="F19" s="20">
        <f t="shared" si="1"/>
        <v>0.05</v>
      </c>
      <c r="G19" s="17"/>
      <c r="H19" s="12"/>
      <c r="I19" s="12"/>
      <c r="J19" s="12"/>
      <c r="K19" s="15"/>
      <c r="L19" s="16"/>
      <c r="M19" s="15"/>
      <c r="N19" s="17"/>
      <c r="O19" s="12"/>
      <c r="P19" s="1"/>
    </row>
    <row r="20" spans="2:16" x14ac:dyDescent="0.25">
      <c r="B20" s="22">
        <v>228</v>
      </c>
      <c r="C20" s="31">
        <f t="shared" si="2"/>
        <v>382.2</v>
      </c>
      <c r="D20" s="20">
        <f t="shared" si="0"/>
        <v>474.5</v>
      </c>
      <c r="E20" s="22">
        <v>1</v>
      </c>
      <c r="F20" s="20">
        <f t="shared" si="1"/>
        <v>0.05</v>
      </c>
      <c r="G20" s="17"/>
      <c r="H20" s="12"/>
      <c r="I20" s="12"/>
      <c r="J20" s="12"/>
      <c r="K20" s="15"/>
      <c r="L20" s="16"/>
      <c r="M20" s="15"/>
      <c r="N20" s="17"/>
      <c r="O20" s="12"/>
      <c r="P20" s="2"/>
    </row>
    <row r="21" spans="2:16" x14ac:dyDescent="0.25">
      <c r="B21" s="22">
        <v>361</v>
      </c>
      <c r="C21" s="31">
        <f t="shared" si="2"/>
        <v>474.5</v>
      </c>
      <c r="D21" s="20">
        <f t="shared" si="0"/>
        <v>566.79999999999995</v>
      </c>
      <c r="E21" s="22">
        <v>3</v>
      </c>
      <c r="F21" s="20">
        <f t="shared" si="1"/>
        <v>0.15</v>
      </c>
      <c r="G21" s="17"/>
      <c r="H21" s="12"/>
      <c r="I21" s="12"/>
      <c r="J21" s="12"/>
      <c r="K21" s="15"/>
      <c r="L21" s="16"/>
      <c r="M21" s="15"/>
      <c r="N21" s="17"/>
      <c r="O21" s="12"/>
      <c r="P21" s="2"/>
    </row>
    <row r="22" spans="2:16" x14ac:dyDescent="0.25">
      <c r="B22" s="22">
        <v>470</v>
      </c>
      <c r="C22" s="31">
        <f t="shared" si="2"/>
        <v>566.79999999999995</v>
      </c>
      <c r="D22" s="20">
        <f t="shared" si="0"/>
        <v>659.09999999999991</v>
      </c>
      <c r="E22" s="22">
        <v>2</v>
      </c>
      <c r="F22" s="20">
        <f t="shared" si="1"/>
        <v>0.1</v>
      </c>
      <c r="G22" s="17"/>
      <c r="H22" s="12"/>
      <c r="I22" s="12"/>
      <c r="J22" s="12"/>
      <c r="K22" s="15"/>
      <c r="L22" s="16"/>
      <c r="M22" s="15"/>
      <c r="N22" s="17"/>
      <c r="O22" s="12"/>
      <c r="P22" s="2"/>
    </row>
    <row r="23" spans="2:16" x14ac:dyDescent="0.25">
      <c r="B23" s="22">
        <v>500</v>
      </c>
      <c r="C23" s="31">
        <f t="shared" si="2"/>
        <v>659.09999999999991</v>
      </c>
      <c r="D23" s="20">
        <f t="shared" si="0"/>
        <v>751.39999999999986</v>
      </c>
      <c r="E23" s="25">
        <v>3</v>
      </c>
      <c r="F23" s="20">
        <f t="shared" si="1"/>
        <v>0.15</v>
      </c>
      <c r="G23" s="17"/>
      <c r="H23" s="12"/>
      <c r="I23" s="12"/>
      <c r="J23" s="12"/>
      <c r="K23" s="15"/>
      <c r="L23" s="16"/>
      <c r="M23" s="15"/>
      <c r="N23" s="17"/>
      <c r="O23" s="12"/>
      <c r="P23" s="2"/>
    </row>
    <row r="24" spans="2:16" x14ac:dyDescent="0.25">
      <c r="B24" s="22">
        <v>529</v>
      </c>
      <c r="C24" s="31">
        <f t="shared" si="2"/>
        <v>751.39999999999986</v>
      </c>
      <c r="D24" s="20">
        <f t="shared" si="0"/>
        <v>843.69999999999982</v>
      </c>
      <c r="E24" s="26">
        <v>1</v>
      </c>
      <c r="F24" s="20">
        <f t="shared" si="1"/>
        <v>0.05</v>
      </c>
      <c r="G24" s="17"/>
      <c r="H24" s="12"/>
      <c r="I24" s="12"/>
      <c r="J24" s="12"/>
      <c r="K24" s="15"/>
      <c r="L24" s="16"/>
      <c r="M24" s="15"/>
      <c r="N24" s="17"/>
      <c r="O24" s="12"/>
      <c r="P24" s="2"/>
    </row>
    <row r="25" spans="2:16" x14ac:dyDescent="0.25">
      <c r="B25" s="22">
        <v>544</v>
      </c>
      <c r="C25" s="31">
        <f t="shared" si="2"/>
        <v>843.69999999999982</v>
      </c>
      <c r="D25" s="20">
        <f t="shared" si="0"/>
        <v>935.99999999999977</v>
      </c>
      <c r="E25" s="26">
        <v>3</v>
      </c>
      <c r="F25" s="20">
        <f t="shared" si="1"/>
        <v>0.15</v>
      </c>
      <c r="G25" s="17"/>
      <c r="H25" s="12"/>
      <c r="I25" s="12"/>
      <c r="J25" s="12"/>
      <c r="K25" s="15"/>
      <c r="L25" s="15"/>
      <c r="M25" s="15"/>
      <c r="N25" s="17"/>
      <c r="O25" s="12"/>
      <c r="P25" s="2"/>
    </row>
    <row r="26" spans="2:16" x14ac:dyDescent="0.25">
      <c r="B26" s="22">
        <v>602</v>
      </c>
      <c r="C26" s="23"/>
      <c r="D26" s="12"/>
      <c r="E26" s="11"/>
      <c r="F26" s="12"/>
      <c r="G26" s="17"/>
      <c r="H26" s="12"/>
      <c r="I26" s="12"/>
      <c r="J26" s="12"/>
      <c r="K26" s="11"/>
      <c r="L26" s="11"/>
      <c r="M26" s="15"/>
      <c r="N26" s="17"/>
      <c r="O26" s="12"/>
    </row>
    <row r="27" spans="2:16" x14ac:dyDescent="0.25">
      <c r="B27" s="22">
        <v>647</v>
      </c>
      <c r="C27" s="23"/>
      <c r="D27" s="12" t="s">
        <v>23</v>
      </c>
      <c r="E27" s="11">
        <f>SUM(_xlfn.ANCHORARRAY(E16))</f>
        <v>20</v>
      </c>
      <c r="F27" s="12"/>
      <c r="G27" s="11"/>
      <c r="H27" s="12"/>
      <c r="I27" s="12"/>
      <c r="J27" s="12"/>
      <c r="K27" s="12"/>
      <c r="L27" s="12"/>
      <c r="M27" s="12"/>
      <c r="N27" s="12"/>
      <c r="O27" s="12"/>
    </row>
    <row r="28" spans="2:16" x14ac:dyDescent="0.25">
      <c r="B28" s="22">
        <v>692</v>
      </c>
      <c r="C28" s="23"/>
      <c r="D28" s="12"/>
      <c r="E28" s="11"/>
      <c r="F28" s="12"/>
      <c r="G28" s="11"/>
      <c r="H28" s="12"/>
      <c r="I28" s="12"/>
      <c r="J28" s="12"/>
      <c r="K28" s="12"/>
      <c r="L28" s="12"/>
      <c r="M28" s="12"/>
      <c r="N28" s="12"/>
      <c r="O28" s="12"/>
    </row>
    <row r="29" spans="2:16" x14ac:dyDescent="0.25">
      <c r="B29" s="22">
        <v>696</v>
      </c>
      <c r="C29" s="23"/>
      <c r="D29" s="12"/>
      <c r="E29" s="11"/>
      <c r="F29" s="12"/>
      <c r="G29" s="11"/>
      <c r="H29" s="12"/>
      <c r="I29" s="12"/>
      <c r="J29" s="12"/>
      <c r="K29" s="12"/>
      <c r="L29" s="12"/>
      <c r="M29" s="12"/>
      <c r="N29" s="12"/>
      <c r="O29" s="12"/>
    </row>
    <row r="30" spans="2:16" x14ac:dyDescent="0.25">
      <c r="B30" s="22">
        <v>699</v>
      </c>
      <c r="C30" s="23"/>
      <c r="D30" s="12"/>
      <c r="E30" s="11"/>
      <c r="F30" s="12"/>
      <c r="G30" s="11"/>
      <c r="H30" s="12"/>
      <c r="I30" s="12"/>
      <c r="J30" s="12"/>
      <c r="K30" s="12"/>
      <c r="L30" s="12"/>
      <c r="M30" s="12"/>
      <c r="N30" s="12"/>
      <c r="O30" s="12"/>
    </row>
    <row r="31" spans="2:16" x14ac:dyDescent="0.25">
      <c r="B31" s="22">
        <v>809</v>
      </c>
      <c r="D31" s="12"/>
      <c r="E31" s="11"/>
      <c r="F31" s="11"/>
      <c r="G31" s="11"/>
      <c r="H31" s="12"/>
      <c r="I31" s="12"/>
      <c r="J31" s="12"/>
      <c r="K31" s="12"/>
      <c r="L31" s="12"/>
      <c r="M31" s="12"/>
      <c r="N31" s="12"/>
      <c r="O31" s="12"/>
    </row>
    <row r="32" spans="2:16" x14ac:dyDescent="0.25">
      <c r="B32" s="22">
        <v>892</v>
      </c>
      <c r="D32" s="11"/>
      <c r="E32" s="11"/>
      <c r="F32" s="11"/>
      <c r="G32" s="11"/>
      <c r="H32" s="12"/>
      <c r="I32" s="12"/>
      <c r="J32" s="12"/>
      <c r="K32" s="12"/>
      <c r="L32" s="12"/>
      <c r="M32" s="12"/>
      <c r="N32" s="12"/>
      <c r="O32" s="12"/>
    </row>
    <row r="33" spans="2:15" x14ac:dyDescent="0.25">
      <c r="B33" s="22">
        <v>899</v>
      </c>
      <c r="D33" s="18"/>
      <c r="E33" s="11"/>
      <c r="F33" s="11"/>
      <c r="G33" s="11"/>
      <c r="H33" s="12"/>
      <c r="I33" s="12"/>
      <c r="J33" s="12"/>
      <c r="K33" s="12"/>
      <c r="L33" s="12"/>
      <c r="M33" s="12"/>
      <c r="N33" s="12"/>
      <c r="O33" s="12"/>
    </row>
    <row r="34" spans="2:15" x14ac:dyDescent="0.25">
      <c r="B34" s="22">
        <v>936</v>
      </c>
    </row>
  </sheetData>
  <sortState xmlns:xlrd2="http://schemas.microsoft.com/office/spreadsheetml/2017/richdata2" ref="B15:B34">
    <sortCondition ref="B15"/>
  </sortState>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701-F4BF-4B58-9F74-E3830D92B668}">
  <dimension ref="A1:AI49"/>
  <sheetViews>
    <sheetView topLeftCell="A11" workbookViewId="0">
      <selection activeCell="N19" sqref="N19"/>
    </sheetView>
  </sheetViews>
  <sheetFormatPr defaultRowHeight="14.5" x14ac:dyDescent="0.35"/>
  <cols>
    <col min="2" max="2" width="19.453125" customWidth="1"/>
    <col min="3" max="3" width="12.81640625" customWidth="1"/>
    <col min="4" max="4" width="13.26953125" customWidth="1"/>
  </cols>
  <sheetData>
    <row r="1" spans="1:35" ht="15.5" x14ac:dyDescent="0.35">
      <c r="A1" s="3"/>
      <c r="B1" s="33" t="s">
        <v>55</v>
      </c>
      <c r="C1" s="44"/>
      <c r="D1" s="3"/>
      <c r="E1" s="3"/>
      <c r="F1" s="3"/>
      <c r="G1" s="3"/>
      <c r="H1" s="3"/>
      <c r="I1" s="3"/>
      <c r="J1" s="3"/>
      <c r="K1" s="3"/>
      <c r="L1" s="3"/>
      <c r="M1" s="3"/>
      <c r="N1" s="3"/>
      <c r="O1" s="3"/>
      <c r="P1" s="3"/>
      <c r="Q1" s="3"/>
      <c r="R1" s="3"/>
      <c r="S1" s="3"/>
      <c r="T1" s="3"/>
      <c r="U1" s="3"/>
      <c r="V1" s="3"/>
      <c r="W1" s="3"/>
      <c r="X1" s="3"/>
      <c r="Y1" s="3"/>
      <c r="Z1" s="3"/>
      <c r="AA1" s="3"/>
      <c r="AB1" s="3"/>
      <c r="AC1" s="3"/>
      <c r="AD1" s="3"/>
    </row>
    <row r="2" spans="1:35" x14ac:dyDescent="0.35">
      <c r="A2" s="3"/>
      <c r="B2" s="8" t="s">
        <v>56</v>
      </c>
      <c r="C2" s="44"/>
      <c r="D2" s="3"/>
      <c r="E2" s="3"/>
      <c r="F2" s="3"/>
      <c r="G2" s="3"/>
      <c r="H2" s="3"/>
      <c r="I2" s="3"/>
      <c r="J2" s="3"/>
      <c r="K2" s="3"/>
      <c r="L2" s="3"/>
      <c r="M2" s="3"/>
      <c r="N2" s="3"/>
      <c r="O2" s="3"/>
      <c r="P2" s="3"/>
      <c r="Q2" s="3"/>
      <c r="R2" s="3"/>
      <c r="S2" s="3"/>
      <c r="T2" s="3"/>
      <c r="U2" s="3"/>
      <c r="V2" s="3"/>
      <c r="W2" s="3"/>
      <c r="X2" s="3"/>
      <c r="Y2" s="3"/>
      <c r="Z2" s="3"/>
      <c r="AA2" s="3"/>
      <c r="AB2" s="3"/>
      <c r="AC2" s="3"/>
      <c r="AD2" s="3"/>
    </row>
    <row r="3" spans="1:35" x14ac:dyDescent="0.35">
      <c r="A3" s="3"/>
      <c r="B3" s="44"/>
      <c r="C3" s="44"/>
      <c r="D3" s="3"/>
      <c r="E3" s="3"/>
      <c r="F3" s="3"/>
      <c r="G3" s="3"/>
      <c r="H3" s="3"/>
      <c r="I3" s="3"/>
      <c r="J3" s="3"/>
      <c r="K3" s="3"/>
      <c r="L3" s="3"/>
      <c r="M3" s="3"/>
      <c r="N3" s="3"/>
      <c r="O3" s="3"/>
      <c r="P3" s="3"/>
      <c r="Q3" s="3"/>
      <c r="R3" s="3"/>
      <c r="S3" s="3"/>
      <c r="T3" s="3"/>
      <c r="U3" s="3"/>
      <c r="V3" s="3"/>
      <c r="W3" s="3"/>
      <c r="X3" s="3"/>
      <c r="Y3" s="3"/>
      <c r="Z3" s="3"/>
      <c r="AA3" s="3"/>
      <c r="AB3" s="3"/>
      <c r="AC3" s="3"/>
      <c r="AD3" s="3"/>
    </row>
    <row r="4" spans="1:35" x14ac:dyDescent="0.35">
      <c r="A4" s="3"/>
      <c r="B4" s="8" t="s">
        <v>5</v>
      </c>
      <c r="C4" s="3" t="s">
        <v>57</v>
      </c>
      <c r="D4" s="3"/>
      <c r="E4" s="3"/>
      <c r="F4" s="3"/>
      <c r="G4" s="3"/>
      <c r="H4" s="3"/>
      <c r="I4" s="3"/>
      <c r="J4" s="3"/>
      <c r="K4" s="3"/>
      <c r="L4" s="3"/>
      <c r="M4" s="3"/>
      <c r="N4" s="3"/>
      <c r="O4" s="3"/>
      <c r="P4" s="3"/>
      <c r="Q4" s="3"/>
      <c r="R4" s="3"/>
      <c r="S4" s="3"/>
      <c r="T4" s="3"/>
      <c r="U4" s="3"/>
      <c r="V4" s="3"/>
      <c r="W4" s="3"/>
      <c r="X4" s="3"/>
      <c r="Y4" s="3"/>
      <c r="Z4" s="3"/>
      <c r="AA4" s="3"/>
      <c r="AB4" s="3"/>
      <c r="AC4" s="3"/>
      <c r="AD4" s="3"/>
    </row>
    <row r="5" spans="1:35" x14ac:dyDescent="0.35">
      <c r="A5" s="3"/>
      <c r="B5" s="3"/>
      <c r="C5" s="3" t="s">
        <v>58</v>
      </c>
      <c r="D5" s="3"/>
      <c r="E5" s="3"/>
      <c r="F5" s="3"/>
      <c r="G5" s="3"/>
      <c r="H5" s="45"/>
      <c r="I5" s="3"/>
      <c r="J5" s="3"/>
      <c r="K5" s="3"/>
      <c r="L5" s="3"/>
      <c r="M5" s="3"/>
      <c r="N5" s="3"/>
      <c r="O5" s="3"/>
      <c r="P5" s="3"/>
      <c r="Q5" s="3"/>
      <c r="R5" s="3"/>
      <c r="S5" s="3"/>
      <c r="T5" s="3"/>
      <c r="U5" s="3"/>
      <c r="V5" s="3"/>
      <c r="W5" s="3"/>
      <c r="X5" s="3"/>
      <c r="Y5" s="3"/>
      <c r="Z5" s="3"/>
      <c r="AA5" s="3"/>
      <c r="AB5" s="3"/>
      <c r="AC5" s="3"/>
      <c r="AD5" s="3"/>
    </row>
    <row r="6" spans="1:35" x14ac:dyDescent="0.35">
      <c r="A6" s="3"/>
      <c r="B6" s="3"/>
      <c r="C6" s="3" t="s">
        <v>59</v>
      </c>
      <c r="D6" s="3"/>
      <c r="E6" s="3"/>
      <c r="F6" s="3"/>
      <c r="G6" s="3"/>
      <c r="H6" s="45"/>
      <c r="I6" s="3"/>
      <c r="J6" s="3"/>
      <c r="K6" s="3"/>
      <c r="L6" s="3"/>
      <c r="M6" s="3"/>
      <c r="N6" s="3"/>
      <c r="O6" s="3"/>
      <c r="P6" s="3"/>
      <c r="Q6" s="3"/>
      <c r="R6" s="3"/>
      <c r="S6" s="3"/>
      <c r="T6" s="3"/>
      <c r="U6" s="3"/>
      <c r="V6" s="3"/>
      <c r="W6" s="3"/>
      <c r="X6" s="3"/>
      <c r="Y6" s="3"/>
      <c r="Z6" s="3"/>
      <c r="AA6" s="3"/>
      <c r="AB6" s="3"/>
      <c r="AC6" s="3"/>
      <c r="AD6" s="3"/>
    </row>
    <row r="7" spans="1:35" x14ac:dyDescent="0.35">
      <c r="A7" s="3"/>
      <c r="B7" s="3"/>
      <c r="C7" s="3" t="s">
        <v>60</v>
      </c>
      <c r="D7" s="3"/>
      <c r="E7" s="3"/>
      <c r="F7" s="3"/>
      <c r="G7" s="3"/>
      <c r="H7" s="45"/>
      <c r="I7" s="3"/>
      <c r="J7" s="3"/>
      <c r="K7" s="3"/>
      <c r="L7" s="3"/>
      <c r="M7" s="3"/>
      <c r="N7" s="3"/>
      <c r="O7" s="3"/>
      <c r="P7" s="3"/>
      <c r="Q7" s="3"/>
      <c r="R7" s="3"/>
      <c r="S7" s="3"/>
      <c r="T7" s="3"/>
      <c r="U7" s="3"/>
      <c r="V7" s="3"/>
      <c r="W7" s="3"/>
      <c r="X7" s="3"/>
      <c r="Y7" s="3"/>
      <c r="Z7" s="3"/>
      <c r="AA7" s="3"/>
      <c r="AB7" s="3"/>
      <c r="AC7" s="3"/>
      <c r="AD7" s="3"/>
    </row>
    <row r="8" spans="1:35" x14ac:dyDescent="0.35">
      <c r="A8" s="3"/>
      <c r="B8" s="3"/>
      <c r="C8" s="3" t="s">
        <v>61</v>
      </c>
      <c r="D8" s="3"/>
      <c r="E8" s="3"/>
      <c r="F8" s="3"/>
      <c r="G8" s="3"/>
      <c r="H8" s="45"/>
      <c r="I8" s="3"/>
      <c r="J8" s="3"/>
      <c r="K8" s="3"/>
      <c r="L8" s="3"/>
      <c r="M8" s="3"/>
      <c r="N8" s="3"/>
      <c r="O8" s="3"/>
      <c r="P8" s="3"/>
      <c r="Q8" s="3"/>
      <c r="R8" s="3"/>
      <c r="S8" s="3"/>
      <c r="T8" s="3"/>
      <c r="U8" s="3"/>
      <c r="V8" s="3"/>
      <c r="W8" s="3"/>
      <c r="X8" s="3"/>
      <c r="Y8" s="3"/>
      <c r="Z8" s="3"/>
      <c r="AA8" s="3"/>
      <c r="AB8" s="3"/>
      <c r="AC8" s="3"/>
      <c r="AD8" s="3"/>
    </row>
    <row r="9" spans="1:35" x14ac:dyDescent="0.35">
      <c r="A9" s="3"/>
      <c r="B9" s="3"/>
      <c r="C9" s="3" t="s">
        <v>62</v>
      </c>
      <c r="D9" s="3"/>
      <c r="E9" s="3"/>
      <c r="F9" s="3"/>
      <c r="G9" s="3"/>
      <c r="H9" s="45"/>
      <c r="I9" s="3"/>
      <c r="J9" s="3"/>
      <c r="K9" s="3"/>
      <c r="L9" s="3"/>
      <c r="M9" s="3"/>
      <c r="N9" s="3"/>
      <c r="O9" s="3"/>
      <c r="P9" s="3"/>
      <c r="Q9" s="3"/>
      <c r="R9" s="3"/>
      <c r="S9" s="3"/>
      <c r="T9" s="3"/>
      <c r="U9" s="3"/>
      <c r="V9" s="3"/>
      <c r="W9" s="3"/>
      <c r="X9" s="3"/>
      <c r="Y9" s="3"/>
      <c r="Z9" s="3"/>
      <c r="AA9" s="3"/>
      <c r="AB9" s="3"/>
      <c r="AC9" s="3"/>
      <c r="AD9" s="3"/>
    </row>
    <row r="10" spans="1:35" x14ac:dyDescent="0.35">
      <c r="A10" s="3"/>
      <c r="B10" s="3"/>
      <c r="C10" s="3" t="s">
        <v>63</v>
      </c>
      <c r="D10" s="3"/>
      <c r="E10" s="3"/>
      <c r="F10" s="3"/>
      <c r="G10" s="3"/>
      <c r="H10" s="45"/>
      <c r="I10" s="3"/>
      <c r="J10" s="3"/>
      <c r="K10" s="3"/>
      <c r="L10" s="3"/>
      <c r="M10" s="3"/>
      <c r="N10" s="3"/>
      <c r="O10" s="3"/>
      <c r="P10" s="3"/>
      <c r="Q10" s="3"/>
      <c r="R10" s="3"/>
      <c r="S10" s="3"/>
      <c r="T10" s="3"/>
      <c r="U10" s="3"/>
      <c r="V10" s="3"/>
      <c r="W10" s="3"/>
      <c r="X10" s="3"/>
      <c r="Y10" s="3"/>
      <c r="Z10" s="3"/>
      <c r="AA10" s="3"/>
      <c r="AB10" s="3"/>
      <c r="AC10" s="3"/>
      <c r="AD10" s="3"/>
    </row>
    <row r="11" spans="1:35" x14ac:dyDescent="0.35">
      <c r="A11" s="3"/>
      <c r="B11" s="8" t="s">
        <v>7</v>
      </c>
      <c r="C11" s="3" t="s">
        <v>64</v>
      </c>
      <c r="D11" s="3"/>
      <c r="E11" s="3"/>
      <c r="F11" s="3"/>
      <c r="G11" s="3"/>
      <c r="H11" s="45"/>
      <c r="I11" s="3"/>
      <c r="J11" s="3"/>
      <c r="K11" s="3"/>
      <c r="L11" s="3"/>
      <c r="M11" s="3"/>
      <c r="N11" s="3"/>
      <c r="O11" s="3"/>
      <c r="P11" s="3"/>
      <c r="Q11" s="3"/>
      <c r="R11" s="3"/>
      <c r="S11" s="3"/>
      <c r="T11" s="3"/>
      <c r="U11" s="3"/>
      <c r="V11" s="3"/>
      <c r="W11" s="3"/>
      <c r="X11" s="3"/>
      <c r="Y11" s="3"/>
      <c r="Z11" s="3"/>
      <c r="AA11" s="3"/>
      <c r="AB11" s="3"/>
      <c r="AC11" s="3"/>
      <c r="AD11" s="3"/>
    </row>
    <row r="12" spans="1:35" x14ac:dyDescent="0.35">
      <c r="A12" s="3"/>
      <c r="B12" s="8" t="s">
        <v>10</v>
      </c>
      <c r="C12" s="3" t="s">
        <v>65</v>
      </c>
      <c r="D12" s="3"/>
      <c r="E12" s="3"/>
      <c r="F12" s="3"/>
      <c r="G12" s="3"/>
      <c r="H12" s="45"/>
      <c r="I12" s="3"/>
      <c r="J12" s="3"/>
      <c r="K12" s="3"/>
      <c r="L12" s="3"/>
      <c r="M12" s="3"/>
      <c r="N12" s="3"/>
      <c r="O12" s="3"/>
      <c r="P12" s="3"/>
      <c r="Q12" s="3"/>
      <c r="R12" s="3"/>
      <c r="S12" s="3"/>
      <c r="T12" s="3"/>
      <c r="U12" s="3"/>
      <c r="V12" s="3"/>
      <c r="W12" s="3"/>
      <c r="X12" s="3"/>
      <c r="Y12" s="3"/>
      <c r="Z12" s="3"/>
      <c r="AA12" s="3"/>
      <c r="AB12" s="3"/>
      <c r="AC12" s="3"/>
      <c r="AD12" s="3"/>
    </row>
    <row r="13" spans="1:35" x14ac:dyDescent="0.35">
      <c r="A13" s="3"/>
      <c r="B13" s="8"/>
      <c r="C13" s="3"/>
      <c r="D13" s="3"/>
      <c r="E13" s="3"/>
      <c r="F13" s="3"/>
      <c r="G13" s="3"/>
      <c r="H13" s="45"/>
      <c r="I13" s="3"/>
      <c r="J13" s="3"/>
      <c r="K13" s="3"/>
      <c r="L13" s="3"/>
      <c r="M13" s="3"/>
      <c r="N13" s="3"/>
      <c r="O13" s="3"/>
      <c r="P13" s="3"/>
      <c r="Q13" s="3"/>
      <c r="R13" s="3"/>
      <c r="S13" s="3"/>
      <c r="T13" s="3"/>
      <c r="U13" s="3"/>
      <c r="V13" s="3"/>
      <c r="W13" s="3"/>
      <c r="X13" s="3"/>
      <c r="Y13" s="3"/>
      <c r="Z13" s="3"/>
      <c r="AA13" s="3"/>
      <c r="AB13" s="3"/>
      <c r="AC13" s="3"/>
      <c r="AD13" s="3"/>
    </row>
    <row r="14" spans="1:35" x14ac:dyDescent="0.35">
      <c r="A14" s="3"/>
      <c r="B14" s="8"/>
      <c r="C14" s="3"/>
      <c r="D14" s="3"/>
      <c r="E14" s="3"/>
      <c r="F14" s="3"/>
      <c r="G14" s="3"/>
      <c r="H14" s="45"/>
      <c r="I14" s="3"/>
      <c r="J14" s="3"/>
      <c r="K14" s="3"/>
      <c r="L14" s="3"/>
      <c r="M14" s="3"/>
      <c r="N14" s="3"/>
      <c r="O14" s="3"/>
      <c r="P14" s="3"/>
      <c r="Q14" s="3"/>
      <c r="R14" s="3"/>
      <c r="S14" s="3"/>
      <c r="T14" s="3"/>
      <c r="U14" s="3"/>
      <c r="V14" s="3"/>
      <c r="W14" s="3"/>
      <c r="X14" s="3"/>
      <c r="Y14" s="3"/>
      <c r="Z14" s="3"/>
      <c r="AA14" s="3"/>
      <c r="AB14" s="3"/>
      <c r="AC14" s="3"/>
      <c r="AD14" s="3"/>
    </row>
    <row r="15" spans="1:35" x14ac:dyDescent="0.35">
      <c r="A15" s="3"/>
      <c r="B15" s="46"/>
      <c r="C15" s="20"/>
      <c r="D15" s="20"/>
      <c r="E15" s="20"/>
      <c r="F15" s="3"/>
      <c r="G15" s="3"/>
      <c r="H15" s="45"/>
      <c r="I15" s="3"/>
      <c r="J15" s="3"/>
      <c r="K15" s="3"/>
      <c r="L15" s="3"/>
      <c r="M15" s="3"/>
      <c r="N15" s="3"/>
      <c r="O15" s="3"/>
      <c r="P15" s="3"/>
      <c r="Q15" s="3"/>
      <c r="R15" s="3"/>
      <c r="S15" s="3"/>
      <c r="T15" s="3"/>
      <c r="U15" s="3"/>
      <c r="V15" s="3"/>
      <c r="W15" s="3"/>
      <c r="X15" s="3"/>
      <c r="Y15" s="3"/>
      <c r="Z15" s="3"/>
      <c r="AA15" s="3"/>
      <c r="AB15" s="3"/>
      <c r="AC15" s="3"/>
      <c r="AD15" s="3"/>
    </row>
    <row r="16" spans="1:35" x14ac:dyDescent="0.35">
      <c r="A16" s="3"/>
      <c r="B16" s="43" t="s">
        <v>66</v>
      </c>
      <c r="C16" s="22" t="s">
        <v>74</v>
      </c>
      <c r="D16" s="22" t="s">
        <v>75</v>
      </c>
      <c r="E16" s="22" t="s">
        <v>67</v>
      </c>
      <c r="F16" s="3"/>
      <c r="G16" s="3"/>
      <c r="H16" s="45"/>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35">
      <c r="A17" s="3"/>
      <c r="B17" s="22" t="s">
        <v>68</v>
      </c>
      <c r="C17" s="22">
        <v>60</v>
      </c>
      <c r="D17" s="22">
        <v>40</v>
      </c>
      <c r="E17" s="22">
        <v>100</v>
      </c>
      <c r="F17" s="3"/>
      <c r="G17" s="3"/>
      <c r="H17" s="45"/>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35">
      <c r="A18" s="3"/>
      <c r="B18" s="32" t="s">
        <v>69</v>
      </c>
      <c r="C18" s="32">
        <v>85</v>
      </c>
      <c r="D18" s="32">
        <v>15</v>
      </c>
      <c r="E18" s="32">
        <v>100</v>
      </c>
      <c r="F18" s="3"/>
      <c r="G18" s="3"/>
      <c r="H18" s="45"/>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35">
      <c r="A19" s="3"/>
      <c r="B19" s="32" t="s">
        <v>70</v>
      </c>
      <c r="C19" s="32">
        <v>95</v>
      </c>
      <c r="D19" s="32">
        <v>5</v>
      </c>
      <c r="E19" s="19">
        <v>100</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35">
      <c r="A20" s="3"/>
      <c r="B20" s="32" t="s">
        <v>71</v>
      </c>
      <c r="C20" s="32">
        <v>97</v>
      </c>
      <c r="D20" s="32">
        <v>3</v>
      </c>
      <c r="E20" s="19">
        <v>100</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35">
      <c r="A21" s="3"/>
      <c r="B21" s="32" t="s">
        <v>72</v>
      </c>
      <c r="C21" s="32">
        <v>97</v>
      </c>
      <c r="D21" s="32">
        <v>3</v>
      </c>
      <c r="E21" s="19">
        <v>100</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35">
      <c r="A22" s="3"/>
      <c r="B22" s="32" t="s">
        <v>73</v>
      </c>
      <c r="C22" s="32">
        <v>100</v>
      </c>
      <c r="D22" s="32">
        <v>0</v>
      </c>
      <c r="E22" s="19">
        <v>100</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35">
      <c r="A23" s="3"/>
      <c r="B23" s="32" t="s">
        <v>67</v>
      </c>
      <c r="C23" s="32">
        <f>SUM(C17:C22)</f>
        <v>534</v>
      </c>
      <c r="D23" s="32">
        <f>SUM(D17:D22)</f>
        <v>66</v>
      </c>
      <c r="E23" s="19">
        <f>SUM(E17:E22)</f>
        <v>600</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35">
      <c r="A24" s="3"/>
      <c r="B24" s="47"/>
      <c r="C24" s="47"/>
      <c r="D24" s="47"/>
      <c r="E24" s="7"/>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35">
      <c r="A25" s="3"/>
      <c r="B25" s="47"/>
      <c r="C25" s="47"/>
      <c r="D25" s="47"/>
      <c r="E25" s="7"/>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x14ac:dyDescent="0.35">
      <c r="A40" s="3"/>
      <c r="B40" s="3"/>
      <c r="C40" s="3"/>
      <c r="D40" s="3"/>
      <c r="E40" s="3"/>
      <c r="F40" s="3"/>
      <c r="G40" s="47"/>
      <c r="H40" s="47"/>
      <c r="I40" s="47"/>
      <c r="J40" s="7"/>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spans="1:3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1:3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6537-57CC-4572-80D0-80AE49105BC1}">
  <dimension ref="A1:O27"/>
  <sheetViews>
    <sheetView topLeftCell="A4" workbookViewId="0">
      <selection activeCell="E15" sqref="E15"/>
    </sheetView>
  </sheetViews>
  <sheetFormatPr defaultRowHeight="14.5" x14ac:dyDescent="0.35"/>
  <cols>
    <col min="1" max="1" width="18.1796875" customWidth="1"/>
    <col min="3" max="3" width="15.81640625" customWidth="1"/>
    <col min="4" max="4" width="17.90625" customWidth="1"/>
    <col min="5" max="5" width="10.6328125" customWidth="1"/>
    <col min="6" max="6" width="12.7265625" bestFit="1" customWidth="1"/>
  </cols>
  <sheetData>
    <row r="1" spans="1:15" ht="15.5" x14ac:dyDescent="0.35">
      <c r="A1" s="33" t="s">
        <v>32</v>
      </c>
      <c r="B1" s="3"/>
      <c r="C1" s="3"/>
      <c r="D1" s="3"/>
      <c r="E1" s="3"/>
      <c r="F1" s="3"/>
      <c r="G1" s="3"/>
      <c r="H1" s="3"/>
      <c r="I1" s="3"/>
      <c r="J1" s="3"/>
      <c r="K1" s="3"/>
      <c r="L1" s="3"/>
      <c r="M1" s="3"/>
      <c r="N1" s="3"/>
      <c r="O1" s="3"/>
    </row>
    <row r="2" spans="1:15" x14ac:dyDescent="0.35">
      <c r="A2" s="8" t="s">
        <v>33</v>
      </c>
      <c r="B2" s="3"/>
      <c r="C2" s="3"/>
      <c r="D2" s="3"/>
      <c r="E2" s="3"/>
      <c r="F2" s="3"/>
      <c r="G2" s="3"/>
      <c r="H2" s="3"/>
      <c r="I2" s="3"/>
      <c r="J2" s="3"/>
      <c r="K2" s="3"/>
      <c r="L2" s="3"/>
      <c r="M2" s="3"/>
      <c r="N2" s="3"/>
      <c r="O2" s="3"/>
    </row>
    <row r="3" spans="1:15" x14ac:dyDescent="0.35">
      <c r="A3" s="8"/>
      <c r="B3" s="3"/>
      <c r="C3" s="3"/>
      <c r="D3" s="3"/>
      <c r="E3" s="3"/>
      <c r="F3" s="3"/>
      <c r="G3" s="3"/>
      <c r="H3" s="3"/>
      <c r="I3" s="3"/>
      <c r="J3" s="3"/>
      <c r="K3" s="3"/>
      <c r="L3" s="3"/>
      <c r="M3" s="3"/>
      <c r="N3" s="3"/>
      <c r="O3" s="3"/>
    </row>
    <row r="4" spans="1:15" x14ac:dyDescent="0.35">
      <c r="A4" s="8" t="s">
        <v>5</v>
      </c>
      <c r="B4" s="3" t="s">
        <v>34</v>
      </c>
      <c r="C4" s="3"/>
      <c r="D4" s="3"/>
      <c r="E4" s="3"/>
      <c r="F4" s="3"/>
      <c r="G4" s="3"/>
      <c r="H4" s="3"/>
      <c r="I4" s="3"/>
      <c r="J4" s="3"/>
      <c r="K4" s="3"/>
      <c r="L4" s="3"/>
      <c r="M4" s="3"/>
      <c r="N4" s="3"/>
      <c r="O4" s="3"/>
    </row>
    <row r="5" spans="1:15" x14ac:dyDescent="0.35">
      <c r="A5" s="8" t="s">
        <v>7</v>
      </c>
      <c r="B5" s="3" t="s">
        <v>35</v>
      </c>
      <c r="C5" s="3"/>
      <c r="D5" s="3"/>
      <c r="E5" s="3"/>
      <c r="F5" s="3"/>
      <c r="G5" s="3"/>
      <c r="H5" s="3"/>
      <c r="I5" s="3"/>
      <c r="J5" s="3"/>
      <c r="K5" s="3"/>
      <c r="L5" s="3"/>
      <c r="M5" s="3"/>
      <c r="N5" s="3"/>
      <c r="O5" s="3"/>
    </row>
    <row r="6" spans="1:15" x14ac:dyDescent="0.35">
      <c r="A6" s="8" t="s">
        <v>10</v>
      </c>
      <c r="B6" s="3" t="s">
        <v>36</v>
      </c>
      <c r="C6" s="3"/>
      <c r="D6" s="3"/>
      <c r="E6" s="3"/>
      <c r="F6" s="3"/>
      <c r="G6" s="3"/>
      <c r="H6" s="3"/>
      <c r="I6" s="3"/>
      <c r="J6" s="3"/>
      <c r="K6" s="3"/>
      <c r="L6" s="3"/>
      <c r="M6" s="3"/>
      <c r="N6" s="3"/>
      <c r="O6" s="3"/>
    </row>
    <row r="7" spans="1:15" x14ac:dyDescent="0.35">
      <c r="A7" s="8"/>
      <c r="B7" s="3"/>
      <c r="C7" s="3"/>
      <c r="D7" s="3"/>
      <c r="E7" s="3"/>
      <c r="F7" s="3"/>
      <c r="G7" s="3"/>
      <c r="H7" s="3"/>
      <c r="I7" s="3"/>
      <c r="J7" s="3"/>
      <c r="K7" s="3"/>
      <c r="L7" s="3"/>
      <c r="M7" s="3"/>
      <c r="N7" s="3"/>
      <c r="O7" s="3"/>
    </row>
    <row r="8" spans="1:15" x14ac:dyDescent="0.35">
      <c r="A8" s="8"/>
      <c r="B8" s="3"/>
      <c r="C8" s="3"/>
      <c r="D8" s="3"/>
      <c r="E8" s="3"/>
      <c r="F8" s="3"/>
      <c r="G8" s="3"/>
      <c r="H8" s="3"/>
      <c r="I8" s="3"/>
      <c r="J8" s="3"/>
      <c r="K8" s="3"/>
      <c r="L8" s="3"/>
      <c r="M8" s="3"/>
      <c r="N8" s="3"/>
      <c r="O8" s="3"/>
    </row>
    <row r="9" spans="1:15" x14ac:dyDescent="0.35">
      <c r="A9" s="3"/>
      <c r="B9" s="3"/>
      <c r="C9" s="3"/>
      <c r="D9" s="3"/>
      <c r="E9" s="3"/>
      <c r="F9" s="3"/>
      <c r="G9" s="3"/>
      <c r="H9" s="3"/>
      <c r="I9" s="3"/>
      <c r="J9" s="3"/>
      <c r="K9" s="3"/>
      <c r="L9" s="3"/>
      <c r="M9" s="3"/>
      <c r="N9" s="3"/>
      <c r="O9" s="3"/>
    </row>
    <row r="10" spans="1:15" x14ac:dyDescent="0.35">
      <c r="A10" s="3"/>
      <c r="B10" s="3"/>
      <c r="C10" s="34"/>
      <c r="D10" s="3"/>
      <c r="E10" s="3"/>
      <c r="F10" s="35"/>
      <c r="G10" s="3"/>
      <c r="H10" s="3"/>
      <c r="I10" s="3"/>
      <c r="J10" s="3"/>
      <c r="K10" s="3"/>
      <c r="L10" s="3"/>
      <c r="M10" s="3"/>
      <c r="N10" s="3"/>
      <c r="O10" s="3"/>
    </row>
    <row r="11" spans="1:15" x14ac:dyDescent="0.35">
      <c r="A11" s="37" t="s">
        <v>37</v>
      </c>
      <c r="B11" s="3"/>
      <c r="C11" s="42"/>
      <c r="D11" s="42"/>
      <c r="E11" s="42"/>
      <c r="G11" s="3"/>
      <c r="H11" s="3"/>
      <c r="I11" s="3"/>
      <c r="J11" s="3"/>
      <c r="K11" s="3"/>
      <c r="L11" s="3"/>
      <c r="M11" s="3"/>
      <c r="N11" s="3"/>
      <c r="O11" s="3"/>
    </row>
    <row r="12" spans="1:15" x14ac:dyDescent="0.35">
      <c r="A12" s="38">
        <v>62000</v>
      </c>
      <c r="B12" s="3"/>
      <c r="C12" s="40"/>
      <c r="D12" s="41"/>
      <c r="E12" s="42"/>
      <c r="F12" s="36"/>
      <c r="G12" s="3"/>
      <c r="H12" s="3"/>
      <c r="I12" s="3"/>
      <c r="J12" s="3"/>
      <c r="K12" s="3"/>
      <c r="L12" s="3"/>
      <c r="M12" s="3"/>
      <c r="N12" s="3"/>
      <c r="O12" s="3"/>
    </row>
    <row r="13" spans="1:15" x14ac:dyDescent="0.35">
      <c r="A13" s="38">
        <v>64000</v>
      </c>
      <c r="B13" s="3"/>
      <c r="C13" s="3"/>
      <c r="D13" s="3"/>
      <c r="E13" s="8"/>
      <c r="F13" s="36"/>
      <c r="G13" s="3"/>
      <c r="H13" s="3"/>
      <c r="I13" s="3"/>
      <c r="J13" s="3"/>
      <c r="K13" s="3"/>
      <c r="L13" s="3"/>
      <c r="M13" s="3"/>
      <c r="N13" s="3"/>
      <c r="O13" s="3"/>
    </row>
    <row r="14" spans="1:15" x14ac:dyDescent="0.35">
      <c r="A14" s="38">
        <v>49000</v>
      </c>
      <c r="B14" s="3"/>
      <c r="C14" s="3"/>
      <c r="D14" s="37" t="s">
        <v>37</v>
      </c>
      <c r="E14" s="8"/>
      <c r="F14" s="3"/>
      <c r="G14" s="3"/>
      <c r="H14" s="3"/>
      <c r="I14" s="3"/>
      <c r="J14" s="3"/>
      <c r="K14" s="3"/>
      <c r="L14" s="3"/>
      <c r="M14" s="3"/>
      <c r="N14" s="3"/>
      <c r="O14" s="3"/>
    </row>
    <row r="15" spans="1:15" x14ac:dyDescent="0.35">
      <c r="A15" s="38">
        <v>324000</v>
      </c>
      <c r="B15" s="3"/>
      <c r="C15" s="34" t="s">
        <v>38</v>
      </c>
      <c r="D15" s="40">
        <f>AVERAGE(A12:A22)</f>
        <v>189848.18181818182</v>
      </c>
      <c r="E15" s="3"/>
      <c r="F15" s="3"/>
      <c r="G15" s="3"/>
      <c r="H15" s="3"/>
      <c r="I15" s="3"/>
      <c r="J15" s="3"/>
      <c r="K15" s="3"/>
      <c r="L15" s="3"/>
      <c r="M15" s="3"/>
      <c r="N15" s="3"/>
      <c r="O15" s="3"/>
    </row>
    <row r="16" spans="1:15" x14ac:dyDescent="0.35">
      <c r="A16" s="38">
        <v>1264000</v>
      </c>
      <c r="B16" s="3"/>
      <c r="C16" s="34" t="s">
        <v>39</v>
      </c>
      <c r="D16" s="40">
        <f>MEDIAN(A12:A22)</f>
        <v>55000</v>
      </c>
      <c r="E16" s="3"/>
      <c r="F16" s="3"/>
      <c r="G16" s="3"/>
      <c r="H16" s="3"/>
      <c r="I16" s="3"/>
      <c r="J16" s="3"/>
      <c r="K16" s="3"/>
      <c r="L16" s="3"/>
      <c r="M16" s="3"/>
      <c r="N16" s="3"/>
      <c r="O16" s="3"/>
    </row>
    <row r="17" spans="1:15" x14ac:dyDescent="0.35">
      <c r="A17" s="38">
        <v>54330</v>
      </c>
      <c r="B17" s="3"/>
      <c r="C17" s="34" t="s">
        <v>40</v>
      </c>
      <c r="D17" s="40" cm="1">
        <f t="array" ref="D17">_xlfn.MODE.MULT(A12:A22)</f>
        <v>64000</v>
      </c>
      <c r="E17" s="3"/>
      <c r="F17" s="3"/>
      <c r="G17" s="3"/>
      <c r="H17" s="3"/>
      <c r="I17" s="3"/>
      <c r="J17" s="3"/>
      <c r="K17" s="3"/>
      <c r="L17" s="3"/>
      <c r="M17" s="3"/>
      <c r="N17" s="3"/>
      <c r="O17" s="3"/>
    </row>
    <row r="18" spans="1:15" x14ac:dyDescent="0.35">
      <c r="A18" s="38">
        <v>64000</v>
      </c>
      <c r="B18" s="3"/>
      <c r="C18" s="36"/>
      <c r="D18" s="3"/>
      <c r="E18" s="3"/>
      <c r="F18" s="3"/>
      <c r="G18" s="3"/>
      <c r="H18" s="3"/>
      <c r="I18" s="3"/>
      <c r="J18" s="3"/>
      <c r="K18" s="3"/>
      <c r="L18" s="3"/>
      <c r="M18" s="3"/>
      <c r="N18" s="3"/>
      <c r="O18" s="3"/>
    </row>
    <row r="19" spans="1:15" x14ac:dyDescent="0.35">
      <c r="A19" s="38">
        <v>51000</v>
      </c>
      <c r="B19" s="3"/>
      <c r="C19" s="34" t="s">
        <v>41</v>
      </c>
      <c r="D19" s="3" t="s">
        <v>42</v>
      </c>
      <c r="E19" s="3"/>
      <c r="F19" s="3"/>
      <c r="G19" s="3"/>
      <c r="H19" s="3"/>
      <c r="I19" s="3"/>
      <c r="J19" s="3"/>
      <c r="K19" s="3"/>
      <c r="L19" s="3"/>
      <c r="M19" s="3"/>
      <c r="N19" s="3"/>
      <c r="O19" s="3"/>
    </row>
    <row r="20" spans="1:15" x14ac:dyDescent="0.35">
      <c r="A20" s="38">
        <v>55000</v>
      </c>
      <c r="B20" s="3"/>
      <c r="C20" s="36"/>
      <c r="D20" s="3" t="s">
        <v>43</v>
      </c>
      <c r="E20" s="3"/>
      <c r="F20" s="3"/>
      <c r="G20" s="3"/>
      <c r="H20" s="3"/>
      <c r="I20" s="3"/>
      <c r="J20" s="3"/>
      <c r="K20" s="3"/>
      <c r="L20" s="3"/>
      <c r="M20" s="3"/>
      <c r="N20" s="3"/>
      <c r="O20" s="3"/>
    </row>
    <row r="21" spans="1:15" x14ac:dyDescent="0.35">
      <c r="A21" s="38">
        <v>48000</v>
      </c>
      <c r="B21" s="3"/>
      <c r="C21" s="36"/>
      <c r="D21" s="3" t="s">
        <v>44</v>
      </c>
      <c r="E21" s="3"/>
      <c r="F21" s="3"/>
      <c r="G21" s="3"/>
      <c r="H21" s="3"/>
      <c r="I21" s="3"/>
      <c r="J21" s="3"/>
      <c r="K21" s="3"/>
      <c r="L21" s="3"/>
      <c r="M21" s="3"/>
      <c r="N21" s="3"/>
      <c r="O21" s="3"/>
    </row>
    <row r="22" spans="1:15" x14ac:dyDescent="0.35">
      <c r="A22" s="38">
        <v>53000</v>
      </c>
      <c r="B22" s="3"/>
      <c r="C22" s="36"/>
      <c r="D22" s="3" t="s">
        <v>45</v>
      </c>
      <c r="E22" s="3"/>
      <c r="F22" s="3"/>
      <c r="G22" s="3"/>
      <c r="H22" s="3"/>
      <c r="I22" s="3"/>
      <c r="J22" s="3"/>
      <c r="K22" s="3"/>
      <c r="L22" s="3"/>
      <c r="M22" s="3"/>
      <c r="N22" s="3"/>
      <c r="O22" s="3"/>
    </row>
    <row r="23" spans="1:15" x14ac:dyDescent="0.35">
      <c r="A23" s="39"/>
      <c r="B23" s="3"/>
      <c r="C23" s="36"/>
      <c r="D23" s="3" t="s">
        <v>46</v>
      </c>
      <c r="E23" s="3"/>
      <c r="F23" s="3"/>
      <c r="G23" s="3"/>
      <c r="H23" s="3"/>
      <c r="I23" s="3"/>
      <c r="J23" s="3"/>
      <c r="K23" s="3"/>
      <c r="L23" s="3"/>
      <c r="M23" s="3"/>
      <c r="N23" s="3"/>
      <c r="O23" s="3"/>
    </row>
    <row r="24" spans="1:15" x14ac:dyDescent="0.35">
      <c r="A24" s="39"/>
      <c r="B24" s="39"/>
      <c r="C24" s="36"/>
      <c r="D24" s="3" t="s">
        <v>47</v>
      </c>
      <c r="E24" s="3"/>
      <c r="F24" s="3"/>
      <c r="G24" s="3"/>
      <c r="H24" s="3"/>
      <c r="I24" s="3"/>
      <c r="J24" s="3"/>
      <c r="K24" s="3"/>
      <c r="L24" s="3"/>
      <c r="M24" s="3"/>
      <c r="N24" s="3"/>
      <c r="O24" s="3"/>
    </row>
    <row r="25" spans="1:15" x14ac:dyDescent="0.35">
      <c r="A25" s="39"/>
      <c r="B25" s="39"/>
      <c r="C25" s="3"/>
      <c r="D25" s="3"/>
      <c r="E25" s="3"/>
      <c r="F25" s="3"/>
      <c r="G25" s="3"/>
      <c r="H25" s="3"/>
      <c r="I25" s="3"/>
      <c r="J25" s="3"/>
      <c r="K25" s="3"/>
      <c r="L25" s="3"/>
      <c r="M25" s="3"/>
      <c r="N25" s="3"/>
      <c r="O25" s="3"/>
    </row>
    <row r="26" spans="1:15" x14ac:dyDescent="0.35">
      <c r="A26" s="39"/>
      <c r="B26" s="39"/>
      <c r="C26" s="39"/>
      <c r="D26" s="39"/>
      <c r="E26" s="39"/>
      <c r="F26" s="39"/>
      <c r="G26" s="39"/>
      <c r="H26" s="39"/>
      <c r="I26" s="39"/>
      <c r="J26" s="39"/>
      <c r="K26" s="39"/>
      <c r="L26" s="39"/>
      <c r="M26" s="39"/>
      <c r="N26" s="39"/>
      <c r="O26" s="39"/>
    </row>
    <row r="27" spans="1:15" x14ac:dyDescent="0.35">
      <c r="A27" s="39"/>
      <c r="B27" s="39"/>
      <c r="C27" s="39"/>
      <c r="D27" s="39"/>
      <c r="E27" s="39"/>
      <c r="F27" s="39"/>
      <c r="G27" s="39"/>
      <c r="H27" s="39"/>
      <c r="I27" s="39"/>
      <c r="J27" s="39"/>
      <c r="K27" s="39"/>
      <c r="L27" s="39"/>
      <c r="M27" s="39"/>
      <c r="N27" s="39"/>
      <c r="O27"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9BF3-66FC-47BC-8302-57D806C8FAEF}">
  <dimension ref="A1:X86"/>
  <sheetViews>
    <sheetView topLeftCell="A9" workbookViewId="0">
      <selection activeCell="O33" sqref="O33"/>
    </sheetView>
  </sheetViews>
  <sheetFormatPr defaultRowHeight="14.5" x14ac:dyDescent="0.35"/>
  <cols>
    <col min="4" max="4" width="10.1796875" customWidth="1"/>
    <col min="14" max="14" width="11.36328125" customWidth="1"/>
  </cols>
  <sheetData>
    <row r="1" spans="1:24" ht="15.5" x14ac:dyDescent="0.35">
      <c r="A1" s="3"/>
      <c r="B1" s="33" t="s">
        <v>48</v>
      </c>
      <c r="C1" s="3"/>
      <c r="D1" s="3"/>
      <c r="E1" s="3"/>
      <c r="F1" s="3"/>
      <c r="G1" s="3"/>
      <c r="H1" s="3"/>
      <c r="I1" s="3"/>
      <c r="J1" s="3"/>
      <c r="K1" s="3"/>
      <c r="L1" s="3"/>
      <c r="M1" s="3"/>
      <c r="N1" s="3"/>
      <c r="O1" s="3"/>
      <c r="P1" s="3"/>
      <c r="Q1" s="3"/>
      <c r="R1" s="3"/>
      <c r="S1" s="3"/>
      <c r="T1" s="3"/>
      <c r="U1" s="3"/>
      <c r="V1" s="3"/>
      <c r="W1" s="3"/>
      <c r="X1" s="3"/>
    </row>
    <row r="2" spans="1:24" x14ac:dyDescent="0.35">
      <c r="A2" s="3"/>
      <c r="B2" s="3"/>
      <c r="C2" s="3"/>
      <c r="D2" s="3"/>
      <c r="E2" s="3"/>
      <c r="F2" s="3"/>
      <c r="G2" s="3"/>
      <c r="H2" s="3"/>
      <c r="I2" s="3"/>
      <c r="J2" s="3"/>
      <c r="K2" s="3"/>
      <c r="L2" s="3"/>
      <c r="M2" s="3"/>
      <c r="N2" s="3"/>
      <c r="O2" s="3"/>
      <c r="P2" s="3"/>
      <c r="Q2" s="3"/>
      <c r="R2" s="3"/>
      <c r="S2" s="3"/>
      <c r="T2" s="3"/>
      <c r="U2" s="3"/>
      <c r="V2" s="3"/>
      <c r="W2" s="3"/>
      <c r="X2" s="3"/>
    </row>
    <row r="3" spans="1:24" x14ac:dyDescent="0.35">
      <c r="A3" s="3"/>
      <c r="B3" s="8" t="s">
        <v>5</v>
      </c>
      <c r="C3" s="3" t="s">
        <v>49</v>
      </c>
      <c r="D3" s="3"/>
      <c r="E3" s="3"/>
      <c r="F3" s="3"/>
      <c r="G3" s="3"/>
      <c r="H3" s="3"/>
      <c r="I3" s="3"/>
      <c r="J3" s="3"/>
      <c r="K3" s="3"/>
      <c r="L3" s="3"/>
      <c r="M3" s="3"/>
      <c r="N3" s="3"/>
      <c r="O3" s="3"/>
      <c r="P3" s="3"/>
      <c r="Q3" s="3"/>
      <c r="R3" s="3"/>
      <c r="S3" s="3"/>
      <c r="T3" s="3"/>
      <c r="U3" s="3"/>
      <c r="V3" s="3"/>
      <c r="W3" s="3"/>
      <c r="X3" s="3"/>
    </row>
    <row r="4" spans="1:24" x14ac:dyDescent="0.35">
      <c r="A4" s="3"/>
      <c r="B4" s="8" t="s">
        <v>7</v>
      </c>
      <c r="C4" s="3" t="s">
        <v>50</v>
      </c>
      <c r="D4" s="3"/>
      <c r="E4" s="3"/>
      <c r="F4" s="3"/>
      <c r="G4" s="3"/>
      <c r="H4" s="3"/>
      <c r="I4" s="3"/>
      <c r="J4" s="3"/>
      <c r="K4" s="3"/>
      <c r="L4" s="3"/>
      <c r="M4" s="3"/>
      <c r="N4" s="3"/>
      <c r="O4" s="3"/>
      <c r="P4" s="3"/>
      <c r="Q4" s="3"/>
      <c r="R4" s="3"/>
      <c r="S4" s="3"/>
      <c r="T4" s="3"/>
      <c r="U4" s="3"/>
      <c r="V4" s="3"/>
      <c r="W4" s="3"/>
      <c r="X4" s="3"/>
    </row>
    <row r="5" spans="1:24" x14ac:dyDescent="0.35">
      <c r="A5" s="3"/>
      <c r="B5" s="8" t="s">
        <v>10</v>
      </c>
      <c r="C5" s="3" t="s">
        <v>51</v>
      </c>
      <c r="D5" s="3"/>
      <c r="E5" s="3"/>
      <c r="F5" s="3"/>
      <c r="G5" s="3"/>
      <c r="H5" s="3"/>
      <c r="I5" s="3"/>
      <c r="J5" s="3"/>
      <c r="K5" s="3"/>
      <c r="L5" s="3"/>
      <c r="M5" s="3"/>
      <c r="N5" s="3"/>
      <c r="O5" s="3"/>
      <c r="P5" s="3"/>
      <c r="Q5" s="3"/>
      <c r="R5" s="3"/>
      <c r="S5" s="3"/>
      <c r="T5" s="3"/>
      <c r="U5" s="3"/>
      <c r="V5" s="3"/>
      <c r="W5" s="3"/>
      <c r="X5" s="3"/>
    </row>
    <row r="6" spans="1:24" x14ac:dyDescent="0.35">
      <c r="A6" s="3"/>
      <c r="B6" s="3"/>
      <c r="C6" s="3"/>
      <c r="D6" s="3"/>
      <c r="E6" s="3"/>
      <c r="F6" s="3"/>
      <c r="G6" s="3"/>
      <c r="H6" s="3"/>
      <c r="I6" s="3"/>
      <c r="J6" s="3"/>
      <c r="K6" s="3"/>
      <c r="L6" s="3"/>
      <c r="M6" s="3"/>
      <c r="N6" s="3"/>
      <c r="O6" s="3"/>
      <c r="P6" s="3"/>
      <c r="Q6" s="3"/>
      <c r="R6" s="3"/>
      <c r="S6" s="3"/>
      <c r="T6" s="3"/>
      <c r="U6" s="3"/>
      <c r="V6" s="3"/>
      <c r="W6" s="3"/>
      <c r="X6" s="3"/>
    </row>
    <row r="7" spans="1:24" x14ac:dyDescent="0.35">
      <c r="A7" s="3"/>
      <c r="B7" s="8"/>
      <c r="C7" s="3"/>
      <c r="D7" s="3"/>
      <c r="E7" s="3"/>
      <c r="F7" s="3"/>
      <c r="G7" s="3"/>
      <c r="H7" s="3"/>
      <c r="I7" s="3"/>
      <c r="J7" s="3"/>
      <c r="K7" s="3"/>
      <c r="L7" s="3"/>
      <c r="M7" s="3"/>
      <c r="N7" s="3"/>
      <c r="O7" s="3"/>
      <c r="P7" s="3"/>
      <c r="Q7" s="3"/>
      <c r="R7" s="3"/>
      <c r="S7" s="3"/>
      <c r="T7" s="3"/>
      <c r="U7" s="3"/>
      <c r="V7" s="3"/>
      <c r="W7" s="3"/>
      <c r="X7" s="3"/>
    </row>
    <row r="8" spans="1:24" x14ac:dyDescent="0.35">
      <c r="A8" s="3"/>
      <c r="B8" s="3"/>
      <c r="C8" s="3"/>
      <c r="D8" s="3"/>
      <c r="E8" s="3"/>
      <c r="F8" s="3"/>
      <c r="G8" s="3"/>
      <c r="H8" s="3"/>
      <c r="I8" s="3"/>
      <c r="J8" s="3"/>
      <c r="K8" s="3"/>
      <c r="L8" s="3"/>
      <c r="M8" s="3"/>
      <c r="N8" s="3"/>
      <c r="O8" s="3"/>
      <c r="P8" s="3"/>
      <c r="Q8" s="3"/>
      <c r="R8" s="3"/>
      <c r="S8" s="3"/>
      <c r="T8" s="3"/>
      <c r="U8" s="3"/>
      <c r="V8" s="3"/>
      <c r="W8" s="3"/>
      <c r="X8" s="3"/>
    </row>
    <row r="9" spans="1:24" x14ac:dyDescent="0.35">
      <c r="A9" s="3"/>
      <c r="B9" s="37" t="s">
        <v>52</v>
      </c>
      <c r="C9" s="3"/>
      <c r="D9" s="8" t="s">
        <v>53</v>
      </c>
      <c r="E9" s="3"/>
      <c r="F9" s="3"/>
      <c r="G9" s="3"/>
      <c r="H9" s="3"/>
      <c r="I9" s="3"/>
      <c r="J9" s="3"/>
      <c r="K9" s="3"/>
      <c r="L9" s="37" t="s">
        <v>54</v>
      </c>
      <c r="M9" s="3"/>
      <c r="N9" s="8" t="s">
        <v>41</v>
      </c>
      <c r="O9" s="3"/>
      <c r="P9" s="3"/>
      <c r="Q9" s="3"/>
      <c r="R9" s="3"/>
      <c r="S9" s="3"/>
      <c r="T9" s="3"/>
      <c r="U9" s="3"/>
      <c r="V9" s="3"/>
      <c r="W9" s="3"/>
      <c r="X9" s="3"/>
    </row>
    <row r="10" spans="1:24" x14ac:dyDescent="0.35">
      <c r="A10" s="3"/>
      <c r="B10" s="20">
        <v>212</v>
      </c>
      <c r="C10" s="3"/>
      <c r="D10" s="3"/>
      <c r="E10" s="3"/>
      <c r="F10" s="3"/>
      <c r="G10" s="3"/>
      <c r="H10" s="3"/>
      <c r="I10" s="3"/>
      <c r="J10" s="3"/>
      <c r="K10" s="3"/>
      <c r="L10" s="20">
        <v>586</v>
      </c>
      <c r="M10" s="3"/>
      <c r="N10" s="3"/>
      <c r="O10" s="3"/>
      <c r="P10" s="3"/>
      <c r="Q10" s="3"/>
      <c r="R10" s="3"/>
      <c r="S10" s="3"/>
      <c r="T10" s="3"/>
      <c r="U10" s="3"/>
      <c r="V10" s="3"/>
      <c r="W10" s="3"/>
      <c r="X10" s="3"/>
    </row>
    <row r="11" spans="1:24" x14ac:dyDescent="0.35">
      <c r="A11" s="3"/>
      <c r="B11" s="20">
        <v>869</v>
      </c>
      <c r="C11" s="3"/>
      <c r="D11" s="8" t="s">
        <v>48</v>
      </c>
      <c r="E11" s="1">
        <f>SKEW(B10:B39)</f>
        <v>0.63098801196505716</v>
      </c>
      <c r="F11" s="3"/>
      <c r="G11" s="3"/>
      <c r="H11" s="3"/>
      <c r="I11" s="3"/>
      <c r="J11" s="3"/>
      <c r="K11" s="3"/>
      <c r="L11" s="20">
        <v>760</v>
      </c>
      <c r="M11" s="3"/>
      <c r="N11" s="8" t="s">
        <v>48</v>
      </c>
      <c r="O11" s="1">
        <f>SKEW(L10:L39)</f>
        <v>-0.37064131089909302</v>
      </c>
      <c r="P11" s="3"/>
      <c r="Q11" s="3"/>
      <c r="R11" s="3"/>
      <c r="S11" s="3"/>
      <c r="T11" s="3"/>
      <c r="U11" s="3"/>
      <c r="V11" s="3"/>
      <c r="W11" s="3"/>
      <c r="X11" s="3"/>
    </row>
    <row r="12" spans="1:24" x14ac:dyDescent="0.35">
      <c r="A12" s="3"/>
      <c r="B12" s="20">
        <v>220</v>
      </c>
      <c r="C12" s="3"/>
      <c r="D12" s="3"/>
      <c r="E12" s="3"/>
      <c r="F12" s="3"/>
      <c r="G12" s="3"/>
      <c r="H12" s="3"/>
      <c r="I12" s="3"/>
      <c r="J12" s="3"/>
      <c r="K12" s="3"/>
      <c r="L12" s="20">
        <v>495</v>
      </c>
      <c r="M12" s="3"/>
      <c r="N12" s="3"/>
      <c r="O12" s="3"/>
      <c r="P12" s="3"/>
      <c r="Q12" s="3"/>
      <c r="R12" s="3"/>
      <c r="S12" s="3"/>
      <c r="T12" s="3"/>
      <c r="U12" s="3"/>
      <c r="V12" s="3"/>
      <c r="W12" s="3"/>
      <c r="X12" s="3"/>
    </row>
    <row r="13" spans="1:24" x14ac:dyDescent="0.35">
      <c r="A13" s="3"/>
      <c r="B13" s="20">
        <v>654</v>
      </c>
      <c r="C13" s="3"/>
      <c r="D13" s="3"/>
      <c r="E13" s="3"/>
      <c r="F13" s="3"/>
      <c r="G13" s="3"/>
      <c r="H13" s="3"/>
      <c r="I13" s="3"/>
      <c r="J13" s="3"/>
      <c r="K13" s="3"/>
      <c r="L13" s="20">
        <v>678</v>
      </c>
      <c r="M13" s="3"/>
      <c r="N13" s="3"/>
      <c r="O13" s="3"/>
      <c r="P13" s="3"/>
      <c r="Q13" s="3"/>
      <c r="R13" s="3"/>
      <c r="S13" s="3"/>
      <c r="T13" s="3"/>
      <c r="U13" s="3"/>
      <c r="V13" s="3"/>
      <c r="W13" s="3"/>
      <c r="X13" s="3"/>
    </row>
    <row r="14" spans="1:24" x14ac:dyDescent="0.35">
      <c r="A14" s="3"/>
      <c r="B14" s="20">
        <v>511</v>
      </c>
      <c r="C14" s="3"/>
      <c r="D14" s="3"/>
      <c r="E14" s="3"/>
      <c r="F14" s="3"/>
      <c r="G14" s="3"/>
      <c r="H14" s="3"/>
      <c r="I14" s="3"/>
      <c r="J14" s="3"/>
      <c r="K14" s="3"/>
      <c r="L14" s="20">
        <v>559</v>
      </c>
      <c r="M14" s="3"/>
      <c r="N14" s="3"/>
      <c r="O14" s="3"/>
      <c r="P14" s="3"/>
      <c r="Q14" s="3"/>
      <c r="R14" s="3"/>
      <c r="S14" s="3"/>
      <c r="T14" s="3"/>
      <c r="U14" s="3"/>
      <c r="V14" s="3"/>
      <c r="W14" s="3"/>
      <c r="X14" s="3"/>
    </row>
    <row r="15" spans="1:24" x14ac:dyDescent="0.35">
      <c r="A15" s="3"/>
      <c r="B15" s="20">
        <v>624</v>
      </c>
      <c r="C15" s="3"/>
      <c r="D15" s="3"/>
      <c r="E15" s="3"/>
      <c r="F15" s="3"/>
      <c r="G15" s="3"/>
      <c r="H15" s="3"/>
      <c r="I15" s="3"/>
      <c r="J15" s="3"/>
      <c r="K15" s="3"/>
      <c r="L15" s="20">
        <v>415</v>
      </c>
      <c r="M15" s="3"/>
      <c r="N15" s="3"/>
      <c r="O15" s="3"/>
      <c r="P15" s="3"/>
      <c r="Q15" s="3"/>
      <c r="R15" s="3"/>
      <c r="S15" s="3"/>
      <c r="T15" s="3"/>
      <c r="U15" s="3"/>
      <c r="V15" s="3"/>
      <c r="W15" s="3"/>
      <c r="X15" s="3"/>
    </row>
    <row r="16" spans="1:24" x14ac:dyDescent="0.35">
      <c r="A16" s="3"/>
      <c r="B16" s="20">
        <v>420</v>
      </c>
      <c r="C16" s="3"/>
      <c r="D16" s="3"/>
      <c r="E16" s="3"/>
      <c r="F16" s="3"/>
      <c r="G16" s="3"/>
      <c r="H16" s="3"/>
      <c r="I16" s="3"/>
      <c r="J16" s="3"/>
      <c r="K16" s="3"/>
      <c r="L16" s="20">
        <v>370</v>
      </c>
      <c r="M16" s="3"/>
      <c r="N16" s="3"/>
      <c r="O16" s="3"/>
      <c r="P16" s="3"/>
      <c r="Q16" s="3"/>
      <c r="R16" s="3"/>
      <c r="S16" s="3"/>
      <c r="T16" s="3"/>
      <c r="U16" s="3"/>
      <c r="V16" s="3"/>
      <c r="W16" s="3"/>
      <c r="X16" s="3"/>
    </row>
    <row r="17" spans="1:24" x14ac:dyDescent="0.35">
      <c r="A17" s="3"/>
      <c r="B17" s="20">
        <v>121</v>
      </c>
      <c r="C17" s="3"/>
      <c r="D17" s="3"/>
      <c r="E17" s="3"/>
      <c r="F17" s="3"/>
      <c r="G17" s="3"/>
      <c r="H17" s="3"/>
      <c r="I17" s="3"/>
      <c r="J17" s="3"/>
      <c r="K17" s="3"/>
      <c r="L17" s="20">
        <v>659</v>
      </c>
      <c r="M17" s="3"/>
      <c r="N17" s="3"/>
      <c r="O17" s="3"/>
      <c r="P17" s="3"/>
      <c r="Q17" s="3"/>
      <c r="R17" s="3"/>
      <c r="S17" s="3"/>
      <c r="T17" s="3"/>
      <c r="U17" s="3"/>
      <c r="V17" s="3"/>
      <c r="W17" s="3"/>
      <c r="X17" s="3"/>
    </row>
    <row r="18" spans="1:24" x14ac:dyDescent="0.35">
      <c r="A18" s="3"/>
      <c r="B18" s="20">
        <v>428</v>
      </c>
      <c r="C18" s="3"/>
      <c r="D18" s="3"/>
      <c r="E18" s="3"/>
      <c r="F18" s="3"/>
      <c r="G18" s="3"/>
      <c r="H18" s="3"/>
      <c r="I18" s="3"/>
      <c r="J18" s="3"/>
      <c r="K18" s="3"/>
      <c r="L18" s="20">
        <v>119</v>
      </c>
      <c r="M18" s="3"/>
      <c r="N18" s="3"/>
      <c r="O18" s="3"/>
      <c r="P18" s="3"/>
      <c r="Q18" s="3"/>
      <c r="R18" s="3"/>
      <c r="S18" s="3"/>
      <c r="T18" s="3"/>
      <c r="U18" s="3"/>
      <c r="V18" s="3"/>
      <c r="W18" s="3"/>
      <c r="X18" s="3"/>
    </row>
    <row r="19" spans="1:24" x14ac:dyDescent="0.35">
      <c r="A19" s="3"/>
      <c r="B19" s="20">
        <v>865</v>
      </c>
      <c r="C19" s="3"/>
      <c r="D19" s="3"/>
      <c r="E19" s="3"/>
      <c r="F19" s="3"/>
      <c r="G19" s="3"/>
      <c r="H19" s="3"/>
      <c r="I19" s="3"/>
      <c r="J19" s="3"/>
      <c r="K19" s="3"/>
      <c r="L19" s="20">
        <v>288</v>
      </c>
      <c r="M19" s="3"/>
      <c r="N19" s="3"/>
      <c r="O19" s="3"/>
      <c r="P19" s="3"/>
      <c r="Q19" s="3"/>
      <c r="R19" s="3"/>
      <c r="S19" s="3"/>
      <c r="T19" s="3"/>
      <c r="U19" s="3"/>
      <c r="V19" s="3"/>
      <c r="W19" s="3"/>
      <c r="X19" s="3"/>
    </row>
    <row r="20" spans="1:24" x14ac:dyDescent="0.35">
      <c r="A20" s="3"/>
      <c r="B20" s="20">
        <v>799</v>
      </c>
      <c r="C20" s="3"/>
      <c r="D20" s="3"/>
      <c r="E20" s="3"/>
      <c r="F20" s="3"/>
      <c r="G20" s="3"/>
      <c r="H20" s="3"/>
      <c r="I20" s="3"/>
      <c r="J20" s="3"/>
      <c r="K20" s="3"/>
      <c r="L20" s="20">
        <v>241</v>
      </c>
      <c r="M20" s="3"/>
      <c r="N20" s="3"/>
      <c r="O20" s="3"/>
      <c r="P20" s="3"/>
      <c r="Q20" s="3"/>
      <c r="R20" s="3"/>
      <c r="S20" s="3"/>
      <c r="T20" s="3"/>
      <c r="U20" s="3"/>
      <c r="V20" s="3"/>
      <c r="W20" s="3"/>
      <c r="X20" s="3"/>
    </row>
    <row r="21" spans="1:24" x14ac:dyDescent="0.35">
      <c r="A21" s="3"/>
      <c r="B21" s="20">
        <v>405</v>
      </c>
      <c r="C21" s="3"/>
      <c r="D21" s="3"/>
      <c r="E21" s="3"/>
      <c r="F21" s="3"/>
      <c r="G21" s="3"/>
      <c r="H21" s="3"/>
      <c r="I21" s="3"/>
      <c r="J21" s="3"/>
      <c r="K21" s="3"/>
      <c r="L21" s="20">
        <v>787</v>
      </c>
      <c r="M21" s="3"/>
      <c r="N21" s="3"/>
      <c r="O21" s="3"/>
      <c r="P21" s="3"/>
      <c r="Q21" s="3"/>
      <c r="R21" s="3"/>
      <c r="S21" s="3"/>
      <c r="T21" s="3"/>
      <c r="U21" s="3"/>
      <c r="V21" s="3"/>
      <c r="W21" s="3"/>
      <c r="X21" s="3"/>
    </row>
    <row r="22" spans="1:24" x14ac:dyDescent="0.35">
      <c r="A22" s="3"/>
      <c r="B22" s="20">
        <v>230</v>
      </c>
      <c r="C22" s="3"/>
      <c r="D22" s="3"/>
      <c r="E22" s="3"/>
      <c r="F22" s="3"/>
      <c r="G22" s="3"/>
      <c r="H22" s="3"/>
      <c r="I22" s="3"/>
      <c r="J22" s="3"/>
      <c r="K22" s="3"/>
      <c r="L22" s="20">
        <v>522</v>
      </c>
      <c r="M22" s="3"/>
      <c r="N22" s="3"/>
      <c r="O22" s="3"/>
      <c r="P22" s="3"/>
      <c r="Q22" s="3"/>
      <c r="R22" s="3"/>
      <c r="S22" s="3"/>
      <c r="T22" s="3"/>
      <c r="U22" s="3"/>
      <c r="V22" s="3"/>
      <c r="W22" s="3"/>
      <c r="X22" s="3"/>
    </row>
    <row r="23" spans="1:24" x14ac:dyDescent="0.35">
      <c r="A23" s="3"/>
      <c r="B23" s="20">
        <v>670</v>
      </c>
      <c r="C23" s="3"/>
      <c r="D23" s="3"/>
      <c r="E23" s="3"/>
      <c r="F23" s="3"/>
      <c r="G23" s="3"/>
      <c r="H23" s="3"/>
      <c r="I23" s="3"/>
      <c r="J23" s="3"/>
      <c r="K23" s="3"/>
      <c r="L23" s="20">
        <v>207</v>
      </c>
      <c r="M23" s="3"/>
      <c r="N23" s="3"/>
      <c r="O23" s="3"/>
      <c r="P23" s="3"/>
      <c r="Q23" s="3"/>
      <c r="R23" s="3"/>
      <c r="S23" s="3"/>
      <c r="T23" s="3"/>
      <c r="U23" s="3"/>
      <c r="V23" s="3"/>
      <c r="W23" s="3"/>
      <c r="X23" s="3"/>
    </row>
    <row r="24" spans="1:24" x14ac:dyDescent="0.35">
      <c r="A24" s="3"/>
      <c r="B24" s="20">
        <v>870</v>
      </c>
      <c r="C24" s="3"/>
      <c r="D24" s="3"/>
      <c r="E24" s="3"/>
      <c r="F24" s="3"/>
      <c r="G24" s="3"/>
      <c r="H24" s="3"/>
      <c r="I24" s="3"/>
      <c r="J24" s="3"/>
      <c r="K24" s="3"/>
      <c r="L24" s="20">
        <v>160</v>
      </c>
      <c r="M24" s="3"/>
      <c r="N24" s="3"/>
      <c r="O24" s="3"/>
      <c r="P24" s="3"/>
      <c r="Q24" s="3"/>
      <c r="R24" s="3"/>
      <c r="S24" s="3"/>
      <c r="T24" s="3"/>
      <c r="U24" s="3"/>
      <c r="V24" s="3"/>
      <c r="W24" s="3"/>
      <c r="X24" s="3"/>
    </row>
    <row r="25" spans="1:24" x14ac:dyDescent="0.35">
      <c r="A25" s="3"/>
      <c r="B25" s="20">
        <v>366</v>
      </c>
      <c r="C25" s="3"/>
      <c r="D25" s="3"/>
      <c r="E25" s="3"/>
      <c r="F25" s="3"/>
      <c r="G25" s="3"/>
      <c r="H25" s="3"/>
      <c r="I25" s="3"/>
      <c r="J25" s="3"/>
      <c r="K25" s="3"/>
      <c r="L25" s="20">
        <v>526</v>
      </c>
      <c r="M25" s="3"/>
      <c r="N25" s="3"/>
      <c r="O25" s="3"/>
      <c r="P25" s="3"/>
      <c r="Q25" s="3"/>
      <c r="R25" s="3"/>
      <c r="S25" s="3"/>
      <c r="T25" s="3"/>
      <c r="U25" s="3"/>
      <c r="V25" s="3"/>
      <c r="W25" s="3"/>
      <c r="X25" s="3"/>
    </row>
    <row r="26" spans="1:24" x14ac:dyDescent="0.35">
      <c r="A26" s="3"/>
      <c r="B26" s="20">
        <v>99</v>
      </c>
      <c r="C26" s="3"/>
      <c r="D26" s="3"/>
      <c r="E26" s="3"/>
      <c r="F26" s="3"/>
      <c r="G26" s="3"/>
      <c r="H26" s="3"/>
      <c r="I26" s="3"/>
      <c r="J26" s="3"/>
      <c r="K26" s="3"/>
      <c r="L26" s="20">
        <v>656</v>
      </c>
      <c r="M26" s="3"/>
      <c r="N26" s="3"/>
      <c r="O26" s="3"/>
      <c r="P26" s="3"/>
      <c r="Q26" s="3"/>
      <c r="R26" s="3"/>
      <c r="S26" s="3"/>
      <c r="T26" s="3"/>
      <c r="U26" s="3"/>
      <c r="V26" s="3"/>
      <c r="W26" s="3"/>
      <c r="X26" s="3"/>
    </row>
    <row r="27" spans="1:24" x14ac:dyDescent="0.35">
      <c r="A27" s="3"/>
      <c r="B27" s="20">
        <v>55</v>
      </c>
      <c r="C27" s="3"/>
      <c r="D27" s="3"/>
      <c r="E27" s="3"/>
      <c r="F27" s="3"/>
      <c r="G27" s="3"/>
      <c r="H27" s="3"/>
      <c r="I27" s="3"/>
      <c r="J27" s="3"/>
      <c r="K27" s="3"/>
      <c r="L27" s="20">
        <v>848</v>
      </c>
      <c r="M27" s="3"/>
      <c r="N27" s="3"/>
      <c r="O27" s="3"/>
      <c r="P27" s="3"/>
      <c r="Q27" s="3"/>
      <c r="R27" s="3"/>
      <c r="S27" s="3"/>
      <c r="T27" s="3"/>
      <c r="U27" s="3"/>
      <c r="V27" s="3"/>
      <c r="W27" s="3"/>
      <c r="X27" s="3"/>
    </row>
    <row r="28" spans="1:24" x14ac:dyDescent="0.35">
      <c r="A28" s="3"/>
      <c r="B28" s="20">
        <v>489</v>
      </c>
      <c r="C28" s="3"/>
      <c r="D28" s="3"/>
      <c r="E28" s="3"/>
      <c r="F28" s="3"/>
      <c r="G28" s="3"/>
      <c r="H28" s="3"/>
      <c r="I28" s="3"/>
      <c r="J28" s="3"/>
      <c r="K28" s="3"/>
      <c r="L28" s="20">
        <v>720</v>
      </c>
      <c r="M28" s="3"/>
      <c r="N28" s="3"/>
      <c r="O28" s="3"/>
      <c r="P28" s="3"/>
      <c r="Q28" s="3"/>
      <c r="R28" s="3"/>
      <c r="S28" s="3"/>
      <c r="T28" s="3"/>
      <c r="U28" s="3"/>
      <c r="V28" s="3"/>
      <c r="W28" s="3"/>
      <c r="X28" s="3"/>
    </row>
    <row r="29" spans="1:24" x14ac:dyDescent="0.35">
      <c r="A29" s="3"/>
      <c r="B29" s="20">
        <v>312</v>
      </c>
      <c r="C29" s="3"/>
      <c r="D29" s="3"/>
      <c r="E29" s="3"/>
      <c r="F29" s="3"/>
      <c r="G29" s="3"/>
      <c r="H29" s="3"/>
      <c r="I29" s="3"/>
      <c r="J29" s="3"/>
      <c r="K29" s="3"/>
      <c r="L29" s="20">
        <v>676</v>
      </c>
      <c r="M29" s="3"/>
      <c r="N29" s="3"/>
      <c r="O29" s="3"/>
      <c r="P29" s="3"/>
      <c r="Q29" s="3"/>
      <c r="R29" s="3"/>
      <c r="S29" s="3"/>
      <c r="T29" s="3"/>
      <c r="U29" s="3"/>
      <c r="V29" s="3"/>
      <c r="W29" s="3"/>
      <c r="X29" s="3"/>
    </row>
    <row r="30" spans="1:24" x14ac:dyDescent="0.35">
      <c r="A30" s="3"/>
      <c r="B30" s="20">
        <v>493</v>
      </c>
      <c r="C30" s="3"/>
      <c r="D30" s="3" t="s">
        <v>76</v>
      </c>
      <c r="E30" s="3"/>
      <c r="F30" s="3"/>
      <c r="G30" s="3"/>
      <c r="H30" s="3"/>
      <c r="I30" s="3"/>
      <c r="J30" s="3"/>
      <c r="K30" s="3"/>
      <c r="L30" s="20">
        <v>581</v>
      </c>
      <c r="M30" s="3"/>
      <c r="N30" s="3" t="s">
        <v>77</v>
      </c>
      <c r="O30" s="3"/>
      <c r="P30" s="3"/>
      <c r="Q30" s="3"/>
      <c r="R30" s="3"/>
      <c r="S30" s="3"/>
      <c r="T30" s="3"/>
      <c r="U30" s="3"/>
      <c r="V30" s="3"/>
      <c r="W30" s="3"/>
      <c r="X30" s="3"/>
    </row>
    <row r="31" spans="1:24" x14ac:dyDescent="0.35">
      <c r="A31" s="3"/>
      <c r="B31" s="20">
        <v>163</v>
      </c>
      <c r="C31" s="3"/>
      <c r="D31" s="3"/>
      <c r="E31" s="3"/>
      <c r="F31" s="3"/>
      <c r="G31" s="3"/>
      <c r="H31" s="3"/>
      <c r="I31" s="3"/>
      <c r="J31" s="3"/>
      <c r="K31" s="3"/>
      <c r="L31" s="20">
        <v>929</v>
      </c>
      <c r="M31" s="3"/>
      <c r="N31" s="3"/>
      <c r="O31" s="3"/>
      <c r="P31" s="3"/>
      <c r="Q31" s="3"/>
      <c r="R31" s="3"/>
      <c r="S31" s="3"/>
      <c r="T31" s="3"/>
      <c r="U31" s="3"/>
      <c r="V31" s="3"/>
      <c r="W31" s="3"/>
      <c r="X31" s="3"/>
    </row>
    <row r="32" spans="1:24" x14ac:dyDescent="0.35">
      <c r="A32" s="3"/>
      <c r="B32" s="20">
        <v>221</v>
      </c>
      <c r="C32" s="3"/>
      <c r="D32" s="3"/>
      <c r="E32" s="3"/>
      <c r="F32" s="3"/>
      <c r="G32" s="3"/>
      <c r="H32" s="3"/>
      <c r="I32" s="3"/>
      <c r="J32" s="3"/>
      <c r="K32" s="3"/>
      <c r="L32" s="20">
        <v>653</v>
      </c>
      <c r="M32" s="3"/>
      <c r="N32" s="3"/>
      <c r="O32" s="3"/>
      <c r="P32" s="3"/>
      <c r="Q32" s="3"/>
      <c r="R32" s="3"/>
      <c r="S32" s="3"/>
      <c r="T32" s="3"/>
      <c r="U32" s="3"/>
      <c r="V32" s="3"/>
      <c r="W32" s="3"/>
      <c r="X32" s="3"/>
    </row>
    <row r="33" spans="1:24" x14ac:dyDescent="0.35">
      <c r="A33" s="3"/>
      <c r="B33" s="20">
        <v>84</v>
      </c>
      <c r="C33" s="3"/>
      <c r="D33" s="3"/>
      <c r="E33" s="3"/>
      <c r="F33" s="3"/>
      <c r="G33" s="3"/>
      <c r="H33" s="3"/>
      <c r="I33" s="3"/>
      <c r="J33" s="3"/>
      <c r="K33" s="3"/>
      <c r="L33" s="20">
        <v>661</v>
      </c>
      <c r="M33" s="3"/>
      <c r="N33" s="3"/>
      <c r="O33" s="3"/>
      <c r="P33" s="3"/>
      <c r="Q33" s="3"/>
      <c r="R33" s="3"/>
      <c r="S33" s="3"/>
      <c r="T33" s="3"/>
      <c r="U33" s="3"/>
      <c r="V33" s="3"/>
      <c r="W33" s="3"/>
      <c r="X33" s="3"/>
    </row>
    <row r="34" spans="1:24" x14ac:dyDescent="0.35">
      <c r="A34" s="3"/>
      <c r="B34" s="20">
        <v>144</v>
      </c>
      <c r="C34" s="3"/>
      <c r="D34" s="3"/>
      <c r="E34" s="3"/>
      <c r="F34" s="3"/>
      <c r="G34" s="3"/>
      <c r="H34" s="3"/>
      <c r="I34" s="3"/>
      <c r="J34" s="3"/>
      <c r="K34" s="3"/>
      <c r="L34" s="20">
        <v>770</v>
      </c>
      <c r="M34" s="3"/>
      <c r="N34" s="3"/>
      <c r="O34" s="3"/>
      <c r="P34" s="3"/>
      <c r="Q34" s="3"/>
      <c r="R34" s="3"/>
      <c r="S34" s="3"/>
      <c r="T34" s="3"/>
      <c r="U34" s="3"/>
      <c r="V34" s="3"/>
      <c r="W34" s="3"/>
      <c r="X34" s="3"/>
    </row>
    <row r="35" spans="1:24" x14ac:dyDescent="0.35">
      <c r="A35" s="3"/>
      <c r="B35" s="20">
        <v>48</v>
      </c>
      <c r="C35" s="3"/>
      <c r="D35" s="3"/>
      <c r="E35" s="3"/>
      <c r="F35" s="3"/>
      <c r="G35" s="3"/>
      <c r="H35" s="3"/>
      <c r="I35" s="3"/>
      <c r="J35" s="3"/>
      <c r="K35" s="3"/>
      <c r="L35" s="20">
        <v>800</v>
      </c>
      <c r="M35" s="3"/>
      <c r="N35" s="3"/>
      <c r="O35" s="3"/>
      <c r="P35" s="3"/>
      <c r="Q35" s="3"/>
      <c r="R35" s="3"/>
      <c r="S35" s="3"/>
      <c r="T35" s="3"/>
      <c r="U35" s="3"/>
      <c r="V35" s="3"/>
      <c r="W35" s="3"/>
      <c r="X35" s="3"/>
    </row>
    <row r="36" spans="1:24" x14ac:dyDescent="0.35">
      <c r="A36" s="3"/>
      <c r="B36" s="20">
        <v>375</v>
      </c>
      <c r="C36" s="3"/>
      <c r="D36" s="3"/>
      <c r="E36" s="3"/>
      <c r="F36" s="3"/>
      <c r="G36" s="3"/>
      <c r="H36" s="3"/>
      <c r="I36" s="3"/>
      <c r="J36" s="3"/>
      <c r="K36" s="3"/>
      <c r="L36" s="20">
        <v>529</v>
      </c>
      <c r="M36" s="3"/>
      <c r="N36" s="3"/>
      <c r="O36" s="3"/>
      <c r="P36" s="3"/>
      <c r="Q36" s="3"/>
      <c r="R36" s="3"/>
      <c r="S36" s="3"/>
      <c r="T36" s="3"/>
      <c r="U36" s="3"/>
      <c r="V36" s="3"/>
      <c r="W36" s="3"/>
      <c r="X36" s="3"/>
    </row>
    <row r="37" spans="1:24" x14ac:dyDescent="0.35">
      <c r="A37" s="3"/>
      <c r="B37" s="20">
        <v>86</v>
      </c>
      <c r="C37" s="3"/>
      <c r="D37" s="3"/>
      <c r="E37" s="3"/>
      <c r="F37" s="3"/>
      <c r="G37" s="3"/>
      <c r="H37" s="3"/>
      <c r="I37" s="3"/>
      <c r="J37" s="3"/>
      <c r="K37" s="3"/>
      <c r="L37" s="20">
        <v>975</v>
      </c>
      <c r="M37" s="3"/>
      <c r="N37" s="3"/>
      <c r="O37" s="3"/>
      <c r="P37" s="3"/>
      <c r="Q37" s="3"/>
      <c r="R37" s="3"/>
      <c r="S37" s="3"/>
      <c r="T37" s="3"/>
      <c r="U37" s="3"/>
      <c r="V37" s="3"/>
      <c r="W37" s="3"/>
      <c r="X37" s="3"/>
    </row>
    <row r="38" spans="1:24" x14ac:dyDescent="0.35">
      <c r="A38" s="3"/>
      <c r="B38" s="20">
        <v>168</v>
      </c>
      <c r="C38" s="3"/>
      <c r="D38" s="3"/>
      <c r="E38" s="3"/>
      <c r="F38" s="3"/>
      <c r="G38" s="3"/>
      <c r="H38" s="3"/>
      <c r="I38" s="3"/>
      <c r="J38" s="3"/>
      <c r="K38" s="3"/>
      <c r="L38" s="20">
        <v>995</v>
      </c>
      <c r="M38" s="3"/>
      <c r="N38" s="3"/>
      <c r="O38" s="3"/>
      <c r="P38" s="3"/>
      <c r="Q38" s="3"/>
      <c r="R38" s="3"/>
      <c r="S38" s="3"/>
      <c r="T38" s="3"/>
      <c r="U38" s="3"/>
      <c r="V38" s="3"/>
      <c r="W38" s="3"/>
      <c r="X38" s="3"/>
    </row>
    <row r="39" spans="1:24" x14ac:dyDescent="0.35">
      <c r="A39" s="3"/>
      <c r="B39" s="20">
        <v>100</v>
      </c>
      <c r="C39" s="3"/>
      <c r="D39" s="3"/>
      <c r="E39" s="3"/>
      <c r="F39" s="3"/>
      <c r="G39" s="3"/>
      <c r="H39" s="3"/>
      <c r="I39" s="3"/>
      <c r="J39" s="3"/>
      <c r="K39" s="3"/>
      <c r="L39" s="20">
        <v>947</v>
      </c>
      <c r="M39" s="3"/>
      <c r="N39" s="3"/>
      <c r="O39" s="3"/>
      <c r="P39" s="3"/>
      <c r="Q39" s="3"/>
      <c r="R39" s="3"/>
      <c r="S39" s="3"/>
      <c r="T39" s="3"/>
      <c r="U39" s="3"/>
      <c r="V39" s="3"/>
      <c r="W39" s="3"/>
      <c r="X39" s="3"/>
    </row>
    <row r="40" spans="1:24" x14ac:dyDescent="0.35">
      <c r="A40" s="3"/>
      <c r="B40" s="3"/>
      <c r="C40" s="3"/>
      <c r="D40" s="3"/>
      <c r="E40" s="3"/>
      <c r="F40" s="3"/>
      <c r="G40" s="3"/>
      <c r="H40" s="3"/>
      <c r="I40" s="3"/>
      <c r="J40" s="3"/>
      <c r="K40" s="3"/>
      <c r="L40" s="3"/>
      <c r="M40" s="3"/>
      <c r="N40" s="3"/>
      <c r="O40" s="3"/>
      <c r="P40" s="3"/>
      <c r="Q40" s="3"/>
      <c r="R40" s="3"/>
      <c r="S40" s="3"/>
      <c r="T40" s="3"/>
      <c r="U40" s="3"/>
      <c r="V40" s="3"/>
      <c r="W40" s="3"/>
      <c r="X40" s="3"/>
    </row>
    <row r="41" spans="1:24" x14ac:dyDescent="0.35">
      <c r="A41" s="3"/>
      <c r="B41" s="3"/>
      <c r="C41" s="3"/>
      <c r="D41" s="3"/>
      <c r="E41" s="3"/>
      <c r="F41" s="3"/>
      <c r="G41" s="3"/>
      <c r="H41" s="3"/>
      <c r="I41" s="3"/>
      <c r="J41" s="3"/>
      <c r="K41" s="3"/>
      <c r="L41" s="3"/>
      <c r="M41" s="3"/>
      <c r="N41" s="3"/>
      <c r="O41" s="3"/>
      <c r="P41" s="3"/>
      <c r="Q41" s="3"/>
      <c r="R41" s="3"/>
      <c r="S41" s="3"/>
      <c r="T41" s="3"/>
      <c r="U41" s="3"/>
      <c r="V41" s="3"/>
      <c r="W41" s="3"/>
      <c r="X41" s="3"/>
    </row>
    <row r="42" spans="1:24" x14ac:dyDescent="0.35">
      <c r="A42" s="3"/>
      <c r="B42" s="3"/>
      <c r="C42" s="3"/>
      <c r="D42" s="3"/>
      <c r="E42" s="3"/>
      <c r="F42" s="3"/>
      <c r="G42" s="3"/>
      <c r="H42" s="3"/>
      <c r="I42" s="3"/>
      <c r="J42" s="3"/>
      <c r="K42" s="3"/>
      <c r="L42" s="3"/>
      <c r="M42" s="3"/>
      <c r="N42" s="3"/>
      <c r="O42" s="3"/>
      <c r="P42" s="3"/>
      <c r="Q42" s="3"/>
      <c r="R42" s="3"/>
      <c r="S42" s="3"/>
      <c r="T42" s="3"/>
      <c r="U42" s="3"/>
      <c r="V42" s="3"/>
      <c r="W42" s="3"/>
      <c r="X42" s="3"/>
    </row>
    <row r="43" spans="1:24" x14ac:dyDescent="0.35">
      <c r="A43" s="3"/>
      <c r="B43" s="3"/>
      <c r="C43" s="3"/>
      <c r="D43" s="3"/>
      <c r="E43" s="3"/>
      <c r="F43" s="3"/>
      <c r="G43" s="3"/>
      <c r="H43" s="3"/>
      <c r="I43" s="3"/>
      <c r="J43" s="3"/>
      <c r="K43" s="3"/>
      <c r="L43" s="3"/>
      <c r="M43" s="3"/>
      <c r="N43" s="3"/>
      <c r="O43" s="3"/>
      <c r="P43" s="3"/>
      <c r="Q43" s="3"/>
      <c r="R43" s="3"/>
      <c r="S43" s="3"/>
      <c r="T43" s="3"/>
      <c r="U43" s="3"/>
      <c r="V43" s="3"/>
      <c r="W43" s="3"/>
      <c r="X43" s="3"/>
    </row>
    <row r="44" spans="1:24" x14ac:dyDescent="0.35">
      <c r="A44" s="3"/>
      <c r="B44" s="3"/>
      <c r="C44" s="3"/>
      <c r="D44" s="3"/>
      <c r="E44" s="3"/>
      <c r="F44" s="3"/>
      <c r="G44" s="3"/>
      <c r="H44" s="3"/>
      <c r="I44" s="3"/>
      <c r="J44" s="3"/>
      <c r="K44" s="3"/>
      <c r="L44" s="3"/>
      <c r="M44" s="3"/>
      <c r="N44" s="3"/>
      <c r="O44" s="3"/>
      <c r="P44" s="3"/>
      <c r="Q44" s="3"/>
      <c r="R44" s="3"/>
      <c r="S44" s="3"/>
      <c r="T44" s="3"/>
      <c r="U44" s="3"/>
      <c r="V44" s="3"/>
      <c r="W44" s="3"/>
      <c r="X44" s="3"/>
    </row>
    <row r="45" spans="1:24" x14ac:dyDescent="0.35">
      <c r="A45" s="3"/>
      <c r="B45" s="3"/>
      <c r="C45" s="3"/>
      <c r="D45" s="3"/>
      <c r="E45" s="3"/>
      <c r="F45" s="3"/>
      <c r="G45" s="3"/>
      <c r="H45" s="3"/>
      <c r="I45" s="3"/>
      <c r="J45" s="3"/>
      <c r="K45" s="3"/>
      <c r="L45" s="3"/>
      <c r="M45" s="3"/>
      <c r="N45" s="3"/>
      <c r="O45" s="3"/>
      <c r="P45" s="3"/>
      <c r="Q45" s="3"/>
      <c r="R45" s="3"/>
      <c r="S45" s="3"/>
      <c r="T45" s="3"/>
      <c r="U45" s="3"/>
      <c r="V45" s="3"/>
      <c r="W45" s="3"/>
      <c r="X45" s="3"/>
    </row>
    <row r="46" spans="1:24" x14ac:dyDescent="0.35">
      <c r="A46" s="3"/>
      <c r="B46" s="3"/>
      <c r="C46" s="3"/>
      <c r="D46" s="3"/>
      <c r="E46" s="3"/>
      <c r="F46" s="3"/>
      <c r="G46" s="3"/>
      <c r="H46" s="3"/>
      <c r="I46" s="3"/>
      <c r="J46" s="3"/>
      <c r="K46" s="3"/>
      <c r="L46" s="3"/>
      <c r="M46" s="3"/>
      <c r="N46" s="3"/>
      <c r="O46" s="3"/>
      <c r="P46" s="3"/>
      <c r="Q46" s="3"/>
      <c r="R46" s="3"/>
      <c r="S46" s="3"/>
      <c r="T46" s="3"/>
      <c r="U46" s="3"/>
      <c r="V46" s="3"/>
      <c r="W46" s="3"/>
      <c r="X46" s="3"/>
    </row>
    <row r="47" spans="1:24" x14ac:dyDescent="0.35">
      <c r="A47" s="3"/>
      <c r="B47" s="3"/>
      <c r="C47" s="3"/>
      <c r="D47" s="3"/>
      <c r="E47" s="3"/>
      <c r="F47" s="3"/>
      <c r="G47" s="3"/>
      <c r="H47" s="3"/>
      <c r="I47" s="3"/>
      <c r="J47" s="3"/>
      <c r="K47" s="3"/>
      <c r="L47" s="3"/>
      <c r="M47" s="3"/>
      <c r="N47" s="3"/>
      <c r="O47" s="3"/>
      <c r="P47" s="3"/>
      <c r="Q47" s="3"/>
      <c r="R47" s="3"/>
      <c r="S47" s="3"/>
      <c r="T47" s="3"/>
      <c r="U47" s="3"/>
      <c r="V47" s="3"/>
      <c r="W47" s="3"/>
      <c r="X47" s="3"/>
    </row>
    <row r="48" spans="1:24" x14ac:dyDescent="0.35">
      <c r="A48" s="3"/>
      <c r="B48" s="3"/>
      <c r="C48" s="3"/>
      <c r="D48" s="3"/>
      <c r="E48" s="3"/>
      <c r="F48" s="3"/>
      <c r="G48" s="3"/>
      <c r="H48" s="3"/>
      <c r="I48" s="3"/>
      <c r="J48" s="3"/>
      <c r="K48" s="3"/>
      <c r="L48" s="3"/>
      <c r="M48" s="3"/>
      <c r="N48" s="3"/>
      <c r="O48" s="3"/>
      <c r="P48" s="3"/>
      <c r="Q48" s="3"/>
      <c r="R48" s="3"/>
      <c r="S48" s="3"/>
      <c r="T48" s="3"/>
      <c r="U48" s="3"/>
      <c r="V48" s="3"/>
      <c r="W48" s="3"/>
      <c r="X48" s="3"/>
    </row>
    <row r="49" spans="1:24" x14ac:dyDescent="0.35">
      <c r="A49" s="3"/>
      <c r="B49" s="3"/>
      <c r="C49" s="3"/>
      <c r="D49" s="3"/>
      <c r="E49" s="3"/>
      <c r="F49" s="3"/>
      <c r="G49" s="3"/>
      <c r="H49" s="3"/>
      <c r="I49" s="3"/>
      <c r="J49" s="3"/>
      <c r="K49" s="3"/>
      <c r="L49" s="3"/>
      <c r="M49" s="3"/>
      <c r="N49" s="3"/>
      <c r="O49" s="3"/>
      <c r="P49" s="3"/>
      <c r="Q49" s="3"/>
      <c r="R49" s="3"/>
      <c r="S49" s="3"/>
      <c r="T49" s="3"/>
      <c r="U49" s="3"/>
      <c r="V49" s="3"/>
      <c r="W49" s="3"/>
      <c r="X49" s="3"/>
    </row>
    <row r="50" spans="1:24" x14ac:dyDescent="0.35">
      <c r="A50" s="3"/>
      <c r="B50" s="3"/>
      <c r="C50" s="3"/>
      <c r="D50" s="3"/>
      <c r="E50" s="3"/>
      <c r="F50" s="3"/>
      <c r="G50" s="3"/>
      <c r="H50" s="3"/>
      <c r="I50" s="3"/>
      <c r="J50" s="3"/>
      <c r="K50" s="3"/>
      <c r="L50" s="3"/>
      <c r="M50" s="3"/>
      <c r="N50" s="3"/>
      <c r="O50" s="3"/>
      <c r="P50" s="3"/>
      <c r="Q50" s="3"/>
      <c r="R50" s="3"/>
      <c r="S50" s="3"/>
      <c r="T50" s="3"/>
      <c r="U50" s="3"/>
      <c r="V50" s="3"/>
      <c r="W50" s="3"/>
      <c r="X50" s="3"/>
    </row>
    <row r="51" spans="1:24" x14ac:dyDescent="0.35">
      <c r="A51" s="3"/>
      <c r="B51" s="3"/>
      <c r="C51" s="3"/>
      <c r="D51" s="3"/>
      <c r="E51" s="3"/>
      <c r="F51" s="3"/>
      <c r="G51" s="3"/>
      <c r="H51" s="3"/>
      <c r="I51" s="3"/>
      <c r="J51" s="3"/>
      <c r="K51" s="3"/>
      <c r="L51" s="3"/>
      <c r="M51" s="3"/>
      <c r="N51" s="3"/>
      <c r="O51" s="3"/>
      <c r="P51" s="3"/>
      <c r="Q51" s="3"/>
      <c r="R51" s="3"/>
      <c r="S51" s="3"/>
      <c r="T51" s="3"/>
      <c r="U51" s="3"/>
      <c r="V51" s="3"/>
      <c r="W51" s="3"/>
      <c r="X51" s="3"/>
    </row>
    <row r="52" spans="1:24" x14ac:dyDescent="0.35">
      <c r="A52" s="3"/>
      <c r="B52" s="3"/>
      <c r="C52" s="3"/>
      <c r="D52" s="3"/>
      <c r="E52" s="3"/>
      <c r="F52" s="3"/>
      <c r="G52" s="3"/>
      <c r="H52" s="3"/>
      <c r="I52" s="3"/>
      <c r="J52" s="3"/>
      <c r="K52" s="3"/>
      <c r="L52" s="3"/>
      <c r="M52" s="3"/>
      <c r="N52" s="3"/>
      <c r="O52" s="3"/>
      <c r="P52" s="3"/>
      <c r="Q52" s="3"/>
      <c r="R52" s="3"/>
      <c r="S52" s="3"/>
      <c r="T52" s="3"/>
      <c r="U52" s="3"/>
      <c r="V52" s="3"/>
      <c r="W52" s="3"/>
      <c r="X52" s="3"/>
    </row>
    <row r="53" spans="1:24" x14ac:dyDescent="0.35">
      <c r="A53" s="3"/>
      <c r="B53" s="3"/>
      <c r="C53" s="3"/>
      <c r="D53" s="3"/>
      <c r="E53" s="3"/>
      <c r="F53" s="3"/>
      <c r="G53" s="3"/>
      <c r="H53" s="3"/>
      <c r="I53" s="3"/>
      <c r="J53" s="3"/>
      <c r="K53" s="3"/>
      <c r="L53" s="3"/>
      <c r="M53" s="3"/>
      <c r="N53" s="3"/>
      <c r="O53" s="3"/>
      <c r="P53" s="3"/>
      <c r="Q53" s="3"/>
      <c r="R53" s="3"/>
      <c r="S53" s="3"/>
      <c r="T53" s="3"/>
      <c r="U53" s="3"/>
      <c r="V53" s="3"/>
      <c r="W53" s="3"/>
      <c r="X53" s="3"/>
    </row>
    <row r="54" spans="1:24" x14ac:dyDescent="0.35">
      <c r="A54" s="3"/>
      <c r="B54" s="3"/>
      <c r="C54" s="3"/>
      <c r="D54" s="3"/>
      <c r="E54" s="3"/>
      <c r="F54" s="3"/>
      <c r="G54" s="3"/>
      <c r="H54" s="3"/>
      <c r="I54" s="3"/>
      <c r="J54" s="3"/>
      <c r="K54" s="3"/>
      <c r="L54" s="3"/>
      <c r="M54" s="3"/>
      <c r="N54" s="3"/>
      <c r="O54" s="3"/>
      <c r="P54" s="3"/>
      <c r="Q54" s="3"/>
      <c r="R54" s="3"/>
      <c r="S54" s="3"/>
      <c r="T54" s="3"/>
      <c r="U54" s="3"/>
      <c r="V54" s="3"/>
      <c r="W54" s="3"/>
      <c r="X54" s="3"/>
    </row>
    <row r="55" spans="1:24" x14ac:dyDescent="0.35">
      <c r="A55" s="3"/>
      <c r="B55" s="3"/>
      <c r="C55" s="3"/>
      <c r="D55" s="3"/>
      <c r="E55" s="3"/>
      <c r="F55" s="3"/>
      <c r="G55" s="3"/>
      <c r="H55" s="3"/>
      <c r="I55" s="3"/>
      <c r="J55" s="3"/>
      <c r="K55" s="3"/>
      <c r="L55" s="3"/>
      <c r="M55" s="3"/>
      <c r="N55" s="3"/>
      <c r="O55" s="3"/>
      <c r="P55" s="3"/>
      <c r="Q55" s="3"/>
      <c r="R55" s="3"/>
      <c r="S55" s="3"/>
      <c r="T55" s="3"/>
      <c r="U55" s="3"/>
      <c r="V55" s="3"/>
      <c r="W55" s="3"/>
      <c r="X55" s="3"/>
    </row>
    <row r="56" spans="1:24" x14ac:dyDescent="0.35">
      <c r="A56" s="3"/>
      <c r="B56" s="3"/>
      <c r="C56" s="3"/>
      <c r="D56" s="3"/>
      <c r="E56" s="3"/>
      <c r="F56" s="3"/>
      <c r="G56" s="3"/>
      <c r="H56" s="3"/>
      <c r="I56" s="3"/>
      <c r="J56" s="3"/>
      <c r="K56" s="3"/>
      <c r="L56" s="3"/>
      <c r="M56" s="3"/>
      <c r="N56" s="3"/>
      <c r="O56" s="3"/>
      <c r="P56" s="3"/>
      <c r="Q56" s="3"/>
      <c r="R56" s="3"/>
      <c r="S56" s="3"/>
      <c r="T56" s="3"/>
      <c r="U56" s="3"/>
      <c r="V56" s="3"/>
      <c r="W56" s="3"/>
      <c r="X56" s="3"/>
    </row>
    <row r="57" spans="1:24" x14ac:dyDescent="0.35">
      <c r="A57" s="3"/>
      <c r="B57" s="3"/>
      <c r="C57" s="3"/>
      <c r="D57" s="3"/>
      <c r="E57" s="3"/>
      <c r="F57" s="3"/>
      <c r="G57" s="3"/>
      <c r="H57" s="3"/>
      <c r="I57" s="3"/>
      <c r="J57" s="3"/>
      <c r="K57" s="3"/>
      <c r="L57" s="3"/>
      <c r="M57" s="3"/>
      <c r="N57" s="3"/>
      <c r="O57" s="3"/>
      <c r="P57" s="3"/>
      <c r="Q57" s="3"/>
      <c r="R57" s="3"/>
      <c r="S57" s="3"/>
      <c r="T57" s="3"/>
      <c r="U57" s="3"/>
      <c r="V57" s="3"/>
      <c r="W57" s="3"/>
      <c r="X57" s="3"/>
    </row>
    <row r="58" spans="1:24" x14ac:dyDescent="0.35">
      <c r="A58" s="3"/>
      <c r="B58" s="3"/>
      <c r="C58" s="3"/>
      <c r="D58" s="3"/>
      <c r="E58" s="3"/>
      <c r="F58" s="3"/>
      <c r="G58" s="3"/>
      <c r="H58" s="3"/>
      <c r="I58" s="3"/>
      <c r="J58" s="3"/>
      <c r="K58" s="3"/>
      <c r="L58" s="3"/>
      <c r="M58" s="3"/>
      <c r="N58" s="3"/>
      <c r="O58" s="3"/>
      <c r="P58" s="3"/>
      <c r="Q58" s="3"/>
      <c r="R58" s="3"/>
      <c r="S58" s="3"/>
      <c r="T58" s="3"/>
      <c r="U58" s="3"/>
      <c r="V58" s="3"/>
      <c r="W58" s="3"/>
      <c r="X58" s="3"/>
    </row>
    <row r="59" spans="1:24" x14ac:dyDescent="0.35">
      <c r="A59" s="3"/>
      <c r="B59" s="3"/>
      <c r="C59" s="3"/>
      <c r="D59" s="3"/>
      <c r="E59" s="3"/>
      <c r="F59" s="3"/>
      <c r="G59" s="3"/>
      <c r="H59" s="3"/>
      <c r="I59" s="3"/>
      <c r="J59" s="3"/>
      <c r="K59" s="3"/>
      <c r="L59" s="3"/>
      <c r="M59" s="3"/>
      <c r="N59" s="3"/>
      <c r="O59" s="3"/>
      <c r="P59" s="3"/>
      <c r="Q59" s="3"/>
      <c r="R59" s="3"/>
      <c r="S59" s="3"/>
      <c r="T59" s="3"/>
      <c r="U59" s="3"/>
      <c r="V59" s="3"/>
      <c r="W59" s="3"/>
      <c r="X59" s="3"/>
    </row>
    <row r="60" spans="1:24" x14ac:dyDescent="0.35">
      <c r="A60" s="3"/>
      <c r="B60" s="3"/>
      <c r="C60" s="3"/>
      <c r="D60" s="3"/>
      <c r="E60" s="3"/>
      <c r="F60" s="3"/>
      <c r="G60" s="3"/>
      <c r="H60" s="3"/>
      <c r="I60" s="3"/>
      <c r="J60" s="3"/>
      <c r="K60" s="3"/>
      <c r="L60" s="3"/>
      <c r="M60" s="3"/>
      <c r="N60" s="3"/>
      <c r="O60" s="3"/>
      <c r="P60" s="3"/>
      <c r="Q60" s="3"/>
      <c r="R60" s="3"/>
      <c r="S60" s="3"/>
      <c r="T60" s="3"/>
      <c r="U60" s="3"/>
      <c r="V60" s="3"/>
      <c r="W60" s="3"/>
      <c r="X60" s="3"/>
    </row>
    <row r="61" spans="1:24" x14ac:dyDescent="0.35">
      <c r="A61" s="3"/>
      <c r="B61" s="3"/>
      <c r="C61" s="3"/>
      <c r="D61" s="3"/>
      <c r="E61" s="3"/>
      <c r="F61" s="3"/>
      <c r="G61" s="3"/>
      <c r="H61" s="3"/>
      <c r="I61" s="3"/>
      <c r="J61" s="3"/>
      <c r="K61" s="3"/>
      <c r="L61" s="3"/>
      <c r="M61" s="3"/>
      <c r="N61" s="3"/>
      <c r="O61" s="3"/>
      <c r="P61" s="3"/>
      <c r="Q61" s="3"/>
      <c r="R61" s="3"/>
      <c r="S61" s="3"/>
      <c r="T61" s="3"/>
      <c r="U61" s="3"/>
      <c r="V61" s="3"/>
      <c r="W61" s="3"/>
      <c r="X61" s="3"/>
    </row>
    <row r="62" spans="1:24" x14ac:dyDescent="0.35">
      <c r="A62" s="3"/>
      <c r="B62" s="3"/>
      <c r="C62" s="3"/>
      <c r="D62" s="3"/>
      <c r="E62" s="3"/>
      <c r="F62" s="3"/>
      <c r="G62" s="3"/>
      <c r="H62" s="3"/>
      <c r="I62" s="3"/>
      <c r="J62" s="3"/>
      <c r="K62" s="3"/>
      <c r="L62" s="3"/>
      <c r="M62" s="3"/>
      <c r="N62" s="3"/>
      <c r="O62" s="3"/>
      <c r="P62" s="3"/>
      <c r="Q62" s="3"/>
      <c r="R62" s="3"/>
      <c r="S62" s="3"/>
      <c r="T62" s="3"/>
      <c r="U62" s="3"/>
      <c r="V62" s="3"/>
      <c r="W62" s="3"/>
      <c r="X62" s="3"/>
    </row>
    <row r="63" spans="1:24" x14ac:dyDescent="0.35">
      <c r="A63" s="3"/>
      <c r="B63" s="3"/>
      <c r="C63" s="3"/>
      <c r="D63" s="3"/>
      <c r="E63" s="3"/>
      <c r="F63" s="3"/>
      <c r="G63" s="3"/>
      <c r="H63" s="3"/>
      <c r="I63" s="3"/>
      <c r="J63" s="3"/>
      <c r="K63" s="3"/>
      <c r="L63" s="3"/>
      <c r="M63" s="3"/>
      <c r="N63" s="3"/>
      <c r="O63" s="3"/>
      <c r="P63" s="3"/>
      <c r="Q63" s="3"/>
      <c r="R63" s="3"/>
      <c r="S63" s="3"/>
      <c r="T63" s="3"/>
      <c r="U63" s="3"/>
      <c r="V63" s="3"/>
      <c r="W63" s="3"/>
      <c r="X63" s="3"/>
    </row>
    <row r="64" spans="1:24" x14ac:dyDescent="0.35">
      <c r="A64" s="3"/>
      <c r="B64" s="3"/>
      <c r="C64" s="3"/>
      <c r="D64" s="3"/>
      <c r="E64" s="3"/>
      <c r="F64" s="3"/>
      <c r="G64" s="3"/>
      <c r="H64" s="3"/>
      <c r="I64" s="3"/>
      <c r="J64" s="3"/>
      <c r="K64" s="3"/>
      <c r="L64" s="3"/>
      <c r="M64" s="3"/>
      <c r="N64" s="3"/>
      <c r="O64" s="3"/>
      <c r="P64" s="3"/>
      <c r="Q64" s="3"/>
      <c r="R64" s="3"/>
      <c r="S64" s="3"/>
      <c r="T64" s="3"/>
      <c r="U64" s="3"/>
      <c r="V64" s="3"/>
      <c r="W64" s="3"/>
      <c r="X64" s="3"/>
    </row>
    <row r="65" spans="1:24" x14ac:dyDescent="0.35">
      <c r="A65" s="3"/>
      <c r="B65" s="3"/>
      <c r="C65" s="3"/>
      <c r="D65" s="3"/>
      <c r="E65" s="3"/>
      <c r="F65" s="3"/>
      <c r="G65" s="3"/>
      <c r="H65" s="3"/>
      <c r="I65" s="3"/>
      <c r="J65" s="3"/>
      <c r="K65" s="3"/>
      <c r="L65" s="3"/>
      <c r="M65" s="3"/>
      <c r="N65" s="3"/>
      <c r="O65" s="3"/>
      <c r="P65" s="3"/>
      <c r="Q65" s="3"/>
      <c r="R65" s="3"/>
      <c r="S65" s="3"/>
      <c r="T65" s="3"/>
      <c r="U65" s="3"/>
      <c r="V65" s="3"/>
      <c r="W65" s="3"/>
      <c r="X65" s="3"/>
    </row>
    <row r="66" spans="1:24" x14ac:dyDescent="0.35">
      <c r="A66" s="3"/>
      <c r="B66" s="3"/>
      <c r="C66" s="3"/>
      <c r="D66" s="3"/>
      <c r="E66" s="3"/>
      <c r="F66" s="3"/>
      <c r="G66" s="3"/>
      <c r="H66" s="3"/>
      <c r="I66" s="3"/>
      <c r="J66" s="3"/>
      <c r="K66" s="3"/>
      <c r="L66" s="3"/>
      <c r="M66" s="3"/>
      <c r="N66" s="3"/>
      <c r="O66" s="3"/>
      <c r="P66" s="3"/>
      <c r="Q66" s="3"/>
      <c r="R66" s="3"/>
      <c r="S66" s="3"/>
      <c r="T66" s="3"/>
      <c r="U66" s="3"/>
      <c r="V66" s="3"/>
      <c r="W66" s="3"/>
      <c r="X66" s="3"/>
    </row>
    <row r="67" spans="1:24" x14ac:dyDescent="0.35">
      <c r="A67" s="3"/>
      <c r="B67" s="3"/>
      <c r="C67" s="3"/>
      <c r="D67" s="3"/>
      <c r="E67" s="3"/>
      <c r="F67" s="3"/>
      <c r="G67" s="3"/>
      <c r="H67" s="3"/>
      <c r="I67" s="3"/>
      <c r="J67" s="3"/>
      <c r="K67" s="3"/>
      <c r="L67" s="3"/>
      <c r="M67" s="3"/>
      <c r="N67" s="3"/>
      <c r="O67" s="3"/>
      <c r="P67" s="3"/>
      <c r="Q67" s="3"/>
      <c r="R67" s="3"/>
      <c r="S67" s="3"/>
      <c r="T67" s="3"/>
      <c r="U67" s="3"/>
      <c r="V67" s="3"/>
      <c r="W67" s="3"/>
      <c r="X67" s="3"/>
    </row>
    <row r="68" spans="1:24" x14ac:dyDescent="0.35">
      <c r="A68" s="3"/>
      <c r="B68" s="3"/>
      <c r="C68" s="3"/>
      <c r="D68" s="3"/>
      <c r="E68" s="3"/>
      <c r="F68" s="3"/>
      <c r="G68" s="3"/>
      <c r="H68" s="3"/>
      <c r="I68" s="3"/>
      <c r="J68" s="3"/>
      <c r="K68" s="3"/>
      <c r="L68" s="3"/>
      <c r="M68" s="3"/>
      <c r="N68" s="3"/>
      <c r="O68" s="3"/>
      <c r="P68" s="3"/>
      <c r="Q68" s="3"/>
      <c r="R68" s="3"/>
      <c r="S68" s="3"/>
      <c r="T68" s="3"/>
      <c r="U68" s="3"/>
      <c r="V68" s="3"/>
      <c r="W68" s="3"/>
      <c r="X68" s="3"/>
    </row>
    <row r="69" spans="1:24" x14ac:dyDescent="0.35">
      <c r="A69" s="3"/>
      <c r="B69" s="3"/>
      <c r="C69" s="3"/>
      <c r="D69" s="3"/>
      <c r="E69" s="3"/>
      <c r="F69" s="3"/>
      <c r="G69" s="3"/>
      <c r="H69" s="3"/>
      <c r="I69" s="3"/>
      <c r="J69" s="3"/>
      <c r="K69" s="3"/>
      <c r="L69" s="3"/>
      <c r="M69" s="3"/>
      <c r="N69" s="3"/>
      <c r="O69" s="3"/>
      <c r="P69" s="3"/>
      <c r="Q69" s="3"/>
      <c r="R69" s="3"/>
      <c r="S69" s="3"/>
      <c r="T69" s="3"/>
      <c r="U69" s="3"/>
      <c r="V69" s="3"/>
      <c r="W69" s="3"/>
      <c r="X69" s="3"/>
    </row>
    <row r="70" spans="1:24" x14ac:dyDescent="0.35">
      <c r="A70" s="3"/>
      <c r="B70" s="3"/>
      <c r="C70" s="3"/>
      <c r="D70" s="3"/>
      <c r="E70" s="3"/>
      <c r="F70" s="3"/>
      <c r="G70" s="3"/>
      <c r="H70" s="3"/>
      <c r="I70" s="3"/>
      <c r="J70" s="3"/>
      <c r="K70" s="3"/>
      <c r="L70" s="3"/>
      <c r="M70" s="3"/>
      <c r="N70" s="3"/>
      <c r="O70" s="3"/>
      <c r="P70" s="3"/>
      <c r="Q70" s="3"/>
      <c r="R70" s="3"/>
      <c r="S70" s="3"/>
      <c r="T70" s="3"/>
      <c r="U70" s="3"/>
      <c r="V70" s="3"/>
      <c r="W70" s="3"/>
      <c r="X70" s="3"/>
    </row>
    <row r="71" spans="1:24" x14ac:dyDescent="0.35">
      <c r="A71" s="3"/>
      <c r="B71" s="3"/>
      <c r="C71" s="3"/>
      <c r="D71" s="3"/>
      <c r="E71" s="3"/>
      <c r="F71" s="3"/>
      <c r="G71" s="3"/>
      <c r="H71" s="3"/>
      <c r="I71" s="3"/>
      <c r="J71" s="3"/>
      <c r="K71" s="3"/>
      <c r="L71" s="3"/>
      <c r="M71" s="3"/>
      <c r="N71" s="3"/>
      <c r="O71" s="3"/>
      <c r="P71" s="3"/>
      <c r="Q71" s="3"/>
      <c r="R71" s="3"/>
      <c r="S71" s="3"/>
      <c r="T71" s="3"/>
      <c r="U71" s="3"/>
      <c r="V71" s="3"/>
      <c r="W71" s="3"/>
      <c r="X71" s="3"/>
    </row>
    <row r="72" spans="1:24" x14ac:dyDescent="0.35">
      <c r="A72" s="3"/>
      <c r="B72" s="3"/>
      <c r="C72" s="3"/>
      <c r="D72" s="3"/>
      <c r="E72" s="3"/>
      <c r="F72" s="3"/>
      <c r="G72" s="3"/>
      <c r="H72" s="3"/>
      <c r="I72" s="3"/>
      <c r="J72" s="3"/>
      <c r="K72" s="3"/>
      <c r="L72" s="3"/>
      <c r="M72" s="3"/>
      <c r="N72" s="3"/>
      <c r="O72" s="3"/>
      <c r="P72" s="3"/>
      <c r="Q72" s="3"/>
      <c r="R72" s="3"/>
      <c r="S72" s="3"/>
      <c r="T72" s="3"/>
      <c r="U72" s="3"/>
      <c r="V72" s="3"/>
      <c r="W72" s="3"/>
      <c r="X72" s="3"/>
    </row>
    <row r="73" spans="1:24" x14ac:dyDescent="0.35">
      <c r="A73" s="3"/>
      <c r="B73" s="3"/>
      <c r="C73" s="3"/>
      <c r="D73" s="3"/>
      <c r="E73" s="3"/>
      <c r="F73" s="3"/>
      <c r="G73" s="3"/>
      <c r="H73" s="3"/>
      <c r="I73" s="3"/>
      <c r="J73" s="3"/>
      <c r="K73" s="3"/>
      <c r="L73" s="3"/>
      <c r="M73" s="3"/>
      <c r="N73" s="3"/>
      <c r="O73" s="3"/>
      <c r="P73" s="3"/>
      <c r="Q73" s="3"/>
      <c r="R73" s="3"/>
      <c r="S73" s="3"/>
      <c r="T73" s="3"/>
      <c r="U73" s="3"/>
      <c r="V73" s="3"/>
      <c r="W73" s="3"/>
      <c r="X73" s="3"/>
    </row>
    <row r="74" spans="1:24" x14ac:dyDescent="0.35">
      <c r="A74" s="3"/>
      <c r="B74" s="3"/>
      <c r="C74" s="3"/>
      <c r="D74" s="3"/>
      <c r="E74" s="3"/>
      <c r="F74" s="3"/>
      <c r="G74" s="3"/>
      <c r="H74" s="3"/>
      <c r="I74" s="3"/>
      <c r="J74" s="3"/>
      <c r="K74" s="3"/>
      <c r="L74" s="3"/>
      <c r="M74" s="3"/>
      <c r="N74" s="3"/>
      <c r="O74" s="3"/>
      <c r="P74" s="3"/>
      <c r="Q74" s="3"/>
      <c r="R74" s="3"/>
      <c r="S74" s="3"/>
      <c r="T74" s="3"/>
      <c r="U74" s="3"/>
      <c r="V74" s="3"/>
      <c r="W74" s="3"/>
      <c r="X74" s="3"/>
    </row>
    <row r="75" spans="1:24" x14ac:dyDescent="0.35">
      <c r="A75" s="3"/>
      <c r="B75" s="3"/>
      <c r="C75" s="3"/>
      <c r="D75" s="3"/>
      <c r="E75" s="3"/>
      <c r="F75" s="3"/>
      <c r="G75" s="3"/>
      <c r="H75" s="3"/>
      <c r="I75" s="3"/>
      <c r="J75" s="3"/>
      <c r="K75" s="3"/>
      <c r="L75" s="3"/>
      <c r="M75" s="3"/>
      <c r="N75" s="3"/>
      <c r="O75" s="3"/>
      <c r="P75" s="3"/>
      <c r="Q75" s="3"/>
      <c r="R75" s="3"/>
      <c r="S75" s="3"/>
      <c r="T75" s="3"/>
      <c r="U75" s="3"/>
      <c r="V75" s="3"/>
      <c r="W75" s="3"/>
      <c r="X75" s="3"/>
    </row>
    <row r="76" spans="1:24" x14ac:dyDescent="0.35">
      <c r="A76" s="3"/>
      <c r="B76" s="3"/>
      <c r="C76" s="3"/>
      <c r="D76" s="3"/>
      <c r="E76" s="3"/>
      <c r="F76" s="3"/>
      <c r="G76" s="3"/>
      <c r="H76" s="3"/>
      <c r="I76" s="3"/>
      <c r="J76" s="3"/>
      <c r="K76" s="3"/>
      <c r="L76" s="3"/>
      <c r="M76" s="3"/>
      <c r="N76" s="3"/>
      <c r="O76" s="3"/>
      <c r="P76" s="3"/>
      <c r="Q76" s="3"/>
      <c r="R76" s="3"/>
      <c r="S76" s="3"/>
      <c r="T76" s="3"/>
      <c r="U76" s="3"/>
      <c r="V76" s="3"/>
      <c r="W76" s="3"/>
      <c r="X76" s="3"/>
    </row>
    <row r="77" spans="1:24" x14ac:dyDescent="0.35">
      <c r="A77" s="3"/>
      <c r="B77" s="3"/>
      <c r="C77" s="3"/>
      <c r="D77" s="3"/>
      <c r="E77" s="3"/>
      <c r="F77" s="3"/>
      <c r="G77" s="3"/>
      <c r="H77" s="3"/>
      <c r="I77" s="3"/>
      <c r="J77" s="3"/>
      <c r="K77" s="3"/>
      <c r="L77" s="3"/>
      <c r="M77" s="3"/>
      <c r="N77" s="3"/>
      <c r="O77" s="3"/>
      <c r="P77" s="3"/>
      <c r="Q77" s="3"/>
      <c r="R77" s="3"/>
      <c r="S77" s="3"/>
      <c r="T77" s="3"/>
      <c r="U77" s="3"/>
      <c r="V77" s="3"/>
      <c r="W77" s="3"/>
      <c r="X77" s="3"/>
    </row>
    <row r="78" spans="1:24" x14ac:dyDescent="0.35">
      <c r="A78" s="3"/>
      <c r="B78" s="3"/>
      <c r="C78" s="3"/>
      <c r="D78" s="3"/>
      <c r="E78" s="3"/>
      <c r="F78" s="3"/>
      <c r="G78" s="3"/>
      <c r="H78" s="3"/>
      <c r="I78" s="3"/>
      <c r="J78" s="3"/>
      <c r="K78" s="3"/>
      <c r="L78" s="3"/>
      <c r="M78" s="3"/>
      <c r="N78" s="3"/>
      <c r="O78" s="3"/>
      <c r="P78" s="3"/>
      <c r="Q78" s="3"/>
      <c r="R78" s="3"/>
      <c r="S78" s="3"/>
      <c r="T78" s="3"/>
      <c r="U78" s="3"/>
      <c r="V78" s="3"/>
      <c r="W78" s="3"/>
      <c r="X78" s="3"/>
    </row>
    <row r="79" spans="1:24" x14ac:dyDescent="0.35">
      <c r="A79" s="3"/>
      <c r="B79" s="3"/>
      <c r="C79" s="3"/>
      <c r="D79" s="3"/>
      <c r="E79" s="3"/>
      <c r="F79" s="3"/>
      <c r="G79" s="3"/>
      <c r="H79" s="3"/>
      <c r="I79" s="3"/>
      <c r="J79" s="3"/>
      <c r="K79" s="3"/>
      <c r="L79" s="3"/>
      <c r="M79" s="3"/>
      <c r="N79" s="3"/>
      <c r="O79" s="3"/>
      <c r="P79" s="3"/>
      <c r="Q79" s="3"/>
      <c r="R79" s="3"/>
      <c r="S79" s="3"/>
      <c r="T79" s="3"/>
      <c r="U79" s="3"/>
      <c r="V79" s="3"/>
      <c r="W79" s="3"/>
      <c r="X79" s="3"/>
    </row>
    <row r="80" spans="1:24" x14ac:dyDescent="0.35">
      <c r="A80" s="3"/>
      <c r="B80" s="3"/>
      <c r="C80" s="3"/>
      <c r="D80" s="3"/>
      <c r="E80" s="3"/>
      <c r="F80" s="3"/>
      <c r="G80" s="3"/>
      <c r="H80" s="3"/>
      <c r="I80" s="3"/>
      <c r="J80" s="3"/>
      <c r="K80" s="3"/>
      <c r="L80" s="3"/>
      <c r="M80" s="3"/>
      <c r="N80" s="3"/>
      <c r="O80" s="3"/>
      <c r="P80" s="3"/>
      <c r="Q80" s="3"/>
      <c r="R80" s="3"/>
      <c r="S80" s="3"/>
      <c r="T80" s="3"/>
      <c r="U80" s="3"/>
      <c r="V80" s="3"/>
      <c r="W80" s="3"/>
      <c r="X80" s="3"/>
    </row>
    <row r="81" spans="1:24" x14ac:dyDescent="0.35">
      <c r="A81" s="3"/>
      <c r="B81" s="3"/>
      <c r="C81" s="3"/>
      <c r="D81" s="3"/>
      <c r="E81" s="3"/>
      <c r="F81" s="3"/>
      <c r="G81" s="3"/>
      <c r="H81" s="3"/>
      <c r="I81" s="3"/>
      <c r="J81" s="3"/>
      <c r="K81" s="3"/>
      <c r="L81" s="3"/>
      <c r="M81" s="3"/>
      <c r="N81" s="3"/>
      <c r="O81" s="3"/>
      <c r="P81" s="3"/>
      <c r="Q81" s="3"/>
      <c r="R81" s="3"/>
      <c r="S81" s="3"/>
      <c r="T81" s="3"/>
      <c r="U81" s="3"/>
      <c r="V81" s="3"/>
      <c r="W81" s="3"/>
      <c r="X81" s="3"/>
    </row>
    <row r="82" spans="1:24" x14ac:dyDescent="0.35">
      <c r="A82" s="3"/>
      <c r="B82" s="3"/>
      <c r="C82" s="3"/>
      <c r="D82" s="3"/>
      <c r="E82" s="3"/>
      <c r="F82" s="3"/>
      <c r="G82" s="3"/>
      <c r="H82" s="3"/>
      <c r="I82" s="3"/>
      <c r="J82" s="3"/>
      <c r="K82" s="3"/>
      <c r="L82" s="3"/>
      <c r="M82" s="3"/>
      <c r="N82" s="3"/>
      <c r="O82" s="3"/>
      <c r="P82" s="3"/>
      <c r="Q82" s="3"/>
      <c r="R82" s="3"/>
      <c r="S82" s="3"/>
      <c r="T82" s="3"/>
      <c r="U82" s="3"/>
      <c r="V82" s="3"/>
      <c r="W82" s="3"/>
      <c r="X82" s="3"/>
    </row>
    <row r="83" spans="1:24" x14ac:dyDescent="0.35">
      <c r="A83" s="3"/>
      <c r="B83" s="3"/>
      <c r="C83" s="3"/>
      <c r="D83" s="3"/>
      <c r="E83" s="3"/>
      <c r="F83" s="3"/>
      <c r="G83" s="3"/>
      <c r="H83" s="3"/>
      <c r="I83" s="3"/>
      <c r="J83" s="3"/>
      <c r="K83" s="3"/>
      <c r="L83" s="3"/>
      <c r="M83" s="3"/>
      <c r="N83" s="3"/>
      <c r="O83" s="3"/>
      <c r="P83" s="3"/>
      <c r="Q83" s="3"/>
      <c r="R83" s="3"/>
      <c r="S83" s="3"/>
      <c r="T83" s="3"/>
      <c r="U83" s="3"/>
      <c r="V83" s="3"/>
      <c r="W83" s="3"/>
      <c r="X83" s="3"/>
    </row>
    <row r="84" spans="1:24" x14ac:dyDescent="0.35">
      <c r="A84" s="3"/>
      <c r="B84" s="3"/>
      <c r="C84" s="3"/>
      <c r="D84" s="3"/>
      <c r="E84" s="3"/>
      <c r="F84" s="3"/>
      <c r="G84" s="3"/>
      <c r="H84" s="3"/>
      <c r="I84" s="3"/>
      <c r="J84" s="3"/>
      <c r="K84" s="3"/>
      <c r="L84" s="3"/>
      <c r="M84" s="3"/>
      <c r="N84" s="3"/>
      <c r="O84" s="3"/>
      <c r="P84" s="3"/>
      <c r="Q84" s="3"/>
      <c r="R84" s="3"/>
      <c r="S84" s="3"/>
      <c r="T84" s="3"/>
      <c r="U84" s="3"/>
      <c r="V84" s="3"/>
      <c r="W84" s="3"/>
      <c r="X84" s="3"/>
    </row>
    <row r="85" spans="1:24" x14ac:dyDescent="0.35">
      <c r="A85" s="3"/>
      <c r="B85" s="3"/>
      <c r="C85" s="3"/>
      <c r="D85" s="3"/>
      <c r="E85" s="3"/>
      <c r="F85" s="3"/>
      <c r="G85" s="3"/>
      <c r="H85" s="3"/>
      <c r="I85" s="3"/>
      <c r="J85" s="3"/>
      <c r="K85" s="3"/>
      <c r="L85" s="3"/>
      <c r="M85" s="3"/>
      <c r="N85" s="3"/>
      <c r="O85" s="3"/>
      <c r="P85" s="3"/>
      <c r="Q85" s="3"/>
      <c r="R85" s="3"/>
      <c r="S85" s="3"/>
      <c r="T85" s="3"/>
      <c r="U85" s="3"/>
      <c r="V85" s="3"/>
      <c r="W85" s="3"/>
      <c r="X85" s="3"/>
    </row>
    <row r="86" spans="1:24" x14ac:dyDescent="0.35">
      <c r="A86" s="3"/>
      <c r="B86" s="3"/>
      <c r="C86" s="3"/>
      <c r="D86" s="3"/>
      <c r="E86" s="3"/>
      <c r="F86" s="3"/>
      <c r="G86" s="3"/>
      <c r="H86" s="3"/>
      <c r="I86" s="3"/>
      <c r="J86" s="3"/>
      <c r="K86" s="3"/>
      <c r="L86" s="3"/>
      <c r="M86" s="3"/>
      <c r="N86" s="3"/>
      <c r="O86" s="3"/>
      <c r="P86" s="3"/>
      <c r="Q86" s="3"/>
      <c r="R86" s="3"/>
      <c r="S86" s="3"/>
      <c r="T86" s="3"/>
      <c r="U86" s="3"/>
      <c r="V86" s="3"/>
      <c r="W86" s="3"/>
      <c r="X86" s="3"/>
    </row>
  </sheetData>
  <phoneticPr fontId="10"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CBD09-0A5C-4A78-BD4E-1AC5FCA11AF4}">
  <dimension ref="A1:R23"/>
  <sheetViews>
    <sheetView topLeftCell="A3" workbookViewId="0">
      <selection activeCell="B12" sqref="B12"/>
    </sheetView>
  </sheetViews>
  <sheetFormatPr defaultRowHeight="14.5" x14ac:dyDescent="0.35"/>
  <cols>
    <col min="2" max="2" width="13.1796875" customWidth="1"/>
    <col min="5" max="5" width="13.90625" customWidth="1"/>
    <col min="6" max="6" width="18.7265625" customWidth="1"/>
  </cols>
  <sheetData>
    <row r="1" spans="1:18" ht="15.5" x14ac:dyDescent="0.35">
      <c r="A1" s="3"/>
      <c r="B1" s="33" t="s">
        <v>87</v>
      </c>
      <c r="C1" s="3"/>
      <c r="D1" s="3"/>
      <c r="E1" s="3"/>
      <c r="F1" s="3"/>
      <c r="G1" s="3"/>
      <c r="H1" s="3"/>
      <c r="I1" s="3"/>
      <c r="J1" s="3"/>
      <c r="K1" s="3"/>
      <c r="L1" s="3"/>
      <c r="M1" s="3"/>
      <c r="N1" s="3"/>
      <c r="O1" s="3"/>
      <c r="P1" s="3"/>
      <c r="Q1" s="3"/>
      <c r="R1" s="3"/>
    </row>
    <row r="2" spans="1:18" x14ac:dyDescent="0.35">
      <c r="A2" s="3"/>
      <c r="B2" s="8" t="s">
        <v>33</v>
      </c>
      <c r="C2" s="3"/>
      <c r="D2" s="3"/>
      <c r="E2" s="3"/>
      <c r="F2" s="3"/>
      <c r="G2" s="3"/>
      <c r="H2" s="3"/>
      <c r="I2" s="3"/>
      <c r="J2" s="3"/>
      <c r="K2" s="3"/>
      <c r="L2" s="3"/>
      <c r="M2" s="3"/>
      <c r="N2" s="3"/>
      <c r="O2" s="3"/>
      <c r="P2" s="3"/>
      <c r="Q2" s="3"/>
      <c r="R2" s="3"/>
    </row>
    <row r="3" spans="1:18" x14ac:dyDescent="0.35">
      <c r="A3" s="3"/>
      <c r="B3" s="8"/>
      <c r="C3" s="3"/>
      <c r="D3" s="3"/>
      <c r="E3" s="3"/>
      <c r="F3" s="3"/>
      <c r="G3" s="3"/>
      <c r="H3" s="3"/>
      <c r="I3" s="3"/>
      <c r="J3" s="3"/>
      <c r="K3" s="3"/>
      <c r="L3" s="3"/>
      <c r="M3" s="3"/>
      <c r="N3" s="3"/>
      <c r="O3" s="3"/>
      <c r="P3" s="3"/>
      <c r="Q3" s="3"/>
      <c r="R3" s="3"/>
    </row>
    <row r="4" spans="1:18" x14ac:dyDescent="0.35">
      <c r="A4" s="3"/>
      <c r="B4" s="8" t="s">
        <v>5</v>
      </c>
      <c r="C4" s="3" t="s">
        <v>86</v>
      </c>
      <c r="D4" s="3"/>
      <c r="E4" s="3"/>
      <c r="F4" s="3"/>
      <c r="G4" s="3"/>
      <c r="H4" s="3"/>
      <c r="I4" s="3"/>
      <c r="J4" s="3"/>
      <c r="K4" s="3"/>
      <c r="L4" s="3"/>
      <c r="M4" s="3"/>
      <c r="N4" s="3"/>
      <c r="O4" s="3"/>
      <c r="P4" s="3"/>
      <c r="Q4" s="3"/>
      <c r="R4" s="3"/>
    </row>
    <row r="5" spans="1:18" x14ac:dyDescent="0.35">
      <c r="A5" s="3"/>
      <c r="B5" s="8" t="s">
        <v>7</v>
      </c>
      <c r="C5" s="3" t="s">
        <v>85</v>
      </c>
      <c r="D5" s="3"/>
      <c r="E5" s="3"/>
      <c r="F5" s="3"/>
      <c r="G5" s="3"/>
      <c r="H5" s="3"/>
      <c r="I5" s="3"/>
      <c r="J5" s="3"/>
      <c r="K5" s="3"/>
      <c r="L5" s="3"/>
      <c r="M5" s="3"/>
      <c r="N5" s="3"/>
      <c r="O5" s="3"/>
      <c r="P5" s="3"/>
      <c r="Q5" s="3"/>
      <c r="R5" s="3"/>
    </row>
    <row r="6" spans="1:18" x14ac:dyDescent="0.35">
      <c r="A6" s="3"/>
      <c r="B6" s="8" t="s">
        <v>10</v>
      </c>
      <c r="C6" s="3" t="s">
        <v>84</v>
      </c>
      <c r="D6" s="3"/>
      <c r="E6" s="3"/>
      <c r="F6" s="3"/>
      <c r="G6" s="3"/>
      <c r="H6" s="3"/>
      <c r="I6" s="3"/>
      <c r="J6" s="3"/>
      <c r="K6" s="3"/>
      <c r="L6" s="3"/>
      <c r="M6" s="3"/>
      <c r="N6" s="3"/>
      <c r="O6" s="3"/>
      <c r="P6" s="3"/>
      <c r="Q6" s="3"/>
      <c r="R6" s="3"/>
    </row>
    <row r="7" spans="1:18" x14ac:dyDescent="0.35">
      <c r="A7" s="3"/>
      <c r="B7" s="8" t="s">
        <v>30</v>
      </c>
      <c r="C7" s="3" t="s">
        <v>83</v>
      </c>
      <c r="D7" s="3"/>
      <c r="E7" s="3"/>
      <c r="F7" s="3"/>
      <c r="G7" s="3"/>
      <c r="H7" s="3"/>
      <c r="I7" s="3"/>
      <c r="J7" s="3"/>
      <c r="K7" s="3"/>
      <c r="L7" s="3"/>
      <c r="M7" s="3"/>
      <c r="N7" s="3"/>
      <c r="O7" s="3"/>
      <c r="P7" s="3"/>
      <c r="Q7" s="3"/>
      <c r="R7" s="3"/>
    </row>
    <row r="8" spans="1:18" x14ac:dyDescent="0.35">
      <c r="A8" s="3"/>
      <c r="B8" s="8"/>
      <c r="C8" s="3"/>
      <c r="D8" s="3"/>
      <c r="E8" s="3"/>
      <c r="F8" s="3"/>
      <c r="G8" s="3"/>
      <c r="H8" s="3"/>
      <c r="I8" s="3"/>
      <c r="J8" s="3"/>
      <c r="K8" s="3"/>
      <c r="L8" s="3"/>
      <c r="M8" s="3"/>
      <c r="N8" s="3"/>
      <c r="O8" s="3"/>
      <c r="P8" s="3"/>
      <c r="Q8" s="3"/>
      <c r="R8" s="3"/>
    </row>
    <row r="9" spans="1:18" x14ac:dyDescent="0.35">
      <c r="A9" s="3"/>
      <c r="B9" s="8"/>
      <c r="C9" s="3"/>
      <c r="D9" s="3"/>
      <c r="E9" s="3"/>
      <c r="F9" s="3"/>
      <c r="G9" s="3"/>
      <c r="H9" s="3"/>
      <c r="I9" s="3"/>
      <c r="J9" s="3"/>
      <c r="K9" s="3"/>
      <c r="L9" s="3"/>
      <c r="M9" s="3"/>
      <c r="N9" s="3"/>
      <c r="O9" s="3"/>
      <c r="P9" s="3"/>
      <c r="Q9" s="3"/>
      <c r="R9" s="3"/>
    </row>
    <row r="10" spans="1:18" x14ac:dyDescent="0.35">
      <c r="A10" s="3"/>
      <c r="B10" s="3"/>
      <c r="C10" s="3"/>
      <c r="D10" s="35" t="s">
        <v>38</v>
      </c>
      <c r="E10" s="50">
        <f>AVERAGE(B12:B22)</f>
        <v>189848.18181818182</v>
      </c>
      <c r="F10" s="3"/>
      <c r="G10" s="3"/>
      <c r="H10" s="3"/>
      <c r="I10" s="3"/>
      <c r="J10" s="3"/>
      <c r="K10" s="3"/>
      <c r="L10" s="3"/>
      <c r="M10" s="3"/>
      <c r="N10" s="3"/>
      <c r="O10" s="3"/>
      <c r="P10" s="3"/>
      <c r="Q10" s="3"/>
      <c r="R10" s="3"/>
    </row>
    <row r="11" spans="1:18" x14ac:dyDescent="0.35">
      <c r="A11" s="3"/>
      <c r="B11" s="37" t="s">
        <v>37</v>
      </c>
      <c r="C11" s="3"/>
      <c r="D11" s="3"/>
      <c r="E11" s="3"/>
      <c r="F11" s="3"/>
      <c r="G11" s="35"/>
      <c r="H11" s="49"/>
      <c r="I11" s="3"/>
      <c r="J11" s="3"/>
      <c r="K11" s="3"/>
      <c r="L11" s="3"/>
      <c r="M11" s="3"/>
      <c r="N11" s="3"/>
      <c r="O11" s="3"/>
      <c r="P11" s="3"/>
      <c r="Q11" s="3"/>
      <c r="R11" s="3"/>
    </row>
    <row r="12" spans="1:18" x14ac:dyDescent="0.35">
      <c r="A12" s="3"/>
      <c r="B12" s="38">
        <v>62000</v>
      </c>
      <c r="C12" s="3"/>
      <c r="D12" s="3"/>
      <c r="E12" s="3"/>
      <c r="F12" s="3"/>
      <c r="G12" s="3"/>
      <c r="H12" s="36"/>
      <c r="I12" s="3"/>
      <c r="J12" s="3"/>
      <c r="K12" s="3"/>
      <c r="L12" s="3"/>
      <c r="M12" s="3"/>
      <c r="N12" s="3"/>
      <c r="O12" s="3"/>
      <c r="P12" s="3"/>
      <c r="Q12" s="3"/>
      <c r="R12" s="3"/>
    </row>
    <row r="13" spans="1:18" x14ac:dyDescent="0.35">
      <c r="A13" s="3"/>
      <c r="B13" s="38">
        <v>64000</v>
      </c>
      <c r="C13" s="3"/>
      <c r="D13" s="35" t="s">
        <v>53</v>
      </c>
      <c r="E13" s="49" t="s">
        <v>82</v>
      </c>
      <c r="F13" s="3"/>
      <c r="G13" s="3"/>
      <c r="H13" s="3"/>
      <c r="I13" s="3"/>
      <c r="J13" s="3"/>
      <c r="K13" s="3"/>
      <c r="L13" s="3"/>
      <c r="M13" s="3"/>
      <c r="N13" s="3"/>
      <c r="O13" s="3"/>
      <c r="P13" s="3"/>
      <c r="Q13" s="3"/>
      <c r="R13" s="3"/>
    </row>
    <row r="14" spans="1:18" x14ac:dyDescent="0.35">
      <c r="A14" s="3"/>
      <c r="B14" s="38">
        <v>49000</v>
      </c>
      <c r="C14" s="3"/>
      <c r="D14" s="3"/>
      <c r="E14" s="36" t="s">
        <v>81</v>
      </c>
      <c r="F14" s="3"/>
      <c r="G14" s="3"/>
      <c r="H14" s="3"/>
      <c r="I14" s="3"/>
      <c r="J14" s="3"/>
      <c r="K14" s="3"/>
      <c r="L14" s="3"/>
      <c r="M14" s="3"/>
      <c r="N14" s="3"/>
      <c r="O14" s="3"/>
      <c r="P14" s="3"/>
      <c r="Q14" s="3"/>
      <c r="R14" s="3"/>
    </row>
    <row r="15" spans="1:18" x14ac:dyDescent="0.35">
      <c r="A15" s="3"/>
      <c r="B15" s="38">
        <v>324000</v>
      </c>
      <c r="C15" s="3"/>
      <c r="D15" s="3"/>
      <c r="E15" s="3"/>
      <c r="F15" s="3"/>
      <c r="G15" s="3"/>
      <c r="H15" s="3"/>
      <c r="I15" s="3"/>
      <c r="J15" s="3"/>
      <c r="K15" s="3"/>
      <c r="L15" s="3"/>
      <c r="M15" s="3"/>
      <c r="N15" s="3"/>
      <c r="O15" s="3"/>
      <c r="P15" s="3"/>
      <c r="Q15" s="3"/>
      <c r="R15" s="3"/>
    </row>
    <row r="16" spans="1:18" x14ac:dyDescent="0.35">
      <c r="A16" s="3"/>
      <c r="B16" s="38">
        <v>1264000</v>
      </c>
      <c r="C16" s="3"/>
      <c r="D16" s="3"/>
      <c r="E16" s="3"/>
      <c r="F16" s="3"/>
      <c r="G16" s="35"/>
      <c r="H16" s="3"/>
      <c r="I16" s="3"/>
      <c r="J16" s="3"/>
      <c r="K16" s="3"/>
      <c r="L16" s="3"/>
      <c r="M16" s="3"/>
      <c r="N16" s="3"/>
      <c r="O16" s="3"/>
      <c r="P16" s="3"/>
      <c r="Q16" s="3"/>
      <c r="R16" s="3"/>
    </row>
    <row r="17" spans="1:18" x14ac:dyDescent="0.35">
      <c r="A17" s="3"/>
      <c r="B17" s="38">
        <v>54330</v>
      </c>
      <c r="C17" s="3"/>
      <c r="D17" s="35" t="s">
        <v>41</v>
      </c>
      <c r="E17" s="3" t="s">
        <v>80</v>
      </c>
      <c r="F17" s="48">
        <f>_xlfn.VAR.S(B12:B22)</f>
        <v>133433409536.36362</v>
      </c>
      <c r="G17" s="3"/>
      <c r="H17" s="3"/>
      <c r="I17" s="3"/>
      <c r="J17" s="3"/>
      <c r="K17" s="3"/>
      <c r="L17" s="3"/>
      <c r="M17" s="3"/>
      <c r="N17" s="3"/>
      <c r="O17" s="3"/>
      <c r="P17" s="3"/>
      <c r="Q17" s="3"/>
      <c r="R17" s="3"/>
    </row>
    <row r="18" spans="1:18" x14ac:dyDescent="0.35">
      <c r="A18" s="3"/>
      <c r="B18" s="38">
        <v>64000</v>
      </c>
      <c r="C18" s="3"/>
      <c r="D18" s="36"/>
      <c r="E18" s="3"/>
      <c r="F18" s="3"/>
      <c r="G18" s="3"/>
      <c r="H18" s="3"/>
      <c r="I18" s="3"/>
      <c r="J18" s="3"/>
      <c r="K18" s="3"/>
      <c r="L18" s="3"/>
      <c r="M18" s="3"/>
      <c r="N18" s="3"/>
      <c r="O18" s="3"/>
      <c r="P18" s="3"/>
      <c r="Q18" s="3"/>
      <c r="R18" s="3"/>
    </row>
    <row r="19" spans="1:18" x14ac:dyDescent="0.35">
      <c r="A19" s="3"/>
      <c r="B19" s="38">
        <v>51000</v>
      </c>
      <c r="C19" s="3"/>
      <c r="D19" s="35" t="s">
        <v>79</v>
      </c>
      <c r="E19" s="3" t="s">
        <v>78</v>
      </c>
      <c r="F19" s="3"/>
      <c r="G19" s="3"/>
      <c r="H19" s="3"/>
      <c r="I19" s="3"/>
      <c r="J19" s="3"/>
      <c r="K19" s="3"/>
      <c r="L19" s="3"/>
      <c r="M19" s="3"/>
      <c r="N19" s="3"/>
      <c r="O19" s="3"/>
      <c r="P19" s="3"/>
      <c r="Q19" s="3"/>
      <c r="R19" s="3"/>
    </row>
    <row r="20" spans="1:18" x14ac:dyDescent="0.35">
      <c r="A20" s="3"/>
      <c r="B20" s="38">
        <v>55000</v>
      </c>
      <c r="C20" s="3"/>
      <c r="D20" s="36"/>
      <c r="E20" s="3"/>
      <c r="F20" s="3"/>
      <c r="G20" s="3"/>
      <c r="H20" s="3"/>
      <c r="I20" s="3"/>
      <c r="J20" s="3"/>
      <c r="K20" s="3"/>
      <c r="L20" s="3"/>
      <c r="M20" s="3"/>
      <c r="N20" s="3"/>
      <c r="O20" s="3"/>
      <c r="P20" s="3"/>
      <c r="Q20" s="3"/>
      <c r="R20" s="3"/>
    </row>
    <row r="21" spans="1:18" x14ac:dyDescent="0.35">
      <c r="A21" s="3"/>
      <c r="B21" s="38">
        <v>48000</v>
      </c>
      <c r="C21" s="3"/>
      <c r="D21" s="36"/>
      <c r="E21" s="3"/>
      <c r="F21" s="3"/>
      <c r="G21" s="3"/>
      <c r="H21" s="3"/>
      <c r="I21" s="3"/>
      <c r="J21" s="3"/>
      <c r="K21" s="3"/>
      <c r="L21" s="3"/>
      <c r="M21" s="3"/>
      <c r="N21" s="3"/>
      <c r="O21" s="3"/>
      <c r="P21" s="3"/>
      <c r="Q21" s="3"/>
      <c r="R21" s="3"/>
    </row>
    <row r="22" spans="1:18" x14ac:dyDescent="0.35">
      <c r="A22" s="3"/>
      <c r="B22" s="38">
        <v>53000</v>
      </c>
      <c r="C22" s="3"/>
      <c r="D22" s="36"/>
      <c r="E22" s="3"/>
      <c r="F22" s="3"/>
      <c r="G22" s="3"/>
      <c r="H22" s="3"/>
      <c r="I22" s="3"/>
      <c r="J22" s="3"/>
      <c r="K22" s="3"/>
      <c r="L22" s="3"/>
      <c r="M22" s="3"/>
      <c r="N22" s="3"/>
      <c r="O22" s="3"/>
      <c r="P22" s="3"/>
      <c r="Q22" s="3"/>
      <c r="R22" s="3"/>
    </row>
    <row r="23" spans="1:18" x14ac:dyDescent="0.35">
      <c r="A23" s="3"/>
      <c r="B23" s="3"/>
      <c r="C23" s="3"/>
      <c r="D23" s="3"/>
      <c r="E23" s="3"/>
      <c r="F23" s="3"/>
      <c r="G23" s="3"/>
      <c r="H23" s="3"/>
      <c r="I23" s="3"/>
      <c r="J23"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9778-C5D1-40DF-B35A-8BCC0BAB6C25}">
  <dimension ref="A1:S65"/>
  <sheetViews>
    <sheetView topLeftCell="B13" workbookViewId="0">
      <selection activeCell="K58" sqref="K58"/>
    </sheetView>
  </sheetViews>
  <sheetFormatPr defaultRowHeight="14.5" x14ac:dyDescent="0.35"/>
  <cols>
    <col min="2" max="2" width="20.7265625" customWidth="1"/>
    <col min="3" max="3" width="4.453125" customWidth="1"/>
    <col min="4" max="4" width="46.81640625" hidden="1" customWidth="1"/>
    <col min="5" max="5" width="23" customWidth="1"/>
    <col min="6" max="6" width="0.54296875" hidden="1" customWidth="1"/>
    <col min="8" max="8" width="22" customWidth="1"/>
    <col min="9" max="9" width="28.08984375" customWidth="1"/>
    <col min="10" max="10" width="8.984375E-2" customWidth="1"/>
    <col min="11" max="11" width="28.08984375" customWidth="1"/>
    <col min="12" max="12" width="22.453125" customWidth="1"/>
  </cols>
  <sheetData>
    <row r="1" spans="1:19" ht="15.5" x14ac:dyDescent="0.35">
      <c r="A1" s="3"/>
      <c r="B1" s="33" t="s">
        <v>88</v>
      </c>
      <c r="C1" s="3"/>
      <c r="D1" s="3"/>
      <c r="E1" s="3"/>
      <c r="F1" s="3"/>
      <c r="G1" s="3"/>
      <c r="H1" s="3"/>
      <c r="I1" s="3"/>
      <c r="J1" s="3"/>
      <c r="K1" s="3"/>
      <c r="L1" s="3"/>
      <c r="M1" s="3"/>
      <c r="N1" s="3"/>
      <c r="O1" s="3"/>
      <c r="P1" s="3"/>
      <c r="Q1" s="3"/>
      <c r="R1" s="3"/>
      <c r="S1" s="3"/>
    </row>
    <row r="2" spans="1:19" x14ac:dyDescent="0.35">
      <c r="A2" s="3"/>
      <c r="B2" s="8" t="s">
        <v>89</v>
      </c>
      <c r="C2" s="3"/>
      <c r="D2" s="3"/>
      <c r="E2" s="3"/>
      <c r="F2" s="3"/>
      <c r="G2" s="3"/>
      <c r="H2" s="3"/>
      <c r="I2" s="3"/>
      <c r="J2" s="3"/>
      <c r="K2" s="3"/>
      <c r="L2" s="3"/>
      <c r="M2" s="3"/>
      <c r="N2" s="3"/>
      <c r="O2" s="3"/>
      <c r="P2" s="3"/>
      <c r="Q2" s="3"/>
      <c r="R2" s="3"/>
      <c r="S2" s="3"/>
    </row>
    <row r="3" spans="1:19" x14ac:dyDescent="0.35">
      <c r="A3" s="3"/>
      <c r="B3" s="8"/>
      <c r="C3" s="3"/>
      <c r="D3" s="3"/>
      <c r="E3" s="3"/>
      <c r="F3" s="3"/>
      <c r="G3" s="3"/>
      <c r="H3" s="3"/>
      <c r="I3" s="3"/>
      <c r="J3" s="3"/>
      <c r="K3" s="3"/>
      <c r="L3" s="3"/>
      <c r="M3" s="3"/>
      <c r="N3" s="3"/>
      <c r="O3" s="3"/>
      <c r="P3" s="3"/>
      <c r="Q3" s="3"/>
      <c r="R3" s="3"/>
      <c r="S3" s="3"/>
    </row>
    <row r="4" spans="1:19" x14ac:dyDescent="0.35">
      <c r="A4" s="3"/>
      <c r="B4" s="8" t="s">
        <v>5</v>
      </c>
      <c r="C4" s="3" t="s">
        <v>90</v>
      </c>
      <c r="D4" s="3"/>
      <c r="E4" s="3"/>
      <c r="F4" s="3"/>
      <c r="G4" s="3"/>
      <c r="H4" s="3"/>
      <c r="I4" s="3"/>
      <c r="J4" s="3"/>
      <c r="K4" s="3"/>
      <c r="L4" s="3"/>
      <c r="M4" s="3"/>
      <c r="N4" s="3"/>
      <c r="O4" s="3"/>
      <c r="P4" s="3"/>
      <c r="Q4" s="3"/>
      <c r="R4" s="3"/>
      <c r="S4" s="3"/>
    </row>
    <row r="5" spans="1:19" x14ac:dyDescent="0.35">
      <c r="A5" s="3"/>
      <c r="B5" s="8" t="s">
        <v>7</v>
      </c>
      <c r="C5" s="3" t="s">
        <v>91</v>
      </c>
      <c r="D5" s="3"/>
      <c r="E5" s="3"/>
      <c r="F5" s="3"/>
      <c r="G5" s="3"/>
      <c r="H5" s="3"/>
      <c r="I5" s="3"/>
      <c r="J5" s="3"/>
      <c r="K5" s="3"/>
      <c r="L5" s="3"/>
      <c r="M5" s="3"/>
      <c r="N5" s="3"/>
      <c r="O5" s="3"/>
      <c r="P5" s="3"/>
      <c r="Q5" s="3"/>
      <c r="R5" s="3"/>
      <c r="S5" s="3"/>
    </row>
    <row r="6" spans="1:19" x14ac:dyDescent="0.35">
      <c r="A6" s="3"/>
      <c r="B6" s="8" t="s">
        <v>10</v>
      </c>
      <c r="C6" s="3" t="s">
        <v>92</v>
      </c>
      <c r="D6" s="3"/>
      <c r="E6" s="3"/>
      <c r="F6" s="3"/>
      <c r="G6" s="3"/>
      <c r="H6" s="3"/>
      <c r="I6" s="3"/>
      <c r="J6" s="3"/>
      <c r="K6" s="3"/>
      <c r="L6" s="3"/>
      <c r="M6" s="3"/>
      <c r="N6" s="3"/>
      <c r="O6" s="3"/>
      <c r="P6" s="3"/>
      <c r="Q6" s="3"/>
      <c r="R6" s="3"/>
      <c r="S6" s="3"/>
    </row>
    <row r="7" spans="1:19" x14ac:dyDescent="0.35">
      <c r="A7" s="3"/>
      <c r="B7" s="8"/>
      <c r="C7" s="3"/>
      <c r="D7" s="3" t="s">
        <v>93</v>
      </c>
      <c r="E7" s="3"/>
      <c r="F7" s="3"/>
      <c r="G7" s="3"/>
      <c r="H7" s="3"/>
      <c r="I7" s="3"/>
      <c r="J7" s="3"/>
      <c r="K7" s="3"/>
      <c r="L7" s="3"/>
      <c r="M7" s="3"/>
      <c r="N7" s="3"/>
      <c r="O7" s="3"/>
      <c r="P7" s="3"/>
      <c r="Q7" s="3"/>
      <c r="R7" s="3"/>
      <c r="S7" s="3"/>
    </row>
    <row r="8" spans="1:19" x14ac:dyDescent="0.35">
      <c r="A8" s="3"/>
      <c r="B8" s="8" t="s">
        <v>30</v>
      </c>
      <c r="C8" s="3" t="s">
        <v>94</v>
      </c>
      <c r="D8" s="3"/>
      <c r="E8" s="3"/>
      <c r="F8" s="3"/>
      <c r="G8" s="3"/>
      <c r="H8" s="3"/>
      <c r="I8" s="3"/>
      <c r="J8" s="3"/>
      <c r="K8" s="3"/>
      <c r="L8" s="3"/>
      <c r="M8" s="3"/>
      <c r="N8" s="3"/>
      <c r="O8" s="3"/>
      <c r="P8" s="3"/>
      <c r="Q8" s="3"/>
      <c r="R8" s="3"/>
      <c r="S8" s="3"/>
    </row>
    <row r="9" spans="1:19" x14ac:dyDescent="0.35">
      <c r="A9" s="3"/>
      <c r="B9" s="8" t="s">
        <v>95</v>
      </c>
      <c r="C9" s="3" t="s">
        <v>96</v>
      </c>
      <c r="D9" s="3"/>
      <c r="E9" s="3"/>
      <c r="F9" s="3"/>
      <c r="G9" s="3"/>
      <c r="H9" s="3"/>
      <c r="I9" s="3"/>
      <c r="J9" s="3"/>
      <c r="K9" s="3"/>
      <c r="L9" s="3"/>
      <c r="M9" s="3"/>
      <c r="N9" s="3"/>
      <c r="O9" s="3"/>
      <c r="P9" s="3"/>
      <c r="Q9" s="3"/>
      <c r="R9" s="3"/>
      <c r="S9" s="3"/>
    </row>
    <row r="10" spans="1:19" x14ac:dyDescent="0.35">
      <c r="A10" s="3"/>
      <c r="B10" s="8"/>
      <c r="C10" s="3"/>
      <c r="D10" s="3"/>
      <c r="E10" s="3"/>
      <c r="F10" s="3"/>
      <c r="G10" s="3"/>
      <c r="H10" s="3"/>
      <c r="I10" s="3"/>
      <c r="J10" s="3"/>
      <c r="K10" s="3"/>
      <c r="L10" s="3"/>
      <c r="M10" s="3"/>
      <c r="N10" s="3"/>
      <c r="O10" s="3"/>
      <c r="P10" s="3"/>
      <c r="Q10" s="3"/>
      <c r="R10" s="3"/>
      <c r="S10" s="3"/>
    </row>
    <row r="11" spans="1:19" x14ac:dyDescent="0.35">
      <c r="A11" s="3"/>
      <c r="B11" s="8"/>
      <c r="C11" s="3"/>
      <c r="D11" s="3"/>
      <c r="E11" s="3"/>
      <c r="F11" s="3"/>
      <c r="G11" s="3"/>
      <c r="H11" s="3"/>
      <c r="I11" s="3"/>
      <c r="J11" s="3"/>
      <c r="K11" s="3"/>
      <c r="L11" s="3"/>
      <c r="M11" s="3"/>
      <c r="N11" s="3"/>
      <c r="O11" s="3"/>
      <c r="P11" s="3"/>
      <c r="Q11" s="3"/>
      <c r="R11" s="3"/>
      <c r="S11" s="3"/>
    </row>
    <row r="12" spans="1:19" x14ac:dyDescent="0.35">
      <c r="A12" s="3"/>
      <c r="B12" s="3"/>
      <c r="C12" s="3"/>
      <c r="D12" s="3"/>
      <c r="E12" s="3"/>
      <c r="F12" s="3"/>
      <c r="G12" s="3"/>
      <c r="H12" s="3"/>
      <c r="I12" s="3"/>
      <c r="J12" s="3"/>
      <c r="K12" s="3"/>
      <c r="L12" s="3"/>
      <c r="M12" s="3"/>
      <c r="N12" s="3"/>
      <c r="O12" s="3"/>
      <c r="P12" s="3"/>
      <c r="Q12" s="3"/>
      <c r="R12" s="3"/>
      <c r="S12" s="3"/>
    </row>
    <row r="13" spans="1:19" x14ac:dyDescent="0.35">
      <c r="A13" s="3"/>
      <c r="B13" s="37" t="s">
        <v>97</v>
      </c>
      <c r="C13" s="12"/>
      <c r="D13" s="77"/>
      <c r="E13" s="37" t="s">
        <v>98</v>
      </c>
      <c r="F13" s="3"/>
      <c r="G13" s="35" t="s">
        <v>53</v>
      </c>
      <c r="H13" s="49" t="s">
        <v>101</v>
      </c>
      <c r="I13" s="3"/>
      <c r="J13" s="3"/>
      <c r="K13" s="3"/>
      <c r="L13" s="3"/>
      <c r="M13" s="3"/>
      <c r="N13" s="3"/>
      <c r="O13" s="3"/>
      <c r="P13" s="3"/>
      <c r="Q13" s="3"/>
      <c r="R13" s="3"/>
      <c r="S13" s="3"/>
    </row>
    <row r="14" spans="1:19" x14ac:dyDescent="0.35">
      <c r="A14" s="3"/>
      <c r="B14" s="38">
        <v>62000</v>
      </c>
      <c r="C14" s="12"/>
      <c r="D14" s="77"/>
      <c r="E14" s="76">
        <v>462852.36502627813</v>
      </c>
      <c r="F14" s="40"/>
      <c r="G14" s="3"/>
      <c r="H14" s="36" t="s">
        <v>102</v>
      </c>
      <c r="I14" s="3"/>
      <c r="J14" s="3"/>
      <c r="K14" s="3"/>
      <c r="L14" s="3"/>
      <c r="M14" s="3"/>
      <c r="N14" s="3"/>
      <c r="O14" s="3"/>
      <c r="P14" s="3"/>
      <c r="Q14" s="3"/>
      <c r="R14" s="3"/>
      <c r="S14" s="3"/>
    </row>
    <row r="15" spans="1:19" x14ac:dyDescent="0.35">
      <c r="A15" s="3"/>
      <c r="B15" s="38">
        <v>64000</v>
      </c>
      <c r="C15" s="12"/>
      <c r="D15" s="77"/>
      <c r="E15" s="76">
        <v>470317.72575250838</v>
      </c>
      <c r="F15" s="40"/>
      <c r="G15" s="3"/>
      <c r="H15" s="3"/>
      <c r="I15" s="3"/>
      <c r="J15" s="3"/>
      <c r="K15" s="3"/>
      <c r="L15" s="3"/>
      <c r="M15" s="3"/>
      <c r="N15" s="3"/>
      <c r="O15" s="3"/>
      <c r="P15" s="3"/>
      <c r="Q15" s="3"/>
      <c r="R15" s="3"/>
      <c r="S15" s="3"/>
    </row>
    <row r="16" spans="1:19" x14ac:dyDescent="0.35">
      <c r="A16" s="3"/>
      <c r="B16" s="38">
        <v>49000</v>
      </c>
      <c r="C16" s="12"/>
      <c r="D16" s="77"/>
      <c r="E16" s="76">
        <v>567367.41519350221</v>
      </c>
      <c r="F16" s="40"/>
      <c r="G16" s="3"/>
      <c r="H16" s="3"/>
      <c r="I16" s="3"/>
      <c r="J16" s="3"/>
      <c r="K16" s="8"/>
      <c r="L16" s="3"/>
      <c r="M16" s="3"/>
      <c r="N16" s="3"/>
      <c r="O16" s="3"/>
      <c r="P16" s="3"/>
      <c r="Q16" s="3"/>
      <c r="R16" s="3"/>
      <c r="S16" s="3"/>
    </row>
    <row r="17" spans="1:19" x14ac:dyDescent="0.35">
      <c r="A17" s="3"/>
      <c r="B17" s="38">
        <v>324000</v>
      </c>
      <c r="C17" s="12"/>
      <c r="D17" s="77"/>
      <c r="E17" s="76">
        <v>589763.49737219303</v>
      </c>
      <c r="F17" s="40"/>
      <c r="G17" s="35" t="s">
        <v>41</v>
      </c>
      <c r="H17" s="8" t="s">
        <v>99</v>
      </c>
      <c r="I17" s="50">
        <f>AVERAGE(B14:B24)</f>
        <v>189848.18181818182</v>
      </c>
      <c r="J17" s="8"/>
      <c r="K17" s="8" t="s">
        <v>103</v>
      </c>
      <c r="L17" s="55">
        <f>AVERAGE(E14:E24)</f>
        <v>504929.85275593976</v>
      </c>
      <c r="M17" s="3"/>
      <c r="N17" s="3"/>
      <c r="O17" s="3"/>
      <c r="P17" s="3"/>
      <c r="Q17" s="3"/>
      <c r="R17" s="3"/>
      <c r="S17" s="3"/>
    </row>
    <row r="18" spans="1:19" x14ac:dyDescent="0.35">
      <c r="A18" s="3"/>
      <c r="B18" s="38">
        <v>1264000</v>
      </c>
      <c r="C18" s="12"/>
      <c r="D18" s="77"/>
      <c r="E18" s="76">
        <v>500179.16865742957</v>
      </c>
      <c r="F18" s="40"/>
      <c r="G18" s="54"/>
      <c r="H18" s="8" t="s">
        <v>100</v>
      </c>
      <c r="I18" s="53">
        <f>_xlfn.VAR.S(B14:B24)</f>
        <v>133433409536.36362</v>
      </c>
      <c r="J18" s="3"/>
      <c r="K18" s="8" t="s">
        <v>104</v>
      </c>
      <c r="L18" s="56">
        <f>_xlfn.VAR.S(E14:E25)</f>
        <v>2098548471.0972359</v>
      </c>
      <c r="M18" s="3"/>
      <c r="N18" s="3"/>
      <c r="O18" s="3"/>
      <c r="P18" s="3"/>
      <c r="Q18" s="3"/>
      <c r="R18" s="3"/>
      <c r="S18" s="3"/>
    </row>
    <row r="19" spans="1:19" x14ac:dyDescent="0.35">
      <c r="A19" s="3"/>
      <c r="B19" s="38">
        <v>54330</v>
      </c>
      <c r="C19" s="12"/>
      <c r="D19" s="78"/>
      <c r="E19" s="76">
        <v>492713.80793119926</v>
      </c>
      <c r="F19" s="40"/>
      <c r="G19" s="3"/>
      <c r="H19" s="8" t="s">
        <v>121</v>
      </c>
      <c r="I19" s="50">
        <f>SQRT(I18)</f>
        <v>365285.38095078978</v>
      </c>
      <c r="J19" s="3"/>
      <c r="K19" s="8" t="s">
        <v>122</v>
      </c>
      <c r="L19" s="55">
        <f>SQRT(L18)</f>
        <v>45809.91673314017</v>
      </c>
      <c r="M19" s="3"/>
      <c r="N19" s="3"/>
      <c r="O19" s="3"/>
      <c r="P19" s="3"/>
      <c r="Q19" s="3"/>
      <c r="R19" s="3"/>
      <c r="S19" s="3"/>
    </row>
    <row r="20" spans="1:19" x14ac:dyDescent="0.35">
      <c r="A20" s="3"/>
      <c r="B20" s="38">
        <v>64000</v>
      </c>
      <c r="C20" s="12"/>
      <c r="D20" s="79"/>
      <c r="E20" s="76">
        <v>515109.89010989014</v>
      </c>
      <c r="F20" s="40"/>
      <c r="G20" s="35"/>
      <c r="H20" s="8"/>
      <c r="I20" s="1"/>
      <c r="J20" s="3"/>
      <c r="K20" s="3"/>
      <c r="L20" s="3"/>
      <c r="M20" s="3"/>
      <c r="N20" s="3"/>
      <c r="O20" s="3"/>
      <c r="P20" s="3"/>
      <c r="Q20" s="3"/>
      <c r="R20" s="3"/>
      <c r="S20" s="3"/>
    </row>
    <row r="21" spans="1:19" x14ac:dyDescent="0.35">
      <c r="A21" s="3"/>
      <c r="B21" s="38">
        <v>51000</v>
      </c>
      <c r="C21" s="12"/>
      <c r="D21" s="79"/>
      <c r="E21" s="76">
        <v>507644.52938365989</v>
      </c>
      <c r="F21" s="40"/>
      <c r="G21" s="35" t="s">
        <v>79</v>
      </c>
      <c r="H21" s="8" t="s">
        <v>105</v>
      </c>
      <c r="I21" s="50">
        <f>(I19/I17)</f>
        <v>1.9240920690018759</v>
      </c>
      <c r="J21" s="3"/>
      <c r="K21" s="8" t="s">
        <v>106</v>
      </c>
      <c r="L21" s="57">
        <f>(L19/L17)</f>
        <v>9.0725308640609556E-2</v>
      </c>
      <c r="M21" s="3"/>
      <c r="N21" s="3"/>
      <c r="O21" s="3"/>
      <c r="P21" s="3"/>
      <c r="Q21" s="3"/>
      <c r="R21" s="3"/>
      <c r="S21" s="3"/>
    </row>
    <row r="22" spans="1:19" x14ac:dyDescent="0.35">
      <c r="A22" s="3"/>
      <c r="B22" s="38">
        <v>55000</v>
      </c>
      <c r="C22" s="12"/>
      <c r="D22" s="79"/>
      <c r="E22" s="76">
        <v>425525.56139512663</v>
      </c>
      <c r="F22" s="40"/>
      <c r="G22" s="35"/>
      <c r="H22" s="3"/>
      <c r="I22" s="3"/>
      <c r="J22" s="3"/>
      <c r="K22" s="3"/>
      <c r="L22" s="57"/>
      <c r="M22" s="3"/>
      <c r="N22" s="3"/>
      <c r="O22" s="3"/>
      <c r="P22" s="3"/>
      <c r="Q22" s="3"/>
      <c r="R22" s="3"/>
      <c r="S22" s="3"/>
    </row>
    <row r="23" spans="1:19" x14ac:dyDescent="0.35">
      <c r="A23" s="3"/>
      <c r="B23" s="38">
        <v>48000</v>
      </c>
      <c r="C23" s="12"/>
      <c r="D23" s="79"/>
      <c r="E23" s="76">
        <v>522575.25083612045</v>
      </c>
      <c r="F23" s="40"/>
      <c r="G23" s="35" t="s">
        <v>107</v>
      </c>
      <c r="H23" s="3" t="s">
        <v>108</v>
      </c>
      <c r="I23" s="3"/>
      <c r="J23" s="3"/>
      <c r="K23" s="3"/>
      <c r="L23" s="3"/>
      <c r="M23" s="3"/>
      <c r="N23" s="3"/>
      <c r="O23" s="3"/>
      <c r="P23" s="3"/>
      <c r="Q23" s="3"/>
      <c r="R23" s="3"/>
      <c r="S23" s="3"/>
    </row>
    <row r="24" spans="1:19" x14ac:dyDescent="0.35">
      <c r="A24" s="3"/>
      <c r="B24" s="38">
        <v>53000</v>
      </c>
      <c r="C24" s="12"/>
      <c r="D24" s="79"/>
      <c r="E24" s="76">
        <v>500179.16865742957</v>
      </c>
      <c r="F24" s="40"/>
      <c r="G24" s="3"/>
      <c r="H24" s="3" t="s">
        <v>109</v>
      </c>
      <c r="I24" s="3"/>
      <c r="J24" s="3"/>
      <c r="K24" s="3"/>
      <c r="L24" s="3"/>
      <c r="M24" s="3"/>
      <c r="N24" s="3"/>
      <c r="O24" s="3"/>
      <c r="P24" s="3"/>
      <c r="Q24" s="3"/>
      <c r="R24" s="3"/>
      <c r="S24" s="3"/>
    </row>
    <row r="25" spans="1:19" x14ac:dyDescent="0.35">
      <c r="A25" s="3"/>
      <c r="B25" s="3"/>
      <c r="C25" s="3"/>
      <c r="D25" s="3"/>
      <c r="E25" s="3"/>
      <c r="F25" s="3"/>
      <c r="G25" s="3"/>
      <c r="H25" s="3" t="s">
        <v>110</v>
      </c>
      <c r="I25" s="3"/>
      <c r="J25" s="3"/>
      <c r="K25" s="3"/>
      <c r="L25" s="3"/>
      <c r="M25" s="3"/>
      <c r="N25" s="3"/>
      <c r="O25" s="3"/>
      <c r="P25" s="3"/>
      <c r="Q25" s="3"/>
      <c r="R25" s="3"/>
      <c r="S25" s="3"/>
    </row>
    <row r="26" spans="1:19" x14ac:dyDescent="0.35">
      <c r="A26" s="3"/>
      <c r="B26" s="3"/>
      <c r="C26" s="3"/>
      <c r="D26" s="3"/>
      <c r="E26" s="3"/>
      <c r="F26" s="3"/>
      <c r="G26" s="3"/>
      <c r="H26" s="3" t="s">
        <v>111</v>
      </c>
      <c r="I26" s="3"/>
      <c r="J26" s="3"/>
      <c r="K26" s="3"/>
      <c r="L26" s="3"/>
      <c r="M26" s="3"/>
      <c r="N26" s="3"/>
      <c r="O26" s="3"/>
      <c r="P26" s="3"/>
      <c r="Q26" s="3"/>
      <c r="R26" s="3"/>
      <c r="S26" s="3"/>
    </row>
    <row r="27" spans="1:19" x14ac:dyDescent="0.35">
      <c r="B27" s="3"/>
      <c r="C27" s="3"/>
      <c r="D27" s="3"/>
      <c r="E27" s="3"/>
      <c r="G27" s="3"/>
      <c r="H27" s="8" t="s">
        <v>112</v>
      </c>
      <c r="I27" s="40">
        <f>MEDIAN(B14:B25)</f>
        <v>55000</v>
      </c>
      <c r="J27" s="3"/>
      <c r="K27" s="8" t="s">
        <v>113</v>
      </c>
      <c r="L27" s="52">
        <f>MEDIAN(E14:E25)</f>
        <v>500179.16865742957</v>
      </c>
      <c r="M27" s="3"/>
      <c r="N27" s="3"/>
      <c r="O27" s="3"/>
      <c r="P27" s="3"/>
      <c r="Q27" s="3"/>
      <c r="R27" s="3"/>
      <c r="S27" s="3"/>
    </row>
    <row r="28" spans="1:19" x14ac:dyDescent="0.35">
      <c r="B28" s="3"/>
      <c r="C28" s="3"/>
      <c r="D28" s="3"/>
      <c r="E28" s="3"/>
      <c r="G28" s="3"/>
      <c r="H28" s="3" t="s">
        <v>114</v>
      </c>
      <c r="I28" s="3"/>
      <c r="J28" s="3"/>
      <c r="K28" s="3"/>
      <c r="L28" s="3"/>
      <c r="M28" s="3"/>
      <c r="N28" s="3"/>
      <c r="O28" s="3"/>
      <c r="P28" s="3"/>
      <c r="Q28" s="3"/>
      <c r="R28" s="3"/>
      <c r="S28" s="3"/>
    </row>
    <row r="29" spans="1:19" x14ac:dyDescent="0.35">
      <c r="B29" s="3"/>
      <c r="C29" s="3"/>
      <c r="D29" s="3"/>
      <c r="E29" s="3"/>
      <c r="G29" s="3"/>
      <c r="H29" s="3" t="s">
        <v>115</v>
      </c>
      <c r="I29" s="3"/>
      <c r="J29" s="3"/>
      <c r="K29" s="3"/>
      <c r="L29" s="3"/>
      <c r="M29" s="3"/>
      <c r="N29" s="3"/>
      <c r="O29" s="3"/>
      <c r="P29" s="3"/>
      <c r="Q29" s="3"/>
      <c r="R29" s="3"/>
      <c r="S29" s="3"/>
    </row>
    <row r="30" spans="1:19" x14ac:dyDescent="0.35">
      <c r="B30" s="3"/>
      <c r="C30" s="3"/>
      <c r="D30" s="3"/>
      <c r="E30" s="3"/>
      <c r="G30" s="3"/>
      <c r="H30" s="3" t="s">
        <v>116</v>
      </c>
      <c r="I30" s="3"/>
      <c r="J30" s="3"/>
      <c r="K30" s="3"/>
      <c r="L30" s="3"/>
      <c r="M30" s="3"/>
      <c r="N30" s="3"/>
      <c r="O30" s="3"/>
      <c r="P30" s="3"/>
      <c r="Q30" s="3"/>
      <c r="R30" s="3"/>
      <c r="S30" s="3"/>
    </row>
    <row r="31" spans="1:19" x14ac:dyDescent="0.35">
      <c r="B31" s="3"/>
      <c r="C31" s="3"/>
      <c r="D31" s="3"/>
      <c r="E31" s="3"/>
      <c r="G31" s="3"/>
      <c r="H31" s="3" t="s">
        <v>117</v>
      </c>
      <c r="I31" s="3"/>
      <c r="J31" s="3"/>
      <c r="K31" s="3"/>
      <c r="L31" s="3"/>
      <c r="M31" s="3"/>
      <c r="N31" s="3"/>
      <c r="O31" s="3"/>
      <c r="P31" s="3"/>
      <c r="Q31" s="3"/>
      <c r="R31" s="3"/>
      <c r="S31" s="3"/>
    </row>
    <row r="32" spans="1:19" x14ac:dyDescent="0.35">
      <c r="B32" s="3"/>
      <c r="C32" s="3"/>
      <c r="D32" s="3"/>
      <c r="E32" s="3"/>
      <c r="G32" s="3"/>
      <c r="H32" s="3" t="s">
        <v>118</v>
      </c>
      <c r="I32" s="3"/>
      <c r="J32" s="3"/>
      <c r="K32" s="3"/>
      <c r="L32" s="3"/>
      <c r="M32" s="3"/>
      <c r="N32" s="3"/>
      <c r="O32" s="3"/>
      <c r="P32" s="3"/>
      <c r="Q32" s="3"/>
      <c r="R32" s="3"/>
      <c r="S32" s="3"/>
    </row>
    <row r="33" spans="2:19" x14ac:dyDescent="0.35">
      <c r="B33" s="3"/>
      <c r="C33" s="3"/>
      <c r="D33" s="3"/>
      <c r="E33" s="3"/>
      <c r="G33" s="3"/>
      <c r="H33" s="3"/>
      <c r="I33" s="3"/>
      <c r="J33" s="3"/>
      <c r="K33" s="3"/>
      <c r="L33" s="3"/>
      <c r="M33" s="3"/>
      <c r="N33" s="3"/>
      <c r="O33" s="3"/>
      <c r="P33" s="3"/>
      <c r="Q33" s="3"/>
      <c r="R33" s="3"/>
      <c r="S33" s="3"/>
    </row>
    <row r="34" spans="2:19" x14ac:dyDescent="0.35">
      <c r="B34" s="3"/>
      <c r="C34" s="3"/>
      <c r="D34" s="3"/>
      <c r="E34" s="3"/>
      <c r="G34" s="3"/>
      <c r="H34" s="3" t="s">
        <v>119</v>
      </c>
      <c r="I34" s="3"/>
      <c r="J34" s="3"/>
      <c r="K34" s="3"/>
      <c r="L34" s="3"/>
      <c r="M34" s="3"/>
      <c r="N34" s="3"/>
      <c r="O34" s="3"/>
      <c r="P34" s="3"/>
      <c r="Q34" s="3"/>
      <c r="R34" s="3"/>
      <c r="S34" s="3"/>
    </row>
    <row r="35" spans="2:19" x14ac:dyDescent="0.35">
      <c r="B35" s="3"/>
      <c r="C35" s="3"/>
      <c r="D35" s="3"/>
      <c r="E35" s="3"/>
      <c r="G35" s="3"/>
      <c r="H35" s="3" t="s">
        <v>120</v>
      </c>
      <c r="I35" s="3"/>
      <c r="J35" s="3"/>
      <c r="K35" s="3"/>
      <c r="L35" s="3"/>
      <c r="M35" s="3"/>
      <c r="N35" s="3"/>
      <c r="O35" s="3"/>
      <c r="P35" s="3"/>
      <c r="Q35" s="3"/>
      <c r="R35" s="3"/>
      <c r="S35" s="3"/>
    </row>
    <row r="36" spans="2:19" x14ac:dyDescent="0.35">
      <c r="B36" s="3"/>
      <c r="C36" s="3"/>
      <c r="D36" s="3"/>
      <c r="E36" s="3"/>
      <c r="F36" s="3"/>
      <c r="G36" s="3"/>
      <c r="H36" s="3"/>
      <c r="I36" s="3"/>
      <c r="J36" s="3"/>
      <c r="K36" s="3"/>
      <c r="L36" s="3"/>
      <c r="M36" s="3"/>
      <c r="N36" s="3"/>
      <c r="O36" s="3"/>
      <c r="P36" s="3"/>
      <c r="Q36" s="3"/>
      <c r="R36" s="3"/>
      <c r="S36" s="3"/>
    </row>
    <row r="37" spans="2:19" x14ac:dyDescent="0.35">
      <c r="B37" s="3"/>
      <c r="C37" s="3"/>
      <c r="D37" s="3"/>
      <c r="E37" s="3"/>
      <c r="F37" s="3"/>
      <c r="G37" s="3"/>
      <c r="H37" s="3"/>
      <c r="I37" s="3"/>
      <c r="K37" s="3"/>
      <c r="L37" s="3"/>
      <c r="M37" s="3"/>
      <c r="N37" s="3"/>
      <c r="O37" s="3"/>
      <c r="P37" s="3"/>
      <c r="Q37" s="3"/>
      <c r="R37" s="3"/>
      <c r="S37" s="3"/>
    </row>
    <row r="38" spans="2:19" x14ac:dyDescent="0.35">
      <c r="B38" s="3"/>
      <c r="C38" s="3"/>
      <c r="D38" s="3"/>
      <c r="E38" s="3"/>
      <c r="F38" s="3"/>
      <c r="G38" s="3"/>
      <c r="H38" s="3"/>
      <c r="I38" s="3"/>
      <c r="K38" s="3"/>
      <c r="L38" s="3"/>
      <c r="M38" s="3"/>
      <c r="N38" s="3"/>
      <c r="O38" s="3"/>
      <c r="P38" s="3"/>
      <c r="Q38" s="3"/>
      <c r="R38" s="3"/>
      <c r="S38" s="3"/>
    </row>
    <row r="39" spans="2:19" x14ac:dyDescent="0.35">
      <c r="B39" s="3"/>
      <c r="C39" s="3"/>
      <c r="D39" s="3"/>
      <c r="E39" s="3"/>
      <c r="F39" s="3"/>
      <c r="G39" s="3"/>
      <c r="H39" s="3"/>
      <c r="I39" s="3"/>
      <c r="K39" s="3"/>
      <c r="L39" s="3"/>
      <c r="M39" s="3"/>
      <c r="N39" s="3"/>
      <c r="O39" s="3"/>
      <c r="P39" s="3"/>
      <c r="Q39" s="3"/>
      <c r="R39" s="3"/>
      <c r="S39" s="3"/>
    </row>
    <row r="40" spans="2:19" x14ac:dyDescent="0.35">
      <c r="B40" s="3"/>
      <c r="C40" s="3"/>
      <c r="D40" s="3"/>
      <c r="E40" s="3"/>
      <c r="F40" s="3"/>
      <c r="G40" s="3"/>
      <c r="H40" s="3"/>
      <c r="I40" s="3"/>
      <c r="K40" s="3"/>
      <c r="L40" s="3"/>
      <c r="M40" s="3"/>
      <c r="N40" s="3"/>
      <c r="O40" s="3"/>
      <c r="P40" s="3"/>
      <c r="Q40" s="3"/>
      <c r="R40" s="3"/>
      <c r="S40" s="3"/>
    </row>
    <row r="41" spans="2:19" x14ac:dyDescent="0.35">
      <c r="B41" s="3"/>
      <c r="C41" s="3"/>
      <c r="D41" s="3"/>
      <c r="E41" s="3"/>
      <c r="F41" s="3"/>
      <c r="G41" s="3"/>
      <c r="H41" s="3"/>
      <c r="I41" s="3"/>
      <c r="K41" s="3"/>
      <c r="L41" s="3"/>
      <c r="M41" s="3"/>
      <c r="N41" s="3"/>
      <c r="O41" s="3"/>
      <c r="P41" s="3"/>
      <c r="Q41" s="3"/>
      <c r="R41" s="3"/>
      <c r="S41" s="3"/>
    </row>
    <row r="42" spans="2:19" x14ac:dyDescent="0.35">
      <c r="B42" s="3"/>
      <c r="C42" s="3"/>
      <c r="D42" s="3"/>
      <c r="E42" s="3"/>
      <c r="F42" s="3"/>
      <c r="G42" s="3"/>
      <c r="H42" s="3"/>
      <c r="I42" s="3"/>
      <c r="K42" s="3"/>
      <c r="L42" s="3"/>
      <c r="M42" s="3"/>
      <c r="N42" s="3"/>
      <c r="O42" s="3"/>
      <c r="P42" s="3"/>
      <c r="Q42" s="3"/>
      <c r="R42" s="3"/>
      <c r="S42" s="3"/>
    </row>
    <row r="43" spans="2:19" x14ac:dyDescent="0.35">
      <c r="B43" s="3"/>
      <c r="C43" s="3"/>
      <c r="D43" s="3"/>
      <c r="E43" s="3"/>
      <c r="F43" s="3"/>
      <c r="G43" s="3"/>
      <c r="H43" s="3"/>
      <c r="I43" s="3"/>
      <c r="K43" s="3"/>
      <c r="L43" s="3"/>
      <c r="M43" s="3"/>
      <c r="N43" s="3"/>
      <c r="O43" s="3"/>
      <c r="P43" s="3"/>
      <c r="Q43" s="3"/>
      <c r="R43" s="3"/>
      <c r="S43" s="3"/>
    </row>
    <row r="44" spans="2:19" x14ac:dyDescent="0.35">
      <c r="B44" s="3"/>
      <c r="C44" s="3"/>
      <c r="D44" s="3"/>
      <c r="E44" s="3"/>
      <c r="F44" s="3"/>
      <c r="G44" s="3"/>
      <c r="H44" s="3"/>
      <c r="I44" s="3"/>
      <c r="K44" s="3"/>
      <c r="L44" s="3"/>
      <c r="M44" s="3"/>
      <c r="N44" s="3"/>
      <c r="O44" s="3"/>
      <c r="P44" s="3"/>
      <c r="Q44" s="3"/>
      <c r="R44" s="3"/>
      <c r="S44" s="3"/>
    </row>
    <row r="45" spans="2:19" x14ac:dyDescent="0.35">
      <c r="B45" s="3"/>
      <c r="C45" s="3"/>
      <c r="D45" s="3"/>
      <c r="E45" s="3"/>
      <c r="F45" s="3"/>
      <c r="G45" s="3"/>
      <c r="H45" s="3"/>
      <c r="I45" s="3"/>
      <c r="K45" s="3"/>
      <c r="L45" s="3"/>
      <c r="M45" s="3"/>
      <c r="N45" s="3"/>
      <c r="O45" s="3"/>
      <c r="P45" s="3"/>
      <c r="Q45" s="3"/>
      <c r="R45" s="3"/>
      <c r="S45" s="3"/>
    </row>
    <row r="46" spans="2:19" x14ac:dyDescent="0.35">
      <c r="B46" s="3"/>
      <c r="C46" s="3"/>
      <c r="D46" s="3"/>
      <c r="E46" s="3"/>
      <c r="F46" s="3"/>
      <c r="G46" s="3"/>
      <c r="H46" s="3"/>
      <c r="I46" s="3"/>
      <c r="K46" s="3"/>
      <c r="L46" s="3"/>
      <c r="M46" s="3"/>
      <c r="N46" s="3"/>
      <c r="O46" s="3"/>
      <c r="P46" s="3"/>
      <c r="Q46" s="3"/>
      <c r="R46" s="3"/>
      <c r="S46" s="3"/>
    </row>
    <row r="47" spans="2:19" x14ac:dyDescent="0.35">
      <c r="B47" s="3"/>
      <c r="C47" s="3"/>
      <c r="D47" s="3"/>
      <c r="E47" s="3"/>
      <c r="F47" s="3"/>
      <c r="G47" s="3"/>
      <c r="H47" s="3"/>
      <c r="I47" s="3"/>
      <c r="K47" s="3"/>
      <c r="L47" s="3"/>
      <c r="M47" s="3"/>
      <c r="N47" s="3"/>
      <c r="O47" s="3"/>
      <c r="P47" s="3"/>
      <c r="Q47" s="3"/>
      <c r="R47" s="3"/>
      <c r="S47" s="3"/>
    </row>
    <row r="48" spans="2:19" x14ac:dyDescent="0.35">
      <c r="B48" s="3"/>
      <c r="C48" s="3"/>
      <c r="D48" s="3"/>
      <c r="E48" s="3"/>
      <c r="F48" s="3"/>
      <c r="G48" s="3"/>
      <c r="H48" s="3"/>
      <c r="I48" s="3"/>
      <c r="K48" s="3"/>
      <c r="L48" s="3"/>
      <c r="M48" s="3"/>
      <c r="N48" s="3"/>
      <c r="O48" s="3"/>
      <c r="P48" s="3"/>
      <c r="Q48" s="3"/>
      <c r="R48" s="3"/>
      <c r="S48" s="3"/>
    </row>
    <row r="49" spans="2:19" x14ac:dyDescent="0.35">
      <c r="B49" s="3"/>
      <c r="C49" s="3"/>
      <c r="D49" s="3"/>
      <c r="E49" s="3"/>
      <c r="F49" s="3"/>
      <c r="G49" s="3"/>
      <c r="H49" s="3"/>
      <c r="I49" s="3"/>
      <c r="K49" s="3"/>
      <c r="L49" s="3"/>
      <c r="M49" s="3"/>
      <c r="N49" s="3"/>
      <c r="O49" s="3"/>
      <c r="P49" s="3"/>
      <c r="Q49" s="3"/>
      <c r="R49" s="3"/>
      <c r="S49" s="3"/>
    </row>
    <row r="50" spans="2:19" x14ac:dyDescent="0.35">
      <c r="B50" s="3"/>
      <c r="C50" s="3"/>
      <c r="D50" s="3"/>
      <c r="E50" s="3"/>
      <c r="F50" s="3"/>
      <c r="G50" s="3"/>
      <c r="H50" s="3"/>
      <c r="I50" s="3"/>
      <c r="K50" s="3"/>
      <c r="L50" s="3"/>
      <c r="M50" s="3"/>
      <c r="N50" s="3"/>
      <c r="O50" s="3"/>
      <c r="P50" s="3"/>
      <c r="Q50" s="3"/>
      <c r="R50" s="3"/>
      <c r="S50" s="3"/>
    </row>
    <row r="51" spans="2:19" x14ac:dyDescent="0.35">
      <c r="B51" s="3"/>
      <c r="C51" s="3"/>
      <c r="D51" s="3"/>
      <c r="E51" s="3"/>
      <c r="F51" s="3"/>
      <c r="G51" s="3"/>
      <c r="H51" s="3"/>
      <c r="I51" s="3"/>
      <c r="K51" s="3"/>
      <c r="L51" s="3"/>
      <c r="M51" s="3"/>
      <c r="N51" s="3"/>
      <c r="O51" s="3"/>
      <c r="P51" s="3"/>
      <c r="Q51" s="3"/>
      <c r="R51" s="3"/>
      <c r="S51" s="3"/>
    </row>
    <row r="52" spans="2:19" x14ac:dyDescent="0.35">
      <c r="B52" s="3"/>
      <c r="C52" s="3"/>
      <c r="D52" s="3"/>
      <c r="E52" s="3"/>
      <c r="F52" s="3"/>
      <c r="G52" s="3"/>
      <c r="H52" s="3"/>
      <c r="I52" s="3"/>
      <c r="K52" s="3"/>
      <c r="L52" s="3"/>
      <c r="M52" s="3"/>
      <c r="N52" s="3"/>
      <c r="O52" s="3"/>
      <c r="P52" s="3"/>
      <c r="Q52" s="3"/>
      <c r="R52" s="3"/>
      <c r="S52" s="3"/>
    </row>
    <row r="53" spans="2:19" x14ac:dyDescent="0.35">
      <c r="B53" s="3"/>
      <c r="C53" s="3"/>
      <c r="D53" s="3"/>
      <c r="E53" s="3"/>
      <c r="F53" s="3"/>
      <c r="G53" s="3"/>
      <c r="H53" s="3"/>
      <c r="I53" s="3"/>
      <c r="K53" s="3"/>
      <c r="L53" s="3"/>
      <c r="M53" s="3"/>
      <c r="N53" s="3"/>
      <c r="O53" s="3"/>
      <c r="P53" s="3"/>
      <c r="Q53" s="3"/>
      <c r="R53" s="3"/>
      <c r="S53" s="3"/>
    </row>
    <row r="54" spans="2:19" x14ac:dyDescent="0.35">
      <c r="B54" s="3"/>
      <c r="C54" s="3"/>
      <c r="D54" s="3"/>
      <c r="E54" s="3"/>
      <c r="F54" s="3"/>
      <c r="G54" s="3"/>
      <c r="H54" s="3"/>
      <c r="I54" s="3"/>
      <c r="K54" s="3"/>
      <c r="L54" s="3"/>
      <c r="M54" s="3"/>
      <c r="N54" s="3"/>
      <c r="O54" s="3"/>
      <c r="P54" s="3"/>
      <c r="Q54" s="3"/>
      <c r="R54" s="3"/>
      <c r="S54" s="3"/>
    </row>
    <row r="55" spans="2:19" x14ac:dyDescent="0.35">
      <c r="B55" s="3"/>
      <c r="C55" s="3"/>
      <c r="D55" s="3"/>
      <c r="E55" s="3"/>
      <c r="F55" s="3"/>
      <c r="G55" s="3"/>
      <c r="H55" s="3"/>
      <c r="I55" s="3"/>
      <c r="K55" s="3"/>
      <c r="L55" s="3"/>
      <c r="M55" s="3"/>
      <c r="N55" s="3"/>
      <c r="O55" s="3"/>
      <c r="P55" s="3"/>
      <c r="Q55" s="3"/>
      <c r="R55" s="3"/>
      <c r="S55" s="3"/>
    </row>
    <row r="56" spans="2:19" x14ac:dyDescent="0.35">
      <c r="B56" s="3"/>
      <c r="C56" s="3"/>
      <c r="D56" s="3"/>
      <c r="E56" s="3"/>
      <c r="F56" s="3"/>
      <c r="G56" s="3"/>
      <c r="H56" s="3"/>
      <c r="I56" s="3"/>
      <c r="K56" s="3"/>
      <c r="L56" s="3"/>
      <c r="M56" s="3"/>
      <c r="N56" s="3"/>
      <c r="O56" s="3"/>
      <c r="P56" s="3"/>
      <c r="Q56" s="3"/>
      <c r="R56" s="3"/>
      <c r="S56" s="3"/>
    </row>
    <row r="57" spans="2:19" x14ac:dyDescent="0.35">
      <c r="B57" s="3"/>
      <c r="C57" s="3"/>
      <c r="D57" s="3"/>
      <c r="E57" s="3"/>
      <c r="F57" s="3"/>
      <c r="G57" s="3"/>
      <c r="H57" s="3"/>
      <c r="I57" s="3"/>
      <c r="K57" s="3"/>
      <c r="L57" s="3"/>
      <c r="M57" s="3"/>
      <c r="N57" s="3"/>
      <c r="O57" s="3"/>
      <c r="P57" s="3"/>
      <c r="Q57" s="3"/>
      <c r="R57" s="3"/>
      <c r="S57" s="3"/>
    </row>
    <row r="58" spans="2:19" x14ac:dyDescent="0.35">
      <c r="B58" s="3"/>
      <c r="C58" s="3"/>
      <c r="D58" s="3"/>
      <c r="E58" s="3"/>
      <c r="F58" s="3"/>
      <c r="G58" s="3"/>
      <c r="H58" s="3"/>
      <c r="I58" s="3"/>
      <c r="K58" s="3"/>
      <c r="L58" s="3"/>
      <c r="M58" s="3"/>
      <c r="N58" s="3"/>
      <c r="O58" s="3"/>
      <c r="P58" s="3"/>
      <c r="Q58" s="3"/>
      <c r="R58" s="3"/>
      <c r="S58" s="3"/>
    </row>
    <row r="59" spans="2:19" x14ac:dyDescent="0.35">
      <c r="B59" s="3"/>
      <c r="C59" s="3"/>
      <c r="D59" s="3"/>
      <c r="E59" s="3"/>
      <c r="F59" s="3"/>
      <c r="G59" s="3"/>
      <c r="H59" s="3"/>
      <c r="I59" s="3"/>
      <c r="K59" s="3"/>
      <c r="L59" s="3"/>
      <c r="M59" s="3"/>
      <c r="N59" s="3"/>
      <c r="O59" s="3"/>
      <c r="P59" s="3"/>
      <c r="Q59" s="3"/>
      <c r="R59" s="3"/>
      <c r="S59" s="3"/>
    </row>
    <row r="60" spans="2:19" x14ac:dyDescent="0.35">
      <c r="B60" s="3"/>
      <c r="C60" s="3"/>
      <c r="D60" s="3"/>
      <c r="E60" s="3"/>
      <c r="F60" s="3"/>
      <c r="G60" s="3"/>
      <c r="H60" s="3"/>
      <c r="I60" s="3"/>
      <c r="K60" s="3"/>
      <c r="L60" s="3"/>
      <c r="M60" s="3"/>
      <c r="N60" s="3"/>
      <c r="O60" s="3"/>
      <c r="P60" s="3"/>
      <c r="Q60" s="3"/>
      <c r="R60" s="3"/>
      <c r="S60" s="3"/>
    </row>
    <row r="61" spans="2:19" x14ac:dyDescent="0.35">
      <c r="B61" s="3"/>
      <c r="C61" s="3"/>
      <c r="D61" s="3"/>
      <c r="E61" s="3"/>
      <c r="F61" s="3"/>
      <c r="G61" s="3"/>
      <c r="H61" s="3"/>
      <c r="I61" s="3"/>
      <c r="K61" s="3"/>
      <c r="L61" s="3"/>
      <c r="M61" s="3"/>
      <c r="N61" s="3"/>
      <c r="O61" s="3"/>
      <c r="P61" s="3"/>
      <c r="Q61" s="3"/>
      <c r="R61" s="3"/>
      <c r="S61" s="3"/>
    </row>
    <row r="62" spans="2:19" x14ac:dyDescent="0.35">
      <c r="B62" s="3"/>
      <c r="C62" s="3"/>
      <c r="D62" s="3"/>
      <c r="E62" s="3"/>
      <c r="F62" s="3"/>
      <c r="G62" s="3"/>
      <c r="H62" s="3"/>
      <c r="I62" s="3"/>
      <c r="K62" s="3"/>
      <c r="L62" s="3"/>
      <c r="M62" s="3"/>
      <c r="N62" s="3"/>
      <c r="O62" s="3"/>
      <c r="P62" s="3"/>
      <c r="Q62" s="3"/>
      <c r="R62" s="3"/>
      <c r="S62" s="3"/>
    </row>
    <row r="63" spans="2:19" x14ac:dyDescent="0.35">
      <c r="B63" s="3"/>
      <c r="C63" s="3"/>
      <c r="D63" s="3"/>
      <c r="E63" s="3"/>
      <c r="F63" s="3"/>
      <c r="G63" s="3"/>
      <c r="H63" s="3"/>
      <c r="I63" s="3"/>
      <c r="K63" s="3"/>
      <c r="L63" s="3"/>
      <c r="M63" s="3"/>
      <c r="N63" s="3"/>
      <c r="O63" s="3"/>
      <c r="P63" s="3"/>
      <c r="Q63" s="3"/>
      <c r="R63" s="3"/>
      <c r="S63" s="3"/>
    </row>
    <row r="64" spans="2:19" x14ac:dyDescent="0.35">
      <c r="B64" s="3"/>
      <c r="C64" s="3"/>
      <c r="D64" s="3"/>
      <c r="E64" s="3"/>
      <c r="F64" s="3"/>
      <c r="G64" s="3"/>
      <c r="H64" s="3"/>
      <c r="I64" s="3"/>
      <c r="K64" s="3"/>
      <c r="L64" s="3"/>
      <c r="M64" s="3"/>
      <c r="N64" s="3"/>
      <c r="O64" s="3"/>
      <c r="P64" s="3"/>
      <c r="Q64" s="3"/>
      <c r="R64" s="3"/>
      <c r="S64" s="3"/>
    </row>
    <row r="65" spans="2:19" x14ac:dyDescent="0.35">
      <c r="B65" s="3"/>
      <c r="C65" s="3"/>
      <c r="D65" s="3"/>
      <c r="E65" s="3"/>
      <c r="F65" s="3"/>
      <c r="G65" s="3"/>
      <c r="H65" s="3"/>
      <c r="I65" s="3"/>
      <c r="K65" s="3"/>
      <c r="L65" s="3"/>
      <c r="M65" s="3"/>
      <c r="N65" s="3"/>
      <c r="O65" s="3"/>
      <c r="P65" s="3"/>
      <c r="Q65" s="3"/>
      <c r="R65" s="3"/>
      <c r="S65"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9BD6-AF67-4761-BDF2-1245659890D0}">
  <dimension ref="A1:R74"/>
  <sheetViews>
    <sheetView tabSelected="1" workbookViewId="0">
      <selection activeCell="O8" sqref="O8"/>
    </sheetView>
  </sheetViews>
  <sheetFormatPr defaultRowHeight="14.5" x14ac:dyDescent="0.35"/>
  <cols>
    <col min="6" max="6" width="11.7265625" customWidth="1"/>
    <col min="7" max="7" width="12.81640625" customWidth="1"/>
    <col min="14" max="14" width="14.453125" customWidth="1"/>
  </cols>
  <sheetData>
    <row r="1" spans="1:18" ht="15.5" x14ac:dyDescent="0.35">
      <c r="A1" s="58"/>
      <c r="B1" s="65" t="s">
        <v>131</v>
      </c>
      <c r="C1" s="58"/>
      <c r="D1" s="58"/>
      <c r="E1" s="58"/>
      <c r="F1" s="58"/>
      <c r="G1" s="58"/>
      <c r="H1" s="58"/>
      <c r="I1" s="58"/>
      <c r="J1" s="58"/>
      <c r="K1" s="58"/>
      <c r="L1" s="58"/>
      <c r="M1" s="58"/>
      <c r="N1" s="58"/>
      <c r="O1" s="58"/>
      <c r="P1" s="58"/>
      <c r="Q1" s="58"/>
      <c r="R1" s="58"/>
    </row>
    <row r="2" spans="1:18" x14ac:dyDescent="0.35">
      <c r="A2" s="58"/>
      <c r="B2" s="8" t="s">
        <v>130</v>
      </c>
      <c r="C2" s="58"/>
      <c r="D2" s="58"/>
      <c r="E2" s="58"/>
      <c r="F2" s="58"/>
      <c r="G2" s="58"/>
      <c r="H2" s="58"/>
      <c r="I2" s="58"/>
      <c r="J2" s="58"/>
      <c r="K2" s="58"/>
      <c r="L2" s="58"/>
      <c r="M2" s="58"/>
      <c r="N2" s="58"/>
      <c r="O2" s="58"/>
      <c r="P2" s="58"/>
      <c r="Q2" s="58"/>
      <c r="R2" s="58"/>
    </row>
    <row r="3" spans="1:18" x14ac:dyDescent="0.35">
      <c r="A3" s="58"/>
      <c r="B3" s="8"/>
      <c r="C3" s="58"/>
      <c r="D3" s="58"/>
      <c r="E3" s="58"/>
      <c r="F3" s="58"/>
      <c r="G3" s="58"/>
      <c r="H3" s="58"/>
      <c r="I3" s="58"/>
      <c r="J3" s="58"/>
      <c r="K3" s="58"/>
      <c r="L3" s="58"/>
      <c r="M3" s="58"/>
      <c r="N3" s="58"/>
      <c r="O3" s="58"/>
      <c r="P3" s="58"/>
      <c r="Q3" s="58"/>
      <c r="R3" s="58"/>
    </row>
    <row r="4" spans="1:18" x14ac:dyDescent="0.35">
      <c r="A4" s="58"/>
      <c r="B4" s="8" t="s">
        <v>5</v>
      </c>
      <c r="C4" s="58"/>
      <c r="D4" s="58" t="s">
        <v>129</v>
      </c>
      <c r="E4" s="58"/>
      <c r="F4" s="58"/>
      <c r="G4" s="58"/>
      <c r="H4" s="58"/>
      <c r="I4" s="58"/>
      <c r="J4" s="58"/>
      <c r="K4" s="58"/>
      <c r="L4" s="58"/>
      <c r="M4" s="58"/>
      <c r="N4" s="58"/>
      <c r="O4" s="58"/>
      <c r="P4" s="58"/>
      <c r="Q4" s="58"/>
      <c r="R4" s="58"/>
    </row>
    <row r="5" spans="1:18" x14ac:dyDescent="0.35">
      <c r="A5" s="58"/>
      <c r="B5" s="8" t="s">
        <v>7</v>
      </c>
      <c r="C5" s="58"/>
      <c r="D5" s="58" t="s">
        <v>128</v>
      </c>
      <c r="E5" s="58"/>
      <c r="F5" s="58"/>
      <c r="G5" s="58"/>
      <c r="H5" s="58"/>
      <c r="I5" s="58"/>
      <c r="J5" s="58"/>
      <c r="K5" s="58"/>
      <c r="L5" s="58"/>
      <c r="M5" s="58"/>
      <c r="N5" s="58"/>
      <c r="O5" s="58"/>
      <c r="P5" s="58"/>
      <c r="Q5" s="58"/>
      <c r="R5" s="58"/>
    </row>
    <row r="6" spans="1:18" x14ac:dyDescent="0.35">
      <c r="A6" s="58"/>
      <c r="B6" s="8" t="s">
        <v>10</v>
      </c>
      <c r="C6" s="58"/>
      <c r="D6" s="58" t="s">
        <v>127</v>
      </c>
      <c r="E6" s="58"/>
      <c r="F6" s="58"/>
      <c r="G6" s="58"/>
      <c r="H6" s="58"/>
      <c r="I6" s="58"/>
      <c r="J6" s="58"/>
      <c r="K6" s="58"/>
      <c r="L6" s="58"/>
      <c r="M6" s="58"/>
      <c r="N6" s="58"/>
      <c r="O6" s="58"/>
      <c r="P6" s="58"/>
      <c r="Q6" s="58"/>
      <c r="R6" s="58"/>
    </row>
    <row r="7" spans="1:18" x14ac:dyDescent="0.35">
      <c r="A7" s="58"/>
      <c r="B7" s="8" t="s">
        <v>30</v>
      </c>
      <c r="C7" s="58"/>
      <c r="D7" s="58" t="s">
        <v>126</v>
      </c>
      <c r="E7" s="58"/>
      <c r="F7" s="58"/>
      <c r="G7" s="58"/>
      <c r="H7" s="58"/>
      <c r="I7" s="58"/>
      <c r="J7" s="58"/>
      <c r="K7" s="58"/>
      <c r="L7" s="58"/>
      <c r="M7" s="58"/>
      <c r="N7" s="58"/>
      <c r="O7" s="58"/>
      <c r="P7" s="58"/>
      <c r="Q7" s="58"/>
      <c r="R7" s="58"/>
    </row>
    <row r="8" spans="1:18" x14ac:dyDescent="0.35">
      <c r="A8" s="58"/>
      <c r="B8" s="58"/>
      <c r="C8" s="58"/>
      <c r="D8" s="58"/>
      <c r="E8" s="58"/>
      <c r="F8" s="58"/>
      <c r="G8" s="58"/>
      <c r="H8" s="58"/>
      <c r="I8" s="58"/>
      <c r="J8" s="58"/>
      <c r="K8" s="58"/>
      <c r="L8" s="58"/>
      <c r="M8" s="58"/>
      <c r="N8" s="58"/>
      <c r="O8" s="58"/>
      <c r="P8" s="58"/>
      <c r="Q8" s="58"/>
      <c r="R8" s="58"/>
    </row>
    <row r="9" spans="1:18" x14ac:dyDescent="0.35">
      <c r="A9" s="58"/>
      <c r="B9" s="8"/>
      <c r="C9" s="58"/>
      <c r="D9" s="58"/>
      <c r="E9" s="58"/>
      <c r="F9" s="58"/>
      <c r="G9" s="58"/>
      <c r="H9" s="58"/>
      <c r="I9" s="58"/>
      <c r="J9" s="58"/>
      <c r="K9" s="58"/>
      <c r="L9" s="58"/>
      <c r="M9" s="58"/>
      <c r="N9" s="58"/>
      <c r="O9" s="58"/>
      <c r="P9" s="58"/>
      <c r="Q9" s="58"/>
      <c r="R9" s="58"/>
    </row>
    <row r="10" spans="1:18" x14ac:dyDescent="0.35">
      <c r="A10" s="58"/>
      <c r="B10" s="8"/>
      <c r="C10" s="58"/>
      <c r="D10" s="58"/>
      <c r="E10" s="58"/>
      <c r="F10" s="58"/>
      <c r="G10" s="58"/>
      <c r="H10" s="58"/>
      <c r="I10" s="58"/>
      <c r="J10" s="58"/>
      <c r="K10" s="58"/>
      <c r="L10" s="58"/>
      <c r="M10" s="58"/>
      <c r="N10" s="58"/>
      <c r="O10" s="58"/>
      <c r="P10" s="58"/>
      <c r="Q10" s="58"/>
      <c r="R10" s="58"/>
    </row>
    <row r="11" spans="1:18" ht="15.5" x14ac:dyDescent="0.35">
      <c r="A11" s="58"/>
      <c r="B11" s="67"/>
      <c r="C11" s="68" t="s">
        <v>125</v>
      </c>
      <c r="D11" s="68" t="s">
        <v>124</v>
      </c>
      <c r="E11" s="58"/>
      <c r="F11" s="67"/>
      <c r="G11" s="71" t="s">
        <v>123</v>
      </c>
      <c r="H11" s="58"/>
      <c r="I11" s="58"/>
      <c r="J11" s="58"/>
      <c r="K11" s="8" t="s">
        <v>135</v>
      </c>
      <c r="L11" s="58" t="s">
        <v>136</v>
      </c>
      <c r="M11" s="58"/>
      <c r="N11" s="58"/>
      <c r="O11" s="58"/>
      <c r="P11" s="58"/>
      <c r="Q11" s="58"/>
      <c r="R11" s="58"/>
    </row>
    <row r="12" spans="1:18" x14ac:dyDescent="0.35">
      <c r="A12" s="58"/>
      <c r="B12" s="67"/>
      <c r="C12" s="69">
        <v>344</v>
      </c>
      <c r="D12" s="69">
        <v>378</v>
      </c>
      <c r="E12" s="58"/>
      <c r="F12" s="67"/>
      <c r="G12" s="72">
        <f>(C12-C$17)*(D12-D$17)</f>
        <v>19490.159999999993</v>
      </c>
      <c r="H12" s="66"/>
      <c r="I12" s="58"/>
      <c r="J12" s="58"/>
      <c r="K12" s="8" t="s">
        <v>137</v>
      </c>
      <c r="L12" s="58" t="s">
        <v>138</v>
      </c>
      <c r="M12" s="58"/>
      <c r="N12" s="63">
        <v>21155.55</v>
      </c>
      <c r="O12" s="58"/>
      <c r="P12" s="58"/>
      <c r="Q12" s="58"/>
      <c r="R12" s="58"/>
    </row>
    <row r="13" spans="1:18" x14ac:dyDescent="0.35">
      <c r="A13" s="58"/>
      <c r="B13" s="67"/>
      <c r="C13" s="69">
        <v>383</v>
      </c>
      <c r="D13" s="69">
        <v>349</v>
      </c>
      <c r="E13" s="58"/>
      <c r="F13" s="67"/>
      <c r="G13" s="72">
        <f t="shared" ref="G13:G16" si="0">(C13-C$17)*(D13-D$17)</f>
        <v>19004.159999999993</v>
      </c>
      <c r="H13" s="66"/>
      <c r="I13" s="58"/>
      <c r="J13" s="58"/>
      <c r="K13" s="8" t="s">
        <v>139</v>
      </c>
      <c r="L13" s="58" t="s">
        <v>140</v>
      </c>
      <c r="M13" s="58"/>
      <c r="N13" s="58"/>
      <c r="O13" s="58"/>
      <c r="P13" s="58"/>
      <c r="Q13" s="58"/>
      <c r="R13" s="58"/>
    </row>
    <row r="14" spans="1:18" x14ac:dyDescent="0.35">
      <c r="A14" s="58"/>
      <c r="B14" s="67"/>
      <c r="C14" s="69">
        <v>611</v>
      </c>
      <c r="D14" s="69">
        <v>503</v>
      </c>
      <c r="E14" s="58"/>
      <c r="F14" s="67"/>
      <c r="G14" s="72">
        <f t="shared" si="0"/>
        <v>1179.3600000000024</v>
      </c>
      <c r="H14" s="66"/>
      <c r="I14" s="58"/>
      <c r="J14" s="58"/>
      <c r="K14" s="58"/>
      <c r="L14" s="58" t="s">
        <v>141</v>
      </c>
      <c r="M14" s="58"/>
      <c r="N14" s="58"/>
      <c r="O14" s="58"/>
      <c r="P14" s="58"/>
      <c r="Q14" s="58"/>
      <c r="R14" s="58"/>
    </row>
    <row r="15" spans="1:18" x14ac:dyDescent="0.35">
      <c r="A15" s="58"/>
      <c r="B15" s="67"/>
      <c r="C15" s="69">
        <v>713</v>
      </c>
      <c r="D15" s="69">
        <v>719</v>
      </c>
      <c r="E15" s="58"/>
      <c r="F15" s="67"/>
      <c r="G15" s="72">
        <f t="shared" si="0"/>
        <v>44714.160000000011</v>
      </c>
      <c r="H15" s="66"/>
      <c r="I15" s="58"/>
      <c r="J15" s="58"/>
      <c r="K15" s="58"/>
      <c r="L15" s="58"/>
      <c r="M15" s="58"/>
      <c r="N15" s="58"/>
      <c r="O15" s="58"/>
      <c r="P15" s="58"/>
      <c r="Q15" s="58"/>
      <c r="R15" s="58"/>
    </row>
    <row r="16" spans="1:18" x14ac:dyDescent="0.35">
      <c r="A16" s="58"/>
      <c r="B16" s="67"/>
      <c r="C16" s="69">
        <v>536</v>
      </c>
      <c r="D16" s="69">
        <v>503</v>
      </c>
      <c r="E16" s="58"/>
      <c r="F16" s="67"/>
      <c r="G16" s="72">
        <f t="shared" si="0"/>
        <v>234.3600000000007</v>
      </c>
      <c r="H16" s="66"/>
      <c r="I16" s="58"/>
      <c r="J16" s="58"/>
      <c r="K16" s="58"/>
      <c r="L16" s="58"/>
      <c r="M16" s="58"/>
      <c r="N16" s="58"/>
      <c r="O16" s="58"/>
      <c r="P16" s="58"/>
      <c r="Q16" s="58"/>
      <c r="R16" s="58"/>
    </row>
    <row r="17" spans="1:18" x14ac:dyDescent="0.35">
      <c r="A17" s="58"/>
      <c r="B17" s="68" t="s">
        <v>38</v>
      </c>
      <c r="C17" s="70">
        <f>AVERAGE(C12:C16)</f>
        <v>517.4</v>
      </c>
      <c r="D17" s="70">
        <f>AVERAGE(D12:D16)</f>
        <v>490.4</v>
      </c>
      <c r="E17" s="58"/>
      <c r="F17" s="13" t="s">
        <v>132</v>
      </c>
      <c r="G17" s="80">
        <f>SUM(G12:G16)</f>
        <v>84622.2</v>
      </c>
      <c r="H17" s="66"/>
      <c r="I17" s="58"/>
      <c r="J17" s="58"/>
      <c r="K17" s="58"/>
      <c r="L17" s="58"/>
      <c r="M17" s="58"/>
      <c r="N17" s="58"/>
      <c r="O17" s="58"/>
      <c r="P17" s="58"/>
      <c r="Q17" s="58"/>
      <c r="R17" s="58"/>
    </row>
    <row r="18" spans="1:18" x14ac:dyDescent="0.35">
      <c r="A18" s="58"/>
      <c r="B18" s="35"/>
      <c r="C18" s="61"/>
      <c r="D18" s="61"/>
      <c r="E18" s="58"/>
      <c r="F18" s="8" t="s">
        <v>133</v>
      </c>
      <c r="G18" s="62">
        <v>5</v>
      </c>
      <c r="H18" s="66"/>
      <c r="I18" s="58"/>
      <c r="J18" s="58"/>
      <c r="K18" s="58"/>
      <c r="L18" s="58"/>
      <c r="M18" s="58"/>
      <c r="N18" s="58"/>
      <c r="O18" s="58"/>
      <c r="P18" s="58"/>
      <c r="Q18" s="58"/>
      <c r="R18" s="58"/>
    </row>
    <row r="19" spans="1:18" x14ac:dyDescent="0.35">
      <c r="A19" s="58"/>
      <c r="B19" s="8"/>
      <c r="C19" s="63"/>
      <c r="D19" s="63"/>
      <c r="E19" s="58"/>
      <c r="F19" s="8" t="s">
        <v>134</v>
      </c>
      <c r="G19" s="64">
        <f>G17/(G18-1)</f>
        <v>21155.55</v>
      </c>
      <c r="H19" s="58"/>
      <c r="I19" s="58"/>
      <c r="J19" s="58"/>
      <c r="K19" s="58"/>
      <c r="L19" s="58"/>
      <c r="M19" s="58"/>
      <c r="N19" s="58"/>
      <c r="O19" s="58"/>
      <c r="P19" s="58"/>
      <c r="Q19" s="58"/>
      <c r="R19" s="58"/>
    </row>
    <row r="20" spans="1:18" x14ac:dyDescent="0.35">
      <c r="A20" s="58"/>
      <c r="B20" s="8"/>
      <c r="C20" s="61"/>
      <c r="D20" s="61"/>
      <c r="E20" s="58"/>
      <c r="F20" s="8"/>
      <c r="G20" s="60"/>
      <c r="H20" s="58"/>
      <c r="I20" s="58"/>
      <c r="J20" s="58"/>
      <c r="K20" s="58"/>
      <c r="L20" s="58"/>
      <c r="M20" s="58"/>
      <c r="N20" s="58"/>
      <c r="O20" s="58"/>
      <c r="P20" s="58"/>
      <c r="Q20" s="58"/>
      <c r="R20" s="58"/>
    </row>
    <row r="21" spans="1:18" x14ac:dyDescent="0.35">
      <c r="A21" s="58"/>
      <c r="B21" s="58"/>
      <c r="C21" s="58"/>
      <c r="D21" s="58"/>
      <c r="E21" s="58"/>
      <c r="F21" s="58"/>
      <c r="G21" s="58"/>
      <c r="H21" s="58"/>
      <c r="I21" s="58"/>
      <c r="J21" s="58"/>
      <c r="K21" s="58"/>
      <c r="L21" s="58"/>
      <c r="M21" s="58"/>
      <c r="N21" s="58"/>
      <c r="O21" s="58"/>
      <c r="P21" s="58"/>
      <c r="Q21" s="58"/>
      <c r="R21" s="58"/>
    </row>
    <row r="22" spans="1:18" x14ac:dyDescent="0.35">
      <c r="A22" s="58"/>
      <c r="B22" s="58"/>
      <c r="C22" s="58"/>
      <c r="D22" s="58"/>
      <c r="E22" s="58"/>
      <c r="F22" s="8"/>
      <c r="G22" s="59"/>
      <c r="H22" s="58"/>
      <c r="I22" s="58"/>
      <c r="J22" s="58"/>
      <c r="K22" s="58"/>
      <c r="L22" s="58"/>
      <c r="M22" s="58"/>
      <c r="N22" s="58"/>
      <c r="O22" s="58"/>
      <c r="P22" s="58"/>
      <c r="Q22" s="58"/>
      <c r="R22" s="58"/>
    </row>
    <row r="23" spans="1:18" x14ac:dyDescent="0.35">
      <c r="A23" s="58"/>
      <c r="B23" s="58"/>
      <c r="C23" s="58"/>
      <c r="D23" s="58"/>
      <c r="E23" s="58"/>
      <c r="F23" s="58"/>
      <c r="G23" s="58"/>
      <c r="H23" s="58"/>
      <c r="I23" s="58"/>
      <c r="J23" s="58"/>
      <c r="K23" s="58"/>
      <c r="L23" s="58"/>
      <c r="M23" s="58"/>
      <c r="N23" s="58"/>
      <c r="O23" s="58"/>
      <c r="P23" s="58"/>
      <c r="Q23" s="58"/>
      <c r="R23" s="58"/>
    </row>
    <row r="24" spans="1:18" x14ac:dyDescent="0.35">
      <c r="A24" s="58"/>
      <c r="B24" s="58"/>
      <c r="C24" s="58"/>
      <c r="D24" s="58"/>
      <c r="E24" s="58"/>
      <c r="F24" s="58"/>
      <c r="G24" s="58"/>
      <c r="H24" s="58"/>
      <c r="I24" s="58"/>
      <c r="J24" s="58"/>
      <c r="K24" s="58"/>
      <c r="L24" s="58"/>
      <c r="M24" s="58"/>
      <c r="N24" s="58"/>
      <c r="O24" s="58"/>
      <c r="P24" s="58"/>
      <c r="Q24" s="58"/>
      <c r="R24" s="58"/>
    </row>
    <row r="25" spans="1:18" x14ac:dyDescent="0.35">
      <c r="A25" s="58"/>
      <c r="B25" s="58"/>
      <c r="C25" s="58"/>
      <c r="D25" s="58"/>
      <c r="E25" s="58"/>
      <c r="F25" s="58"/>
      <c r="G25" s="58"/>
      <c r="H25" s="58"/>
      <c r="I25" s="58"/>
      <c r="J25" s="58"/>
      <c r="K25" s="58"/>
      <c r="L25" s="58"/>
      <c r="M25" s="58"/>
      <c r="N25" s="58"/>
      <c r="O25" s="58"/>
      <c r="P25" s="58"/>
      <c r="Q25" s="58"/>
      <c r="R25" s="58"/>
    </row>
    <row r="26" spans="1:18" x14ac:dyDescent="0.35">
      <c r="A26" s="58"/>
      <c r="B26" s="58"/>
      <c r="C26" s="58"/>
      <c r="D26" s="58"/>
      <c r="E26" s="58"/>
      <c r="F26" s="58"/>
      <c r="G26" s="58"/>
      <c r="H26" s="58"/>
      <c r="I26" s="58"/>
      <c r="J26" s="58"/>
      <c r="K26" s="58"/>
      <c r="L26" s="58"/>
      <c r="M26" s="58"/>
      <c r="N26" s="58"/>
      <c r="O26" s="58"/>
      <c r="P26" s="58"/>
      <c r="Q26" s="58"/>
      <c r="R26" s="58"/>
    </row>
    <row r="27" spans="1:18" x14ac:dyDescent="0.35">
      <c r="A27" s="58"/>
      <c r="B27" s="58"/>
      <c r="C27" s="58"/>
      <c r="D27" s="58"/>
      <c r="E27" s="58"/>
      <c r="F27" s="58"/>
      <c r="G27" s="58"/>
      <c r="H27" s="58"/>
      <c r="I27" s="58"/>
      <c r="J27" s="58"/>
      <c r="K27" s="58"/>
      <c r="L27" s="58"/>
      <c r="M27" s="58"/>
      <c r="N27" s="58"/>
      <c r="O27" s="58"/>
      <c r="P27" s="58"/>
      <c r="Q27" s="58"/>
      <c r="R27" s="58"/>
    </row>
    <row r="28" spans="1:18" x14ac:dyDescent="0.35">
      <c r="A28" s="58"/>
      <c r="B28" s="58"/>
      <c r="C28" s="58"/>
      <c r="D28" s="58"/>
      <c r="E28" s="58"/>
      <c r="F28" s="58"/>
      <c r="G28" s="58"/>
      <c r="H28" s="58"/>
      <c r="I28" s="58"/>
      <c r="J28" s="58"/>
      <c r="K28" s="58"/>
      <c r="L28" s="58"/>
      <c r="M28" s="58"/>
      <c r="N28" s="58"/>
      <c r="O28" s="58"/>
      <c r="P28" s="58"/>
      <c r="Q28" s="58"/>
      <c r="R28" s="58"/>
    </row>
    <row r="29" spans="1:18" x14ac:dyDescent="0.35">
      <c r="A29" s="58"/>
      <c r="B29" s="58"/>
      <c r="C29" s="58"/>
      <c r="D29" s="58"/>
      <c r="E29" s="58"/>
      <c r="F29" s="58"/>
      <c r="G29" s="58"/>
      <c r="H29" s="58"/>
      <c r="I29" s="58"/>
      <c r="J29" s="58"/>
      <c r="K29" s="58"/>
      <c r="L29" s="58"/>
      <c r="M29" s="58"/>
      <c r="N29" s="58"/>
      <c r="O29" s="58"/>
      <c r="P29" s="58"/>
      <c r="Q29" s="58"/>
      <c r="R29" s="58"/>
    </row>
    <row r="30" spans="1:18" x14ac:dyDescent="0.35">
      <c r="A30" s="58"/>
      <c r="B30" s="58"/>
      <c r="C30" s="58"/>
      <c r="D30" s="58"/>
      <c r="E30" s="58"/>
      <c r="F30" s="58"/>
      <c r="G30" s="58"/>
      <c r="H30" s="58"/>
      <c r="I30" s="58"/>
      <c r="J30" s="58"/>
      <c r="K30" s="58"/>
      <c r="L30" s="58"/>
      <c r="M30" s="58"/>
      <c r="N30" s="58"/>
      <c r="O30" s="58"/>
      <c r="P30" s="58"/>
      <c r="Q30" s="58"/>
      <c r="R30" s="58"/>
    </row>
    <row r="31" spans="1:18" x14ac:dyDescent="0.35">
      <c r="A31" s="58"/>
      <c r="B31" s="58"/>
      <c r="C31" s="58"/>
      <c r="D31" s="58"/>
      <c r="E31" s="58"/>
      <c r="F31" s="58"/>
      <c r="G31" s="58"/>
      <c r="H31" s="58"/>
      <c r="I31" s="58"/>
      <c r="J31" s="58"/>
      <c r="K31" s="58"/>
      <c r="L31" s="58"/>
      <c r="M31" s="58"/>
      <c r="N31" s="58"/>
      <c r="O31" s="58"/>
      <c r="P31" s="58"/>
      <c r="Q31" s="58"/>
      <c r="R31" s="58"/>
    </row>
    <row r="32" spans="1:18" x14ac:dyDescent="0.35">
      <c r="A32" s="58"/>
      <c r="B32" s="58"/>
      <c r="C32" s="58"/>
      <c r="D32" s="58"/>
      <c r="E32" s="58"/>
      <c r="F32" s="58"/>
      <c r="G32" s="58"/>
      <c r="H32" s="58"/>
      <c r="I32" s="58"/>
      <c r="J32" s="58"/>
      <c r="K32" s="58"/>
      <c r="L32" s="58"/>
      <c r="M32" s="58"/>
      <c r="N32" s="58"/>
      <c r="O32" s="58"/>
      <c r="P32" s="58"/>
      <c r="Q32" s="58"/>
      <c r="R32" s="58"/>
    </row>
    <row r="33" spans="1:18" x14ac:dyDescent="0.35">
      <c r="A33" s="58"/>
      <c r="B33" s="58"/>
      <c r="C33" s="58"/>
      <c r="D33" s="58"/>
      <c r="E33" s="58"/>
      <c r="F33" s="58"/>
      <c r="G33" s="58"/>
      <c r="H33" s="58"/>
      <c r="I33" s="58"/>
      <c r="J33" s="58"/>
      <c r="K33" s="58"/>
      <c r="L33" s="58"/>
      <c r="M33" s="58"/>
      <c r="N33" s="58"/>
      <c r="O33" s="58"/>
      <c r="P33" s="58"/>
      <c r="Q33" s="58"/>
      <c r="R33" s="58"/>
    </row>
    <row r="34" spans="1:18" x14ac:dyDescent="0.35">
      <c r="A34" s="58"/>
      <c r="B34" s="58"/>
      <c r="C34" s="58"/>
      <c r="D34" s="58"/>
      <c r="E34" s="58"/>
      <c r="F34" s="58"/>
      <c r="G34" s="58"/>
      <c r="H34" s="58"/>
      <c r="I34" s="58"/>
      <c r="J34" s="58"/>
      <c r="K34" s="58"/>
      <c r="L34" s="58"/>
      <c r="M34" s="58"/>
      <c r="N34" s="58"/>
      <c r="O34" s="58"/>
      <c r="P34" s="58"/>
      <c r="Q34" s="58"/>
      <c r="R34" s="58"/>
    </row>
    <row r="35" spans="1:18" x14ac:dyDescent="0.35">
      <c r="A35" s="58"/>
      <c r="B35" s="58"/>
      <c r="C35" s="58"/>
      <c r="D35" s="58"/>
      <c r="E35" s="58"/>
      <c r="F35" s="58"/>
      <c r="G35" s="58"/>
      <c r="H35" s="58"/>
      <c r="I35" s="58"/>
      <c r="J35" s="58"/>
      <c r="K35" s="58"/>
      <c r="L35" s="58"/>
      <c r="M35" s="58"/>
      <c r="N35" s="58"/>
      <c r="O35" s="58"/>
      <c r="P35" s="58"/>
      <c r="Q35" s="58"/>
      <c r="R35" s="58"/>
    </row>
    <row r="36" spans="1:18" x14ac:dyDescent="0.35">
      <c r="A36" s="58"/>
      <c r="B36" s="58"/>
      <c r="C36" s="58"/>
      <c r="D36" s="58"/>
      <c r="E36" s="58"/>
      <c r="F36" s="58"/>
      <c r="G36" s="58"/>
      <c r="H36" s="58"/>
      <c r="I36" s="58"/>
      <c r="J36" s="58"/>
      <c r="K36" s="58"/>
      <c r="L36" s="58"/>
      <c r="M36" s="58"/>
      <c r="N36" s="58"/>
      <c r="O36" s="58"/>
      <c r="P36" s="58"/>
      <c r="Q36" s="58"/>
      <c r="R36" s="58"/>
    </row>
    <row r="37" spans="1:18" x14ac:dyDescent="0.35">
      <c r="A37" s="58"/>
      <c r="B37" s="58"/>
      <c r="C37" s="58"/>
      <c r="D37" s="58"/>
      <c r="E37" s="58"/>
      <c r="F37" s="58"/>
      <c r="G37" s="58"/>
      <c r="H37" s="58"/>
      <c r="I37" s="58"/>
      <c r="J37" s="58"/>
      <c r="K37" s="58"/>
      <c r="L37" s="58"/>
      <c r="M37" s="58"/>
      <c r="N37" s="58"/>
      <c r="O37" s="58"/>
      <c r="P37" s="58"/>
      <c r="Q37" s="58"/>
      <c r="R37" s="58"/>
    </row>
    <row r="38" spans="1:18" x14ac:dyDescent="0.35">
      <c r="A38" s="58"/>
      <c r="B38" s="58"/>
      <c r="C38" s="58"/>
      <c r="D38" s="58"/>
      <c r="E38" s="58"/>
      <c r="F38" s="58"/>
      <c r="G38" s="58"/>
      <c r="H38" s="58"/>
      <c r="I38" s="58"/>
      <c r="J38" s="58"/>
      <c r="K38" s="58"/>
      <c r="L38" s="58"/>
      <c r="M38" s="58"/>
      <c r="N38" s="58"/>
      <c r="O38" s="58"/>
      <c r="P38" s="58"/>
      <c r="Q38" s="58"/>
      <c r="R38" s="58"/>
    </row>
    <row r="39" spans="1:18" x14ac:dyDescent="0.35">
      <c r="A39" s="58"/>
      <c r="B39" s="58"/>
      <c r="C39" s="58"/>
      <c r="D39" s="58"/>
      <c r="E39" s="58"/>
      <c r="F39" s="58"/>
      <c r="G39" s="58"/>
      <c r="H39" s="58"/>
      <c r="I39" s="58"/>
      <c r="J39" s="58"/>
      <c r="K39" s="58"/>
      <c r="L39" s="58"/>
      <c r="M39" s="58"/>
      <c r="N39" s="58"/>
      <c r="O39" s="58"/>
      <c r="P39" s="58"/>
      <c r="Q39" s="58"/>
      <c r="R39" s="58"/>
    </row>
    <row r="40" spans="1:18" x14ac:dyDescent="0.35">
      <c r="A40" s="58"/>
      <c r="B40" s="58"/>
      <c r="C40" s="58"/>
      <c r="D40" s="58"/>
      <c r="E40" s="58"/>
      <c r="F40" s="58"/>
      <c r="G40" s="58"/>
      <c r="H40" s="58"/>
      <c r="I40" s="58"/>
      <c r="J40" s="58"/>
      <c r="K40" s="58"/>
      <c r="L40" s="58"/>
      <c r="M40" s="58"/>
      <c r="N40" s="58"/>
      <c r="O40" s="58"/>
      <c r="P40" s="58"/>
      <c r="Q40" s="58"/>
      <c r="R40" s="58"/>
    </row>
    <row r="41" spans="1:18" x14ac:dyDescent="0.35">
      <c r="A41" s="58"/>
      <c r="B41" s="58"/>
      <c r="C41" s="58"/>
      <c r="D41" s="58"/>
      <c r="E41" s="58"/>
      <c r="F41" s="58"/>
      <c r="G41" s="58"/>
      <c r="H41" s="58"/>
      <c r="I41" s="58"/>
      <c r="J41" s="58"/>
      <c r="K41" s="58"/>
      <c r="L41" s="58"/>
      <c r="M41" s="58"/>
      <c r="N41" s="58"/>
      <c r="O41" s="58"/>
      <c r="P41" s="58"/>
      <c r="Q41" s="58"/>
      <c r="R41" s="58"/>
    </row>
    <row r="42" spans="1:18" x14ac:dyDescent="0.35">
      <c r="A42" s="58"/>
      <c r="B42" s="58"/>
      <c r="C42" s="58"/>
      <c r="D42" s="58"/>
      <c r="E42" s="58"/>
      <c r="F42" s="58"/>
      <c r="G42" s="58"/>
      <c r="H42" s="58"/>
      <c r="I42" s="58"/>
      <c r="J42" s="58"/>
      <c r="K42" s="58"/>
      <c r="L42" s="58"/>
      <c r="M42" s="58"/>
      <c r="N42" s="58"/>
      <c r="O42" s="58"/>
      <c r="P42" s="58"/>
      <c r="Q42" s="58"/>
      <c r="R42" s="58"/>
    </row>
    <row r="43" spans="1:18" x14ac:dyDescent="0.35">
      <c r="A43" s="58"/>
      <c r="B43" s="58"/>
      <c r="C43" s="58"/>
      <c r="D43" s="58"/>
      <c r="E43" s="58"/>
      <c r="F43" s="58"/>
      <c r="G43" s="58"/>
      <c r="H43" s="58"/>
      <c r="I43" s="58"/>
      <c r="J43" s="58"/>
      <c r="K43" s="58"/>
      <c r="L43" s="58"/>
      <c r="M43" s="58"/>
      <c r="N43" s="58"/>
      <c r="O43" s="58"/>
      <c r="P43" s="58"/>
      <c r="Q43" s="58"/>
      <c r="R43" s="58"/>
    </row>
    <row r="44" spans="1:18" x14ac:dyDescent="0.35">
      <c r="A44" s="58"/>
      <c r="B44" s="58"/>
      <c r="C44" s="58"/>
      <c r="D44" s="58"/>
      <c r="E44" s="58"/>
      <c r="F44" s="58"/>
      <c r="G44" s="58"/>
      <c r="H44" s="58"/>
      <c r="I44" s="58"/>
      <c r="J44" s="58"/>
      <c r="K44" s="58"/>
      <c r="L44" s="58"/>
      <c r="M44" s="58"/>
      <c r="N44" s="58"/>
      <c r="O44" s="58"/>
      <c r="P44" s="58"/>
      <c r="Q44" s="58"/>
      <c r="R44" s="58"/>
    </row>
    <row r="45" spans="1:18" x14ac:dyDescent="0.35">
      <c r="A45" s="58"/>
      <c r="B45" s="58"/>
      <c r="C45" s="58"/>
      <c r="D45" s="58"/>
      <c r="E45" s="58"/>
      <c r="F45" s="58"/>
      <c r="G45" s="58"/>
      <c r="H45" s="58"/>
      <c r="I45" s="58"/>
      <c r="J45" s="58"/>
      <c r="K45" s="58"/>
      <c r="L45" s="58"/>
      <c r="M45" s="58"/>
      <c r="N45" s="58"/>
      <c r="O45" s="58"/>
      <c r="P45" s="58"/>
      <c r="Q45" s="58"/>
      <c r="R45" s="58"/>
    </row>
    <row r="46" spans="1:18" x14ac:dyDescent="0.35">
      <c r="A46" s="58"/>
      <c r="B46" s="58"/>
      <c r="C46" s="58"/>
      <c r="D46" s="58"/>
      <c r="E46" s="58"/>
      <c r="F46" s="58"/>
      <c r="G46" s="58"/>
      <c r="H46" s="58"/>
      <c r="I46" s="58"/>
      <c r="J46" s="58"/>
      <c r="K46" s="58"/>
      <c r="L46" s="58"/>
      <c r="M46" s="58"/>
      <c r="N46" s="58"/>
      <c r="O46" s="58"/>
      <c r="P46" s="58"/>
      <c r="Q46" s="58"/>
      <c r="R46" s="58"/>
    </row>
    <row r="47" spans="1:18" x14ac:dyDescent="0.35">
      <c r="A47" s="58"/>
      <c r="B47" s="58"/>
      <c r="C47" s="58"/>
      <c r="D47" s="58"/>
      <c r="E47" s="58"/>
      <c r="F47" s="58"/>
      <c r="G47" s="58"/>
      <c r="H47" s="58"/>
      <c r="I47" s="58"/>
      <c r="J47" s="58"/>
      <c r="K47" s="58"/>
      <c r="L47" s="58"/>
      <c r="M47" s="58"/>
      <c r="N47" s="58"/>
      <c r="O47" s="58"/>
      <c r="P47" s="58"/>
      <c r="Q47" s="58"/>
      <c r="R47" s="58"/>
    </row>
    <row r="48" spans="1:18" x14ac:dyDescent="0.35">
      <c r="A48" s="58"/>
      <c r="B48" s="58"/>
      <c r="C48" s="58"/>
      <c r="D48" s="58"/>
      <c r="E48" s="58"/>
      <c r="F48" s="58"/>
      <c r="G48" s="58"/>
      <c r="H48" s="58"/>
      <c r="I48" s="58"/>
      <c r="J48" s="58"/>
      <c r="K48" s="58"/>
      <c r="L48" s="58"/>
      <c r="M48" s="58"/>
      <c r="N48" s="58"/>
      <c r="O48" s="58"/>
      <c r="P48" s="58"/>
      <c r="Q48" s="58"/>
      <c r="R48" s="58"/>
    </row>
    <row r="49" spans="1:18" x14ac:dyDescent="0.35">
      <c r="A49" s="58"/>
      <c r="B49" s="58"/>
      <c r="C49" s="58"/>
      <c r="D49" s="58"/>
      <c r="E49" s="58"/>
      <c r="F49" s="58"/>
      <c r="G49" s="58"/>
      <c r="H49" s="58"/>
      <c r="I49" s="58"/>
      <c r="J49" s="58"/>
      <c r="K49" s="58"/>
      <c r="L49" s="58"/>
      <c r="M49" s="58"/>
      <c r="N49" s="58"/>
      <c r="O49" s="58"/>
      <c r="P49" s="58"/>
      <c r="Q49" s="58"/>
      <c r="R49" s="58"/>
    </row>
    <row r="50" spans="1:18" x14ac:dyDescent="0.35">
      <c r="A50" s="58"/>
      <c r="B50" s="58"/>
      <c r="C50" s="58"/>
      <c r="D50" s="58"/>
      <c r="E50" s="58"/>
      <c r="F50" s="58"/>
      <c r="G50" s="58"/>
      <c r="H50" s="58"/>
      <c r="I50" s="58"/>
      <c r="J50" s="58"/>
      <c r="K50" s="58"/>
      <c r="L50" s="58"/>
      <c r="M50" s="58"/>
      <c r="N50" s="58"/>
      <c r="O50" s="58"/>
      <c r="P50" s="58"/>
      <c r="Q50" s="58"/>
      <c r="R50" s="58"/>
    </row>
    <row r="51" spans="1:18" x14ac:dyDescent="0.35">
      <c r="A51" s="58"/>
      <c r="B51" s="58"/>
      <c r="C51" s="58"/>
      <c r="D51" s="58"/>
      <c r="E51" s="58"/>
      <c r="F51" s="58"/>
      <c r="G51" s="58"/>
      <c r="H51" s="58"/>
      <c r="I51" s="58"/>
      <c r="J51" s="58"/>
      <c r="K51" s="58"/>
      <c r="L51" s="58"/>
      <c r="M51" s="58"/>
      <c r="N51" s="58"/>
      <c r="O51" s="58"/>
      <c r="P51" s="58"/>
      <c r="Q51" s="58"/>
      <c r="R51" s="58"/>
    </row>
    <row r="52" spans="1:18" x14ac:dyDescent="0.35">
      <c r="A52" s="58"/>
      <c r="B52" s="58"/>
      <c r="C52" s="58"/>
      <c r="D52" s="58"/>
      <c r="E52" s="58"/>
      <c r="F52" s="58"/>
      <c r="G52" s="58"/>
      <c r="H52" s="58"/>
      <c r="I52" s="58"/>
      <c r="J52" s="58"/>
      <c r="K52" s="58"/>
      <c r="L52" s="58"/>
      <c r="M52" s="58"/>
      <c r="N52" s="58"/>
      <c r="O52" s="58"/>
      <c r="P52" s="58"/>
      <c r="Q52" s="58"/>
      <c r="R52" s="58"/>
    </row>
    <row r="53" spans="1:18" x14ac:dyDescent="0.35">
      <c r="A53" s="58"/>
      <c r="B53" s="58"/>
      <c r="C53" s="58"/>
      <c r="D53" s="58"/>
      <c r="E53" s="58"/>
      <c r="F53" s="58"/>
      <c r="G53" s="58"/>
      <c r="H53" s="58"/>
      <c r="I53" s="58"/>
      <c r="J53" s="58"/>
      <c r="K53" s="58"/>
      <c r="L53" s="58"/>
      <c r="M53" s="58"/>
      <c r="N53" s="58"/>
      <c r="O53" s="58"/>
      <c r="P53" s="58"/>
      <c r="Q53" s="58"/>
      <c r="R53" s="58"/>
    </row>
    <row r="54" spans="1:18" x14ac:dyDescent="0.35">
      <c r="A54" s="58"/>
      <c r="B54" s="58"/>
      <c r="C54" s="58"/>
      <c r="D54" s="58"/>
      <c r="E54" s="58"/>
      <c r="F54" s="58"/>
      <c r="G54" s="58"/>
      <c r="H54" s="58"/>
      <c r="I54" s="58"/>
      <c r="J54" s="58"/>
      <c r="K54" s="58"/>
      <c r="L54" s="58"/>
      <c r="M54" s="58"/>
      <c r="N54" s="58"/>
      <c r="O54" s="58"/>
      <c r="P54" s="58"/>
      <c r="Q54" s="58"/>
      <c r="R54" s="58"/>
    </row>
    <row r="55" spans="1:18" x14ac:dyDescent="0.35">
      <c r="A55" s="58"/>
      <c r="B55" s="58"/>
      <c r="C55" s="58"/>
      <c r="D55" s="58"/>
      <c r="E55" s="58"/>
      <c r="F55" s="58"/>
      <c r="G55" s="58"/>
      <c r="H55" s="58"/>
      <c r="I55" s="58"/>
      <c r="J55" s="58"/>
      <c r="K55" s="58"/>
      <c r="L55" s="58"/>
      <c r="M55" s="58"/>
      <c r="N55" s="58"/>
      <c r="O55" s="58"/>
      <c r="P55" s="58"/>
      <c r="Q55" s="58"/>
      <c r="R55" s="58"/>
    </row>
    <row r="56" spans="1:18" x14ac:dyDescent="0.35">
      <c r="A56" s="58"/>
      <c r="B56" s="58"/>
      <c r="C56" s="58"/>
      <c r="D56" s="58"/>
      <c r="E56" s="58"/>
      <c r="F56" s="58"/>
      <c r="G56" s="58"/>
      <c r="H56" s="58"/>
      <c r="I56" s="58"/>
      <c r="J56" s="58"/>
      <c r="K56" s="58"/>
      <c r="L56" s="58"/>
      <c r="M56" s="58"/>
      <c r="N56" s="58"/>
      <c r="O56" s="58"/>
      <c r="P56" s="58"/>
      <c r="Q56" s="58"/>
      <c r="R56" s="58"/>
    </row>
    <row r="57" spans="1:18" x14ac:dyDescent="0.35">
      <c r="A57" s="58"/>
      <c r="B57" s="58"/>
      <c r="C57" s="58"/>
      <c r="D57" s="58"/>
      <c r="E57" s="58"/>
      <c r="F57" s="58"/>
      <c r="G57" s="58"/>
      <c r="H57" s="58"/>
      <c r="I57" s="58"/>
      <c r="J57" s="58"/>
      <c r="K57" s="58"/>
      <c r="L57" s="58"/>
      <c r="M57" s="58"/>
      <c r="N57" s="58"/>
      <c r="O57" s="58"/>
      <c r="P57" s="58"/>
      <c r="Q57" s="58"/>
      <c r="R57" s="58"/>
    </row>
    <row r="58" spans="1:18" x14ac:dyDescent="0.35">
      <c r="A58" s="58"/>
      <c r="B58" s="58"/>
      <c r="C58" s="58"/>
      <c r="D58" s="58"/>
      <c r="E58" s="58"/>
      <c r="F58" s="58"/>
      <c r="G58" s="58"/>
      <c r="H58" s="58"/>
      <c r="I58" s="58"/>
      <c r="J58" s="58"/>
      <c r="K58" s="58"/>
      <c r="L58" s="58"/>
      <c r="M58" s="58"/>
      <c r="N58" s="58"/>
      <c r="O58" s="58"/>
      <c r="P58" s="58"/>
      <c r="Q58" s="58"/>
      <c r="R58" s="58"/>
    </row>
    <row r="59" spans="1:18" x14ac:dyDescent="0.35">
      <c r="A59" s="58"/>
      <c r="B59" s="58"/>
      <c r="C59" s="58"/>
      <c r="D59" s="58"/>
      <c r="E59" s="58"/>
      <c r="F59" s="58"/>
      <c r="G59" s="58"/>
      <c r="H59" s="58"/>
      <c r="I59" s="58"/>
      <c r="J59" s="58"/>
      <c r="K59" s="58"/>
      <c r="L59" s="58"/>
      <c r="M59" s="58"/>
      <c r="N59" s="58"/>
      <c r="O59" s="58"/>
      <c r="P59" s="58"/>
      <c r="Q59" s="58"/>
      <c r="R59" s="58"/>
    </row>
    <row r="60" spans="1:18" x14ac:dyDescent="0.35">
      <c r="A60" s="58"/>
      <c r="B60" s="58"/>
      <c r="C60" s="58"/>
      <c r="D60" s="58"/>
      <c r="E60" s="58"/>
      <c r="F60" s="58"/>
      <c r="G60" s="58"/>
      <c r="H60" s="58"/>
      <c r="I60" s="58"/>
      <c r="J60" s="58"/>
      <c r="K60" s="58"/>
      <c r="L60" s="58"/>
      <c r="M60" s="58"/>
      <c r="N60" s="58"/>
      <c r="O60" s="58"/>
      <c r="P60" s="58"/>
      <c r="Q60" s="58"/>
      <c r="R60" s="58"/>
    </row>
    <row r="61" spans="1:18" x14ac:dyDescent="0.35">
      <c r="A61" s="58"/>
      <c r="B61" s="58"/>
      <c r="C61" s="58"/>
      <c r="D61" s="58"/>
      <c r="E61" s="58"/>
      <c r="F61" s="58"/>
      <c r="G61" s="58"/>
      <c r="H61" s="58"/>
      <c r="I61" s="58"/>
      <c r="J61" s="58"/>
      <c r="K61" s="58"/>
      <c r="L61" s="58"/>
      <c r="M61" s="58"/>
      <c r="N61" s="58"/>
      <c r="O61" s="58"/>
      <c r="P61" s="58"/>
      <c r="Q61" s="58"/>
      <c r="R61" s="58"/>
    </row>
    <row r="62" spans="1:18" x14ac:dyDescent="0.35">
      <c r="A62" s="58"/>
      <c r="B62" s="58"/>
      <c r="C62" s="58"/>
      <c r="D62" s="58"/>
      <c r="E62" s="58"/>
      <c r="F62" s="58"/>
      <c r="G62" s="58"/>
      <c r="H62" s="58"/>
      <c r="I62" s="58"/>
      <c r="J62" s="58"/>
      <c r="K62" s="58"/>
      <c r="L62" s="58"/>
      <c r="M62" s="58"/>
      <c r="N62" s="58"/>
      <c r="O62" s="58"/>
      <c r="P62" s="58"/>
      <c r="Q62" s="58"/>
      <c r="R62" s="58"/>
    </row>
    <row r="63" spans="1:18" x14ac:dyDescent="0.35">
      <c r="A63" s="58"/>
      <c r="B63" s="58"/>
      <c r="C63" s="58"/>
      <c r="D63" s="58"/>
      <c r="E63" s="58"/>
      <c r="F63" s="58"/>
      <c r="G63" s="58"/>
      <c r="H63" s="58"/>
      <c r="I63" s="58"/>
      <c r="J63" s="58"/>
      <c r="K63" s="58"/>
      <c r="L63" s="58"/>
      <c r="M63" s="58"/>
      <c r="N63" s="58"/>
      <c r="O63" s="58"/>
      <c r="P63" s="58"/>
      <c r="Q63" s="58"/>
      <c r="R63" s="58"/>
    </row>
    <row r="64" spans="1:18" x14ac:dyDescent="0.35">
      <c r="A64" s="58"/>
      <c r="B64" s="58"/>
      <c r="C64" s="58"/>
      <c r="D64" s="58"/>
      <c r="E64" s="58"/>
      <c r="F64" s="58"/>
      <c r="G64" s="58"/>
      <c r="H64" s="58"/>
      <c r="I64" s="58"/>
      <c r="J64" s="58"/>
      <c r="K64" s="58"/>
      <c r="L64" s="58"/>
      <c r="M64" s="58"/>
      <c r="N64" s="58"/>
      <c r="O64" s="58"/>
      <c r="P64" s="58"/>
      <c r="Q64" s="58"/>
      <c r="R64" s="58"/>
    </row>
    <row r="65" spans="1:18" x14ac:dyDescent="0.35">
      <c r="A65" s="58"/>
      <c r="B65" s="58"/>
      <c r="C65" s="58"/>
      <c r="D65" s="58"/>
      <c r="E65" s="58"/>
      <c r="F65" s="58"/>
      <c r="G65" s="58"/>
      <c r="H65" s="58"/>
      <c r="I65" s="58"/>
      <c r="J65" s="58"/>
      <c r="K65" s="58"/>
      <c r="L65" s="58"/>
      <c r="M65" s="58"/>
      <c r="N65" s="58"/>
      <c r="O65" s="58"/>
      <c r="P65" s="58"/>
      <c r="Q65" s="58"/>
      <c r="R65" s="58"/>
    </row>
    <row r="66" spans="1:18" x14ac:dyDescent="0.35">
      <c r="A66" s="58"/>
      <c r="B66" s="58"/>
      <c r="C66" s="58"/>
      <c r="D66" s="58"/>
      <c r="E66" s="58"/>
      <c r="F66" s="58"/>
      <c r="G66" s="58"/>
      <c r="H66" s="58"/>
      <c r="I66" s="58"/>
      <c r="J66" s="58"/>
      <c r="K66" s="58"/>
      <c r="L66" s="58"/>
      <c r="M66" s="58"/>
      <c r="N66" s="58"/>
      <c r="O66" s="58"/>
      <c r="P66" s="58"/>
      <c r="Q66" s="58"/>
      <c r="R66" s="58"/>
    </row>
    <row r="67" spans="1:18" x14ac:dyDescent="0.35">
      <c r="A67" s="58"/>
      <c r="B67" s="58"/>
      <c r="C67" s="58"/>
      <c r="D67" s="58"/>
      <c r="E67" s="58"/>
      <c r="F67" s="58"/>
      <c r="G67" s="58"/>
      <c r="H67" s="58"/>
      <c r="I67" s="58"/>
      <c r="J67" s="58"/>
      <c r="K67" s="58"/>
      <c r="L67" s="58"/>
      <c r="M67" s="58"/>
      <c r="N67" s="58"/>
      <c r="O67" s="58"/>
      <c r="P67" s="58"/>
      <c r="Q67" s="58"/>
      <c r="R67" s="58"/>
    </row>
    <row r="68" spans="1:18" x14ac:dyDescent="0.35">
      <c r="A68" s="58"/>
      <c r="B68" s="58"/>
      <c r="C68" s="58"/>
      <c r="D68" s="58"/>
      <c r="E68" s="58"/>
      <c r="F68" s="58"/>
      <c r="G68" s="58"/>
      <c r="H68" s="58"/>
      <c r="I68" s="58"/>
      <c r="J68" s="58"/>
      <c r="K68" s="58"/>
      <c r="L68" s="58"/>
      <c r="M68" s="58"/>
      <c r="N68" s="58"/>
      <c r="O68" s="58"/>
      <c r="P68" s="58"/>
      <c r="Q68" s="58"/>
      <c r="R68" s="58"/>
    </row>
    <row r="69" spans="1:18" x14ac:dyDescent="0.35">
      <c r="A69" s="58"/>
      <c r="B69" s="58"/>
      <c r="C69" s="58"/>
      <c r="D69" s="58"/>
      <c r="E69" s="58"/>
      <c r="F69" s="58"/>
      <c r="G69" s="58"/>
      <c r="H69" s="58"/>
      <c r="I69" s="58"/>
      <c r="J69" s="58"/>
      <c r="K69" s="58"/>
      <c r="L69" s="58"/>
      <c r="M69" s="58"/>
      <c r="N69" s="58"/>
      <c r="O69" s="58"/>
      <c r="P69" s="58"/>
      <c r="Q69" s="58"/>
      <c r="R69" s="58"/>
    </row>
    <row r="70" spans="1:18" x14ac:dyDescent="0.35">
      <c r="A70" s="58"/>
      <c r="B70" s="58"/>
      <c r="C70" s="58"/>
      <c r="D70" s="58"/>
      <c r="E70" s="58"/>
      <c r="F70" s="58"/>
      <c r="G70" s="58"/>
      <c r="H70" s="58"/>
      <c r="I70" s="58"/>
      <c r="J70" s="58"/>
      <c r="K70" s="58"/>
      <c r="L70" s="58"/>
      <c r="M70" s="58"/>
      <c r="N70" s="58"/>
      <c r="O70" s="58"/>
      <c r="P70" s="58"/>
      <c r="Q70" s="58"/>
      <c r="R70" s="58"/>
    </row>
    <row r="71" spans="1:18" x14ac:dyDescent="0.35">
      <c r="A71" s="58"/>
      <c r="B71" s="58"/>
      <c r="C71" s="58"/>
      <c r="D71" s="58"/>
      <c r="E71" s="58"/>
      <c r="F71" s="58"/>
      <c r="G71" s="58"/>
      <c r="H71" s="58"/>
      <c r="I71" s="58"/>
      <c r="J71" s="58"/>
      <c r="K71" s="58"/>
      <c r="L71" s="58"/>
      <c r="M71" s="58"/>
      <c r="N71" s="58"/>
      <c r="O71" s="58"/>
      <c r="P71" s="58"/>
      <c r="Q71" s="58"/>
      <c r="R71" s="58"/>
    </row>
    <row r="72" spans="1:18" x14ac:dyDescent="0.35">
      <c r="A72" s="58"/>
      <c r="B72" s="58"/>
      <c r="C72" s="58"/>
      <c r="D72" s="58"/>
      <c r="E72" s="58"/>
      <c r="F72" s="58"/>
      <c r="G72" s="58"/>
      <c r="H72" s="58"/>
      <c r="I72" s="58"/>
      <c r="J72" s="58"/>
      <c r="K72" s="58"/>
      <c r="L72" s="58"/>
      <c r="M72" s="58"/>
      <c r="N72" s="58"/>
      <c r="O72" s="58"/>
      <c r="P72" s="58"/>
      <c r="Q72" s="58"/>
      <c r="R72" s="58"/>
    </row>
    <row r="73" spans="1:18" x14ac:dyDescent="0.35">
      <c r="A73" s="58"/>
      <c r="B73" s="58"/>
      <c r="C73" s="58"/>
      <c r="D73" s="58"/>
      <c r="E73" s="58"/>
      <c r="F73" s="58"/>
      <c r="G73" s="58"/>
      <c r="H73" s="58"/>
      <c r="I73" s="58"/>
      <c r="J73" s="58"/>
      <c r="K73" s="58"/>
      <c r="L73" s="58"/>
      <c r="M73" s="58"/>
      <c r="N73" s="58"/>
      <c r="O73" s="58"/>
      <c r="P73" s="58"/>
      <c r="Q73" s="58"/>
      <c r="R73" s="58"/>
    </row>
    <row r="74" spans="1:18" x14ac:dyDescent="0.35">
      <c r="A74" s="58"/>
      <c r="B74" s="58"/>
      <c r="C74" s="58"/>
      <c r="D74" s="58"/>
      <c r="E74" s="58"/>
      <c r="F74" s="58"/>
      <c r="G74" s="58"/>
      <c r="H74" s="58"/>
      <c r="I74" s="58"/>
      <c r="J74" s="58"/>
      <c r="K74" s="58"/>
      <c r="L74" s="58"/>
      <c r="M74" s="58"/>
      <c r="N74" s="58"/>
      <c r="O74" s="58"/>
      <c r="P74" s="58"/>
      <c r="Q74" s="58"/>
      <c r="R74" s="5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Frequency distribution table</vt:lpstr>
      <vt:lpstr>Bar chart</vt:lpstr>
      <vt:lpstr>Pie chart</vt:lpstr>
      <vt:lpstr>Pareto diagram</vt:lpstr>
      <vt:lpstr>Fr. distr. table</vt:lpstr>
      <vt:lpstr>The histogram</vt:lpstr>
      <vt:lpstr>Cross Table</vt:lpstr>
      <vt:lpstr>Mean,Median,Mode</vt:lpstr>
      <vt:lpstr>Skewness in Graph</vt:lpstr>
      <vt:lpstr>Variance</vt:lpstr>
      <vt:lpstr>SD&amp;CV</vt:lpstr>
      <vt:lpstr>Covariance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Jayanta Dutta</cp:lastModifiedBy>
  <dcterms:created xsi:type="dcterms:W3CDTF">2017-04-19T06:27:11Z</dcterms:created>
  <dcterms:modified xsi:type="dcterms:W3CDTF">2022-05-12T21:48:17Z</dcterms:modified>
</cp:coreProperties>
</file>