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khanal/Globus_local/EIProject/inputs/EPA_PJM9Zones_osw2_17_N5X3/"/>
    </mc:Choice>
  </mc:AlternateContent>
  <xr:revisionPtr revIDLastSave="0" documentId="13_ncr:1_{2FF898DA-C23A-614F-8DCD-E03E8A98C5DC}" xr6:coauthVersionLast="47" xr6:coauthVersionMax="47" xr10:uidLastSave="{00000000-0000-0000-0000-000000000000}"/>
  <bookViews>
    <workbookView xWindow="-38400" yWindow="500" windowWidth="38400" windowHeight="21100" xr2:uid="{00000000-000D-0000-FFFF-FFFF00000000}"/>
  </bookViews>
  <sheets>
    <sheet name="lines" sheetId="1" r:id="rId1"/>
    <sheet name="Sheet1" sheetId="2" r:id="rId2"/>
    <sheet name="lines_out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2" i="1" l="1"/>
  <c r="E32" i="1"/>
  <c r="F32" i="1" s="1"/>
  <c r="D33" i="1"/>
  <c r="E33" i="1"/>
  <c r="F33" i="1"/>
  <c r="D34" i="1"/>
  <c r="E34" i="1"/>
  <c r="F34" i="1"/>
  <c r="D35" i="1"/>
  <c r="E35" i="1"/>
  <c r="F35" i="1"/>
  <c r="D36" i="1"/>
  <c r="E36" i="1"/>
  <c r="F36" i="1"/>
  <c r="D37" i="1"/>
  <c r="E37" i="1"/>
  <c r="F37" i="1"/>
  <c r="D38" i="1"/>
  <c r="E38" i="1"/>
  <c r="F38" i="1"/>
  <c r="D39" i="1"/>
  <c r="E39" i="1"/>
  <c r="F39" i="1"/>
  <c r="D40" i="1"/>
  <c r="E40" i="1"/>
  <c r="F40" i="1"/>
  <c r="D41" i="1"/>
  <c r="E41" i="1"/>
  <c r="F41" i="1"/>
  <c r="D42" i="1"/>
  <c r="E42" i="1"/>
  <c r="F42" i="1"/>
  <c r="D43" i="1"/>
  <c r="E43" i="1"/>
  <c r="F43" i="1"/>
  <c r="D44" i="1"/>
  <c r="E44" i="1"/>
  <c r="F44" i="1"/>
  <c r="D45" i="1"/>
  <c r="E45" i="1"/>
  <c r="F45" i="1"/>
  <c r="D46" i="1"/>
  <c r="E46" i="1"/>
  <c r="F46" i="1"/>
  <c r="D47" i="1"/>
  <c r="E47" i="1"/>
  <c r="F47" i="1"/>
  <c r="D48" i="1"/>
  <c r="E48" i="1"/>
  <c r="F48" i="1"/>
  <c r="K32" i="1"/>
  <c r="L32" i="1"/>
  <c r="K33" i="1"/>
  <c r="L33" i="1"/>
  <c r="K34" i="1"/>
  <c r="L34" i="1"/>
  <c r="K35" i="1"/>
  <c r="L35" i="1"/>
  <c r="K36" i="1"/>
  <c r="L36" i="1"/>
  <c r="K37" i="1"/>
  <c r="L37" i="1"/>
  <c r="K38" i="1"/>
  <c r="L38" i="1"/>
  <c r="K39" i="1"/>
  <c r="L39" i="1"/>
  <c r="K40" i="1"/>
  <c r="L40" i="1"/>
  <c r="K41" i="1"/>
  <c r="L41" i="1"/>
  <c r="K42" i="1"/>
  <c r="L42" i="1"/>
  <c r="K43" i="1"/>
  <c r="L43" i="1"/>
  <c r="K44" i="1"/>
  <c r="L44" i="1"/>
  <c r="K45" i="1"/>
  <c r="L45" i="1"/>
  <c r="K46" i="1"/>
  <c r="L46" i="1"/>
  <c r="K47" i="1"/>
  <c r="L47" i="1"/>
  <c r="K48" i="1"/>
  <c r="L48" i="1"/>
  <c r="D15" i="1"/>
  <c r="E15" i="1"/>
  <c r="F15" i="1" s="1"/>
  <c r="D16" i="1"/>
  <c r="E16" i="1"/>
  <c r="F16" i="1"/>
  <c r="D17" i="1"/>
  <c r="E17" i="1"/>
  <c r="F17" i="1" s="1"/>
  <c r="D18" i="1"/>
  <c r="E18" i="1"/>
  <c r="F18" i="1"/>
  <c r="D19" i="1"/>
  <c r="E19" i="1"/>
  <c r="F19" i="1"/>
  <c r="D20" i="1"/>
  <c r="E20" i="1"/>
  <c r="F20" i="1"/>
  <c r="D21" i="1"/>
  <c r="E21" i="1"/>
  <c r="F21" i="1"/>
  <c r="D22" i="1"/>
  <c r="E22" i="1"/>
  <c r="F22" i="1"/>
  <c r="D23" i="1"/>
  <c r="E23" i="1"/>
  <c r="F23" i="1" s="1"/>
  <c r="D24" i="1"/>
  <c r="E24" i="1"/>
  <c r="F24" i="1"/>
  <c r="D25" i="1"/>
  <c r="E25" i="1"/>
  <c r="F25" i="1" s="1"/>
  <c r="D26" i="1"/>
  <c r="E26" i="1"/>
  <c r="F26" i="1"/>
  <c r="D27" i="1"/>
  <c r="E27" i="1"/>
  <c r="F27" i="1"/>
  <c r="D28" i="1"/>
  <c r="E28" i="1"/>
  <c r="F28" i="1"/>
  <c r="D29" i="1"/>
  <c r="E29" i="1"/>
  <c r="F29" i="1"/>
  <c r="D30" i="1"/>
  <c r="E30" i="1"/>
  <c r="F30" i="1"/>
  <c r="D31" i="1"/>
  <c r="E31" i="1"/>
  <c r="F31" i="1" s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T18" i="1"/>
  <c r="T14" i="1"/>
  <c r="K14" i="1" l="1"/>
  <c r="D14" i="1" s="1"/>
  <c r="L14" i="1"/>
  <c r="E14" i="1" s="1"/>
  <c r="F14" i="1" s="1"/>
</calcChain>
</file>

<file path=xl/sharedStrings.xml><?xml version="1.0" encoding="utf-8"?>
<sst xmlns="http://schemas.openxmlformats.org/spreadsheetml/2006/main" count="315" uniqueCount="56">
  <si>
    <t>index</t>
  </si>
  <si>
    <t>from_node</t>
  </si>
  <si>
    <t>to_node</t>
  </si>
  <si>
    <t>r</t>
  </si>
  <si>
    <t>x</t>
  </si>
  <si>
    <t>b</t>
  </si>
  <si>
    <t>s_max</t>
  </si>
  <si>
    <t xml:space="preserve"> From Zone</t>
  </si>
  <si>
    <t xml:space="preserve"> To Zone</t>
  </si>
  <si>
    <t xml:space="preserve"> Distance (miles)</t>
  </si>
  <si>
    <t xml:space="preserve"> Resistance (ohms)</t>
  </si>
  <si>
    <t xml:space="preserve"> Reactance (ohms)</t>
  </si>
  <si>
    <t>ME</t>
  </si>
  <si>
    <t>NH</t>
  </si>
  <si>
    <t>Overhead</t>
  </si>
  <si>
    <t>VT</t>
  </si>
  <si>
    <t>WCMA</t>
  </si>
  <si>
    <t>NEMA/BOST</t>
  </si>
  <si>
    <t>SEMA</t>
  </si>
  <si>
    <t>CT</t>
  </si>
  <si>
    <t>RI</t>
  </si>
  <si>
    <t>CTREV</t>
  </si>
  <si>
    <t>VINE</t>
  </si>
  <si>
    <t>PKCTY</t>
  </si>
  <si>
    <t>COMW</t>
  </si>
  <si>
    <t>MFLR1</t>
  </si>
  <si>
    <t>MFLR2</t>
  </si>
  <si>
    <t>Submarine</t>
  </si>
  <si>
    <t>xₓ = 1 / (2 * π * f * Cₓ * Lˡ)</t>
  </si>
  <si>
    <t>Cx</t>
  </si>
  <si>
    <t>nF/km</t>
  </si>
  <si>
    <t>Ohm/km</t>
  </si>
  <si>
    <t>R</t>
  </si>
  <si>
    <t>A.2 Cable Parameters from Xiang et. al</t>
  </si>
  <si>
    <t>pu_parameters</t>
  </si>
  <si>
    <t>pu_bases</t>
  </si>
  <si>
    <t>pu_units</t>
  </si>
  <si>
    <t>Sbase</t>
  </si>
  <si>
    <t>MVA</t>
  </si>
  <si>
    <t>Vbase</t>
  </si>
  <si>
    <t>kV</t>
  </si>
  <si>
    <t>Zbase</t>
  </si>
  <si>
    <t>ohm</t>
  </si>
  <si>
    <t>Line Type</t>
  </si>
  <si>
    <t>RIREV</t>
  </si>
  <si>
    <t>ATLSHR</t>
  </si>
  <si>
    <t>PJM_EMAC</t>
  </si>
  <si>
    <t>OCN1</t>
  </si>
  <si>
    <t>OCN2</t>
  </si>
  <si>
    <t>SKPJK1</t>
  </si>
  <si>
    <t>PJM_SMAC</t>
  </si>
  <si>
    <t>SKPJK2</t>
  </si>
  <si>
    <t>MRWN</t>
  </si>
  <si>
    <t>MMTM</t>
  </si>
  <si>
    <t>CVOW</t>
  </si>
  <si>
    <t>PJM_Dom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</si>
</sst>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4"/>
      <color rgb="FF000000"/>
      <name val="Courier New"/>
      <family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11" fontId="0" fillId="33" borderId="0" xfId="0" applyNumberFormat="1" applyFill="1"/>
    <xf numFmtId="0" fontId="0" fillId="33" borderId="0" xfId="0" applyFill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69"/>
  <sheetViews>
    <sheetView tabSelected="1" zoomScale="92" workbookViewId="0">
      <selection activeCell="N21" sqref="N21"/>
    </sheetView>
  </sheetViews>
  <sheetFormatPr baseColWidth="10" defaultRowHeight="16" x14ac:dyDescent="0.2"/>
  <cols>
    <col min="11" max="11" width="17" bestFit="1" customWidth="1"/>
    <col min="12" max="12" width="16.6640625" bestFit="1" customWidth="1"/>
    <col min="16" max="16" width="22" bestFit="1" customWidth="1"/>
  </cols>
  <sheetData>
    <row r="1" spans="1:2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43</v>
      </c>
    </row>
    <row r="2" spans="1:20" x14ac:dyDescent="0.2">
      <c r="A2">
        <v>1</v>
      </c>
      <c r="B2">
        <v>1</v>
      </c>
      <c r="C2">
        <v>2</v>
      </c>
      <c r="D2">
        <v>1.6038599999999999E-4</v>
      </c>
      <c r="E2">
        <v>4.5410600000000002E-4</v>
      </c>
      <c r="F2">
        <v>2202.1290180000001</v>
      </c>
      <c r="G2">
        <v>1200</v>
      </c>
      <c r="H2" t="s">
        <v>12</v>
      </c>
      <c r="I2" t="s">
        <v>13</v>
      </c>
      <c r="J2">
        <v>115</v>
      </c>
      <c r="K2">
        <v>19.09</v>
      </c>
      <c r="L2">
        <v>54.05</v>
      </c>
      <c r="M2" t="s">
        <v>14</v>
      </c>
    </row>
    <row r="3" spans="1:20" x14ac:dyDescent="0.2">
      <c r="A3">
        <v>2</v>
      </c>
      <c r="B3">
        <v>3</v>
      </c>
      <c r="C3">
        <v>2</v>
      </c>
      <c r="D3">
        <v>1.3946600000000001E-4</v>
      </c>
      <c r="E3">
        <v>3.9487499999999999E-4</v>
      </c>
      <c r="F3">
        <v>2532.4469770000001</v>
      </c>
      <c r="G3">
        <v>1200</v>
      </c>
      <c r="H3" t="s">
        <v>15</v>
      </c>
      <c r="I3" t="s">
        <v>13</v>
      </c>
      <c r="J3">
        <v>100</v>
      </c>
      <c r="K3">
        <v>16.600000000000001</v>
      </c>
      <c r="L3">
        <v>47</v>
      </c>
      <c r="M3" t="s">
        <v>14</v>
      </c>
    </row>
    <row r="4" spans="1:20" x14ac:dyDescent="0.2">
      <c r="A4">
        <v>3</v>
      </c>
      <c r="B4">
        <v>3</v>
      </c>
      <c r="C4">
        <v>4</v>
      </c>
      <c r="D4">
        <v>2.0919999999999999E-4</v>
      </c>
      <c r="E4">
        <v>5.9231300000000002E-4</v>
      </c>
      <c r="F4">
        <v>1688.2965589999999</v>
      </c>
      <c r="G4">
        <v>1200</v>
      </c>
      <c r="H4" t="s">
        <v>15</v>
      </c>
      <c r="I4" t="s">
        <v>16</v>
      </c>
      <c r="J4">
        <v>150</v>
      </c>
      <c r="K4">
        <v>24.9</v>
      </c>
      <c r="L4">
        <v>70.5</v>
      </c>
      <c r="M4" t="s">
        <v>14</v>
      </c>
    </row>
    <row r="5" spans="1:20" x14ac:dyDescent="0.2">
      <c r="A5">
        <v>4</v>
      </c>
      <c r="B5">
        <v>4</v>
      </c>
      <c r="C5">
        <v>2</v>
      </c>
      <c r="D5">
        <v>1.19975E-4</v>
      </c>
      <c r="E5">
        <v>3.3959300000000001E-4</v>
      </c>
      <c r="F5">
        <v>2944.7014509999999</v>
      </c>
      <c r="G5">
        <v>1200</v>
      </c>
      <c r="H5" t="s">
        <v>16</v>
      </c>
      <c r="I5" t="s">
        <v>13</v>
      </c>
      <c r="J5">
        <v>86</v>
      </c>
      <c r="K5">
        <v>14.28</v>
      </c>
      <c r="L5">
        <v>40.42</v>
      </c>
      <c r="M5" t="s">
        <v>14</v>
      </c>
      <c r="P5" t="s">
        <v>34</v>
      </c>
      <c r="Q5" t="s">
        <v>35</v>
      </c>
      <c r="R5" t="s">
        <v>36</v>
      </c>
    </row>
    <row r="6" spans="1:20" x14ac:dyDescent="0.2">
      <c r="A6">
        <v>5</v>
      </c>
      <c r="B6">
        <v>5</v>
      </c>
      <c r="C6">
        <v>4</v>
      </c>
      <c r="D6">
        <v>1.11573E-4</v>
      </c>
      <c r="E6">
        <v>3.1589999999999998E-4</v>
      </c>
      <c r="F6">
        <v>3165.5587209999999</v>
      </c>
      <c r="G6">
        <v>1200</v>
      </c>
      <c r="H6" t="s">
        <v>17</v>
      </c>
      <c r="I6" t="s">
        <v>16</v>
      </c>
      <c r="J6">
        <v>80</v>
      </c>
      <c r="K6">
        <v>13.28</v>
      </c>
      <c r="L6">
        <v>37.6</v>
      </c>
      <c r="M6" t="s">
        <v>14</v>
      </c>
      <c r="P6" t="s">
        <v>37</v>
      </c>
      <c r="Q6">
        <v>1</v>
      </c>
      <c r="R6" t="s">
        <v>38</v>
      </c>
    </row>
    <row r="7" spans="1:20" x14ac:dyDescent="0.2">
      <c r="A7">
        <v>6</v>
      </c>
      <c r="B7">
        <v>5</v>
      </c>
      <c r="C7">
        <v>2</v>
      </c>
      <c r="D7" s="1">
        <v>8.7899999999999995E-5</v>
      </c>
      <c r="E7">
        <v>2.4877100000000001E-4</v>
      </c>
      <c r="F7">
        <v>4019.7611459999998</v>
      </c>
      <c r="G7">
        <v>1200</v>
      </c>
      <c r="H7" t="s">
        <v>17</v>
      </c>
      <c r="I7" t="s">
        <v>13</v>
      </c>
      <c r="J7">
        <v>63</v>
      </c>
      <c r="K7">
        <v>10.46</v>
      </c>
      <c r="L7">
        <v>29.61</v>
      </c>
      <c r="M7" t="s">
        <v>14</v>
      </c>
      <c r="P7" t="s">
        <v>39</v>
      </c>
      <c r="Q7">
        <v>345</v>
      </c>
      <c r="R7" t="s">
        <v>40</v>
      </c>
    </row>
    <row r="8" spans="1:20" x14ac:dyDescent="0.2">
      <c r="A8">
        <v>7</v>
      </c>
      <c r="B8">
        <v>5</v>
      </c>
      <c r="C8">
        <v>8</v>
      </c>
      <c r="D8" s="1">
        <v>4.18E-5</v>
      </c>
      <c r="E8">
        <v>1.1846299999999999E-4</v>
      </c>
      <c r="F8">
        <v>8441.4542939999992</v>
      </c>
      <c r="G8">
        <v>1200</v>
      </c>
      <c r="H8" t="s">
        <v>17</v>
      </c>
      <c r="I8" t="s">
        <v>18</v>
      </c>
      <c r="J8">
        <v>30</v>
      </c>
      <c r="K8">
        <v>4.9800000000000004</v>
      </c>
      <c r="L8">
        <v>14.1</v>
      </c>
      <c r="M8" t="s">
        <v>14</v>
      </c>
      <c r="P8" t="s">
        <v>41</v>
      </c>
      <c r="Q8">
        <v>119025</v>
      </c>
      <c r="R8" t="s">
        <v>42</v>
      </c>
    </row>
    <row r="9" spans="1:20" x14ac:dyDescent="0.2">
      <c r="A9">
        <v>8</v>
      </c>
      <c r="B9">
        <v>4</v>
      </c>
      <c r="C9">
        <v>6</v>
      </c>
      <c r="D9" s="1">
        <v>4.18E-5</v>
      </c>
      <c r="E9">
        <v>1.1846299999999999E-4</v>
      </c>
      <c r="F9">
        <v>8441.4542939999992</v>
      </c>
      <c r="G9">
        <v>1200</v>
      </c>
      <c r="H9" t="s">
        <v>16</v>
      </c>
      <c r="I9" t="s">
        <v>19</v>
      </c>
      <c r="J9">
        <v>30</v>
      </c>
      <c r="K9">
        <v>4.9800000000000004</v>
      </c>
      <c r="L9">
        <v>14.1</v>
      </c>
      <c r="M9" t="s">
        <v>14</v>
      </c>
    </row>
    <row r="10" spans="1:20" x14ac:dyDescent="0.2">
      <c r="A10">
        <v>9</v>
      </c>
      <c r="B10">
        <v>4</v>
      </c>
      <c r="C10">
        <v>7</v>
      </c>
      <c r="D10" s="1">
        <v>9.0699999999999996E-5</v>
      </c>
      <c r="E10">
        <v>2.5666900000000001E-4</v>
      </c>
      <c r="F10">
        <v>3896.0684769999998</v>
      </c>
      <c r="G10">
        <v>1200</v>
      </c>
      <c r="H10" t="s">
        <v>16</v>
      </c>
      <c r="I10" t="s">
        <v>20</v>
      </c>
      <c r="J10">
        <v>65</v>
      </c>
      <c r="K10">
        <v>10.79</v>
      </c>
      <c r="L10">
        <v>30.55</v>
      </c>
      <c r="M10" t="s">
        <v>14</v>
      </c>
    </row>
    <row r="11" spans="1:20" x14ac:dyDescent="0.2">
      <c r="A11">
        <v>10</v>
      </c>
      <c r="B11">
        <v>5</v>
      </c>
      <c r="C11">
        <v>7</v>
      </c>
      <c r="D11" s="1">
        <v>5.5800000000000001E-5</v>
      </c>
      <c r="E11">
        <v>1.5794999999999999E-4</v>
      </c>
      <c r="F11">
        <v>6331.1174419999998</v>
      </c>
      <c r="G11">
        <v>1200</v>
      </c>
      <c r="H11" t="s">
        <v>17</v>
      </c>
      <c r="I11" t="s">
        <v>20</v>
      </c>
      <c r="J11">
        <v>40</v>
      </c>
      <c r="K11">
        <v>6.64</v>
      </c>
      <c r="L11">
        <v>18.8</v>
      </c>
      <c r="M11" t="s">
        <v>14</v>
      </c>
    </row>
    <row r="12" spans="1:20" x14ac:dyDescent="0.2">
      <c r="A12">
        <v>11</v>
      </c>
      <c r="B12">
        <v>6</v>
      </c>
      <c r="C12">
        <v>7</v>
      </c>
      <c r="D12" s="1">
        <v>8.92E-5</v>
      </c>
      <c r="E12">
        <v>2.5272000000000001E-4</v>
      </c>
      <c r="F12">
        <v>3956.9484010000001</v>
      </c>
      <c r="G12">
        <v>1200</v>
      </c>
      <c r="H12" t="s">
        <v>19</v>
      </c>
      <c r="I12" t="s">
        <v>20</v>
      </c>
      <c r="J12">
        <v>64</v>
      </c>
      <c r="K12">
        <v>10.62</v>
      </c>
      <c r="L12">
        <v>30.08</v>
      </c>
      <c r="M12" t="s">
        <v>14</v>
      </c>
      <c r="S12" t="s">
        <v>33</v>
      </c>
    </row>
    <row r="13" spans="1:20" x14ac:dyDescent="0.2">
      <c r="A13">
        <v>12</v>
      </c>
      <c r="B13">
        <v>8</v>
      </c>
      <c r="C13">
        <v>7</v>
      </c>
      <c r="D13" s="1">
        <v>2.7900000000000001E-5</v>
      </c>
      <c r="E13" s="1">
        <v>7.8999999999999996E-5</v>
      </c>
      <c r="F13">
        <v>12658.227849999999</v>
      </c>
      <c r="G13">
        <v>1200</v>
      </c>
      <c r="H13" t="s">
        <v>18</v>
      </c>
      <c r="I13" t="s">
        <v>20</v>
      </c>
      <c r="J13">
        <v>20</v>
      </c>
      <c r="K13">
        <v>3.32</v>
      </c>
      <c r="L13">
        <v>9.4</v>
      </c>
      <c r="M13" t="s">
        <v>14</v>
      </c>
      <c r="S13" t="s">
        <v>29</v>
      </c>
      <c r="T13" t="s">
        <v>30</v>
      </c>
    </row>
    <row r="14" spans="1:20" x14ac:dyDescent="0.2">
      <c r="A14">
        <v>13</v>
      </c>
      <c r="B14">
        <v>9</v>
      </c>
      <c r="C14">
        <v>2</v>
      </c>
      <c r="D14" s="2">
        <f>K14/$Q$8</f>
        <v>4.7854316320100816E-4</v>
      </c>
      <c r="E14" s="3">
        <f>L14/$Q$8</f>
        <v>3.9126534638972047E-4</v>
      </c>
      <c r="F14" s="3">
        <f>1/E14</f>
        <v>2555.8102940298436</v>
      </c>
      <c r="G14">
        <v>0</v>
      </c>
      <c r="H14" t="s">
        <v>21</v>
      </c>
      <c r="I14" t="s">
        <v>13</v>
      </c>
      <c r="J14">
        <v>177</v>
      </c>
      <c r="K14" s="3">
        <f>J14*$T$18*1.609</f>
        <v>56.958599999999997</v>
      </c>
      <c r="L14" s="3">
        <f>1/(2 * PI() * 60 * $T$14 * 1.609 * J14)</f>
        <v>46.57035785403648</v>
      </c>
      <c r="P14" t="s">
        <v>28</v>
      </c>
      <c r="T14">
        <f>200*10^(-9)</f>
        <v>2.0000000000000002E-7</v>
      </c>
    </row>
    <row r="15" spans="1:20" x14ac:dyDescent="0.2">
      <c r="B15">
        <v>9</v>
      </c>
      <c r="C15">
        <v>8</v>
      </c>
      <c r="D15" s="2">
        <f t="shared" ref="D15:D31" si="0">K15/$Q$8</f>
        <v>1.5410712035286706E-4</v>
      </c>
      <c r="E15" s="3">
        <f t="shared" ref="E15:E31" si="1">L15/$Q$8</f>
        <v>1.2149818651049215E-3</v>
      </c>
      <c r="F15" s="3">
        <f t="shared" ref="F15:F31" si="2">1/E15</f>
        <v>823.05755231469527</v>
      </c>
      <c r="G15">
        <v>0</v>
      </c>
      <c r="H15" t="s">
        <v>22</v>
      </c>
      <c r="I15" t="s">
        <v>18</v>
      </c>
      <c r="J15">
        <v>57</v>
      </c>
      <c r="K15" s="3">
        <f t="shared" ref="K15:K31" si="3">J15*$T$18*1.609</f>
        <v>18.342600000000001</v>
      </c>
      <c r="L15" s="3">
        <f t="shared" ref="L15:L31" si="4">1/(2 * PI() * 60 * $T$14 * 1.609 * J15)</f>
        <v>144.61321649411329</v>
      </c>
      <c r="M15" t="s">
        <v>27</v>
      </c>
    </row>
    <row r="16" spans="1:20" x14ac:dyDescent="0.2">
      <c r="B16">
        <v>9</v>
      </c>
      <c r="C16">
        <v>10</v>
      </c>
      <c r="D16" s="2">
        <f t="shared" si="0"/>
        <v>4.3258139046418827E-5</v>
      </c>
      <c r="E16" s="3">
        <f t="shared" si="1"/>
        <v>4.3283728944362825E-3</v>
      </c>
      <c r="F16" s="3">
        <f t="shared" si="2"/>
        <v>231.0336988953531</v>
      </c>
      <c r="G16">
        <v>0</v>
      </c>
      <c r="H16" t="s">
        <v>22</v>
      </c>
      <c r="I16" t="s">
        <v>25</v>
      </c>
      <c r="J16">
        <v>16</v>
      </c>
      <c r="K16" s="3">
        <f t="shared" si="3"/>
        <v>5.1488000000000005</v>
      </c>
      <c r="L16" s="3">
        <f t="shared" si="4"/>
        <v>515.18458376027854</v>
      </c>
      <c r="M16" t="s">
        <v>27</v>
      </c>
    </row>
    <row r="17" spans="1:20" x14ac:dyDescent="0.2">
      <c r="B17">
        <v>9</v>
      </c>
      <c r="C17">
        <v>11</v>
      </c>
      <c r="D17" s="2">
        <f t="shared" si="0"/>
        <v>4.3258139046418827E-5</v>
      </c>
      <c r="E17" s="3">
        <f t="shared" si="1"/>
        <v>4.3283728944362825E-3</v>
      </c>
      <c r="F17" s="3">
        <f t="shared" si="2"/>
        <v>231.0336988953531</v>
      </c>
      <c r="G17">
        <v>0</v>
      </c>
      <c r="H17" t="s">
        <v>22</v>
      </c>
      <c r="I17" t="s">
        <v>26</v>
      </c>
      <c r="J17">
        <v>16</v>
      </c>
      <c r="K17" s="3">
        <f t="shared" si="3"/>
        <v>5.1488000000000005</v>
      </c>
      <c r="L17" s="3">
        <f t="shared" si="4"/>
        <v>515.18458376027854</v>
      </c>
      <c r="M17" t="s">
        <v>27</v>
      </c>
      <c r="S17" t="s">
        <v>32</v>
      </c>
      <c r="T17" t="s">
        <v>31</v>
      </c>
    </row>
    <row r="18" spans="1:20" x14ac:dyDescent="0.2">
      <c r="B18">
        <v>9</v>
      </c>
      <c r="C18">
        <v>12</v>
      </c>
      <c r="D18" s="2">
        <f t="shared" si="0"/>
        <v>4.8665406427221172E-5</v>
      </c>
      <c r="E18" s="3">
        <f t="shared" si="1"/>
        <v>3.8474425728322512E-3</v>
      </c>
      <c r="F18" s="3">
        <f t="shared" si="2"/>
        <v>259.91291125727224</v>
      </c>
      <c r="G18">
        <v>0</v>
      </c>
      <c r="H18" t="s">
        <v>22</v>
      </c>
      <c r="I18" t="s">
        <v>24</v>
      </c>
      <c r="J18">
        <v>18</v>
      </c>
      <c r="K18" s="3">
        <f t="shared" si="3"/>
        <v>5.7923999999999998</v>
      </c>
      <c r="L18" s="3">
        <f t="shared" si="4"/>
        <v>457.94185223135872</v>
      </c>
      <c r="M18" t="s">
        <v>27</v>
      </c>
      <c r="T18">
        <f>200*10^-3</f>
        <v>0.2</v>
      </c>
    </row>
    <row r="19" spans="1:20" x14ac:dyDescent="0.2">
      <c r="B19">
        <v>9</v>
      </c>
      <c r="C19">
        <v>13</v>
      </c>
      <c r="D19" s="2">
        <f t="shared" si="0"/>
        <v>3.5147237975215286E-5</v>
      </c>
      <c r="E19" s="3">
        <f t="shared" si="1"/>
        <v>5.3272281777677327E-3</v>
      </c>
      <c r="F19" s="3">
        <f t="shared" si="2"/>
        <v>187.71488035247438</v>
      </c>
      <c r="G19">
        <v>0</v>
      </c>
      <c r="H19" t="s">
        <v>22</v>
      </c>
      <c r="I19" t="s">
        <v>23</v>
      </c>
      <c r="J19">
        <v>13</v>
      </c>
      <c r="K19" s="3">
        <f t="shared" si="3"/>
        <v>4.1833999999999998</v>
      </c>
      <c r="L19" s="3">
        <f t="shared" si="4"/>
        <v>634.0733338588044</v>
      </c>
      <c r="M19" t="s">
        <v>27</v>
      </c>
    </row>
    <row r="20" spans="1:20" x14ac:dyDescent="0.2">
      <c r="B20">
        <v>10</v>
      </c>
      <c r="C20">
        <v>8</v>
      </c>
      <c r="D20" s="2">
        <f t="shared" si="0"/>
        <v>1.9736525939928587E-4</v>
      </c>
      <c r="E20" s="3">
        <f t="shared" si="1"/>
        <v>9.4868447001343191E-4</v>
      </c>
      <c r="F20" s="3">
        <f t="shared" si="2"/>
        <v>1054.0912512100483</v>
      </c>
      <c r="G20">
        <v>0</v>
      </c>
      <c r="H20" t="s">
        <v>25</v>
      </c>
      <c r="I20" t="s">
        <v>18</v>
      </c>
      <c r="J20">
        <v>73</v>
      </c>
      <c r="K20" s="3">
        <f t="shared" si="3"/>
        <v>23.491400000000002</v>
      </c>
      <c r="L20" s="3">
        <f t="shared" si="4"/>
        <v>112.91716904334874</v>
      </c>
      <c r="M20" t="s">
        <v>27</v>
      </c>
    </row>
    <row r="21" spans="1:20" x14ac:dyDescent="0.2">
      <c r="B21">
        <v>10</v>
      </c>
      <c r="C21">
        <v>11</v>
      </c>
      <c r="D21" s="2">
        <f t="shared" si="0"/>
        <v>1.0814534761604707E-5</v>
      </c>
      <c r="E21" s="3">
        <f t="shared" si="1"/>
        <v>1.731349157774513E-2</v>
      </c>
      <c r="F21" s="3">
        <f t="shared" si="2"/>
        <v>57.758424723838274</v>
      </c>
      <c r="G21">
        <v>0</v>
      </c>
      <c r="H21" t="s">
        <v>25</v>
      </c>
      <c r="I21" t="s">
        <v>26</v>
      </c>
      <c r="J21">
        <v>4</v>
      </c>
      <c r="K21" s="3">
        <f t="shared" si="3"/>
        <v>1.2872000000000001</v>
      </c>
      <c r="L21" s="3">
        <f t="shared" si="4"/>
        <v>2060.7383350411142</v>
      </c>
      <c r="M21" t="s">
        <v>27</v>
      </c>
    </row>
    <row r="22" spans="1:20" x14ac:dyDescent="0.2">
      <c r="B22">
        <v>10</v>
      </c>
      <c r="C22">
        <v>12</v>
      </c>
      <c r="D22" s="2">
        <f t="shared" si="0"/>
        <v>1.0814534761604707E-5</v>
      </c>
      <c r="E22" s="3">
        <f t="shared" si="1"/>
        <v>1.731349157774513E-2</v>
      </c>
      <c r="F22" s="3">
        <f t="shared" si="2"/>
        <v>57.758424723838274</v>
      </c>
      <c r="G22">
        <v>0</v>
      </c>
      <c r="H22" t="s">
        <v>25</v>
      </c>
      <c r="I22" t="s">
        <v>24</v>
      </c>
      <c r="J22">
        <v>4</v>
      </c>
      <c r="K22" s="3">
        <f t="shared" si="3"/>
        <v>1.2872000000000001</v>
      </c>
      <c r="L22" s="3">
        <f t="shared" si="4"/>
        <v>2060.7383350411142</v>
      </c>
      <c r="M22" t="s">
        <v>27</v>
      </c>
    </row>
    <row r="23" spans="1:20" x14ac:dyDescent="0.2">
      <c r="B23">
        <v>10</v>
      </c>
      <c r="C23">
        <v>13</v>
      </c>
      <c r="D23" s="2">
        <f t="shared" si="0"/>
        <v>1.8925435832808234E-5</v>
      </c>
      <c r="E23" s="3">
        <f t="shared" si="1"/>
        <v>9.8934237587115052E-3</v>
      </c>
      <c r="F23" s="3">
        <f t="shared" si="2"/>
        <v>101.07724326671695</v>
      </c>
      <c r="G23">
        <v>0</v>
      </c>
      <c r="H23" t="s">
        <v>25</v>
      </c>
      <c r="I23" t="s">
        <v>23</v>
      </c>
      <c r="J23">
        <v>7</v>
      </c>
      <c r="K23" s="3">
        <f t="shared" si="3"/>
        <v>2.2526000000000002</v>
      </c>
      <c r="L23" s="3">
        <f t="shared" si="4"/>
        <v>1177.5647628806369</v>
      </c>
      <c r="M23" t="s">
        <v>27</v>
      </c>
    </row>
    <row r="24" spans="1:20" x14ac:dyDescent="0.2">
      <c r="B24">
        <v>11</v>
      </c>
      <c r="C24">
        <v>8</v>
      </c>
      <c r="D24" s="2">
        <f t="shared" si="0"/>
        <v>1.9736525939928587E-4</v>
      </c>
      <c r="E24" s="3">
        <f t="shared" si="1"/>
        <v>9.4868447001343191E-4</v>
      </c>
      <c r="F24" s="3">
        <f t="shared" si="2"/>
        <v>1054.0912512100483</v>
      </c>
      <c r="G24">
        <v>0</v>
      </c>
      <c r="H24" t="s">
        <v>26</v>
      </c>
      <c r="I24" t="s">
        <v>18</v>
      </c>
      <c r="J24">
        <v>73</v>
      </c>
      <c r="K24" s="3">
        <f t="shared" si="3"/>
        <v>23.491400000000002</v>
      </c>
      <c r="L24" s="3">
        <f t="shared" si="4"/>
        <v>112.91716904334874</v>
      </c>
      <c r="M24" t="s">
        <v>27</v>
      </c>
    </row>
    <row r="25" spans="1:20" x14ac:dyDescent="0.2">
      <c r="B25">
        <v>11</v>
      </c>
      <c r="C25">
        <v>12</v>
      </c>
      <c r="D25" s="2">
        <f t="shared" si="0"/>
        <v>2.1629069523209413E-5</v>
      </c>
      <c r="E25" s="3">
        <f t="shared" si="1"/>
        <v>8.6567457888725649E-3</v>
      </c>
      <c r="F25" s="3">
        <f t="shared" si="2"/>
        <v>115.51684944767655</v>
      </c>
      <c r="G25">
        <v>0</v>
      </c>
      <c r="H25" t="s">
        <v>26</v>
      </c>
      <c r="I25" t="s">
        <v>24</v>
      </c>
      <c r="J25">
        <v>8</v>
      </c>
      <c r="K25" s="3">
        <f t="shared" si="3"/>
        <v>2.5744000000000002</v>
      </c>
      <c r="L25" s="3">
        <f t="shared" si="4"/>
        <v>1030.3691675205571</v>
      </c>
      <c r="M25" t="s">
        <v>27</v>
      </c>
    </row>
    <row r="26" spans="1:20" x14ac:dyDescent="0.2">
      <c r="B26">
        <v>11</v>
      </c>
      <c r="C26">
        <v>13</v>
      </c>
      <c r="D26" s="2">
        <f t="shared" si="0"/>
        <v>2.4332703213610586E-5</v>
      </c>
      <c r="E26" s="3">
        <f t="shared" si="1"/>
        <v>7.6948851456645024E-3</v>
      </c>
      <c r="F26" s="3">
        <f t="shared" si="2"/>
        <v>129.95645562863612</v>
      </c>
      <c r="G26">
        <v>0</v>
      </c>
      <c r="H26" t="s">
        <v>26</v>
      </c>
      <c r="I26" t="s">
        <v>23</v>
      </c>
      <c r="J26">
        <v>9</v>
      </c>
      <c r="K26" s="3">
        <f t="shared" si="3"/>
        <v>2.8961999999999999</v>
      </c>
      <c r="L26" s="3">
        <f t="shared" si="4"/>
        <v>915.88370446271745</v>
      </c>
      <c r="M26" t="s">
        <v>27</v>
      </c>
    </row>
    <row r="27" spans="1:20" x14ac:dyDescent="0.2">
      <c r="B27">
        <v>12</v>
      </c>
      <c r="C27">
        <v>8</v>
      </c>
      <c r="D27" s="2">
        <f t="shared" si="0"/>
        <v>2.0006889308968705E-4</v>
      </c>
      <c r="E27" s="3">
        <f t="shared" si="1"/>
        <v>9.3586440960784505E-4</v>
      </c>
      <c r="F27" s="3">
        <f t="shared" si="2"/>
        <v>1068.5308573910079</v>
      </c>
      <c r="G27">
        <v>0</v>
      </c>
      <c r="H27" t="s">
        <v>24</v>
      </c>
      <c r="I27" t="s">
        <v>18</v>
      </c>
      <c r="J27">
        <v>74</v>
      </c>
      <c r="K27" s="3">
        <f t="shared" si="3"/>
        <v>23.813200000000002</v>
      </c>
      <c r="L27" s="3">
        <f t="shared" si="4"/>
        <v>111.39126135357375</v>
      </c>
      <c r="M27" t="s">
        <v>27</v>
      </c>
    </row>
    <row r="28" spans="1:20" x14ac:dyDescent="0.2">
      <c r="B28">
        <v>12</v>
      </c>
      <c r="C28">
        <v>13</v>
      </c>
      <c r="D28" s="2">
        <f t="shared" si="0"/>
        <v>1.6221802142407058E-5</v>
      </c>
      <c r="E28" s="3">
        <f t="shared" si="1"/>
        <v>1.1542327718496753E-2</v>
      </c>
      <c r="F28" s="3">
        <f t="shared" si="2"/>
        <v>86.637637085757405</v>
      </c>
      <c r="G28">
        <v>0</v>
      </c>
      <c r="H28" t="s">
        <v>24</v>
      </c>
      <c r="I28" t="s">
        <v>23</v>
      </c>
      <c r="J28">
        <v>6</v>
      </c>
      <c r="K28" s="3">
        <f t="shared" si="3"/>
        <v>1.9308000000000003</v>
      </c>
      <c r="L28" s="3">
        <f t="shared" si="4"/>
        <v>1373.8255566940761</v>
      </c>
      <c r="M28" t="s">
        <v>27</v>
      </c>
    </row>
    <row r="29" spans="1:20" x14ac:dyDescent="0.2">
      <c r="B29">
        <v>13</v>
      </c>
      <c r="C29">
        <v>8</v>
      </c>
      <c r="D29" s="2">
        <f t="shared" si="0"/>
        <v>1.8384709094727998E-4</v>
      </c>
      <c r="E29" s="3">
        <f t="shared" si="1"/>
        <v>1.0184406810438312E-3</v>
      </c>
      <c r="F29" s="3">
        <f t="shared" si="2"/>
        <v>981.89322030525068</v>
      </c>
      <c r="G29">
        <v>0</v>
      </c>
      <c r="H29" t="s">
        <v>23</v>
      </c>
      <c r="I29" t="s">
        <v>18</v>
      </c>
      <c r="J29">
        <v>68</v>
      </c>
      <c r="K29" s="3">
        <f t="shared" si="3"/>
        <v>21.882400000000001</v>
      </c>
      <c r="L29" s="3">
        <f t="shared" si="4"/>
        <v>121.21990206124201</v>
      </c>
      <c r="M29" t="s">
        <v>27</v>
      </c>
    </row>
    <row r="30" spans="1:20" x14ac:dyDescent="0.2">
      <c r="B30">
        <v>14</v>
      </c>
      <c r="C30">
        <v>6</v>
      </c>
      <c r="D30" s="2">
        <f t="shared" si="0"/>
        <v>2.4603066582650705E-4</v>
      </c>
      <c r="E30" s="3">
        <f t="shared" si="1"/>
        <v>7.6103259682396181E-4</v>
      </c>
      <c r="F30" s="3">
        <f t="shared" si="2"/>
        <v>1314.0041624673206</v>
      </c>
      <c r="G30">
        <v>0</v>
      </c>
      <c r="H30" t="s">
        <v>21</v>
      </c>
      <c r="I30" t="s">
        <v>19</v>
      </c>
      <c r="J30">
        <v>91</v>
      </c>
      <c r="K30" s="3">
        <f t="shared" si="3"/>
        <v>29.283799999999999</v>
      </c>
      <c r="L30" s="3">
        <f t="shared" si="4"/>
        <v>90.581904836972058</v>
      </c>
      <c r="M30" t="s">
        <v>27</v>
      </c>
    </row>
    <row r="31" spans="1:20" x14ac:dyDescent="0.2">
      <c r="B31">
        <v>15</v>
      </c>
      <c r="C31">
        <v>7</v>
      </c>
      <c r="D31" s="2">
        <f t="shared" si="0"/>
        <v>1.2166351606805293E-4</v>
      </c>
      <c r="E31" s="3">
        <f t="shared" si="1"/>
        <v>1.5389770291329005E-3</v>
      </c>
      <c r="F31" s="3">
        <f t="shared" si="2"/>
        <v>649.78227814318052</v>
      </c>
      <c r="G31">
        <v>0</v>
      </c>
      <c r="H31" t="s">
        <v>44</v>
      </c>
      <c r="I31" t="s">
        <v>20</v>
      </c>
      <c r="J31">
        <v>45</v>
      </c>
      <c r="K31" s="3">
        <f t="shared" si="3"/>
        <v>14.481</v>
      </c>
      <c r="L31" s="3">
        <f t="shared" si="4"/>
        <v>183.17674089254348</v>
      </c>
      <c r="M31" t="s">
        <v>27</v>
      </c>
    </row>
    <row r="32" spans="1:20" x14ac:dyDescent="0.2">
      <c r="A32">
        <v>27</v>
      </c>
      <c r="B32">
        <v>10</v>
      </c>
      <c r="C32">
        <v>5</v>
      </c>
      <c r="D32" s="2">
        <f t="shared" ref="D32:D48" si="5">K32/$Q$8</f>
        <v>1.8548607170349086E-4</v>
      </c>
      <c r="E32" s="3">
        <f t="shared" ref="E32:E48" si="6">L32/$Q$8</f>
        <v>1.0094415973808733E-3</v>
      </c>
      <c r="F32" s="3">
        <f t="shared" ref="F32:F48" si="7">1/E32</f>
        <v>990.6467125930111</v>
      </c>
      <c r="G32">
        <v>0</v>
      </c>
      <c r="H32" t="s">
        <v>45</v>
      </c>
      <c r="I32" t="s">
        <v>46</v>
      </c>
      <c r="J32">
        <v>68.606214059999999</v>
      </c>
      <c r="K32" s="3">
        <f t="shared" ref="K32:K48" si="8">J32*$T$18*1.609</f>
        <v>22.077479684507999</v>
      </c>
      <c r="L32" s="3">
        <f t="shared" ref="L32:L48" si="9">1/(2 * PI() * 60 * $T$14 * 1.609 * J32)</f>
        <v>120.14878612825844</v>
      </c>
      <c r="M32" t="s">
        <v>27</v>
      </c>
    </row>
    <row r="33" spans="1:13" x14ac:dyDescent="0.2">
      <c r="A33">
        <v>28</v>
      </c>
      <c r="B33">
        <v>11</v>
      </c>
      <c r="C33">
        <v>5</v>
      </c>
      <c r="D33" s="2">
        <f t="shared" si="5"/>
        <v>1.819205906440832E-4</v>
      </c>
      <c r="E33" s="3">
        <f t="shared" si="6"/>
        <v>1.0292257509134509E-3</v>
      </c>
      <c r="F33" s="3">
        <f t="shared" si="7"/>
        <v>971.60413943441199</v>
      </c>
      <c r="G33">
        <v>0</v>
      </c>
      <c r="H33" t="s">
        <v>47</v>
      </c>
      <c r="I33" t="s">
        <v>46</v>
      </c>
      <c r="J33">
        <v>67.287440340000003</v>
      </c>
      <c r="K33" s="3">
        <f t="shared" si="8"/>
        <v>21.653098301412001</v>
      </c>
      <c r="L33" s="3">
        <f t="shared" si="9"/>
        <v>122.50359500247349</v>
      </c>
      <c r="M33" t="s">
        <v>27</v>
      </c>
    </row>
    <row r="34" spans="1:13" x14ac:dyDescent="0.2">
      <c r="A34">
        <v>29</v>
      </c>
      <c r="B34">
        <v>12</v>
      </c>
      <c r="C34">
        <v>5</v>
      </c>
      <c r="D34" s="2">
        <f t="shared" si="5"/>
        <v>1.7089048484046209E-4</v>
      </c>
      <c r="E34" s="3">
        <f t="shared" si="6"/>
        <v>1.0956570032970171E-3</v>
      </c>
      <c r="F34" s="3">
        <f t="shared" si="7"/>
        <v>912.69438975047035</v>
      </c>
      <c r="G34">
        <v>0</v>
      </c>
      <c r="H34" t="s">
        <v>48</v>
      </c>
      <c r="I34" t="s">
        <v>46</v>
      </c>
      <c r="J34">
        <v>63.207706520000002</v>
      </c>
      <c r="K34" s="3">
        <f t="shared" si="8"/>
        <v>20.340239958135999</v>
      </c>
      <c r="L34" s="3">
        <f t="shared" si="9"/>
        <v>130.41057481742746</v>
      </c>
      <c r="M34" t="s">
        <v>27</v>
      </c>
    </row>
    <row r="35" spans="1:13" x14ac:dyDescent="0.2">
      <c r="A35">
        <v>30</v>
      </c>
      <c r="B35">
        <v>10</v>
      </c>
      <c r="C35">
        <v>11</v>
      </c>
      <c r="D35" s="2">
        <f t="shared" si="5"/>
        <v>2.2189709229067846E-5</v>
      </c>
      <c r="E35" s="3">
        <f t="shared" si="6"/>
        <v>8.4380265905873077E-3</v>
      </c>
      <c r="F35" s="3">
        <f t="shared" si="7"/>
        <v>118.51112215212841</v>
      </c>
      <c r="G35">
        <v>0</v>
      </c>
      <c r="H35" t="s">
        <v>45</v>
      </c>
      <c r="I35" t="s">
        <v>47</v>
      </c>
      <c r="J35">
        <v>8.2073652609999996</v>
      </c>
      <c r="K35" s="3">
        <f t="shared" si="8"/>
        <v>2.6411301409898003</v>
      </c>
      <c r="L35" s="3">
        <f t="shared" si="9"/>
        <v>1004.3361149446542</v>
      </c>
      <c r="M35" t="s">
        <v>27</v>
      </c>
    </row>
    <row r="36" spans="1:13" x14ac:dyDescent="0.2">
      <c r="A36">
        <v>31</v>
      </c>
      <c r="B36">
        <v>10</v>
      </c>
      <c r="C36">
        <v>12</v>
      </c>
      <c r="D36" s="2">
        <f t="shared" si="5"/>
        <v>3.9384049394295323E-5</v>
      </c>
      <c r="E36" s="3">
        <f t="shared" si="6"/>
        <v>4.7541418262438979E-3</v>
      </c>
      <c r="F36" s="3">
        <f t="shared" si="7"/>
        <v>210.34290447116709</v>
      </c>
      <c r="G36">
        <v>0</v>
      </c>
      <c r="H36" t="s">
        <v>45</v>
      </c>
      <c r="I36" t="s">
        <v>48</v>
      </c>
      <c r="J36">
        <v>14.56708042</v>
      </c>
      <c r="K36" s="3">
        <f t="shared" si="8"/>
        <v>4.6876864791560005</v>
      </c>
      <c r="L36" s="3">
        <f t="shared" si="9"/>
        <v>565.86173086867996</v>
      </c>
      <c r="M36" t="s">
        <v>27</v>
      </c>
    </row>
    <row r="37" spans="1:13" x14ac:dyDescent="0.2">
      <c r="A37">
        <v>32</v>
      </c>
      <c r="B37">
        <v>11</v>
      </c>
      <c r="C37">
        <v>12</v>
      </c>
      <c r="D37" s="2">
        <f t="shared" si="5"/>
        <v>1.8821766491355597E-5</v>
      </c>
      <c r="E37" s="3">
        <f t="shared" si="6"/>
        <v>9.9479162382696031E-3</v>
      </c>
      <c r="F37" s="3">
        <f t="shared" si="7"/>
        <v>100.52356453837066</v>
      </c>
      <c r="G37">
        <v>0</v>
      </c>
      <c r="H37" t="s">
        <v>47</v>
      </c>
      <c r="I37" t="s">
        <v>48</v>
      </c>
      <c r="J37">
        <v>6.9616555519999999</v>
      </c>
      <c r="K37" s="3">
        <f t="shared" si="8"/>
        <v>2.2402607566335999</v>
      </c>
      <c r="L37" s="3">
        <f t="shared" si="9"/>
        <v>1184.0507302600395</v>
      </c>
      <c r="M37" t="s">
        <v>27</v>
      </c>
    </row>
    <row r="38" spans="1:13" x14ac:dyDescent="0.2">
      <c r="A38">
        <v>33</v>
      </c>
      <c r="B38">
        <v>13</v>
      </c>
      <c r="C38">
        <v>7</v>
      </c>
      <c r="D38" s="2">
        <f t="shared" si="5"/>
        <v>3.1913936544053777E-4</v>
      </c>
      <c r="E38" s="3">
        <f t="shared" si="6"/>
        <v>5.8669464437210344E-4</v>
      </c>
      <c r="F38" s="3">
        <f t="shared" si="7"/>
        <v>1704.464169892376</v>
      </c>
      <c r="G38">
        <v>0</v>
      </c>
      <c r="H38" t="s">
        <v>49</v>
      </c>
      <c r="I38" t="s">
        <v>50</v>
      </c>
      <c r="J38">
        <v>118.0409042</v>
      </c>
      <c r="K38" s="3">
        <f t="shared" si="8"/>
        <v>37.985562971560007</v>
      </c>
      <c r="L38" s="3">
        <f t="shared" si="9"/>
        <v>69.83133004638961</v>
      </c>
      <c r="M38" t="s">
        <v>27</v>
      </c>
    </row>
    <row r="39" spans="1:13" x14ac:dyDescent="0.2">
      <c r="A39">
        <v>34</v>
      </c>
      <c r="B39">
        <v>14</v>
      </c>
      <c r="C39">
        <v>7</v>
      </c>
      <c r="D39" s="2">
        <f t="shared" si="5"/>
        <v>3.1833248759470702E-4</v>
      </c>
      <c r="E39" s="3">
        <f t="shared" si="6"/>
        <v>5.8818174018939904E-4</v>
      </c>
      <c r="F39" s="3">
        <f t="shared" si="7"/>
        <v>1700.1547849445178</v>
      </c>
      <c r="G39">
        <v>0</v>
      </c>
      <c r="H39" t="s">
        <v>51</v>
      </c>
      <c r="I39" t="s">
        <v>50</v>
      </c>
      <c r="J39">
        <v>117.74246220000001</v>
      </c>
      <c r="K39" s="3">
        <f t="shared" si="8"/>
        <v>37.889524335960004</v>
      </c>
      <c r="L39" s="3">
        <f t="shared" si="9"/>
        <v>70.008331626043216</v>
      </c>
      <c r="M39" t="s">
        <v>27</v>
      </c>
    </row>
    <row r="40" spans="1:13" x14ac:dyDescent="0.2">
      <c r="A40">
        <v>35</v>
      </c>
      <c r="B40">
        <v>15</v>
      </c>
      <c r="C40">
        <v>7</v>
      </c>
      <c r="D40" s="2">
        <f t="shared" si="5"/>
        <v>3.3293380605301409E-4</v>
      </c>
      <c r="E40" s="3">
        <f t="shared" si="6"/>
        <v>5.6238613534625754E-4</v>
      </c>
      <c r="F40" s="3">
        <f t="shared" si="7"/>
        <v>1778.1377191745783</v>
      </c>
      <c r="G40">
        <v>0</v>
      </c>
      <c r="H40" t="s">
        <v>52</v>
      </c>
      <c r="I40" t="s">
        <v>50</v>
      </c>
      <c r="J40">
        <v>123.1430897</v>
      </c>
      <c r="K40" s="3">
        <f t="shared" si="8"/>
        <v>39.627446265460001</v>
      </c>
      <c r="L40" s="3">
        <f t="shared" si="9"/>
        <v>66.938009759588297</v>
      </c>
      <c r="M40" t="s">
        <v>27</v>
      </c>
    </row>
    <row r="41" spans="1:13" x14ac:dyDescent="0.2">
      <c r="A41">
        <v>36</v>
      </c>
      <c r="B41">
        <v>16</v>
      </c>
      <c r="C41">
        <v>7</v>
      </c>
      <c r="D41" s="2">
        <f t="shared" si="5"/>
        <v>3.2857083962528882E-4</v>
      </c>
      <c r="E41" s="3">
        <f t="shared" si="6"/>
        <v>5.6985384559934049E-4</v>
      </c>
      <c r="F41" s="3">
        <f t="shared" si="7"/>
        <v>1754.8359245487864</v>
      </c>
      <c r="G41">
        <v>0</v>
      </c>
      <c r="H41" t="s">
        <v>53</v>
      </c>
      <c r="I41" t="s">
        <v>50</v>
      </c>
      <c r="J41">
        <v>121.529348</v>
      </c>
      <c r="K41" s="3">
        <f t="shared" si="8"/>
        <v>39.108144186400004</v>
      </c>
      <c r="L41" s="3">
        <f t="shared" si="9"/>
        <v>67.826853972461507</v>
      </c>
      <c r="M41" t="s">
        <v>27</v>
      </c>
    </row>
    <row r="42" spans="1:13" x14ac:dyDescent="0.2">
      <c r="A42">
        <v>37</v>
      </c>
      <c r="B42">
        <v>13</v>
      </c>
      <c r="C42">
        <v>14</v>
      </c>
      <c r="D42" s="2">
        <f t="shared" si="5"/>
        <v>3.7350355855122877E-6</v>
      </c>
      <c r="E42" s="3">
        <f t="shared" si="6"/>
        <v>5.0130006053635504E-2</v>
      </c>
      <c r="F42" s="3">
        <f t="shared" si="7"/>
        <v>19.948132440480297</v>
      </c>
      <c r="G42">
        <v>0</v>
      </c>
      <c r="H42" t="s">
        <v>49</v>
      </c>
      <c r="I42" t="s">
        <v>51</v>
      </c>
      <c r="J42">
        <v>1.3814872920000001</v>
      </c>
      <c r="K42" s="3">
        <f t="shared" si="8"/>
        <v>0.44456261056560004</v>
      </c>
      <c r="L42" s="3">
        <f t="shared" si="9"/>
        <v>5966.7239705339662</v>
      </c>
      <c r="M42" t="s">
        <v>27</v>
      </c>
    </row>
    <row r="43" spans="1:13" x14ac:dyDescent="0.2">
      <c r="A43">
        <v>38</v>
      </c>
      <c r="B43">
        <v>13</v>
      </c>
      <c r="C43">
        <v>15</v>
      </c>
      <c r="D43" s="2">
        <f t="shared" si="5"/>
        <v>7.509170972755303E-5</v>
      </c>
      <c r="E43" s="3">
        <f t="shared" si="6"/>
        <v>2.4934491063208926E-3</v>
      </c>
      <c r="F43" s="3">
        <f t="shared" si="7"/>
        <v>401.05089671371286</v>
      </c>
      <c r="G43">
        <v>0</v>
      </c>
      <c r="H43" t="s">
        <v>49</v>
      </c>
      <c r="I43" t="s">
        <v>52</v>
      </c>
      <c r="J43">
        <v>27.774365289999999</v>
      </c>
      <c r="K43" s="3">
        <f t="shared" si="8"/>
        <v>8.9377907503219998</v>
      </c>
      <c r="L43" s="3">
        <f t="shared" si="9"/>
        <v>296.78277987984427</v>
      </c>
      <c r="M43" t="s">
        <v>27</v>
      </c>
    </row>
    <row r="44" spans="1:13" x14ac:dyDescent="0.2">
      <c r="A44">
        <v>39</v>
      </c>
      <c r="B44">
        <v>13</v>
      </c>
      <c r="C44">
        <v>16</v>
      </c>
      <c r="D44" s="2">
        <f t="shared" si="5"/>
        <v>5.8470269700835965E-5</v>
      </c>
      <c r="E44" s="3">
        <f t="shared" si="6"/>
        <v>3.2022659972371918E-3</v>
      </c>
      <c r="F44" s="3">
        <f t="shared" si="7"/>
        <v>312.27886779635628</v>
      </c>
      <c r="G44">
        <v>0</v>
      </c>
      <c r="H44" t="s">
        <v>49</v>
      </c>
      <c r="I44" t="s">
        <v>53</v>
      </c>
      <c r="J44">
        <v>21.62655019</v>
      </c>
      <c r="K44" s="3">
        <f t="shared" si="8"/>
        <v>6.9594238511420006</v>
      </c>
      <c r="L44" s="3">
        <f t="shared" si="9"/>
        <v>381.14971032115676</v>
      </c>
      <c r="M44" t="s">
        <v>27</v>
      </c>
    </row>
    <row r="45" spans="1:13" x14ac:dyDescent="0.2">
      <c r="A45">
        <v>40</v>
      </c>
      <c r="B45">
        <v>14</v>
      </c>
      <c r="C45">
        <v>15</v>
      </c>
      <c r="D45" s="2">
        <f t="shared" si="5"/>
        <v>7.8784982629514808E-5</v>
      </c>
      <c r="E45" s="3">
        <f t="shared" si="6"/>
        <v>2.3765615002132559E-3</v>
      </c>
      <c r="F45" s="3">
        <f t="shared" si="7"/>
        <v>420.77598240578544</v>
      </c>
      <c r="G45">
        <v>0</v>
      </c>
      <c r="H45" t="s">
        <v>51</v>
      </c>
      <c r="I45" t="s">
        <v>52</v>
      </c>
      <c r="J45">
        <v>29.14040571</v>
      </c>
      <c r="K45" s="3">
        <f t="shared" si="8"/>
        <v>9.3773825574780005</v>
      </c>
      <c r="L45" s="3">
        <f t="shared" si="9"/>
        <v>282.87023256288279</v>
      </c>
      <c r="M45" t="s">
        <v>27</v>
      </c>
    </row>
    <row r="46" spans="1:13" x14ac:dyDescent="0.2">
      <c r="A46">
        <v>41</v>
      </c>
      <c r="B46">
        <v>14</v>
      </c>
      <c r="C46">
        <v>16</v>
      </c>
      <c r="D46" s="2">
        <f t="shared" si="5"/>
        <v>6.2165190007914308E-5</v>
      </c>
      <c r="E46" s="3">
        <f t="shared" si="6"/>
        <v>3.0119325057711183E-3</v>
      </c>
      <c r="F46" s="3">
        <f t="shared" si="7"/>
        <v>332.01275197366311</v>
      </c>
      <c r="G46">
        <v>0</v>
      </c>
      <c r="H46" t="s">
        <v>51</v>
      </c>
      <c r="I46" t="s">
        <v>53</v>
      </c>
      <c r="J46">
        <v>22.99319994</v>
      </c>
      <c r="K46" s="3">
        <f t="shared" si="8"/>
        <v>7.3992117406920004</v>
      </c>
      <c r="L46" s="3">
        <f t="shared" si="9"/>
        <v>358.49526649940736</v>
      </c>
      <c r="M46" t="s">
        <v>27</v>
      </c>
    </row>
    <row r="47" spans="1:13" x14ac:dyDescent="0.2">
      <c r="A47">
        <v>42</v>
      </c>
      <c r="B47">
        <v>15</v>
      </c>
      <c r="C47">
        <v>16</v>
      </c>
      <c r="D47" s="2">
        <f t="shared" si="5"/>
        <v>1.6621997453800462E-5</v>
      </c>
      <c r="E47" s="3">
        <f t="shared" si="6"/>
        <v>1.1264431788820001E-2</v>
      </c>
      <c r="F47" s="3">
        <f t="shared" si="7"/>
        <v>88.77500603204011</v>
      </c>
      <c r="G47">
        <v>0</v>
      </c>
      <c r="H47" t="s">
        <v>52</v>
      </c>
      <c r="I47" t="s">
        <v>53</v>
      </c>
      <c r="J47">
        <v>6.1480212769999998</v>
      </c>
      <c r="K47" s="3">
        <f t="shared" si="8"/>
        <v>1.9784332469385999</v>
      </c>
      <c r="L47" s="3">
        <f t="shared" si="9"/>
        <v>1340.7489936643005</v>
      </c>
      <c r="M47" t="s">
        <v>27</v>
      </c>
    </row>
    <row r="48" spans="1:13" x14ac:dyDescent="0.2">
      <c r="A48">
        <v>43</v>
      </c>
      <c r="B48">
        <v>17</v>
      </c>
      <c r="C48">
        <v>4</v>
      </c>
      <c r="D48" s="2">
        <f t="shared" si="5"/>
        <v>3.8928090142927957E-4</v>
      </c>
      <c r="E48" s="3">
        <f t="shared" si="6"/>
        <v>4.8098264216101113E-4</v>
      </c>
      <c r="F48" s="3">
        <f t="shared" si="7"/>
        <v>2079.0771066229981</v>
      </c>
      <c r="G48">
        <v>0</v>
      </c>
      <c r="H48" t="s">
        <v>54</v>
      </c>
      <c r="I48" t="s">
        <v>55</v>
      </c>
      <c r="J48">
        <v>143.98433589999999</v>
      </c>
      <c r="K48" s="3">
        <f t="shared" si="8"/>
        <v>46.334159292620001</v>
      </c>
      <c r="L48" s="3">
        <f t="shared" si="9"/>
        <v>57.248958983214351</v>
      </c>
      <c r="M48" t="s">
        <v>27</v>
      </c>
    </row>
    <row r="49" spans="2:4" ht="19" x14ac:dyDescent="0.25">
      <c r="B49" s="4"/>
      <c r="D49" s="1"/>
    </row>
    <row r="50" spans="2:4" ht="19" x14ac:dyDescent="0.25">
      <c r="B50" s="4"/>
      <c r="D50" s="1"/>
    </row>
    <row r="51" spans="2:4" ht="19" x14ac:dyDescent="0.25">
      <c r="B51" s="4"/>
      <c r="D51" s="1"/>
    </row>
    <row r="52" spans="2:4" ht="19" x14ac:dyDescent="0.25">
      <c r="B52" s="4"/>
      <c r="D52" s="1"/>
    </row>
    <row r="53" spans="2:4" ht="19" x14ac:dyDescent="0.25">
      <c r="B53" s="4"/>
      <c r="D53" s="1"/>
    </row>
    <row r="54" spans="2:4" ht="19" x14ac:dyDescent="0.25">
      <c r="B54" s="4"/>
      <c r="D54" s="1"/>
    </row>
    <row r="55" spans="2:4" ht="19" x14ac:dyDescent="0.25">
      <c r="B55" s="4"/>
      <c r="D55" s="1"/>
    </row>
    <row r="56" spans="2:4" ht="19" x14ac:dyDescent="0.25">
      <c r="B56" s="4"/>
      <c r="D56" s="1"/>
    </row>
    <row r="57" spans="2:4" ht="19" x14ac:dyDescent="0.25">
      <c r="B57" s="4"/>
      <c r="D57" s="1"/>
    </row>
    <row r="58" spans="2:4" ht="19" x14ac:dyDescent="0.25">
      <c r="B58" s="4"/>
      <c r="D58" s="1"/>
    </row>
    <row r="59" spans="2:4" ht="19" x14ac:dyDescent="0.25">
      <c r="B59" s="4"/>
      <c r="D59" s="1"/>
    </row>
    <row r="60" spans="2:4" ht="19" x14ac:dyDescent="0.25">
      <c r="B60" s="4"/>
      <c r="D60" s="1"/>
    </row>
    <row r="61" spans="2:4" ht="19" x14ac:dyDescent="0.25">
      <c r="B61" s="4"/>
      <c r="D61" s="1"/>
    </row>
    <row r="62" spans="2:4" ht="19" x14ac:dyDescent="0.25">
      <c r="B62" s="4"/>
      <c r="D62" s="1"/>
    </row>
    <row r="63" spans="2:4" ht="19" x14ac:dyDescent="0.25">
      <c r="B63" s="4"/>
      <c r="D63" s="1"/>
    </row>
    <row r="64" spans="2:4" ht="19" x14ac:dyDescent="0.25">
      <c r="B64" s="4"/>
      <c r="D64" s="1"/>
    </row>
    <row r="65" spans="2:4" ht="19" x14ac:dyDescent="0.25">
      <c r="B65" s="4"/>
      <c r="D65" s="1"/>
    </row>
    <row r="66" spans="2:4" x14ac:dyDescent="0.2">
      <c r="D66" s="1"/>
    </row>
    <row r="67" spans="2:4" x14ac:dyDescent="0.2">
      <c r="D67" s="1"/>
    </row>
    <row r="68" spans="2:4" x14ac:dyDescent="0.2">
      <c r="D68" s="1"/>
    </row>
    <row r="69" spans="2:4" x14ac:dyDescent="0.2">
      <c r="D69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D210A-2760-5740-A702-DFECB9BD832B}">
  <dimension ref="A1:L18"/>
  <sheetViews>
    <sheetView workbookViewId="0">
      <selection activeCell="H18" sqref="H18"/>
    </sheetView>
  </sheetViews>
  <sheetFormatPr baseColWidth="10" defaultRowHeight="16" x14ac:dyDescent="0.2"/>
  <sheetData>
    <row r="1" spans="1:11" x14ac:dyDescent="0.2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</row>
    <row r="2" spans="1:11" x14ac:dyDescent="0.2">
      <c r="A2">
        <v>9</v>
      </c>
      <c r="B2">
        <v>8</v>
      </c>
      <c r="C2" s="1">
        <v>7.8999999999999996E-5</v>
      </c>
      <c r="D2">
        <v>2.2499999999999999E-4</v>
      </c>
      <c r="E2">
        <v>4442.8894330000003</v>
      </c>
      <c r="F2">
        <v>0</v>
      </c>
      <c r="G2" t="s">
        <v>22</v>
      </c>
      <c r="H2" t="s">
        <v>18</v>
      </c>
      <c r="I2">
        <v>57</v>
      </c>
      <c r="J2">
        <v>9.4029749999999996</v>
      </c>
      <c r="K2">
        <v>26.780625000000001</v>
      </c>
    </row>
    <row r="3" spans="1:11" x14ac:dyDescent="0.2">
      <c r="A3">
        <v>9</v>
      </c>
      <c r="B3">
        <v>10</v>
      </c>
      <c r="C3" s="1">
        <v>2.1999999999999999E-5</v>
      </c>
      <c r="D3" s="1">
        <v>6.3E-5</v>
      </c>
      <c r="E3">
        <v>15827.793605999999</v>
      </c>
      <c r="F3">
        <v>0</v>
      </c>
      <c r="G3" t="s">
        <v>22</v>
      </c>
      <c r="H3" t="s">
        <v>25</v>
      </c>
      <c r="I3">
        <v>16</v>
      </c>
      <c r="J3">
        <v>2.6185499999999999</v>
      </c>
      <c r="K3">
        <v>7.4985749999999998</v>
      </c>
    </row>
    <row r="4" spans="1:11" x14ac:dyDescent="0.2">
      <c r="A4">
        <v>9</v>
      </c>
      <c r="B4">
        <v>11</v>
      </c>
      <c r="C4" s="1">
        <v>2.1999999999999999E-5</v>
      </c>
      <c r="D4" s="1">
        <v>6.3E-5</v>
      </c>
      <c r="E4">
        <v>15827.793605999999</v>
      </c>
      <c r="F4">
        <v>0</v>
      </c>
      <c r="G4" t="s">
        <v>22</v>
      </c>
      <c r="H4" t="s">
        <v>26</v>
      </c>
      <c r="I4">
        <v>16</v>
      </c>
      <c r="J4">
        <v>2.6185499999999999</v>
      </c>
      <c r="K4">
        <v>7.4985749999999998</v>
      </c>
    </row>
    <row r="5" spans="1:11" x14ac:dyDescent="0.2">
      <c r="A5">
        <v>9</v>
      </c>
      <c r="B5">
        <v>12</v>
      </c>
      <c r="C5" s="1">
        <v>2.5000000000000001E-5</v>
      </c>
      <c r="D5" s="1">
        <v>7.1000000000000005E-5</v>
      </c>
      <c r="E5">
        <v>14069.149872</v>
      </c>
      <c r="F5">
        <v>0</v>
      </c>
      <c r="G5" t="s">
        <v>22</v>
      </c>
      <c r="H5" t="s">
        <v>24</v>
      </c>
      <c r="I5">
        <v>18</v>
      </c>
      <c r="J5">
        <v>2.975625</v>
      </c>
      <c r="K5">
        <v>8.4507750000000001</v>
      </c>
    </row>
    <row r="6" spans="1:11" x14ac:dyDescent="0.2">
      <c r="A6">
        <v>9</v>
      </c>
      <c r="B6">
        <v>13</v>
      </c>
      <c r="C6" s="1">
        <v>1.8E-5</v>
      </c>
      <c r="D6" s="1">
        <v>5.1E-5</v>
      </c>
      <c r="E6">
        <v>19480.361360999999</v>
      </c>
      <c r="F6">
        <v>0</v>
      </c>
      <c r="G6" t="s">
        <v>22</v>
      </c>
      <c r="H6" t="s">
        <v>23</v>
      </c>
      <c r="I6">
        <v>13</v>
      </c>
      <c r="J6">
        <v>2.1424500000000002</v>
      </c>
      <c r="K6">
        <v>6.0702749999999996</v>
      </c>
    </row>
    <row r="7" spans="1:11" x14ac:dyDescent="0.2">
      <c r="A7">
        <v>10</v>
      </c>
      <c r="B7">
        <v>8</v>
      </c>
      <c r="C7">
        <v>1.02E-4</v>
      </c>
      <c r="D7">
        <v>2.8800000000000001E-4</v>
      </c>
      <c r="E7">
        <v>3469.1054479999998</v>
      </c>
      <c r="F7">
        <v>0</v>
      </c>
      <c r="G7" t="s">
        <v>25</v>
      </c>
      <c r="H7" t="s">
        <v>18</v>
      </c>
      <c r="I7">
        <v>73</v>
      </c>
      <c r="J7">
        <v>12.140549999999999</v>
      </c>
      <c r="K7">
        <v>34.279200000000003</v>
      </c>
    </row>
    <row r="8" spans="1:11" x14ac:dyDescent="0.2">
      <c r="A8">
        <v>10</v>
      </c>
      <c r="B8">
        <v>11</v>
      </c>
      <c r="C8" s="1">
        <v>6.0000000000000002E-6</v>
      </c>
      <c r="D8" s="1">
        <v>1.5999999999999999E-5</v>
      </c>
      <c r="E8">
        <v>63311.174421999996</v>
      </c>
      <c r="F8">
        <v>0</v>
      </c>
      <c r="G8" t="s">
        <v>25</v>
      </c>
      <c r="H8" t="s">
        <v>26</v>
      </c>
      <c r="I8">
        <v>4</v>
      </c>
      <c r="J8">
        <v>0.71414999999999995</v>
      </c>
      <c r="K8">
        <v>1.9043999999999901</v>
      </c>
    </row>
    <row r="9" spans="1:11" x14ac:dyDescent="0.2">
      <c r="A9">
        <v>10</v>
      </c>
      <c r="B9">
        <v>12</v>
      </c>
      <c r="C9" s="1">
        <v>6.0000000000000002E-6</v>
      </c>
      <c r="D9" s="1">
        <v>1.5999999999999999E-5</v>
      </c>
      <c r="E9">
        <v>63311.174421999996</v>
      </c>
      <c r="F9">
        <v>0</v>
      </c>
      <c r="G9" t="s">
        <v>25</v>
      </c>
      <c r="H9" t="s">
        <v>24</v>
      </c>
      <c r="I9">
        <v>4</v>
      </c>
      <c r="J9">
        <v>0.71414999999999995</v>
      </c>
      <c r="K9">
        <v>1.9043999999999901</v>
      </c>
    </row>
    <row r="10" spans="1:11" x14ac:dyDescent="0.2">
      <c r="A10">
        <v>10</v>
      </c>
      <c r="B10">
        <v>13</v>
      </c>
      <c r="C10" s="1">
        <v>1.0000000000000001E-5</v>
      </c>
      <c r="D10" s="1">
        <v>2.8E-5</v>
      </c>
      <c r="E10">
        <v>36177.813955999998</v>
      </c>
      <c r="F10">
        <v>0</v>
      </c>
      <c r="G10" t="s">
        <v>25</v>
      </c>
      <c r="H10" t="s">
        <v>23</v>
      </c>
      <c r="I10">
        <v>7</v>
      </c>
      <c r="J10">
        <v>1.19025</v>
      </c>
      <c r="K10">
        <v>3.3327</v>
      </c>
    </row>
    <row r="11" spans="1:11" x14ac:dyDescent="0.2">
      <c r="A11">
        <v>11</v>
      </c>
      <c r="B11">
        <v>8</v>
      </c>
      <c r="C11">
        <v>1.02E-4</v>
      </c>
      <c r="D11">
        <v>2.8800000000000001E-4</v>
      </c>
      <c r="E11">
        <v>3469.1054479999998</v>
      </c>
      <c r="F11">
        <v>0</v>
      </c>
      <c r="G11" t="s">
        <v>26</v>
      </c>
      <c r="H11" t="s">
        <v>18</v>
      </c>
      <c r="I11">
        <v>73</v>
      </c>
      <c r="J11">
        <v>12.140549999999999</v>
      </c>
      <c r="K11">
        <v>34.279200000000003</v>
      </c>
    </row>
    <row r="12" spans="1:11" x14ac:dyDescent="0.2">
      <c r="A12">
        <v>11</v>
      </c>
      <c r="B12">
        <v>12</v>
      </c>
      <c r="C12" s="1">
        <v>1.1E-5</v>
      </c>
      <c r="D12" s="1">
        <v>3.1999999999999999E-5</v>
      </c>
      <c r="E12">
        <v>31655.587210999998</v>
      </c>
      <c r="F12">
        <v>0</v>
      </c>
      <c r="G12" t="s">
        <v>26</v>
      </c>
      <c r="H12" t="s">
        <v>24</v>
      </c>
      <c r="I12">
        <v>8</v>
      </c>
      <c r="J12">
        <v>1.309275</v>
      </c>
      <c r="K12">
        <v>3.80879999999999</v>
      </c>
    </row>
    <row r="13" spans="1:11" x14ac:dyDescent="0.2">
      <c r="A13">
        <v>11</v>
      </c>
      <c r="B13">
        <v>13</v>
      </c>
      <c r="C13" s="1">
        <v>1.2999999999999999E-5</v>
      </c>
      <c r="D13" s="1">
        <v>3.6000000000000001E-5</v>
      </c>
      <c r="E13">
        <v>28138.299743</v>
      </c>
      <c r="F13">
        <v>0</v>
      </c>
      <c r="G13" t="s">
        <v>26</v>
      </c>
      <c r="H13" t="s">
        <v>23</v>
      </c>
      <c r="I13">
        <v>9</v>
      </c>
      <c r="J13">
        <v>1.5473249999999901</v>
      </c>
      <c r="K13">
        <v>4.2849000000000004</v>
      </c>
    </row>
    <row r="14" spans="1:11" x14ac:dyDescent="0.2">
      <c r="A14">
        <v>12</v>
      </c>
      <c r="B14">
        <v>8</v>
      </c>
      <c r="C14">
        <v>1.03E-4</v>
      </c>
      <c r="D14">
        <v>2.92E-4</v>
      </c>
      <c r="E14">
        <v>3422.2256440000001</v>
      </c>
      <c r="F14">
        <v>0</v>
      </c>
      <c r="G14" t="s">
        <v>24</v>
      </c>
      <c r="H14" t="s">
        <v>18</v>
      </c>
      <c r="I14">
        <v>74</v>
      </c>
      <c r="J14">
        <v>12.259575</v>
      </c>
      <c r="K14">
        <v>34.755299999999998</v>
      </c>
    </row>
    <row r="15" spans="1:11" x14ac:dyDescent="0.2">
      <c r="A15">
        <v>12</v>
      </c>
      <c r="B15">
        <v>13</v>
      </c>
      <c r="C15" s="1">
        <v>7.9999999999999996E-6</v>
      </c>
      <c r="D15" s="1">
        <v>2.4000000000000001E-5</v>
      </c>
      <c r="E15">
        <v>42207.449614999998</v>
      </c>
      <c r="F15">
        <v>0</v>
      </c>
      <c r="G15" t="s">
        <v>24</v>
      </c>
      <c r="H15" t="s">
        <v>23</v>
      </c>
      <c r="I15">
        <v>6</v>
      </c>
      <c r="J15">
        <v>0.95219999999999905</v>
      </c>
      <c r="K15">
        <v>2.8565999999999998</v>
      </c>
    </row>
    <row r="16" spans="1:11" x14ac:dyDescent="0.2">
      <c r="A16">
        <v>13</v>
      </c>
      <c r="B16">
        <v>8</v>
      </c>
      <c r="C16" s="1">
        <v>9.5000000000000005E-5</v>
      </c>
      <c r="D16">
        <v>2.6899999999999998E-4</v>
      </c>
      <c r="E16">
        <v>3724.1867309999998</v>
      </c>
      <c r="F16">
        <v>0</v>
      </c>
      <c r="G16" t="s">
        <v>23</v>
      </c>
      <c r="H16" t="s">
        <v>18</v>
      </c>
      <c r="I16">
        <v>68</v>
      </c>
      <c r="J16">
        <v>11.307375</v>
      </c>
      <c r="K16">
        <v>32.017724999999999</v>
      </c>
    </row>
    <row r="17" spans="1:12" x14ac:dyDescent="0.2">
      <c r="A17">
        <v>14</v>
      </c>
      <c r="B17">
        <v>6</v>
      </c>
      <c r="C17">
        <v>2.4603100000000002E-4</v>
      </c>
      <c r="D17">
        <v>7.6103300000000004E-4</v>
      </c>
      <c r="E17">
        <v>1314.004162</v>
      </c>
      <c r="F17">
        <v>0</v>
      </c>
      <c r="G17" t="s">
        <v>21</v>
      </c>
      <c r="H17" t="s">
        <v>19</v>
      </c>
      <c r="I17">
        <v>91</v>
      </c>
      <c r="J17">
        <v>29.283799999999999</v>
      </c>
      <c r="K17">
        <v>90.581904840000007</v>
      </c>
      <c r="L17" t="s">
        <v>27</v>
      </c>
    </row>
    <row r="18" spans="1:12" x14ac:dyDescent="0.2">
      <c r="A18">
        <v>15</v>
      </c>
      <c r="B18">
        <v>7</v>
      </c>
      <c r="C18">
        <v>1.2166400000000001E-4</v>
      </c>
      <c r="D18">
        <v>1.538977E-3</v>
      </c>
      <c r="E18">
        <v>649.78227809999998</v>
      </c>
      <c r="F18">
        <v>0</v>
      </c>
      <c r="G18" t="s">
        <v>44</v>
      </c>
      <c r="H18" t="s">
        <v>20</v>
      </c>
      <c r="I18">
        <v>45</v>
      </c>
      <c r="J18">
        <v>14.481</v>
      </c>
      <c r="K18">
        <v>183.1767409</v>
      </c>
      <c r="L18" t="s">
        <v>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1B5FE-7161-BF40-AF60-D4643482BF39}">
  <dimension ref="A1:M30"/>
  <sheetViews>
    <sheetView workbookViewId="0">
      <selection activeCell="A14" sqref="A14:F30"/>
    </sheetView>
  </sheetViews>
  <sheetFormatPr baseColWidth="10" defaultRowHeight="16" x14ac:dyDescent="0.2"/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43</v>
      </c>
    </row>
    <row r="2" spans="1:13" x14ac:dyDescent="0.2">
      <c r="A2">
        <v>1</v>
      </c>
      <c r="B2">
        <v>1</v>
      </c>
      <c r="C2">
        <v>2</v>
      </c>
      <c r="D2">
        <v>1.6038599999999999E-4</v>
      </c>
      <c r="E2">
        <v>4.5410600000000002E-4</v>
      </c>
      <c r="F2">
        <v>2202.1290180000001</v>
      </c>
      <c r="G2">
        <v>1200</v>
      </c>
      <c r="H2" t="s">
        <v>12</v>
      </c>
      <c r="I2" t="s">
        <v>13</v>
      </c>
      <c r="J2">
        <v>115</v>
      </c>
      <c r="K2">
        <v>19.09</v>
      </c>
      <c r="L2">
        <v>54.05</v>
      </c>
      <c r="M2" t="s">
        <v>14</v>
      </c>
    </row>
    <row r="3" spans="1:13" x14ac:dyDescent="0.2">
      <c r="A3">
        <v>2</v>
      </c>
      <c r="B3">
        <v>3</v>
      </c>
      <c r="C3">
        <v>2</v>
      </c>
      <c r="D3">
        <v>1.3946600000000001E-4</v>
      </c>
      <c r="E3">
        <v>3.9487499999999999E-4</v>
      </c>
      <c r="F3">
        <v>2532.4469770000001</v>
      </c>
      <c r="G3">
        <v>1200</v>
      </c>
      <c r="H3" t="s">
        <v>15</v>
      </c>
      <c r="I3" t="s">
        <v>13</v>
      </c>
      <c r="J3">
        <v>100</v>
      </c>
      <c r="K3">
        <v>16.600000000000001</v>
      </c>
      <c r="L3">
        <v>47</v>
      </c>
      <c r="M3" t="s">
        <v>14</v>
      </c>
    </row>
    <row r="4" spans="1:13" x14ac:dyDescent="0.2">
      <c r="A4">
        <v>3</v>
      </c>
      <c r="B4">
        <v>3</v>
      </c>
      <c r="C4">
        <v>4</v>
      </c>
      <c r="D4">
        <v>2.0919999999999999E-4</v>
      </c>
      <c r="E4">
        <v>5.9231300000000002E-4</v>
      </c>
      <c r="F4">
        <v>1688.2965589999999</v>
      </c>
      <c r="G4">
        <v>1200</v>
      </c>
      <c r="H4" t="s">
        <v>15</v>
      </c>
      <c r="I4" t="s">
        <v>16</v>
      </c>
      <c r="J4">
        <v>150</v>
      </c>
      <c r="K4">
        <v>24.9</v>
      </c>
      <c r="L4">
        <v>70.5</v>
      </c>
      <c r="M4" t="s">
        <v>14</v>
      </c>
    </row>
    <row r="5" spans="1:13" x14ac:dyDescent="0.2">
      <c r="A5">
        <v>4</v>
      </c>
      <c r="B5">
        <v>4</v>
      </c>
      <c r="C5">
        <v>2</v>
      </c>
      <c r="D5">
        <v>1.19975E-4</v>
      </c>
      <c r="E5">
        <v>3.3959300000000001E-4</v>
      </c>
      <c r="F5">
        <v>2944.7014509999999</v>
      </c>
      <c r="G5">
        <v>1200</v>
      </c>
      <c r="H5" t="s">
        <v>16</v>
      </c>
      <c r="I5" t="s">
        <v>13</v>
      </c>
      <c r="J5">
        <v>86</v>
      </c>
      <c r="K5">
        <v>14.28</v>
      </c>
      <c r="L5">
        <v>40.42</v>
      </c>
      <c r="M5" t="s">
        <v>14</v>
      </c>
    </row>
    <row r="6" spans="1:13" x14ac:dyDescent="0.2">
      <c r="A6">
        <v>5</v>
      </c>
      <c r="B6">
        <v>5</v>
      </c>
      <c r="C6">
        <v>4</v>
      </c>
      <c r="D6">
        <v>1.11573E-4</v>
      </c>
      <c r="E6">
        <v>3.1589999999999998E-4</v>
      </c>
      <c r="F6">
        <v>3165.5587209999999</v>
      </c>
      <c r="G6">
        <v>1200</v>
      </c>
      <c r="H6" t="s">
        <v>17</v>
      </c>
      <c r="I6" t="s">
        <v>16</v>
      </c>
      <c r="J6">
        <v>80</v>
      </c>
      <c r="K6">
        <v>13.28</v>
      </c>
      <c r="L6">
        <v>37.6</v>
      </c>
      <c r="M6" t="s">
        <v>14</v>
      </c>
    </row>
    <row r="7" spans="1:13" x14ac:dyDescent="0.2">
      <c r="A7">
        <v>6</v>
      </c>
      <c r="B7">
        <v>5</v>
      </c>
      <c r="C7">
        <v>2</v>
      </c>
      <c r="D7">
        <v>8.7899999999999995E-5</v>
      </c>
      <c r="E7">
        <v>2.4877100000000001E-4</v>
      </c>
      <c r="F7">
        <v>4019.7611459999998</v>
      </c>
      <c r="G7">
        <v>1200</v>
      </c>
      <c r="H7" t="s">
        <v>17</v>
      </c>
      <c r="I7" t="s">
        <v>13</v>
      </c>
      <c r="J7">
        <v>63</v>
      </c>
      <c r="K7">
        <v>10.46</v>
      </c>
      <c r="L7">
        <v>29.61</v>
      </c>
      <c r="M7" t="s">
        <v>14</v>
      </c>
    </row>
    <row r="8" spans="1:13" x14ac:dyDescent="0.2">
      <c r="A8">
        <v>7</v>
      </c>
      <c r="B8">
        <v>5</v>
      </c>
      <c r="C8">
        <v>8</v>
      </c>
      <c r="D8">
        <v>4.18E-5</v>
      </c>
      <c r="E8">
        <v>1.1846299999999999E-4</v>
      </c>
      <c r="F8">
        <v>8441.4542939999992</v>
      </c>
      <c r="G8">
        <v>1200</v>
      </c>
      <c r="H8" t="s">
        <v>17</v>
      </c>
      <c r="I8" t="s">
        <v>18</v>
      </c>
      <c r="J8">
        <v>30</v>
      </c>
      <c r="K8">
        <v>4.9800000000000004</v>
      </c>
      <c r="L8">
        <v>14.1</v>
      </c>
      <c r="M8" t="s">
        <v>14</v>
      </c>
    </row>
    <row r="9" spans="1:13" x14ac:dyDescent="0.2">
      <c r="A9">
        <v>8</v>
      </c>
      <c r="B9">
        <v>4</v>
      </c>
      <c r="C9">
        <v>6</v>
      </c>
      <c r="D9">
        <v>4.18E-5</v>
      </c>
      <c r="E9">
        <v>1.1846299999999999E-4</v>
      </c>
      <c r="F9">
        <v>8441.4542939999992</v>
      </c>
      <c r="G9">
        <v>1200</v>
      </c>
      <c r="H9" t="s">
        <v>16</v>
      </c>
      <c r="I9" t="s">
        <v>19</v>
      </c>
      <c r="J9">
        <v>30</v>
      </c>
      <c r="K9">
        <v>4.9800000000000004</v>
      </c>
      <c r="L9">
        <v>14.1</v>
      </c>
      <c r="M9" t="s">
        <v>14</v>
      </c>
    </row>
    <row r="10" spans="1:13" x14ac:dyDescent="0.2">
      <c r="A10">
        <v>9</v>
      </c>
      <c r="B10">
        <v>4</v>
      </c>
      <c r="C10">
        <v>7</v>
      </c>
      <c r="D10">
        <v>9.0699999999999996E-5</v>
      </c>
      <c r="E10">
        <v>2.5666900000000001E-4</v>
      </c>
      <c r="F10">
        <v>3896.0684769999998</v>
      </c>
      <c r="G10">
        <v>1200</v>
      </c>
      <c r="H10" t="s">
        <v>16</v>
      </c>
      <c r="I10" t="s">
        <v>20</v>
      </c>
      <c r="J10">
        <v>65</v>
      </c>
      <c r="K10">
        <v>10.79</v>
      </c>
      <c r="L10">
        <v>30.55</v>
      </c>
      <c r="M10" t="s">
        <v>14</v>
      </c>
    </row>
    <row r="11" spans="1:13" x14ac:dyDescent="0.2">
      <c r="A11">
        <v>10</v>
      </c>
      <c r="B11">
        <v>5</v>
      </c>
      <c r="C11">
        <v>7</v>
      </c>
      <c r="D11">
        <v>5.5800000000000001E-5</v>
      </c>
      <c r="E11">
        <v>1.5794999999999999E-4</v>
      </c>
      <c r="F11">
        <v>6331.1174419999998</v>
      </c>
      <c r="G11">
        <v>1200</v>
      </c>
      <c r="H11" t="s">
        <v>17</v>
      </c>
      <c r="I11" t="s">
        <v>20</v>
      </c>
      <c r="J11">
        <v>40</v>
      </c>
      <c r="K11">
        <v>6.64</v>
      </c>
      <c r="L11">
        <v>18.8</v>
      </c>
      <c r="M11" t="s">
        <v>14</v>
      </c>
    </row>
    <row r="12" spans="1:13" x14ac:dyDescent="0.2">
      <c r="A12">
        <v>11</v>
      </c>
      <c r="B12">
        <v>6</v>
      </c>
      <c r="C12">
        <v>7</v>
      </c>
      <c r="D12">
        <v>8.92E-5</v>
      </c>
      <c r="E12">
        <v>2.5272000000000001E-4</v>
      </c>
      <c r="F12">
        <v>3956.9484010000001</v>
      </c>
      <c r="G12">
        <v>1200</v>
      </c>
      <c r="H12" t="s">
        <v>19</v>
      </c>
      <c r="I12" t="s">
        <v>20</v>
      </c>
      <c r="J12">
        <v>64</v>
      </c>
      <c r="K12">
        <v>10.62</v>
      </c>
      <c r="L12">
        <v>30.08</v>
      </c>
      <c r="M12" t="s">
        <v>14</v>
      </c>
    </row>
    <row r="13" spans="1:13" x14ac:dyDescent="0.2">
      <c r="A13">
        <v>12</v>
      </c>
      <c r="B13">
        <v>8</v>
      </c>
      <c r="C13">
        <v>7</v>
      </c>
      <c r="D13">
        <v>2.7900000000000001E-5</v>
      </c>
      <c r="E13">
        <v>7.8999999999999996E-5</v>
      </c>
      <c r="F13">
        <v>12658.227849999999</v>
      </c>
      <c r="G13">
        <v>1200</v>
      </c>
      <c r="H13" t="s">
        <v>18</v>
      </c>
      <c r="I13" t="s">
        <v>20</v>
      </c>
      <c r="J13">
        <v>20</v>
      </c>
      <c r="K13">
        <v>3.32</v>
      </c>
      <c r="L13">
        <v>9.4</v>
      </c>
      <c r="M13" t="s">
        <v>14</v>
      </c>
    </row>
    <row r="14" spans="1:13" x14ac:dyDescent="0.2">
      <c r="A14">
        <v>13</v>
      </c>
      <c r="B14">
        <v>9</v>
      </c>
      <c r="C14">
        <v>8</v>
      </c>
      <c r="D14">
        <v>1.5410712035286706E-4</v>
      </c>
      <c r="E14">
        <v>1.2149818651049215E-3</v>
      </c>
      <c r="F14">
        <v>823.05755231469527</v>
      </c>
      <c r="G14">
        <v>0</v>
      </c>
      <c r="H14" t="s">
        <v>22</v>
      </c>
      <c r="I14" t="s">
        <v>18</v>
      </c>
      <c r="J14">
        <v>57</v>
      </c>
      <c r="K14">
        <v>18.342600000000001</v>
      </c>
      <c r="L14">
        <v>144.61321649411329</v>
      </c>
      <c r="M14" t="s">
        <v>27</v>
      </c>
    </row>
    <row r="15" spans="1:13" x14ac:dyDescent="0.2">
      <c r="A15">
        <v>14</v>
      </c>
      <c r="B15">
        <v>9</v>
      </c>
      <c r="C15">
        <v>10</v>
      </c>
      <c r="D15">
        <v>4.3258139046418827E-5</v>
      </c>
      <c r="E15">
        <v>4.3283728944362825E-3</v>
      </c>
      <c r="F15">
        <v>231.0336988953531</v>
      </c>
      <c r="G15">
        <v>0</v>
      </c>
      <c r="H15" t="s">
        <v>22</v>
      </c>
      <c r="I15" t="s">
        <v>25</v>
      </c>
      <c r="J15">
        <v>16</v>
      </c>
      <c r="K15">
        <v>5.1488000000000005</v>
      </c>
      <c r="L15">
        <v>515.18458376027854</v>
      </c>
      <c r="M15" t="s">
        <v>27</v>
      </c>
    </row>
    <row r="16" spans="1:13" x14ac:dyDescent="0.2">
      <c r="A16">
        <v>15</v>
      </c>
      <c r="B16">
        <v>9</v>
      </c>
      <c r="C16">
        <v>11</v>
      </c>
      <c r="D16">
        <v>4.3258139046418827E-5</v>
      </c>
      <c r="E16">
        <v>4.3283728944362825E-3</v>
      </c>
      <c r="F16">
        <v>231.0336988953531</v>
      </c>
      <c r="G16">
        <v>0</v>
      </c>
      <c r="H16" t="s">
        <v>22</v>
      </c>
      <c r="I16" t="s">
        <v>26</v>
      </c>
      <c r="J16">
        <v>16</v>
      </c>
      <c r="K16">
        <v>5.1488000000000005</v>
      </c>
      <c r="L16">
        <v>515.18458376027854</v>
      </c>
      <c r="M16" t="s">
        <v>27</v>
      </c>
    </row>
    <row r="17" spans="1:13" x14ac:dyDescent="0.2">
      <c r="A17">
        <v>16</v>
      </c>
      <c r="B17">
        <v>9</v>
      </c>
      <c r="C17">
        <v>12</v>
      </c>
      <c r="D17">
        <v>4.8665406427221172E-5</v>
      </c>
      <c r="E17">
        <v>3.8474425728322512E-3</v>
      </c>
      <c r="F17">
        <v>259.91291125727224</v>
      </c>
      <c r="G17">
        <v>0</v>
      </c>
      <c r="H17" t="s">
        <v>22</v>
      </c>
      <c r="I17" t="s">
        <v>24</v>
      </c>
      <c r="J17">
        <v>18</v>
      </c>
      <c r="K17">
        <v>5.7923999999999998</v>
      </c>
      <c r="L17">
        <v>457.94185223135872</v>
      </c>
      <c r="M17" t="s">
        <v>27</v>
      </c>
    </row>
    <row r="18" spans="1:13" x14ac:dyDescent="0.2">
      <c r="A18">
        <v>17</v>
      </c>
      <c r="B18">
        <v>9</v>
      </c>
      <c r="C18">
        <v>13</v>
      </c>
      <c r="D18">
        <v>3.5147237975215286E-5</v>
      </c>
      <c r="E18">
        <v>5.3272281777677327E-3</v>
      </c>
      <c r="F18">
        <v>187.71488035247438</v>
      </c>
      <c r="G18">
        <v>0</v>
      </c>
      <c r="H18" t="s">
        <v>22</v>
      </c>
      <c r="I18" t="s">
        <v>23</v>
      </c>
      <c r="J18">
        <v>13</v>
      </c>
      <c r="K18">
        <v>4.1833999999999998</v>
      </c>
      <c r="L18">
        <v>634.0733338588044</v>
      </c>
      <c r="M18" t="s">
        <v>27</v>
      </c>
    </row>
    <row r="19" spans="1:13" x14ac:dyDescent="0.2">
      <c r="A19">
        <v>18</v>
      </c>
      <c r="B19">
        <v>10</v>
      </c>
      <c r="C19">
        <v>8</v>
      </c>
      <c r="D19">
        <v>1.9736525939928587E-4</v>
      </c>
      <c r="E19">
        <v>9.4868447001343191E-4</v>
      </c>
      <c r="F19">
        <v>1054.0912512100483</v>
      </c>
      <c r="G19">
        <v>0</v>
      </c>
      <c r="H19" t="s">
        <v>25</v>
      </c>
      <c r="I19" t="s">
        <v>18</v>
      </c>
      <c r="J19">
        <v>73</v>
      </c>
      <c r="K19">
        <v>23.491400000000002</v>
      </c>
      <c r="L19">
        <v>112.91716904334874</v>
      </c>
      <c r="M19" t="s">
        <v>27</v>
      </c>
    </row>
    <row r="20" spans="1:13" x14ac:dyDescent="0.2">
      <c r="A20">
        <v>19</v>
      </c>
      <c r="B20">
        <v>10</v>
      </c>
      <c r="C20">
        <v>11</v>
      </c>
      <c r="D20">
        <v>1.0814534761604707E-5</v>
      </c>
      <c r="E20">
        <v>1.731349157774513E-2</v>
      </c>
      <c r="F20">
        <v>57.758424723838274</v>
      </c>
      <c r="G20">
        <v>0</v>
      </c>
      <c r="H20" t="s">
        <v>25</v>
      </c>
      <c r="I20" t="s">
        <v>26</v>
      </c>
      <c r="J20">
        <v>4</v>
      </c>
      <c r="K20">
        <v>1.2872000000000001</v>
      </c>
      <c r="L20">
        <v>2060.7383350411142</v>
      </c>
      <c r="M20" t="s">
        <v>27</v>
      </c>
    </row>
    <row r="21" spans="1:13" x14ac:dyDescent="0.2">
      <c r="A21">
        <v>20</v>
      </c>
      <c r="B21">
        <v>10</v>
      </c>
      <c r="C21">
        <v>12</v>
      </c>
      <c r="D21">
        <v>1.0814534761604707E-5</v>
      </c>
      <c r="E21">
        <v>1.731349157774513E-2</v>
      </c>
      <c r="F21">
        <v>57.758424723838274</v>
      </c>
      <c r="G21">
        <v>0</v>
      </c>
      <c r="H21" t="s">
        <v>25</v>
      </c>
      <c r="I21" t="s">
        <v>24</v>
      </c>
      <c r="J21">
        <v>4</v>
      </c>
      <c r="K21">
        <v>1.2872000000000001</v>
      </c>
      <c r="L21">
        <v>2060.7383350411142</v>
      </c>
      <c r="M21" t="s">
        <v>27</v>
      </c>
    </row>
    <row r="22" spans="1:13" x14ac:dyDescent="0.2">
      <c r="A22">
        <v>21</v>
      </c>
      <c r="B22">
        <v>10</v>
      </c>
      <c r="C22">
        <v>13</v>
      </c>
      <c r="D22">
        <v>1.8925435832808234E-5</v>
      </c>
      <c r="E22">
        <v>9.8934237587115052E-3</v>
      </c>
      <c r="F22">
        <v>101.07724326671695</v>
      </c>
      <c r="G22">
        <v>0</v>
      </c>
      <c r="H22" t="s">
        <v>25</v>
      </c>
      <c r="I22" t="s">
        <v>23</v>
      </c>
      <c r="J22">
        <v>7</v>
      </c>
      <c r="K22">
        <v>2.2526000000000002</v>
      </c>
      <c r="L22">
        <v>1177.5647628806369</v>
      </c>
      <c r="M22" t="s">
        <v>27</v>
      </c>
    </row>
    <row r="23" spans="1:13" x14ac:dyDescent="0.2">
      <c r="A23">
        <v>22</v>
      </c>
      <c r="B23">
        <v>11</v>
      </c>
      <c r="C23">
        <v>8</v>
      </c>
      <c r="D23">
        <v>1.9736525939928587E-4</v>
      </c>
      <c r="E23">
        <v>9.4868447001343191E-4</v>
      </c>
      <c r="F23">
        <v>1054.0912512100483</v>
      </c>
      <c r="G23">
        <v>0</v>
      </c>
      <c r="H23" t="s">
        <v>26</v>
      </c>
      <c r="I23" t="s">
        <v>18</v>
      </c>
      <c r="J23">
        <v>73</v>
      </c>
      <c r="K23">
        <v>23.491400000000002</v>
      </c>
      <c r="L23">
        <v>112.91716904334874</v>
      </c>
      <c r="M23" t="s">
        <v>27</v>
      </c>
    </row>
    <row r="24" spans="1:13" x14ac:dyDescent="0.2">
      <c r="A24">
        <v>23</v>
      </c>
      <c r="B24">
        <v>11</v>
      </c>
      <c r="C24">
        <v>12</v>
      </c>
      <c r="D24">
        <v>2.1629069523209413E-5</v>
      </c>
      <c r="E24">
        <v>8.6567457888725649E-3</v>
      </c>
      <c r="F24">
        <v>115.51684944767655</v>
      </c>
      <c r="G24">
        <v>0</v>
      </c>
      <c r="H24" t="s">
        <v>26</v>
      </c>
      <c r="I24" t="s">
        <v>24</v>
      </c>
      <c r="J24">
        <v>8</v>
      </c>
      <c r="K24">
        <v>2.5744000000000002</v>
      </c>
      <c r="L24">
        <v>1030.3691675205571</v>
      </c>
      <c r="M24" t="s">
        <v>27</v>
      </c>
    </row>
    <row r="25" spans="1:13" x14ac:dyDescent="0.2">
      <c r="A25">
        <v>24</v>
      </c>
      <c r="B25">
        <v>11</v>
      </c>
      <c r="C25">
        <v>13</v>
      </c>
      <c r="D25">
        <v>2.4332703213610586E-5</v>
      </c>
      <c r="E25">
        <v>7.6948851456645024E-3</v>
      </c>
      <c r="F25">
        <v>129.95645562863612</v>
      </c>
      <c r="G25">
        <v>0</v>
      </c>
      <c r="H25" t="s">
        <v>26</v>
      </c>
      <c r="I25" t="s">
        <v>23</v>
      </c>
      <c r="J25">
        <v>9</v>
      </c>
      <c r="K25">
        <v>2.8961999999999999</v>
      </c>
      <c r="L25">
        <v>915.88370446271745</v>
      </c>
      <c r="M25" t="s">
        <v>27</v>
      </c>
    </row>
    <row r="26" spans="1:13" x14ac:dyDescent="0.2">
      <c r="A26">
        <v>25</v>
      </c>
      <c r="B26">
        <v>12</v>
      </c>
      <c r="C26">
        <v>8</v>
      </c>
      <c r="D26">
        <v>2.0006889308968705E-4</v>
      </c>
      <c r="E26">
        <v>9.3586440960784505E-4</v>
      </c>
      <c r="F26">
        <v>1068.5308573910079</v>
      </c>
      <c r="G26">
        <v>0</v>
      </c>
      <c r="H26" t="s">
        <v>24</v>
      </c>
      <c r="I26" t="s">
        <v>18</v>
      </c>
      <c r="J26">
        <v>74</v>
      </c>
      <c r="K26">
        <v>23.813200000000002</v>
      </c>
      <c r="L26">
        <v>111.39126135357375</v>
      </c>
      <c r="M26" t="s">
        <v>27</v>
      </c>
    </row>
    <row r="27" spans="1:13" x14ac:dyDescent="0.2">
      <c r="A27">
        <v>26</v>
      </c>
      <c r="B27">
        <v>12</v>
      </c>
      <c r="C27">
        <v>13</v>
      </c>
      <c r="D27">
        <v>1.6221802142407058E-5</v>
      </c>
      <c r="E27">
        <v>1.1542327718496753E-2</v>
      </c>
      <c r="F27">
        <v>86.637637085757405</v>
      </c>
      <c r="G27">
        <v>0</v>
      </c>
      <c r="H27" t="s">
        <v>24</v>
      </c>
      <c r="I27" t="s">
        <v>23</v>
      </c>
      <c r="J27">
        <v>6</v>
      </c>
      <c r="K27">
        <v>1.9308000000000003</v>
      </c>
      <c r="L27">
        <v>1373.8255566940761</v>
      </c>
      <c r="M27" t="s">
        <v>27</v>
      </c>
    </row>
    <row r="28" spans="1:13" x14ac:dyDescent="0.2">
      <c r="A28">
        <v>27</v>
      </c>
      <c r="B28">
        <v>13</v>
      </c>
      <c r="C28">
        <v>8</v>
      </c>
      <c r="D28">
        <v>1.8384709094727998E-4</v>
      </c>
      <c r="E28">
        <v>1.0184406810438312E-3</v>
      </c>
      <c r="F28">
        <v>981.89322030525068</v>
      </c>
      <c r="G28">
        <v>0</v>
      </c>
      <c r="H28" t="s">
        <v>23</v>
      </c>
      <c r="I28" t="s">
        <v>18</v>
      </c>
      <c r="J28">
        <v>68</v>
      </c>
      <c r="K28">
        <v>21.882400000000001</v>
      </c>
      <c r="L28">
        <v>121.21990206124201</v>
      </c>
      <c r="M28" t="s">
        <v>27</v>
      </c>
    </row>
    <row r="29" spans="1:13" x14ac:dyDescent="0.2">
      <c r="A29">
        <v>28</v>
      </c>
      <c r="B29">
        <v>14</v>
      </c>
      <c r="C29">
        <v>6</v>
      </c>
      <c r="D29">
        <v>2.4603066582650705E-4</v>
      </c>
      <c r="E29">
        <v>7.6103259682396181E-4</v>
      </c>
      <c r="F29">
        <v>1314.0041624673206</v>
      </c>
      <c r="G29">
        <v>0</v>
      </c>
      <c r="H29" t="s">
        <v>21</v>
      </c>
      <c r="I29" t="s">
        <v>19</v>
      </c>
      <c r="J29">
        <v>91</v>
      </c>
      <c r="K29">
        <v>29.283799999999999</v>
      </c>
      <c r="L29">
        <v>90.581904836972058</v>
      </c>
      <c r="M29" t="s">
        <v>27</v>
      </c>
    </row>
    <row r="30" spans="1:13" x14ac:dyDescent="0.2">
      <c r="A30">
        <v>29</v>
      </c>
      <c r="B30">
        <v>15</v>
      </c>
      <c r="C30">
        <v>7</v>
      </c>
      <c r="D30">
        <v>1.2166351606805293E-4</v>
      </c>
      <c r="E30">
        <v>1.5389770291329005E-3</v>
      </c>
      <c r="F30">
        <v>649.78227814318052</v>
      </c>
      <c r="G30">
        <v>0</v>
      </c>
      <c r="H30" t="s">
        <v>44</v>
      </c>
      <c r="I30" t="s">
        <v>20</v>
      </c>
      <c r="J30">
        <v>45</v>
      </c>
      <c r="K30">
        <v>14.481</v>
      </c>
      <c r="L30">
        <v>183.17674089254348</v>
      </c>
      <c r="M30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lines</vt:lpstr>
      <vt:lpstr>Sheet1</vt:lpstr>
      <vt:lpstr>lines_out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Saroj Khanal</cp:lastModifiedBy>
  <dcterms:created xsi:type="dcterms:W3CDTF">2023-02-08T01:15:36Z</dcterms:created>
  <dcterms:modified xsi:type="dcterms:W3CDTF">2023-10-03T19:03:57Z</dcterms:modified>
</cp:coreProperties>
</file>