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anal/Globus_local/EIProject/inputs/_junks/"/>
    </mc:Choice>
  </mc:AlternateContent>
  <xr:revisionPtr revIDLastSave="0" documentId="13_ncr:1_{52BACC49-B21F-DC43-8C62-CF62688DF3CA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20" i="1"/>
  <c r="D20" i="1" s="1"/>
  <c r="K21" i="1"/>
  <c r="D21" i="1" s="1"/>
  <c r="K22" i="1"/>
  <c r="D22" i="1" s="1"/>
  <c r="K23" i="1"/>
  <c r="D23" i="1" s="1"/>
  <c r="K24" i="1"/>
  <c r="D24" i="1" s="1"/>
  <c r="K25" i="1"/>
  <c r="D25" i="1" s="1"/>
  <c r="K26" i="1"/>
  <c r="D26" i="1" s="1"/>
  <c r="K32" i="1"/>
  <c r="K33" i="1"/>
  <c r="K34" i="1"/>
  <c r="K35" i="1"/>
  <c r="K36" i="1"/>
  <c r="D36" i="1" s="1"/>
  <c r="K37" i="1"/>
  <c r="D37" i="1" s="1"/>
  <c r="K38" i="1"/>
  <c r="D38" i="1" s="1"/>
  <c r="K44" i="1"/>
  <c r="D44" i="1" s="1"/>
  <c r="K45" i="1"/>
  <c r="D45" i="1" s="1"/>
  <c r="K46" i="1"/>
  <c r="D46" i="1" s="1"/>
  <c r="K47" i="1"/>
  <c r="D47" i="1" s="1"/>
  <c r="K48" i="1"/>
  <c r="D48" i="1" s="1"/>
  <c r="K49" i="1"/>
  <c r="D49" i="1" s="1"/>
  <c r="K50" i="1"/>
  <c r="D50" i="1" s="1"/>
  <c r="K56" i="1"/>
  <c r="K57" i="1"/>
  <c r="K58" i="1"/>
  <c r="K59" i="1"/>
  <c r="K60" i="1"/>
  <c r="D60" i="1" s="1"/>
  <c r="K61" i="1"/>
  <c r="D61" i="1" s="1"/>
  <c r="K62" i="1"/>
  <c r="D62" i="1" s="1"/>
  <c r="K68" i="1"/>
  <c r="D68" i="1" s="1"/>
  <c r="K69" i="1"/>
  <c r="D69" i="1" s="1"/>
  <c r="K14" i="1"/>
  <c r="D14" i="1" s="1"/>
  <c r="L15" i="1"/>
  <c r="E15" i="1" s="1"/>
  <c r="F15" i="1" s="1"/>
  <c r="L16" i="1"/>
  <c r="E16" i="1" s="1"/>
  <c r="F16" i="1" s="1"/>
  <c r="L17" i="1"/>
  <c r="E17" i="1" s="1"/>
  <c r="F17" i="1" s="1"/>
  <c r="L18" i="1"/>
  <c r="E18" i="1" s="1"/>
  <c r="F18" i="1" s="1"/>
  <c r="L24" i="1"/>
  <c r="L25" i="1"/>
  <c r="L26" i="1"/>
  <c r="E26" i="1" s="1"/>
  <c r="F26" i="1" s="1"/>
  <c r="L27" i="1"/>
  <c r="E27" i="1" s="1"/>
  <c r="F27" i="1" s="1"/>
  <c r="L28" i="1"/>
  <c r="E28" i="1" s="1"/>
  <c r="F28" i="1" s="1"/>
  <c r="L29" i="1"/>
  <c r="E29" i="1" s="1"/>
  <c r="F29" i="1" s="1"/>
  <c r="L30" i="1"/>
  <c r="E30" i="1" s="1"/>
  <c r="F30" i="1" s="1"/>
  <c r="L36" i="1"/>
  <c r="L37" i="1"/>
  <c r="E37" i="1" s="1"/>
  <c r="F37" i="1" s="1"/>
  <c r="L38" i="1"/>
  <c r="E38" i="1" s="1"/>
  <c r="F38" i="1" s="1"/>
  <c r="L39" i="1"/>
  <c r="E39" i="1" s="1"/>
  <c r="F39" i="1" s="1"/>
  <c r="L40" i="1"/>
  <c r="E40" i="1" s="1"/>
  <c r="F40" i="1" s="1"/>
  <c r="L41" i="1"/>
  <c r="E41" i="1" s="1"/>
  <c r="F41" i="1" s="1"/>
  <c r="L42" i="1"/>
  <c r="E42" i="1" s="1"/>
  <c r="F42" i="1" s="1"/>
  <c r="L48" i="1"/>
  <c r="L49" i="1"/>
  <c r="L50" i="1"/>
  <c r="E50" i="1" s="1"/>
  <c r="F50" i="1" s="1"/>
  <c r="L51" i="1"/>
  <c r="E51" i="1" s="1"/>
  <c r="F51" i="1" s="1"/>
  <c r="L52" i="1"/>
  <c r="E52" i="1" s="1"/>
  <c r="F52" i="1" s="1"/>
  <c r="L53" i="1"/>
  <c r="E53" i="1" s="1"/>
  <c r="F53" i="1" s="1"/>
  <c r="L54" i="1"/>
  <c r="E54" i="1" s="1"/>
  <c r="F54" i="1" s="1"/>
  <c r="L60" i="1"/>
  <c r="L61" i="1"/>
  <c r="L62" i="1"/>
  <c r="E62" i="1" s="1"/>
  <c r="F62" i="1" s="1"/>
  <c r="L63" i="1"/>
  <c r="E63" i="1" s="1"/>
  <c r="F63" i="1" s="1"/>
  <c r="L64" i="1"/>
  <c r="E64" i="1" s="1"/>
  <c r="F64" i="1" s="1"/>
  <c r="L65" i="1"/>
  <c r="E65" i="1" s="1"/>
  <c r="F65" i="1" s="1"/>
  <c r="L66" i="1"/>
  <c r="E66" i="1" s="1"/>
  <c r="F66" i="1" s="1"/>
  <c r="E24" i="1"/>
  <c r="F24" i="1" s="1"/>
  <c r="E25" i="1"/>
  <c r="F25" i="1" s="1"/>
  <c r="E36" i="1"/>
  <c r="F36" i="1" s="1"/>
  <c r="E48" i="1"/>
  <c r="F48" i="1" s="1"/>
  <c r="E49" i="1"/>
  <c r="F49" i="1" s="1"/>
  <c r="E60" i="1"/>
  <c r="F60" i="1" s="1"/>
  <c r="E61" i="1"/>
  <c r="F61" i="1" s="1"/>
  <c r="D17" i="1"/>
  <c r="D18" i="1"/>
  <c r="D32" i="1"/>
  <c r="D33" i="1"/>
  <c r="D34" i="1"/>
  <c r="D35" i="1"/>
  <c r="D56" i="1"/>
  <c r="D57" i="1"/>
  <c r="D58" i="1"/>
  <c r="D59" i="1"/>
  <c r="T18" i="1"/>
  <c r="K15" i="1" s="1"/>
  <c r="D15" i="1" s="1"/>
  <c r="T14" i="1"/>
  <c r="L19" i="1" s="1"/>
  <c r="E19" i="1" s="1"/>
  <c r="F19" i="1" s="1"/>
  <c r="L59" i="1" l="1"/>
  <c r="E59" i="1" s="1"/>
  <c r="F59" i="1" s="1"/>
  <c r="L47" i="1"/>
  <c r="E47" i="1" s="1"/>
  <c r="F47" i="1" s="1"/>
  <c r="L35" i="1"/>
  <c r="E35" i="1" s="1"/>
  <c r="F35" i="1" s="1"/>
  <c r="L23" i="1"/>
  <c r="E23" i="1" s="1"/>
  <c r="F23" i="1" s="1"/>
  <c r="K67" i="1"/>
  <c r="D67" i="1" s="1"/>
  <c r="K55" i="1"/>
  <c r="D55" i="1" s="1"/>
  <c r="K43" i="1"/>
  <c r="D43" i="1" s="1"/>
  <c r="K31" i="1"/>
  <c r="D31" i="1" s="1"/>
  <c r="K19" i="1"/>
  <c r="D19" i="1" s="1"/>
  <c r="K16" i="1"/>
  <c r="D16" i="1" s="1"/>
  <c r="L14" i="1"/>
  <c r="E14" i="1" s="1"/>
  <c r="F14" i="1" s="1"/>
  <c r="L58" i="1"/>
  <c r="E58" i="1" s="1"/>
  <c r="F58" i="1" s="1"/>
  <c r="L46" i="1"/>
  <c r="E46" i="1" s="1"/>
  <c r="F46" i="1" s="1"/>
  <c r="L34" i="1"/>
  <c r="E34" i="1" s="1"/>
  <c r="F34" i="1" s="1"/>
  <c r="L22" i="1"/>
  <c r="E22" i="1" s="1"/>
  <c r="F22" i="1" s="1"/>
  <c r="K66" i="1"/>
  <c r="D66" i="1" s="1"/>
  <c r="K54" i="1"/>
  <c r="D54" i="1" s="1"/>
  <c r="K42" i="1"/>
  <c r="D42" i="1" s="1"/>
  <c r="K30" i="1"/>
  <c r="D30" i="1" s="1"/>
  <c r="L69" i="1"/>
  <c r="E69" i="1" s="1"/>
  <c r="F69" i="1" s="1"/>
  <c r="L57" i="1"/>
  <c r="E57" i="1" s="1"/>
  <c r="F57" i="1" s="1"/>
  <c r="L45" i="1"/>
  <c r="E45" i="1" s="1"/>
  <c r="F45" i="1" s="1"/>
  <c r="L33" i="1"/>
  <c r="E33" i="1" s="1"/>
  <c r="F33" i="1" s="1"/>
  <c r="L21" i="1"/>
  <c r="E21" i="1" s="1"/>
  <c r="F21" i="1" s="1"/>
  <c r="K65" i="1"/>
  <c r="D65" i="1" s="1"/>
  <c r="K53" i="1"/>
  <c r="D53" i="1" s="1"/>
  <c r="K41" i="1"/>
  <c r="D41" i="1" s="1"/>
  <c r="K29" i="1"/>
  <c r="D29" i="1" s="1"/>
  <c r="L68" i="1"/>
  <c r="E68" i="1" s="1"/>
  <c r="F68" i="1" s="1"/>
  <c r="L56" i="1"/>
  <c r="E56" i="1" s="1"/>
  <c r="F56" i="1" s="1"/>
  <c r="L44" i="1"/>
  <c r="E44" i="1" s="1"/>
  <c r="F44" i="1" s="1"/>
  <c r="L32" i="1"/>
  <c r="E32" i="1" s="1"/>
  <c r="F32" i="1" s="1"/>
  <c r="L20" i="1"/>
  <c r="E20" i="1" s="1"/>
  <c r="F20" i="1" s="1"/>
  <c r="K64" i="1"/>
  <c r="D64" i="1" s="1"/>
  <c r="K52" i="1"/>
  <c r="D52" i="1" s="1"/>
  <c r="K40" i="1"/>
  <c r="D40" i="1" s="1"/>
  <c r="K28" i="1"/>
  <c r="D28" i="1" s="1"/>
  <c r="L67" i="1"/>
  <c r="E67" i="1" s="1"/>
  <c r="F67" i="1" s="1"/>
  <c r="L55" i="1"/>
  <c r="E55" i="1" s="1"/>
  <c r="F55" i="1" s="1"/>
  <c r="L43" i="1"/>
  <c r="E43" i="1" s="1"/>
  <c r="F43" i="1" s="1"/>
  <c r="L31" i="1"/>
  <c r="E31" i="1" s="1"/>
  <c r="F31" i="1" s="1"/>
  <c r="K63" i="1"/>
  <c r="D63" i="1" s="1"/>
  <c r="K51" i="1"/>
  <c r="D51" i="1" s="1"/>
  <c r="K39" i="1"/>
  <c r="D39" i="1" s="1"/>
  <c r="K27" i="1"/>
  <c r="D27" i="1" s="1"/>
</calcChain>
</file>

<file path=xl/sharedStrings.xml><?xml version="1.0" encoding="utf-8"?>
<sst xmlns="http://schemas.openxmlformats.org/spreadsheetml/2006/main" count="232" uniqueCount="45">
  <si>
    <t>index</t>
  </si>
  <si>
    <t>from_node</t>
  </si>
  <si>
    <t>to_node</t>
  </si>
  <si>
    <t>r</t>
  </si>
  <si>
    <t>x</t>
  </si>
  <si>
    <t>b</t>
  </si>
  <si>
    <t>s_max</t>
  </si>
  <si>
    <t xml:space="preserve"> From Zone</t>
  </si>
  <si>
    <t xml:space="preserve"> To Zone</t>
  </si>
  <si>
    <t xml:space="preserve"> Distance (miles)</t>
  </si>
  <si>
    <t xml:space="preserve"> Resistance (ohms)</t>
  </si>
  <si>
    <t xml:space="preserve"> Reactance (ohms)</t>
  </si>
  <si>
    <t>Cable Type</t>
  </si>
  <si>
    <t>ME</t>
  </si>
  <si>
    <t>NH</t>
  </si>
  <si>
    <t>Overhead</t>
  </si>
  <si>
    <t>VT</t>
  </si>
  <si>
    <t>WCMA</t>
  </si>
  <si>
    <t>NEMA/BOST</t>
  </si>
  <si>
    <t>SEMA</t>
  </si>
  <si>
    <t>CT</t>
  </si>
  <si>
    <t>RI</t>
  </si>
  <si>
    <t>CTREV</t>
  </si>
  <si>
    <t>RIREV</t>
  </si>
  <si>
    <t>VINE</t>
  </si>
  <si>
    <t>PKCTY</t>
  </si>
  <si>
    <t>COMW</t>
  </si>
  <si>
    <t>MFLR1</t>
  </si>
  <si>
    <t>MFLR2</t>
  </si>
  <si>
    <t>Submarine</t>
  </si>
  <si>
    <t>xₓ = 1 / (2 * π * f * Cₓ * Lˡ)</t>
  </si>
  <si>
    <t>Cx</t>
  </si>
  <si>
    <t>nF/km</t>
  </si>
  <si>
    <t>Ohm/km</t>
  </si>
  <si>
    <t>R</t>
  </si>
  <si>
    <t>A.2 Cable Parameters from Xiang et. al</t>
  </si>
  <si>
    <t>pu_parameters</t>
  </si>
  <si>
    <t>pu_bases</t>
  </si>
  <si>
    <t>pu_units</t>
  </si>
  <si>
    <t>Sbase</t>
  </si>
  <si>
    <t>MVA</t>
  </si>
  <si>
    <t>Vbase</t>
  </si>
  <si>
    <t>kV</t>
  </si>
  <si>
    <t>Zbase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</si>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</sst>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zoomScale="95" workbookViewId="0">
      <selection activeCell="L12" sqref="L12"/>
    </sheetView>
  </sheetViews>
  <sheetFormatPr baseColWidth="10" defaultRowHeight="16" x14ac:dyDescent="0.2"/>
  <cols>
    <col min="11" max="11" width="17" bestFit="1" customWidth="1"/>
    <col min="12" max="12" width="16.6640625" bestFit="1" customWidth="1"/>
    <col min="16" max="16" width="22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0" x14ac:dyDescent="0.2">
      <c r="A2">
        <v>1</v>
      </c>
      <c r="B2">
        <v>1</v>
      </c>
      <c r="C2">
        <v>2</v>
      </c>
      <c r="D2">
        <v>1.6038599999999999E-4</v>
      </c>
      <c r="E2">
        <v>4.5410600000000002E-4</v>
      </c>
      <c r="F2">
        <v>2202.1290180000001</v>
      </c>
      <c r="G2">
        <v>1200</v>
      </c>
      <c r="H2" t="s">
        <v>13</v>
      </c>
      <c r="I2" t="s">
        <v>14</v>
      </c>
      <c r="J2">
        <v>115</v>
      </c>
      <c r="K2">
        <v>19.09</v>
      </c>
      <c r="L2">
        <v>54.05</v>
      </c>
      <c r="M2" t="s">
        <v>15</v>
      </c>
    </row>
    <row r="3" spans="1:20" x14ac:dyDescent="0.2">
      <c r="A3">
        <v>2</v>
      </c>
      <c r="B3">
        <v>3</v>
      </c>
      <c r="C3">
        <v>2</v>
      </c>
      <c r="D3">
        <v>1.3946600000000001E-4</v>
      </c>
      <c r="E3">
        <v>3.9487499999999999E-4</v>
      </c>
      <c r="F3">
        <v>2532.4469770000001</v>
      </c>
      <c r="G3">
        <v>1200</v>
      </c>
      <c r="H3" t="s">
        <v>16</v>
      </c>
      <c r="I3" t="s">
        <v>14</v>
      </c>
      <c r="J3">
        <v>100</v>
      </c>
      <c r="K3">
        <v>16.600000000000001</v>
      </c>
      <c r="L3">
        <v>47</v>
      </c>
      <c r="M3" t="s">
        <v>15</v>
      </c>
    </row>
    <row r="4" spans="1:20" x14ac:dyDescent="0.2">
      <c r="A4">
        <v>3</v>
      </c>
      <c r="B4">
        <v>3</v>
      </c>
      <c r="C4">
        <v>4</v>
      </c>
      <c r="D4">
        <v>2.0919999999999999E-4</v>
      </c>
      <c r="E4">
        <v>5.9231300000000002E-4</v>
      </c>
      <c r="F4">
        <v>1688.2965589999999</v>
      </c>
      <c r="G4">
        <v>1200</v>
      </c>
      <c r="H4" t="s">
        <v>16</v>
      </c>
      <c r="I4" t="s">
        <v>17</v>
      </c>
      <c r="J4">
        <v>150</v>
      </c>
      <c r="K4">
        <v>24.9</v>
      </c>
      <c r="L4">
        <v>70.5</v>
      </c>
      <c r="M4" t="s">
        <v>15</v>
      </c>
    </row>
    <row r="5" spans="1:20" x14ac:dyDescent="0.2">
      <c r="A5">
        <v>4</v>
      </c>
      <c r="B5">
        <v>4</v>
      </c>
      <c r="C5">
        <v>2</v>
      </c>
      <c r="D5">
        <v>1.19975E-4</v>
      </c>
      <c r="E5">
        <v>3.3959300000000001E-4</v>
      </c>
      <c r="F5">
        <v>2944.7014509999999</v>
      </c>
      <c r="G5">
        <v>1200</v>
      </c>
      <c r="H5" t="s">
        <v>17</v>
      </c>
      <c r="I5" t="s">
        <v>14</v>
      </c>
      <c r="J5">
        <v>86</v>
      </c>
      <c r="K5">
        <v>14.28</v>
      </c>
      <c r="L5">
        <v>40.42</v>
      </c>
      <c r="M5" t="s">
        <v>15</v>
      </c>
      <c r="P5" t="s">
        <v>36</v>
      </c>
      <c r="Q5" t="s">
        <v>37</v>
      </c>
      <c r="R5" t="s">
        <v>38</v>
      </c>
    </row>
    <row r="6" spans="1:20" x14ac:dyDescent="0.2">
      <c r="A6">
        <v>5</v>
      </c>
      <c r="B6">
        <v>5</v>
      </c>
      <c r="C6">
        <v>4</v>
      </c>
      <c r="D6">
        <v>1.11573E-4</v>
      </c>
      <c r="E6">
        <v>3.1589999999999998E-4</v>
      </c>
      <c r="F6">
        <v>3165.5587209999999</v>
      </c>
      <c r="G6">
        <v>1200</v>
      </c>
      <c r="H6" t="s">
        <v>18</v>
      </c>
      <c r="I6" t="s">
        <v>17</v>
      </c>
      <c r="J6">
        <v>80</v>
      </c>
      <c r="K6">
        <v>13.28</v>
      </c>
      <c r="L6">
        <v>37.6</v>
      </c>
      <c r="M6" t="s">
        <v>15</v>
      </c>
      <c r="P6" t="s">
        <v>39</v>
      </c>
      <c r="Q6">
        <v>1</v>
      </c>
      <c r="R6" t="s">
        <v>40</v>
      </c>
    </row>
    <row r="7" spans="1:20" x14ac:dyDescent="0.2">
      <c r="A7">
        <v>6</v>
      </c>
      <c r="B7">
        <v>5</v>
      </c>
      <c r="C7">
        <v>2</v>
      </c>
      <c r="D7" s="1">
        <v>8.7899999999999995E-5</v>
      </c>
      <c r="E7">
        <v>2.4877100000000001E-4</v>
      </c>
      <c r="F7">
        <v>4019.7611459999998</v>
      </c>
      <c r="G7">
        <v>1200</v>
      </c>
      <c r="H7" t="s">
        <v>18</v>
      </c>
      <c r="I7" t="s">
        <v>14</v>
      </c>
      <c r="J7">
        <v>63</v>
      </c>
      <c r="K7">
        <v>10.46</v>
      </c>
      <c r="L7">
        <v>29.61</v>
      </c>
      <c r="M7" t="s">
        <v>15</v>
      </c>
      <c r="P7" t="s">
        <v>41</v>
      </c>
      <c r="Q7">
        <v>345</v>
      </c>
      <c r="R7" t="s">
        <v>42</v>
      </c>
    </row>
    <row r="8" spans="1:20" x14ac:dyDescent="0.2">
      <c r="A8">
        <v>7</v>
      </c>
      <c r="B8">
        <v>5</v>
      </c>
      <c r="C8">
        <v>8</v>
      </c>
      <c r="D8" s="1">
        <v>4.18E-5</v>
      </c>
      <c r="E8">
        <v>1.1846299999999999E-4</v>
      </c>
      <c r="F8">
        <v>8441.4542939999992</v>
      </c>
      <c r="G8">
        <v>1200</v>
      </c>
      <c r="H8" t="s">
        <v>18</v>
      </c>
      <c r="I8" t="s">
        <v>19</v>
      </c>
      <c r="J8">
        <v>30</v>
      </c>
      <c r="K8">
        <v>4.9800000000000004</v>
      </c>
      <c r="L8">
        <v>14.1</v>
      </c>
      <c r="M8" t="s">
        <v>15</v>
      </c>
      <c r="P8" t="s">
        <v>43</v>
      </c>
      <c r="Q8">
        <v>119025</v>
      </c>
      <c r="R8" t="s">
        <v>44</v>
      </c>
    </row>
    <row r="9" spans="1:20" x14ac:dyDescent="0.2">
      <c r="A9">
        <v>8</v>
      </c>
      <c r="B9">
        <v>4</v>
      </c>
      <c r="C9">
        <v>6</v>
      </c>
      <c r="D9" s="1">
        <v>4.18E-5</v>
      </c>
      <c r="E9">
        <v>1.1846299999999999E-4</v>
      </c>
      <c r="F9">
        <v>8441.4542939999992</v>
      </c>
      <c r="G9">
        <v>1200</v>
      </c>
      <c r="H9" t="s">
        <v>17</v>
      </c>
      <c r="I9" t="s">
        <v>20</v>
      </c>
      <c r="J9">
        <v>30</v>
      </c>
      <c r="K9">
        <v>4.9800000000000004</v>
      </c>
      <c r="L9">
        <v>14.1</v>
      </c>
      <c r="M9" t="s">
        <v>15</v>
      </c>
    </row>
    <row r="10" spans="1:20" x14ac:dyDescent="0.2">
      <c r="A10">
        <v>9</v>
      </c>
      <c r="B10">
        <v>4</v>
      </c>
      <c r="C10">
        <v>7</v>
      </c>
      <c r="D10" s="1">
        <v>9.0699999999999996E-5</v>
      </c>
      <c r="E10">
        <v>2.5666900000000001E-4</v>
      </c>
      <c r="F10">
        <v>3896.0684769999998</v>
      </c>
      <c r="G10">
        <v>1200</v>
      </c>
      <c r="H10" t="s">
        <v>17</v>
      </c>
      <c r="I10" t="s">
        <v>21</v>
      </c>
      <c r="J10">
        <v>65</v>
      </c>
      <c r="K10">
        <v>10.79</v>
      </c>
      <c r="L10">
        <v>30.55</v>
      </c>
      <c r="M10" t="s">
        <v>15</v>
      </c>
    </row>
    <row r="11" spans="1:20" x14ac:dyDescent="0.2">
      <c r="A11">
        <v>10</v>
      </c>
      <c r="B11">
        <v>5</v>
      </c>
      <c r="C11">
        <v>7</v>
      </c>
      <c r="D11" s="1">
        <v>5.5800000000000001E-5</v>
      </c>
      <c r="E11">
        <v>1.5794999999999999E-4</v>
      </c>
      <c r="F11">
        <v>6331.1174419999998</v>
      </c>
      <c r="G11">
        <v>1200</v>
      </c>
      <c r="H11" t="s">
        <v>18</v>
      </c>
      <c r="I11" t="s">
        <v>21</v>
      </c>
      <c r="J11">
        <v>40</v>
      </c>
      <c r="K11">
        <v>6.64</v>
      </c>
      <c r="L11">
        <v>18.8</v>
      </c>
      <c r="M11" t="s">
        <v>15</v>
      </c>
    </row>
    <row r="12" spans="1:20" x14ac:dyDescent="0.2">
      <c r="A12">
        <v>11</v>
      </c>
      <c r="B12">
        <v>6</v>
      </c>
      <c r="C12">
        <v>7</v>
      </c>
      <c r="D12" s="1">
        <v>8.92E-5</v>
      </c>
      <c r="E12">
        <v>2.5272000000000001E-4</v>
      </c>
      <c r="F12">
        <v>3956.9484010000001</v>
      </c>
      <c r="G12">
        <v>1200</v>
      </c>
      <c r="H12" t="s">
        <v>20</v>
      </c>
      <c r="I12" t="s">
        <v>21</v>
      </c>
      <c r="J12">
        <v>64</v>
      </c>
      <c r="K12">
        <v>10.62</v>
      </c>
      <c r="L12">
        <v>30.08</v>
      </c>
      <c r="M12" t="s">
        <v>15</v>
      </c>
      <c r="S12" t="s">
        <v>35</v>
      </c>
    </row>
    <row r="13" spans="1:20" x14ac:dyDescent="0.2">
      <c r="A13">
        <v>12</v>
      </c>
      <c r="B13">
        <v>8</v>
      </c>
      <c r="C13">
        <v>7</v>
      </c>
      <c r="D13" s="1">
        <v>2.7900000000000001E-5</v>
      </c>
      <c r="E13" s="1">
        <v>7.8999999999999996E-5</v>
      </c>
      <c r="F13">
        <v>12658.227849999999</v>
      </c>
      <c r="G13">
        <v>1200</v>
      </c>
      <c r="H13" t="s">
        <v>19</v>
      </c>
      <c r="I13" t="s">
        <v>21</v>
      </c>
      <c r="J13">
        <v>20</v>
      </c>
      <c r="K13">
        <v>3.32</v>
      </c>
      <c r="L13">
        <v>9.4</v>
      </c>
      <c r="M13" t="s">
        <v>15</v>
      </c>
      <c r="S13" t="s">
        <v>31</v>
      </c>
      <c r="T13" t="s">
        <v>32</v>
      </c>
    </row>
    <row r="14" spans="1:20" x14ac:dyDescent="0.2">
      <c r="A14">
        <v>13</v>
      </c>
      <c r="B14">
        <v>9</v>
      </c>
      <c r="C14">
        <v>2</v>
      </c>
      <c r="D14" s="2">
        <f>K14/$Q$8</f>
        <v>4.7854316320100816E-4</v>
      </c>
      <c r="E14" s="3">
        <f>L14/$Q$8</f>
        <v>3.9126534638972047E-4</v>
      </c>
      <c r="F14" s="3">
        <f>1/E14</f>
        <v>2555.8102940298436</v>
      </c>
      <c r="G14">
        <v>0</v>
      </c>
      <c r="H14" t="s">
        <v>22</v>
      </c>
      <c r="I14" t="s">
        <v>14</v>
      </c>
      <c r="J14">
        <v>177</v>
      </c>
      <c r="K14" s="3">
        <f>J14*$T$18*1.609</f>
        <v>56.958599999999997</v>
      </c>
      <c r="L14" s="3">
        <f>1/(2 * PI() * 60 * $T$14 * 1.609 * J14)</f>
        <v>46.57035785403648</v>
      </c>
      <c r="M14" t="s">
        <v>29</v>
      </c>
      <c r="P14" t="s">
        <v>30</v>
      </c>
      <c r="T14">
        <f>200*10^(-9)</f>
        <v>2.0000000000000002E-7</v>
      </c>
    </row>
    <row r="15" spans="1:20" x14ac:dyDescent="0.2">
      <c r="A15">
        <v>14</v>
      </c>
      <c r="B15">
        <v>9</v>
      </c>
      <c r="C15">
        <v>5</v>
      </c>
      <c r="D15" s="2">
        <f t="shared" ref="D15:D69" si="0">K15/$Q$8</f>
        <v>2.5414156689771057E-4</v>
      </c>
      <c r="E15" s="3">
        <f t="shared" ref="E15:E69" si="1">L15/$Q$8</f>
        <v>7.3674432245723963E-4</v>
      </c>
      <c r="F15" s="3">
        <f t="shared" ref="F15:F69" si="2">1/E15</f>
        <v>1357.3229810101993</v>
      </c>
      <c r="G15">
        <v>0</v>
      </c>
      <c r="H15" t="s">
        <v>22</v>
      </c>
      <c r="I15" t="s">
        <v>18</v>
      </c>
      <c r="J15">
        <v>94</v>
      </c>
      <c r="K15" s="3">
        <f t="shared" ref="K15:K69" si="3">J15*$T$18*1.609</f>
        <v>30.249200000000002</v>
      </c>
      <c r="L15" s="3">
        <f t="shared" ref="L15:L69" si="4">1/(2 * PI() * 60 * $T$14 * 1.609 * J15)</f>
        <v>87.690992980472942</v>
      </c>
      <c r="M15" t="s">
        <v>29</v>
      </c>
    </row>
    <row r="16" spans="1:20" x14ac:dyDescent="0.2">
      <c r="A16">
        <v>15</v>
      </c>
      <c r="B16">
        <v>9</v>
      </c>
      <c r="C16">
        <v>8</v>
      </c>
      <c r="D16" s="2">
        <f t="shared" si="0"/>
        <v>1.3788531821046002E-4</v>
      </c>
      <c r="E16" s="3">
        <f t="shared" si="1"/>
        <v>1.3579209080584419E-3</v>
      </c>
      <c r="F16" s="3">
        <f t="shared" si="2"/>
        <v>736.41991522893784</v>
      </c>
      <c r="G16">
        <v>0</v>
      </c>
      <c r="H16" t="s">
        <v>22</v>
      </c>
      <c r="I16" t="s">
        <v>19</v>
      </c>
      <c r="J16">
        <v>51</v>
      </c>
      <c r="K16" s="3">
        <f t="shared" si="3"/>
        <v>16.411800000000003</v>
      </c>
      <c r="L16" s="3">
        <f t="shared" si="4"/>
        <v>161.62653608165604</v>
      </c>
      <c r="M16" t="s">
        <v>29</v>
      </c>
    </row>
    <row r="17" spans="1:20" x14ac:dyDescent="0.2">
      <c r="A17">
        <v>16</v>
      </c>
      <c r="B17">
        <v>9</v>
      </c>
      <c r="C17">
        <v>7</v>
      </c>
      <c r="D17" s="2">
        <f t="shared" si="0"/>
        <v>1.2166351606805293E-4</v>
      </c>
      <c r="E17" s="3">
        <f t="shared" si="1"/>
        <v>1.5389770291329005E-3</v>
      </c>
      <c r="F17" s="3">
        <f t="shared" si="2"/>
        <v>649.78227814318052</v>
      </c>
      <c r="G17">
        <v>0</v>
      </c>
      <c r="H17" t="s">
        <v>22</v>
      </c>
      <c r="I17" t="s">
        <v>21</v>
      </c>
      <c r="J17">
        <v>45</v>
      </c>
      <c r="K17" s="3">
        <f t="shared" si="3"/>
        <v>14.481</v>
      </c>
      <c r="L17" s="3">
        <f t="shared" si="4"/>
        <v>183.17674089254348</v>
      </c>
      <c r="M17" t="s">
        <v>29</v>
      </c>
      <c r="S17" t="s">
        <v>34</v>
      </c>
      <c r="T17" t="s">
        <v>33</v>
      </c>
    </row>
    <row r="18" spans="1:20" x14ac:dyDescent="0.2">
      <c r="A18">
        <v>17</v>
      </c>
      <c r="B18">
        <v>9</v>
      </c>
      <c r="C18">
        <v>6</v>
      </c>
      <c r="D18" s="2">
        <f t="shared" si="0"/>
        <v>2.4603066582650705E-4</v>
      </c>
      <c r="E18" s="3">
        <f t="shared" si="1"/>
        <v>7.6103259682396181E-4</v>
      </c>
      <c r="F18" s="3">
        <f t="shared" si="2"/>
        <v>1314.0041624673206</v>
      </c>
      <c r="G18">
        <v>0</v>
      </c>
      <c r="H18" t="s">
        <v>22</v>
      </c>
      <c r="I18" t="s">
        <v>20</v>
      </c>
      <c r="J18">
        <v>91</v>
      </c>
      <c r="K18" s="3">
        <f t="shared" si="3"/>
        <v>29.283799999999999</v>
      </c>
      <c r="L18" s="3">
        <f t="shared" si="4"/>
        <v>90.581904836972058</v>
      </c>
      <c r="M18" t="s">
        <v>29</v>
      </c>
      <c r="T18">
        <f>200*10^-3</f>
        <v>0.2</v>
      </c>
    </row>
    <row r="19" spans="1:20" x14ac:dyDescent="0.2">
      <c r="A19">
        <v>18</v>
      </c>
      <c r="B19">
        <v>9</v>
      </c>
      <c r="C19">
        <v>10</v>
      </c>
      <c r="D19" s="2">
        <f t="shared" si="0"/>
        <v>2.7036336904011767E-6</v>
      </c>
      <c r="E19" s="3">
        <f t="shared" si="1"/>
        <v>6.9253966310980519E-2</v>
      </c>
      <c r="F19" s="3">
        <f t="shared" si="2"/>
        <v>14.439606180959569</v>
      </c>
      <c r="G19">
        <v>0</v>
      </c>
      <c r="H19" t="s">
        <v>22</v>
      </c>
      <c r="I19" t="s">
        <v>23</v>
      </c>
      <c r="J19">
        <v>1</v>
      </c>
      <c r="K19" s="3">
        <f t="shared" si="3"/>
        <v>0.32180000000000003</v>
      </c>
      <c r="L19" s="3">
        <f t="shared" si="4"/>
        <v>8242.9533401644567</v>
      </c>
      <c r="M19" t="s">
        <v>29</v>
      </c>
    </row>
    <row r="20" spans="1:20" x14ac:dyDescent="0.2">
      <c r="A20">
        <v>19</v>
      </c>
      <c r="B20">
        <v>9</v>
      </c>
      <c r="C20">
        <v>11</v>
      </c>
      <c r="D20" s="2">
        <f t="shared" si="0"/>
        <v>6.7590842260029403E-5</v>
      </c>
      <c r="E20" s="3">
        <f t="shared" si="1"/>
        <v>2.7701586524392211E-3</v>
      </c>
      <c r="F20" s="3">
        <f t="shared" si="2"/>
        <v>360.99015452398913</v>
      </c>
      <c r="G20">
        <v>0</v>
      </c>
      <c r="H20" t="s">
        <v>22</v>
      </c>
      <c r="I20" t="s">
        <v>24</v>
      </c>
      <c r="J20">
        <v>25</v>
      </c>
      <c r="K20" s="3">
        <f t="shared" si="3"/>
        <v>8.0449999999999999</v>
      </c>
      <c r="L20" s="3">
        <f t="shared" si="4"/>
        <v>329.71813360657831</v>
      </c>
      <c r="M20" t="s">
        <v>29</v>
      </c>
    </row>
    <row r="21" spans="1:20" x14ac:dyDescent="0.2">
      <c r="A21">
        <v>20</v>
      </c>
      <c r="B21">
        <v>9</v>
      </c>
      <c r="C21">
        <v>12</v>
      </c>
      <c r="D21" s="2">
        <f t="shared" si="0"/>
        <v>7.2998109640831768E-5</v>
      </c>
      <c r="E21" s="3">
        <f t="shared" si="1"/>
        <v>2.5649617152215011E-3</v>
      </c>
      <c r="F21" s="3">
        <f t="shared" si="2"/>
        <v>389.86936688590828</v>
      </c>
      <c r="G21">
        <v>0</v>
      </c>
      <c r="H21" t="s">
        <v>22</v>
      </c>
      <c r="I21" t="s">
        <v>25</v>
      </c>
      <c r="J21">
        <v>27</v>
      </c>
      <c r="K21" s="3">
        <f t="shared" si="3"/>
        <v>8.688600000000001</v>
      </c>
      <c r="L21" s="3">
        <f t="shared" si="4"/>
        <v>305.29456815423919</v>
      </c>
      <c r="M21" t="s">
        <v>29</v>
      </c>
    </row>
    <row r="22" spans="1:20" x14ac:dyDescent="0.2">
      <c r="A22">
        <v>21</v>
      </c>
      <c r="B22">
        <v>9</v>
      </c>
      <c r="C22">
        <v>13</v>
      </c>
      <c r="D22" s="2">
        <f t="shared" si="0"/>
        <v>8.6516278092837654E-5</v>
      </c>
      <c r="E22" s="3">
        <f t="shared" si="1"/>
        <v>2.1641864472181412E-3</v>
      </c>
      <c r="F22" s="3">
        <f t="shared" si="2"/>
        <v>462.0673977907062</v>
      </c>
      <c r="G22">
        <v>0</v>
      </c>
      <c r="H22" t="s">
        <v>22</v>
      </c>
      <c r="I22" t="s">
        <v>26</v>
      </c>
      <c r="J22">
        <v>32</v>
      </c>
      <c r="K22" s="3">
        <f t="shared" si="3"/>
        <v>10.297600000000001</v>
      </c>
      <c r="L22" s="3">
        <f t="shared" si="4"/>
        <v>257.59229188013927</v>
      </c>
      <c r="M22" t="s">
        <v>29</v>
      </c>
    </row>
    <row r="23" spans="1:20" x14ac:dyDescent="0.2">
      <c r="A23">
        <v>22</v>
      </c>
      <c r="B23">
        <v>9</v>
      </c>
      <c r="C23">
        <v>14</v>
      </c>
      <c r="D23" s="2">
        <f t="shared" si="0"/>
        <v>9.1923545473639992E-5</v>
      </c>
      <c r="E23" s="3">
        <f t="shared" si="1"/>
        <v>2.0368813620876623E-3</v>
      </c>
      <c r="F23" s="3">
        <f t="shared" si="2"/>
        <v>490.94661015262534</v>
      </c>
      <c r="G23">
        <v>0</v>
      </c>
      <c r="H23" t="s">
        <v>22</v>
      </c>
      <c r="I23" t="s">
        <v>27</v>
      </c>
      <c r="J23">
        <v>34</v>
      </c>
      <c r="K23" s="3">
        <f t="shared" si="3"/>
        <v>10.9412</v>
      </c>
      <c r="L23" s="3">
        <f t="shared" si="4"/>
        <v>242.43980412248402</v>
      </c>
      <c r="M23" t="s">
        <v>29</v>
      </c>
    </row>
    <row r="24" spans="1:20" x14ac:dyDescent="0.2">
      <c r="A24">
        <v>23</v>
      </c>
      <c r="B24">
        <v>9</v>
      </c>
      <c r="C24">
        <v>15</v>
      </c>
      <c r="D24" s="2">
        <f t="shared" si="0"/>
        <v>9.7330812854442344E-5</v>
      </c>
      <c r="E24" s="3">
        <f t="shared" si="1"/>
        <v>1.9237212864161256E-3</v>
      </c>
      <c r="F24" s="3">
        <f t="shared" si="2"/>
        <v>519.82582251454448</v>
      </c>
      <c r="G24">
        <v>0</v>
      </c>
      <c r="H24" t="s">
        <v>22</v>
      </c>
      <c r="I24" t="s">
        <v>28</v>
      </c>
      <c r="J24">
        <v>36</v>
      </c>
      <c r="K24" s="3">
        <f t="shared" si="3"/>
        <v>11.5848</v>
      </c>
      <c r="L24" s="3">
        <f t="shared" si="4"/>
        <v>228.97092611567936</v>
      </c>
      <c r="M24" t="s">
        <v>29</v>
      </c>
    </row>
    <row r="25" spans="1:20" x14ac:dyDescent="0.2">
      <c r="A25">
        <v>24</v>
      </c>
      <c r="B25">
        <v>10</v>
      </c>
      <c r="C25">
        <v>2</v>
      </c>
      <c r="D25" s="2">
        <f t="shared" si="0"/>
        <v>4.7854316320100816E-4</v>
      </c>
      <c r="E25" s="3">
        <f t="shared" si="1"/>
        <v>3.9126534638972047E-4</v>
      </c>
      <c r="F25" s="3">
        <f t="shared" si="2"/>
        <v>2555.8102940298436</v>
      </c>
      <c r="G25">
        <v>0</v>
      </c>
      <c r="H25" t="s">
        <v>23</v>
      </c>
      <c r="I25" t="s">
        <v>14</v>
      </c>
      <c r="J25">
        <v>177</v>
      </c>
      <c r="K25" s="3">
        <f t="shared" si="3"/>
        <v>56.958599999999997</v>
      </c>
      <c r="L25" s="3">
        <f t="shared" si="4"/>
        <v>46.57035785403648</v>
      </c>
      <c r="M25" t="s">
        <v>29</v>
      </c>
    </row>
    <row r="26" spans="1:20" x14ac:dyDescent="0.2">
      <c r="A26">
        <v>25</v>
      </c>
      <c r="B26">
        <v>10</v>
      </c>
      <c r="C26">
        <v>5</v>
      </c>
      <c r="D26" s="2">
        <f t="shared" si="0"/>
        <v>2.5414156689771057E-4</v>
      </c>
      <c r="E26" s="3">
        <f t="shared" si="1"/>
        <v>7.3674432245723963E-4</v>
      </c>
      <c r="F26" s="3">
        <f t="shared" si="2"/>
        <v>1357.3229810101993</v>
      </c>
      <c r="G26">
        <v>0</v>
      </c>
      <c r="H26" t="s">
        <v>23</v>
      </c>
      <c r="I26" t="s">
        <v>18</v>
      </c>
      <c r="J26">
        <v>94</v>
      </c>
      <c r="K26" s="3">
        <f t="shared" si="3"/>
        <v>30.249200000000002</v>
      </c>
      <c r="L26" s="3">
        <f t="shared" si="4"/>
        <v>87.690992980472942</v>
      </c>
      <c r="M26" t="s">
        <v>29</v>
      </c>
    </row>
    <row r="27" spans="1:20" x14ac:dyDescent="0.2">
      <c r="A27">
        <v>26</v>
      </c>
      <c r="B27">
        <v>10</v>
      </c>
      <c r="C27">
        <v>8</v>
      </c>
      <c r="D27" s="2">
        <f t="shared" si="0"/>
        <v>1.3518168452005881E-4</v>
      </c>
      <c r="E27" s="3">
        <f t="shared" si="1"/>
        <v>1.3850793262196106E-3</v>
      </c>
      <c r="F27" s="3">
        <f t="shared" si="2"/>
        <v>721.98030904797827</v>
      </c>
      <c r="G27">
        <v>0</v>
      </c>
      <c r="H27" t="s">
        <v>23</v>
      </c>
      <c r="I27" t="s">
        <v>19</v>
      </c>
      <c r="J27">
        <v>50</v>
      </c>
      <c r="K27" s="3">
        <f t="shared" si="3"/>
        <v>16.09</v>
      </c>
      <c r="L27" s="3">
        <f t="shared" si="4"/>
        <v>164.85906680328915</v>
      </c>
      <c r="M27" t="s">
        <v>29</v>
      </c>
    </row>
    <row r="28" spans="1:20" x14ac:dyDescent="0.2">
      <c r="A28">
        <v>27</v>
      </c>
      <c r="B28">
        <v>10</v>
      </c>
      <c r="C28">
        <v>7</v>
      </c>
      <c r="D28" s="2">
        <f t="shared" si="0"/>
        <v>1.2166351606805293E-4</v>
      </c>
      <c r="E28" s="3">
        <f t="shared" si="1"/>
        <v>1.5389770291329005E-3</v>
      </c>
      <c r="F28" s="3">
        <f t="shared" si="2"/>
        <v>649.78227814318052</v>
      </c>
      <c r="G28">
        <v>0</v>
      </c>
      <c r="H28" t="s">
        <v>23</v>
      </c>
      <c r="I28" t="s">
        <v>21</v>
      </c>
      <c r="J28">
        <v>45</v>
      </c>
      <c r="K28" s="3">
        <f t="shared" si="3"/>
        <v>14.481</v>
      </c>
      <c r="L28" s="3">
        <f t="shared" si="4"/>
        <v>183.17674089254348</v>
      </c>
      <c r="M28" t="s">
        <v>29</v>
      </c>
    </row>
    <row r="29" spans="1:20" x14ac:dyDescent="0.2">
      <c r="A29">
        <v>28</v>
      </c>
      <c r="B29">
        <v>10</v>
      </c>
      <c r="C29">
        <v>6</v>
      </c>
      <c r="D29" s="2">
        <f t="shared" si="0"/>
        <v>2.4873429951690826E-4</v>
      </c>
      <c r="E29" s="3">
        <f t="shared" si="1"/>
        <v>7.5276050338022303E-4</v>
      </c>
      <c r="F29" s="3">
        <f t="shared" si="2"/>
        <v>1328.4437686482802</v>
      </c>
      <c r="G29">
        <v>0</v>
      </c>
      <c r="H29" t="s">
        <v>23</v>
      </c>
      <c r="I29" t="s">
        <v>20</v>
      </c>
      <c r="J29">
        <v>92</v>
      </c>
      <c r="K29" s="3">
        <f t="shared" si="3"/>
        <v>29.605600000000003</v>
      </c>
      <c r="L29" s="3">
        <f t="shared" si="4"/>
        <v>89.59731891483105</v>
      </c>
      <c r="M29" t="s">
        <v>29</v>
      </c>
    </row>
    <row r="30" spans="1:20" x14ac:dyDescent="0.2">
      <c r="A30">
        <v>29</v>
      </c>
      <c r="B30">
        <v>10</v>
      </c>
      <c r="C30">
        <v>11</v>
      </c>
      <c r="D30" s="2">
        <f t="shared" si="0"/>
        <v>6.7590842260029403E-5</v>
      </c>
      <c r="E30" s="3">
        <f t="shared" si="1"/>
        <v>2.7701586524392211E-3</v>
      </c>
      <c r="F30" s="3">
        <f t="shared" si="2"/>
        <v>360.99015452398913</v>
      </c>
      <c r="G30">
        <v>0</v>
      </c>
      <c r="H30" t="s">
        <v>23</v>
      </c>
      <c r="I30" t="s">
        <v>24</v>
      </c>
      <c r="J30">
        <v>25</v>
      </c>
      <c r="K30" s="3">
        <f t="shared" si="3"/>
        <v>8.0449999999999999</v>
      </c>
      <c r="L30" s="3">
        <f t="shared" si="4"/>
        <v>329.71813360657831</v>
      </c>
      <c r="M30" t="s">
        <v>29</v>
      </c>
    </row>
    <row r="31" spans="1:20" x14ac:dyDescent="0.2">
      <c r="A31">
        <v>30</v>
      </c>
      <c r="B31">
        <v>10</v>
      </c>
      <c r="C31">
        <v>12</v>
      </c>
      <c r="D31" s="2">
        <f t="shared" si="0"/>
        <v>7.2998109640831768E-5</v>
      </c>
      <c r="E31" s="3">
        <f t="shared" si="1"/>
        <v>2.5649617152215011E-3</v>
      </c>
      <c r="F31" s="3">
        <f t="shared" si="2"/>
        <v>389.86936688590828</v>
      </c>
      <c r="G31">
        <v>0</v>
      </c>
      <c r="H31" t="s">
        <v>23</v>
      </c>
      <c r="I31" t="s">
        <v>25</v>
      </c>
      <c r="J31">
        <v>27</v>
      </c>
      <c r="K31" s="3">
        <f t="shared" si="3"/>
        <v>8.688600000000001</v>
      </c>
      <c r="L31" s="3">
        <f t="shared" si="4"/>
        <v>305.29456815423919</v>
      </c>
      <c r="M31" t="s">
        <v>29</v>
      </c>
    </row>
    <row r="32" spans="1:20" x14ac:dyDescent="0.2">
      <c r="A32">
        <v>31</v>
      </c>
      <c r="B32">
        <v>10</v>
      </c>
      <c r="C32">
        <v>13</v>
      </c>
      <c r="D32" s="2">
        <f t="shared" si="0"/>
        <v>8.6516278092837654E-5</v>
      </c>
      <c r="E32" s="3">
        <f t="shared" si="1"/>
        <v>2.1641864472181412E-3</v>
      </c>
      <c r="F32" s="3">
        <f t="shared" si="2"/>
        <v>462.0673977907062</v>
      </c>
      <c r="G32">
        <v>0</v>
      </c>
      <c r="H32" t="s">
        <v>23</v>
      </c>
      <c r="I32" t="s">
        <v>26</v>
      </c>
      <c r="J32">
        <v>32</v>
      </c>
      <c r="K32" s="3">
        <f t="shared" si="3"/>
        <v>10.297600000000001</v>
      </c>
      <c r="L32" s="3">
        <f t="shared" si="4"/>
        <v>257.59229188013927</v>
      </c>
      <c r="M32" t="s">
        <v>29</v>
      </c>
    </row>
    <row r="33" spans="1:13" x14ac:dyDescent="0.2">
      <c r="A33">
        <v>32</v>
      </c>
      <c r="B33">
        <v>10</v>
      </c>
      <c r="C33">
        <v>14</v>
      </c>
      <c r="D33" s="2">
        <f t="shared" si="0"/>
        <v>9.1923545473639992E-5</v>
      </c>
      <c r="E33" s="3">
        <f t="shared" si="1"/>
        <v>2.0368813620876623E-3</v>
      </c>
      <c r="F33" s="3">
        <f t="shared" si="2"/>
        <v>490.94661015262534</v>
      </c>
      <c r="G33">
        <v>0</v>
      </c>
      <c r="H33" t="s">
        <v>23</v>
      </c>
      <c r="I33" t="s">
        <v>27</v>
      </c>
      <c r="J33">
        <v>34</v>
      </c>
      <c r="K33" s="3">
        <f t="shared" si="3"/>
        <v>10.9412</v>
      </c>
      <c r="L33" s="3">
        <f t="shared" si="4"/>
        <v>242.43980412248402</v>
      </c>
      <c r="M33" t="s">
        <v>29</v>
      </c>
    </row>
    <row r="34" spans="1:13" x14ac:dyDescent="0.2">
      <c r="A34">
        <v>33</v>
      </c>
      <c r="B34">
        <v>10</v>
      </c>
      <c r="C34">
        <v>15</v>
      </c>
      <c r="D34" s="2">
        <f t="shared" si="0"/>
        <v>9.7330812854442344E-5</v>
      </c>
      <c r="E34" s="3">
        <f t="shared" si="1"/>
        <v>1.9237212864161256E-3</v>
      </c>
      <c r="F34" s="3">
        <f t="shared" si="2"/>
        <v>519.82582251454448</v>
      </c>
      <c r="G34">
        <v>0</v>
      </c>
      <c r="H34" t="s">
        <v>23</v>
      </c>
      <c r="I34" t="s">
        <v>28</v>
      </c>
      <c r="J34">
        <v>36</v>
      </c>
      <c r="K34" s="3">
        <f t="shared" si="3"/>
        <v>11.5848</v>
      </c>
      <c r="L34" s="3">
        <f t="shared" si="4"/>
        <v>228.97092611567936</v>
      </c>
      <c r="M34" t="s">
        <v>29</v>
      </c>
    </row>
    <row r="35" spans="1:13" x14ac:dyDescent="0.2">
      <c r="A35">
        <v>34</v>
      </c>
      <c r="B35">
        <v>11</v>
      </c>
      <c r="C35">
        <v>2</v>
      </c>
      <c r="D35" s="2">
        <f t="shared" si="0"/>
        <v>5.1369040117622345E-4</v>
      </c>
      <c r="E35" s="3">
        <f t="shared" si="1"/>
        <v>3.6449455953147647E-4</v>
      </c>
      <c r="F35" s="3">
        <f t="shared" si="2"/>
        <v>2743.5251743823173</v>
      </c>
      <c r="G35">
        <v>0</v>
      </c>
      <c r="H35" t="s">
        <v>24</v>
      </c>
      <c r="I35" t="s">
        <v>14</v>
      </c>
      <c r="J35">
        <v>190</v>
      </c>
      <c r="K35" s="3">
        <f t="shared" si="3"/>
        <v>61.141999999999996</v>
      </c>
      <c r="L35" s="3">
        <f t="shared" si="4"/>
        <v>43.383964948233988</v>
      </c>
      <c r="M35" t="s">
        <v>29</v>
      </c>
    </row>
    <row r="36" spans="1:13" x14ac:dyDescent="0.2">
      <c r="A36">
        <v>35</v>
      </c>
      <c r="B36">
        <v>11</v>
      </c>
      <c r="C36">
        <v>5</v>
      </c>
      <c r="D36" s="2">
        <f t="shared" si="0"/>
        <v>2.9199243856332707E-4</v>
      </c>
      <c r="E36" s="3">
        <f t="shared" si="1"/>
        <v>6.4124042880537527E-4</v>
      </c>
      <c r="F36" s="3">
        <f t="shared" si="2"/>
        <v>1559.4774675436331</v>
      </c>
      <c r="G36">
        <v>0</v>
      </c>
      <c r="H36" t="s">
        <v>24</v>
      </c>
      <c r="I36" t="s">
        <v>18</v>
      </c>
      <c r="J36">
        <v>108</v>
      </c>
      <c r="K36" s="3">
        <f t="shared" si="3"/>
        <v>34.754400000000004</v>
      </c>
      <c r="L36" s="3">
        <f t="shared" si="4"/>
        <v>76.323642038559797</v>
      </c>
      <c r="M36" t="s">
        <v>29</v>
      </c>
    </row>
    <row r="37" spans="1:13" x14ac:dyDescent="0.2">
      <c r="A37">
        <v>36</v>
      </c>
      <c r="B37">
        <v>11</v>
      </c>
      <c r="C37">
        <v>8</v>
      </c>
      <c r="D37" s="2">
        <f t="shared" si="0"/>
        <v>1.5410712035286706E-4</v>
      </c>
      <c r="E37" s="3">
        <f t="shared" si="1"/>
        <v>1.2149818651049215E-3</v>
      </c>
      <c r="F37" s="3">
        <f t="shared" si="2"/>
        <v>823.05755231469527</v>
      </c>
      <c r="G37">
        <v>0</v>
      </c>
      <c r="H37" t="s">
        <v>24</v>
      </c>
      <c r="I37" t="s">
        <v>19</v>
      </c>
      <c r="J37">
        <v>57</v>
      </c>
      <c r="K37" s="3">
        <f t="shared" si="3"/>
        <v>18.342600000000001</v>
      </c>
      <c r="L37" s="3">
        <f t="shared" si="4"/>
        <v>144.61321649411329</v>
      </c>
      <c r="M37" t="s">
        <v>29</v>
      </c>
    </row>
    <row r="38" spans="1:13" x14ac:dyDescent="0.2">
      <c r="A38">
        <v>37</v>
      </c>
      <c r="B38">
        <v>11</v>
      </c>
      <c r="C38">
        <v>7</v>
      </c>
      <c r="D38" s="2">
        <f t="shared" si="0"/>
        <v>1.811434572568788E-4</v>
      </c>
      <c r="E38" s="3">
        <f t="shared" si="1"/>
        <v>1.03364128822359E-3</v>
      </c>
      <c r="F38" s="3">
        <f t="shared" si="2"/>
        <v>967.45361412429088</v>
      </c>
      <c r="G38">
        <v>0</v>
      </c>
      <c r="H38" t="s">
        <v>24</v>
      </c>
      <c r="I38" t="s">
        <v>21</v>
      </c>
      <c r="J38">
        <v>67</v>
      </c>
      <c r="K38" s="3">
        <f t="shared" si="3"/>
        <v>21.560600000000001</v>
      </c>
      <c r="L38" s="3">
        <f t="shared" si="4"/>
        <v>123.0291543308128</v>
      </c>
      <c r="M38" t="s">
        <v>29</v>
      </c>
    </row>
    <row r="39" spans="1:13" x14ac:dyDescent="0.2">
      <c r="A39">
        <v>38</v>
      </c>
      <c r="B39">
        <v>11</v>
      </c>
      <c r="C39">
        <v>6</v>
      </c>
      <c r="D39" s="2">
        <f t="shared" si="0"/>
        <v>3.1362150808653642E-4</v>
      </c>
      <c r="E39" s="3">
        <f t="shared" si="1"/>
        <v>5.9701695095672875E-4</v>
      </c>
      <c r="F39" s="3">
        <f t="shared" si="2"/>
        <v>1674.9943169913095</v>
      </c>
      <c r="G39">
        <v>0</v>
      </c>
      <c r="H39" t="s">
        <v>24</v>
      </c>
      <c r="I39" t="s">
        <v>20</v>
      </c>
      <c r="J39">
        <v>116</v>
      </c>
      <c r="K39" s="3">
        <f t="shared" si="3"/>
        <v>37.328800000000001</v>
      </c>
      <c r="L39" s="3">
        <f t="shared" si="4"/>
        <v>71.059942587624633</v>
      </c>
      <c r="M39" t="s">
        <v>29</v>
      </c>
    </row>
    <row r="40" spans="1:13" x14ac:dyDescent="0.2">
      <c r="A40">
        <v>39</v>
      </c>
      <c r="B40">
        <v>11</v>
      </c>
      <c r="C40">
        <v>12</v>
      </c>
      <c r="D40" s="2">
        <f t="shared" si="0"/>
        <v>3.5147237975215286E-5</v>
      </c>
      <c r="E40" s="3">
        <f t="shared" si="1"/>
        <v>5.3272281777677327E-3</v>
      </c>
      <c r="F40" s="3">
        <f t="shared" si="2"/>
        <v>187.71488035247438</v>
      </c>
      <c r="G40">
        <v>0</v>
      </c>
      <c r="H40" t="s">
        <v>24</v>
      </c>
      <c r="I40" t="s">
        <v>25</v>
      </c>
      <c r="J40">
        <v>13</v>
      </c>
      <c r="K40" s="3">
        <f t="shared" si="3"/>
        <v>4.1833999999999998</v>
      </c>
      <c r="L40" s="3">
        <f t="shared" si="4"/>
        <v>634.0733338588044</v>
      </c>
      <c r="M40" t="s">
        <v>29</v>
      </c>
    </row>
    <row r="41" spans="1:13" x14ac:dyDescent="0.2">
      <c r="A41">
        <v>40</v>
      </c>
      <c r="B41">
        <v>11</v>
      </c>
      <c r="C41">
        <v>13</v>
      </c>
      <c r="D41" s="2">
        <f t="shared" si="0"/>
        <v>4.8665406427221172E-5</v>
      </c>
      <c r="E41" s="3">
        <f t="shared" si="1"/>
        <v>3.8474425728322512E-3</v>
      </c>
      <c r="F41" s="3">
        <f t="shared" si="2"/>
        <v>259.91291125727224</v>
      </c>
      <c r="G41">
        <v>0</v>
      </c>
      <c r="H41" t="s">
        <v>24</v>
      </c>
      <c r="I41" t="s">
        <v>26</v>
      </c>
      <c r="J41">
        <v>18</v>
      </c>
      <c r="K41" s="3">
        <f t="shared" si="3"/>
        <v>5.7923999999999998</v>
      </c>
      <c r="L41" s="3">
        <f t="shared" si="4"/>
        <v>457.94185223135872</v>
      </c>
      <c r="M41" t="s">
        <v>29</v>
      </c>
    </row>
    <row r="42" spans="1:13" x14ac:dyDescent="0.2">
      <c r="A42">
        <v>41</v>
      </c>
      <c r="B42">
        <v>11</v>
      </c>
      <c r="C42">
        <v>14</v>
      </c>
      <c r="D42" s="2">
        <f t="shared" si="0"/>
        <v>4.3258139046418827E-5</v>
      </c>
      <c r="E42" s="3">
        <f t="shared" si="1"/>
        <v>4.3283728944362825E-3</v>
      </c>
      <c r="F42" s="3">
        <f t="shared" si="2"/>
        <v>231.0336988953531</v>
      </c>
      <c r="G42">
        <v>0</v>
      </c>
      <c r="H42" t="s">
        <v>24</v>
      </c>
      <c r="I42" t="s">
        <v>27</v>
      </c>
      <c r="J42">
        <v>16</v>
      </c>
      <c r="K42" s="3">
        <f t="shared" si="3"/>
        <v>5.1488000000000005</v>
      </c>
      <c r="L42" s="3">
        <f t="shared" si="4"/>
        <v>515.18458376027854</v>
      </c>
      <c r="M42" t="s">
        <v>29</v>
      </c>
    </row>
    <row r="43" spans="1:13" x14ac:dyDescent="0.2">
      <c r="A43">
        <v>42</v>
      </c>
      <c r="B43">
        <v>11</v>
      </c>
      <c r="C43">
        <v>15</v>
      </c>
      <c r="D43" s="2">
        <f t="shared" si="0"/>
        <v>4.3258139046418827E-5</v>
      </c>
      <c r="E43" s="3">
        <f t="shared" si="1"/>
        <v>4.3283728944362825E-3</v>
      </c>
      <c r="F43" s="3">
        <f t="shared" si="2"/>
        <v>231.0336988953531</v>
      </c>
      <c r="G43">
        <v>0</v>
      </c>
      <c r="H43" t="s">
        <v>24</v>
      </c>
      <c r="I43" t="s">
        <v>28</v>
      </c>
      <c r="J43">
        <v>16</v>
      </c>
      <c r="K43" s="3">
        <f t="shared" si="3"/>
        <v>5.1488000000000005</v>
      </c>
      <c r="L43" s="3">
        <f t="shared" si="4"/>
        <v>515.18458376027854</v>
      </c>
      <c r="M43" t="s">
        <v>29</v>
      </c>
    </row>
    <row r="44" spans="1:13" x14ac:dyDescent="0.2">
      <c r="A44">
        <v>43</v>
      </c>
      <c r="B44">
        <v>12</v>
      </c>
      <c r="C44">
        <v>2</v>
      </c>
      <c r="D44" s="2">
        <f t="shared" si="0"/>
        <v>5.4072673808023522E-4</v>
      </c>
      <c r="E44" s="3">
        <f t="shared" si="1"/>
        <v>3.4626983155490264E-4</v>
      </c>
      <c r="F44" s="3">
        <f t="shared" si="2"/>
        <v>2887.9212361919131</v>
      </c>
      <c r="G44">
        <v>0</v>
      </c>
      <c r="H44" t="s">
        <v>25</v>
      </c>
      <c r="I44" t="s">
        <v>14</v>
      </c>
      <c r="J44">
        <v>200</v>
      </c>
      <c r="K44" s="3">
        <f t="shared" si="3"/>
        <v>64.36</v>
      </c>
      <c r="L44" s="3">
        <f t="shared" si="4"/>
        <v>41.214766700822288</v>
      </c>
      <c r="M44" t="s">
        <v>29</v>
      </c>
    </row>
    <row r="45" spans="1:13" x14ac:dyDescent="0.2">
      <c r="A45">
        <v>44</v>
      </c>
      <c r="B45">
        <v>12</v>
      </c>
      <c r="C45">
        <v>5</v>
      </c>
      <c r="D45" s="2">
        <f t="shared" si="0"/>
        <v>3.1902877546733879E-4</v>
      </c>
      <c r="E45" s="3">
        <f t="shared" si="1"/>
        <v>5.8689801958458079E-4</v>
      </c>
      <c r="F45" s="3">
        <f t="shared" si="2"/>
        <v>1703.8735293532286</v>
      </c>
      <c r="G45">
        <v>0</v>
      </c>
      <c r="H45" t="s">
        <v>25</v>
      </c>
      <c r="I45" t="s">
        <v>18</v>
      </c>
      <c r="J45">
        <v>118</v>
      </c>
      <c r="K45" s="3">
        <f t="shared" si="3"/>
        <v>37.9724</v>
      </c>
      <c r="L45" s="3">
        <f t="shared" si="4"/>
        <v>69.855536781054724</v>
      </c>
      <c r="M45" t="s">
        <v>29</v>
      </c>
    </row>
    <row r="46" spans="1:13" x14ac:dyDescent="0.2">
      <c r="A46">
        <v>45</v>
      </c>
      <c r="B46">
        <v>12</v>
      </c>
      <c r="C46">
        <v>8</v>
      </c>
      <c r="D46" s="2">
        <f t="shared" si="0"/>
        <v>1.8384709094727998E-4</v>
      </c>
      <c r="E46" s="3">
        <f t="shared" si="1"/>
        <v>1.0184406810438312E-3</v>
      </c>
      <c r="F46" s="3">
        <f t="shared" si="2"/>
        <v>981.89322030525068</v>
      </c>
      <c r="G46">
        <v>0</v>
      </c>
      <c r="H46" t="s">
        <v>25</v>
      </c>
      <c r="I46" t="s">
        <v>19</v>
      </c>
      <c r="J46">
        <v>68</v>
      </c>
      <c r="K46" s="3">
        <f t="shared" si="3"/>
        <v>21.882400000000001</v>
      </c>
      <c r="L46" s="3">
        <f t="shared" si="4"/>
        <v>121.21990206124201</v>
      </c>
      <c r="M46" t="s">
        <v>29</v>
      </c>
    </row>
    <row r="47" spans="1:13" x14ac:dyDescent="0.2">
      <c r="A47">
        <v>46</v>
      </c>
      <c r="B47">
        <v>12</v>
      </c>
      <c r="C47">
        <v>7</v>
      </c>
      <c r="D47" s="2">
        <f t="shared" si="0"/>
        <v>1.9466162570888469E-4</v>
      </c>
      <c r="E47" s="3">
        <f t="shared" si="1"/>
        <v>9.618606432080628E-4</v>
      </c>
      <c r="F47" s="3">
        <f t="shared" si="2"/>
        <v>1039.651645029089</v>
      </c>
      <c r="G47">
        <v>0</v>
      </c>
      <c r="H47" t="s">
        <v>25</v>
      </c>
      <c r="I47" t="s">
        <v>21</v>
      </c>
      <c r="J47">
        <v>72</v>
      </c>
      <c r="K47" s="3">
        <f t="shared" si="3"/>
        <v>23.169599999999999</v>
      </c>
      <c r="L47" s="3">
        <f t="shared" si="4"/>
        <v>114.48546305783968</v>
      </c>
      <c r="M47" t="s">
        <v>29</v>
      </c>
    </row>
    <row r="48" spans="1:13" x14ac:dyDescent="0.2">
      <c r="A48">
        <v>47</v>
      </c>
      <c r="B48">
        <v>12</v>
      </c>
      <c r="C48">
        <v>6</v>
      </c>
      <c r="D48" s="2">
        <f t="shared" si="0"/>
        <v>3.1632514177693763E-4</v>
      </c>
      <c r="E48" s="3">
        <f t="shared" si="1"/>
        <v>5.9191424197419255E-4</v>
      </c>
      <c r="F48" s="3">
        <f t="shared" si="2"/>
        <v>1689.4339231722693</v>
      </c>
      <c r="G48">
        <v>0</v>
      </c>
      <c r="H48" t="s">
        <v>25</v>
      </c>
      <c r="I48" t="s">
        <v>20</v>
      </c>
      <c r="J48">
        <v>117</v>
      </c>
      <c r="K48" s="3">
        <f t="shared" si="3"/>
        <v>37.650600000000004</v>
      </c>
      <c r="L48" s="3">
        <f t="shared" si="4"/>
        <v>70.452592650978275</v>
      </c>
      <c r="M48" t="s">
        <v>29</v>
      </c>
    </row>
    <row r="49" spans="1:13" x14ac:dyDescent="0.2">
      <c r="A49">
        <v>48</v>
      </c>
      <c r="B49">
        <v>12</v>
      </c>
      <c r="C49">
        <v>13</v>
      </c>
      <c r="D49" s="2">
        <f t="shared" si="0"/>
        <v>1.6221802142407058E-5</v>
      </c>
      <c r="E49" s="3">
        <f t="shared" si="1"/>
        <v>1.1542327718496753E-2</v>
      </c>
      <c r="F49" s="3">
        <f t="shared" si="2"/>
        <v>86.637637085757405</v>
      </c>
      <c r="G49">
        <v>0</v>
      </c>
      <c r="H49" t="s">
        <v>25</v>
      </c>
      <c r="I49" t="s">
        <v>26</v>
      </c>
      <c r="J49">
        <v>6</v>
      </c>
      <c r="K49" s="3">
        <f t="shared" si="3"/>
        <v>1.9308000000000003</v>
      </c>
      <c r="L49" s="3">
        <f t="shared" si="4"/>
        <v>1373.8255566940761</v>
      </c>
      <c r="M49" t="s">
        <v>29</v>
      </c>
    </row>
    <row r="50" spans="1:13" x14ac:dyDescent="0.2">
      <c r="A50">
        <v>49</v>
      </c>
      <c r="B50">
        <v>12</v>
      </c>
      <c r="C50">
        <v>14</v>
      </c>
      <c r="D50" s="2">
        <f t="shared" si="0"/>
        <v>1.8925435832808234E-5</v>
      </c>
      <c r="E50" s="3">
        <f t="shared" si="1"/>
        <v>9.8934237587115052E-3</v>
      </c>
      <c r="F50" s="3">
        <f t="shared" si="2"/>
        <v>101.07724326671695</v>
      </c>
      <c r="G50">
        <v>0</v>
      </c>
      <c r="H50" t="s">
        <v>25</v>
      </c>
      <c r="I50" t="s">
        <v>27</v>
      </c>
      <c r="J50">
        <v>7</v>
      </c>
      <c r="K50" s="3">
        <f t="shared" si="3"/>
        <v>2.2526000000000002</v>
      </c>
      <c r="L50" s="3">
        <f t="shared" si="4"/>
        <v>1177.5647628806369</v>
      </c>
      <c r="M50" t="s">
        <v>29</v>
      </c>
    </row>
    <row r="51" spans="1:13" x14ac:dyDescent="0.2">
      <c r="A51">
        <v>50</v>
      </c>
      <c r="B51">
        <v>12</v>
      </c>
      <c r="C51">
        <v>15</v>
      </c>
      <c r="D51" s="2">
        <f t="shared" si="0"/>
        <v>2.4332703213610586E-5</v>
      </c>
      <c r="E51" s="3">
        <f t="shared" si="1"/>
        <v>7.6948851456645024E-3</v>
      </c>
      <c r="F51" s="3">
        <f t="shared" si="2"/>
        <v>129.95645562863612</v>
      </c>
      <c r="G51">
        <v>0</v>
      </c>
      <c r="H51" t="s">
        <v>25</v>
      </c>
      <c r="I51" t="s">
        <v>28</v>
      </c>
      <c r="J51">
        <v>9</v>
      </c>
      <c r="K51" s="3">
        <f t="shared" si="3"/>
        <v>2.8961999999999999</v>
      </c>
      <c r="L51" s="3">
        <f t="shared" si="4"/>
        <v>915.88370446271745</v>
      </c>
      <c r="M51" t="s">
        <v>29</v>
      </c>
    </row>
    <row r="52" spans="1:13" x14ac:dyDescent="0.2">
      <c r="A52">
        <v>51</v>
      </c>
      <c r="B52">
        <v>13</v>
      </c>
      <c r="C52">
        <v>2</v>
      </c>
      <c r="D52" s="2">
        <f t="shared" si="0"/>
        <v>5.5694854022264237E-4</v>
      </c>
      <c r="E52" s="3">
        <f t="shared" si="1"/>
        <v>3.3618430248048798E-4</v>
      </c>
      <c r="F52" s="3">
        <f t="shared" si="2"/>
        <v>2974.558873277671</v>
      </c>
      <c r="G52">
        <v>0</v>
      </c>
      <c r="H52" t="s">
        <v>26</v>
      </c>
      <c r="I52" t="s">
        <v>14</v>
      </c>
      <c r="J52">
        <v>206</v>
      </c>
      <c r="K52" s="3">
        <f t="shared" si="3"/>
        <v>66.290800000000004</v>
      </c>
      <c r="L52" s="3">
        <f t="shared" si="4"/>
        <v>40.01433660274008</v>
      </c>
      <c r="M52" t="s">
        <v>29</v>
      </c>
    </row>
    <row r="53" spans="1:13" x14ac:dyDescent="0.2">
      <c r="A53">
        <v>52</v>
      </c>
      <c r="B53">
        <v>13</v>
      </c>
      <c r="C53">
        <v>5</v>
      </c>
      <c r="D53" s="2">
        <f t="shared" si="0"/>
        <v>3.3525057760974583E-4</v>
      </c>
      <c r="E53" s="3">
        <f t="shared" si="1"/>
        <v>5.5849972831435908E-4</v>
      </c>
      <c r="F53" s="3">
        <f t="shared" si="2"/>
        <v>1790.5111664389863</v>
      </c>
      <c r="G53">
        <v>0</v>
      </c>
      <c r="H53" t="s">
        <v>26</v>
      </c>
      <c r="I53" t="s">
        <v>18</v>
      </c>
      <c r="J53">
        <v>124</v>
      </c>
      <c r="K53" s="3">
        <f t="shared" si="3"/>
        <v>39.903199999999998</v>
      </c>
      <c r="L53" s="3">
        <f t="shared" si="4"/>
        <v>66.47543016261659</v>
      </c>
      <c r="M53" t="s">
        <v>29</v>
      </c>
    </row>
    <row r="54" spans="1:13" x14ac:dyDescent="0.2">
      <c r="A54">
        <v>53</v>
      </c>
      <c r="B54">
        <v>13</v>
      </c>
      <c r="C54">
        <v>8</v>
      </c>
      <c r="D54" s="2">
        <f t="shared" si="0"/>
        <v>2.0006889308968705E-4</v>
      </c>
      <c r="E54" s="3">
        <f t="shared" si="1"/>
        <v>9.3586440960784505E-4</v>
      </c>
      <c r="F54" s="3">
        <f t="shared" si="2"/>
        <v>1068.5308573910079</v>
      </c>
      <c r="G54">
        <v>0</v>
      </c>
      <c r="H54" t="s">
        <v>26</v>
      </c>
      <c r="I54" t="s">
        <v>19</v>
      </c>
      <c r="J54">
        <v>74</v>
      </c>
      <c r="K54" s="3">
        <f t="shared" si="3"/>
        <v>23.813200000000002</v>
      </c>
      <c r="L54" s="3">
        <f t="shared" si="4"/>
        <v>111.39126135357375</v>
      </c>
      <c r="M54" t="s">
        <v>29</v>
      </c>
    </row>
    <row r="55" spans="1:13" x14ac:dyDescent="0.2">
      <c r="A55">
        <v>54</v>
      </c>
      <c r="B55">
        <v>13</v>
      </c>
      <c r="C55">
        <v>7</v>
      </c>
      <c r="D55" s="2">
        <f t="shared" si="0"/>
        <v>2.0817979416089057E-4</v>
      </c>
      <c r="E55" s="3">
        <f t="shared" si="1"/>
        <v>8.9940215988286388E-4</v>
      </c>
      <c r="F55" s="3">
        <f t="shared" si="2"/>
        <v>1111.8496759338868</v>
      </c>
      <c r="G55">
        <v>0</v>
      </c>
      <c r="H55" t="s">
        <v>26</v>
      </c>
      <c r="I55" t="s">
        <v>21</v>
      </c>
      <c r="J55">
        <v>77</v>
      </c>
      <c r="K55" s="3">
        <f t="shared" si="3"/>
        <v>24.778600000000001</v>
      </c>
      <c r="L55" s="3">
        <f t="shared" si="4"/>
        <v>107.05134208005788</v>
      </c>
      <c r="M55" t="s">
        <v>29</v>
      </c>
    </row>
    <row r="56" spans="1:13" x14ac:dyDescent="0.2">
      <c r="A56">
        <v>55</v>
      </c>
      <c r="B56">
        <v>13</v>
      </c>
      <c r="C56">
        <v>6</v>
      </c>
      <c r="D56" s="2">
        <f t="shared" si="0"/>
        <v>3.2443604284814115E-4</v>
      </c>
      <c r="E56" s="3">
        <f t="shared" si="1"/>
        <v>5.7711638592483768E-4</v>
      </c>
      <c r="F56" s="3">
        <f t="shared" si="2"/>
        <v>1732.7527417151482</v>
      </c>
      <c r="G56">
        <v>0</v>
      </c>
      <c r="H56" t="s">
        <v>26</v>
      </c>
      <c r="I56" t="s">
        <v>20</v>
      </c>
      <c r="J56">
        <v>120</v>
      </c>
      <c r="K56" s="3">
        <f t="shared" si="3"/>
        <v>38.616</v>
      </c>
      <c r="L56" s="3">
        <f t="shared" si="4"/>
        <v>68.691277834703811</v>
      </c>
      <c r="M56" t="s">
        <v>29</v>
      </c>
    </row>
    <row r="57" spans="1:13" x14ac:dyDescent="0.2">
      <c r="A57">
        <v>56</v>
      </c>
      <c r="B57">
        <v>13</v>
      </c>
      <c r="C57">
        <v>14</v>
      </c>
      <c r="D57" s="2">
        <f t="shared" si="0"/>
        <v>1.0814534761604707E-5</v>
      </c>
      <c r="E57" s="3">
        <f t="shared" si="1"/>
        <v>1.731349157774513E-2</v>
      </c>
      <c r="F57" s="3">
        <f t="shared" si="2"/>
        <v>57.758424723838274</v>
      </c>
      <c r="G57">
        <v>0</v>
      </c>
      <c r="H57" t="s">
        <v>26</v>
      </c>
      <c r="I57" t="s">
        <v>27</v>
      </c>
      <c r="J57">
        <v>4</v>
      </c>
      <c r="K57" s="3">
        <f t="shared" si="3"/>
        <v>1.2872000000000001</v>
      </c>
      <c r="L57" s="3">
        <f t="shared" si="4"/>
        <v>2060.7383350411142</v>
      </c>
      <c r="M57" t="s">
        <v>29</v>
      </c>
    </row>
    <row r="58" spans="1:13" x14ac:dyDescent="0.2">
      <c r="A58">
        <v>57</v>
      </c>
      <c r="B58">
        <v>13</v>
      </c>
      <c r="C58">
        <v>15</v>
      </c>
      <c r="D58" s="2">
        <f t="shared" si="0"/>
        <v>2.1629069523209413E-5</v>
      </c>
      <c r="E58" s="3">
        <f t="shared" si="1"/>
        <v>8.6567457888725649E-3</v>
      </c>
      <c r="F58" s="3">
        <f t="shared" si="2"/>
        <v>115.51684944767655</v>
      </c>
      <c r="G58">
        <v>0</v>
      </c>
      <c r="H58" t="s">
        <v>26</v>
      </c>
      <c r="I58" t="s">
        <v>28</v>
      </c>
      <c r="J58">
        <v>8</v>
      </c>
      <c r="K58" s="3">
        <f t="shared" si="3"/>
        <v>2.5744000000000002</v>
      </c>
      <c r="L58" s="3">
        <f t="shared" si="4"/>
        <v>1030.3691675205571</v>
      </c>
      <c r="M58" t="s">
        <v>29</v>
      </c>
    </row>
    <row r="59" spans="1:13" x14ac:dyDescent="0.2">
      <c r="A59">
        <v>58</v>
      </c>
      <c r="B59">
        <v>14</v>
      </c>
      <c r="C59">
        <v>2</v>
      </c>
      <c r="D59" s="2">
        <f t="shared" si="0"/>
        <v>5.5424490653224105E-4</v>
      </c>
      <c r="E59" s="3">
        <f t="shared" si="1"/>
        <v>3.378242259072221E-4</v>
      </c>
      <c r="F59" s="3">
        <f t="shared" si="2"/>
        <v>2960.1192670967112</v>
      </c>
      <c r="G59">
        <v>0</v>
      </c>
      <c r="H59" t="s">
        <v>27</v>
      </c>
      <c r="I59" t="s">
        <v>14</v>
      </c>
      <c r="J59">
        <v>205</v>
      </c>
      <c r="K59" s="3">
        <f t="shared" si="3"/>
        <v>65.968999999999994</v>
      </c>
      <c r="L59" s="3">
        <f t="shared" si="4"/>
        <v>40.209528488607113</v>
      </c>
      <c r="M59" t="s">
        <v>29</v>
      </c>
    </row>
    <row r="60" spans="1:13" x14ac:dyDescent="0.2">
      <c r="A60">
        <v>59</v>
      </c>
      <c r="B60">
        <v>14</v>
      </c>
      <c r="C60">
        <v>5</v>
      </c>
      <c r="D60" s="2">
        <f t="shared" si="0"/>
        <v>3.3525057760974583E-4</v>
      </c>
      <c r="E60" s="3">
        <f t="shared" si="1"/>
        <v>5.5849972831435908E-4</v>
      </c>
      <c r="F60" s="3">
        <f t="shared" si="2"/>
        <v>1790.5111664389863</v>
      </c>
      <c r="G60">
        <v>0</v>
      </c>
      <c r="H60" t="s">
        <v>27</v>
      </c>
      <c r="I60" t="s">
        <v>18</v>
      </c>
      <c r="J60">
        <v>124</v>
      </c>
      <c r="K60" s="3">
        <f t="shared" si="3"/>
        <v>39.903199999999998</v>
      </c>
      <c r="L60" s="3">
        <f t="shared" si="4"/>
        <v>66.47543016261659</v>
      </c>
      <c r="M60" t="s">
        <v>29</v>
      </c>
    </row>
    <row r="61" spans="1:13" x14ac:dyDescent="0.2">
      <c r="A61">
        <v>60</v>
      </c>
      <c r="B61">
        <v>14</v>
      </c>
      <c r="C61">
        <v>8</v>
      </c>
      <c r="D61" s="2">
        <f t="shared" si="0"/>
        <v>1.9736525939928587E-4</v>
      </c>
      <c r="E61" s="3">
        <f t="shared" si="1"/>
        <v>9.4868447001343191E-4</v>
      </c>
      <c r="F61" s="3">
        <f t="shared" si="2"/>
        <v>1054.0912512100483</v>
      </c>
      <c r="G61">
        <v>0</v>
      </c>
      <c r="H61" t="s">
        <v>27</v>
      </c>
      <c r="I61" t="s">
        <v>19</v>
      </c>
      <c r="J61">
        <v>73</v>
      </c>
      <c r="K61" s="3">
        <f t="shared" si="3"/>
        <v>23.491400000000002</v>
      </c>
      <c r="L61" s="3">
        <f t="shared" si="4"/>
        <v>112.91716904334874</v>
      </c>
      <c r="M61" t="s">
        <v>29</v>
      </c>
    </row>
    <row r="62" spans="1:13" x14ac:dyDescent="0.2">
      <c r="A62">
        <v>61</v>
      </c>
      <c r="B62">
        <v>14</v>
      </c>
      <c r="C62">
        <v>7</v>
      </c>
      <c r="D62" s="2">
        <f t="shared" si="0"/>
        <v>2.1088342785129176E-4</v>
      </c>
      <c r="E62" s="3">
        <f t="shared" si="1"/>
        <v>8.8787136296128888E-4</v>
      </c>
      <c r="F62" s="3">
        <f t="shared" si="2"/>
        <v>1126.2892821148462</v>
      </c>
      <c r="G62">
        <v>0</v>
      </c>
      <c r="H62" t="s">
        <v>27</v>
      </c>
      <c r="I62" t="s">
        <v>21</v>
      </c>
      <c r="J62">
        <v>78</v>
      </c>
      <c r="K62" s="3">
        <f t="shared" si="3"/>
        <v>25.1004</v>
      </c>
      <c r="L62" s="3">
        <f t="shared" si="4"/>
        <v>105.67888897646741</v>
      </c>
      <c r="M62" t="s">
        <v>29</v>
      </c>
    </row>
    <row r="63" spans="1:13" x14ac:dyDescent="0.2">
      <c r="A63">
        <v>62</v>
      </c>
      <c r="B63">
        <v>14</v>
      </c>
      <c r="C63">
        <v>6</v>
      </c>
      <c r="D63" s="2">
        <f t="shared" si="0"/>
        <v>3.3254694391934468E-4</v>
      </c>
      <c r="E63" s="3">
        <f t="shared" si="1"/>
        <v>5.6304037651203683E-4</v>
      </c>
      <c r="F63" s="3">
        <f t="shared" si="2"/>
        <v>1776.0715602580267</v>
      </c>
      <c r="G63">
        <v>0</v>
      </c>
      <c r="H63" t="s">
        <v>27</v>
      </c>
      <c r="I63" t="s">
        <v>20</v>
      </c>
      <c r="J63">
        <v>123</v>
      </c>
      <c r="K63" s="3">
        <f t="shared" si="3"/>
        <v>39.581400000000002</v>
      </c>
      <c r="L63" s="3">
        <f t="shared" si="4"/>
        <v>67.015880814345181</v>
      </c>
      <c r="M63" t="s">
        <v>29</v>
      </c>
    </row>
    <row r="64" spans="1:13" x14ac:dyDescent="0.2">
      <c r="A64">
        <v>63</v>
      </c>
      <c r="B64">
        <v>14</v>
      </c>
      <c r="C64">
        <v>15</v>
      </c>
      <c r="D64" s="2">
        <f t="shared" si="0"/>
        <v>1.0814534761604707E-5</v>
      </c>
      <c r="E64" s="3">
        <f t="shared" si="1"/>
        <v>1.731349157774513E-2</v>
      </c>
      <c r="F64" s="3">
        <f t="shared" si="2"/>
        <v>57.758424723838274</v>
      </c>
      <c r="G64">
        <v>0</v>
      </c>
      <c r="H64" t="s">
        <v>27</v>
      </c>
      <c r="I64" t="s">
        <v>28</v>
      </c>
      <c r="J64">
        <v>4</v>
      </c>
      <c r="K64" s="3">
        <f t="shared" si="3"/>
        <v>1.2872000000000001</v>
      </c>
      <c r="L64" s="3">
        <f t="shared" si="4"/>
        <v>2060.7383350411142</v>
      </c>
      <c r="M64" t="s">
        <v>29</v>
      </c>
    </row>
    <row r="65" spans="1:13" x14ac:dyDescent="0.2">
      <c r="A65">
        <v>64</v>
      </c>
      <c r="B65">
        <v>15</v>
      </c>
      <c r="C65">
        <v>2</v>
      </c>
      <c r="D65" s="2">
        <f t="shared" si="0"/>
        <v>5.5694854022264237E-4</v>
      </c>
      <c r="E65" s="3">
        <f t="shared" si="1"/>
        <v>3.3618430248048798E-4</v>
      </c>
      <c r="F65" s="3">
        <f t="shared" si="2"/>
        <v>2974.558873277671</v>
      </c>
      <c r="G65">
        <v>0</v>
      </c>
      <c r="H65" t="s">
        <v>28</v>
      </c>
      <c r="I65" t="s">
        <v>14</v>
      </c>
      <c r="J65">
        <v>206</v>
      </c>
      <c r="K65" s="3">
        <f t="shared" si="3"/>
        <v>66.290800000000004</v>
      </c>
      <c r="L65" s="3">
        <f t="shared" si="4"/>
        <v>40.01433660274008</v>
      </c>
      <c r="M65" t="s">
        <v>29</v>
      </c>
    </row>
    <row r="66" spans="1:13" x14ac:dyDescent="0.2">
      <c r="A66">
        <v>65</v>
      </c>
      <c r="B66">
        <v>15</v>
      </c>
      <c r="C66">
        <v>5</v>
      </c>
      <c r="D66" s="2">
        <f t="shared" si="0"/>
        <v>3.3525057760974583E-4</v>
      </c>
      <c r="E66" s="3">
        <f t="shared" si="1"/>
        <v>5.5849972831435908E-4</v>
      </c>
      <c r="F66" s="3">
        <f t="shared" si="2"/>
        <v>1790.5111664389863</v>
      </c>
      <c r="G66">
        <v>0</v>
      </c>
      <c r="H66" t="s">
        <v>28</v>
      </c>
      <c r="I66" t="s">
        <v>18</v>
      </c>
      <c r="J66">
        <v>124</v>
      </c>
      <c r="K66" s="3">
        <f t="shared" si="3"/>
        <v>39.903199999999998</v>
      </c>
      <c r="L66" s="3">
        <f t="shared" si="4"/>
        <v>66.47543016261659</v>
      </c>
      <c r="M66" t="s">
        <v>29</v>
      </c>
    </row>
    <row r="67" spans="1:13" x14ac:dyDescent="0.2">
      <c r="A67">
        <v>66</v>
      </c>
      <c r="B67">
        <v>15</v>
      </c>
      <c r="C67">
        <v>8</v>
      </c>
      <c r="D67" s="2">
        <f t="shared" si="0"/>
        <v>1.9736525939928587E-4</v>
      </c>
      <c r="E67" s="3">
        <f t="shared" si="1"/>
        <v>9.4868447001343191E-4</v>
      </c>
      <c r="F67" s="3">
        <f t="shared" si="2"/>
        <v>1054.0912512100483</v>
      </c>
      <c r="G67">
        <v>0</v>
      </c>
      <c r="H67" t="s">
        <v>28</v>
      </c>
      <c r="I67" t="s">
        <v>19</v>
      </c>
      <c r="J67">
        <v>73</v>
      </c>
      <c r="K67" s="3">
        <f t="shared" si="3"/>
        <v>23.491400000000002</v>
      </c>
      <c r="L67" s="3">
        <f t="shared" si="4"/>
        <v>112.91716904334874</v>
      </c>
      <c r="M67" t="s">
        <v>29</v>
      </c>
    </row>
    <row r="68" spans="1:13" x14ac:dyDescent="0.2">
      <c r="A68">
        <v>67</v>
      </c>
      <c r="B68">
        <v>15</v>
      </c>
      <c r="C68">
        <v>7</v>
      </c>
      <c r="D68" s="2">
        <f t="shared" si="0"/>
        <v>2.1629069523209409E-4</v>
      </c>
      <c r="E68" s="3">
        <f t="shared" si="1"/>
        <v>8.6567457888725658E-4</v>
      </c>
      <c r="F68" s="3">
        <f t="shared" si="2"/>
        <v>1155.1684944767653</v>
      </c>
      <c r="G68">
        <v>0</v>
      </c>
      <c r="H68" t="s">
        <v>28</v>
      </c>
      <c r="I68" t="s">
        <v>21</v>
      </c>
      <c r="J68">
        <v>80</v>
      </c>
      <c r="K68" s="3">
        <f t="shared" si="3"/>
        <v>25.744</v>
      </c>
      <c r="L68" s="3">
        <f t="shared" si="4"/>
        <v>103.03691675205572</v>
      </c>
      <c r="M68" t="s">
        <v>29</v>
      </c>
    </row>
    <row r="69" spans="1:13" x14ac:dyDescent="0.2">
      <c r="A69">
        <v>68</v>
      </c>
      <c r="B69">
        <v>15</v>
      </c>
      <c r="C69">
        <v>6</v>
      </c>
      <c r="D69" s="2">
        <f t="shared" si="0"/>
        <v>3.4065784499054825E-4</v>
      </c>
      <c r="E69" s="3">
        <f t="shared" si="1"/>
        <v>5.4963465326175027E-4</v>
      </c>
      <c r="F69" s="3">
        <f t="shared" si="2"/>
        <v>1819.3903788009052</v>
      </c>
      <c r="G69">
        <v>0</v>
      </c>
      <c r="H69" t="s">
        <v>28</v>
      </c>
      <c r="I69" t="s">
        <v>20</v>
      </c>
      <c r="J69">
        <v>126</v>
      </c>
      <c r="K69" s="3">
        <f t="shared" si="3"/>
        <v>40.546800000000005</v>
      </c>
      <c r="L69" s="3">
        <f t="shared" si="4"/>
        <v>65.420264604479826</v>
      </c>
      <c r="M6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Saroj Khanal</cp:lastModifiedBy>
  <dcterms:created xsi:type="dcterms:W3CDTF">2023-02-08T01:15:36Z</dcterms:created>
  <dcterms:modified xsi:type="dcterms:W3CDTF">2023-10-03T22:41:51Z</dcterms:modified>
</cp:coreProperties>
</file>