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ka\Desktop\deep-fiction\"/>
    </mc:Choice>
  </mc:AlternateContent>
  <xr:revisionPtr revIDLastSave="0" documentId="13_ncr:1_{94ABFD3E-EC26-493B-A265-FDA7CB5FAA05}" xr6:coauthVersionLast="44" xr6:coauthVersionMax="44" xr10:uidLastSave="{00000000-0000-0000-0000-000000000000}"/>
  <bookViews>
    <workbookView xWindow="12480" yWindow="2316" windowWidth="8880" windowHeight="8964" activeTab="1" xr2:uid="{528B8027-8BB7-4F62-AC04-B1EA881BB4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2" l="1"/>
  <c r="E35" i="2"/>
  <c r="E27" i="2"/>
  <c r="E28" i="2"/>
  <c r="E29" i="2"/>
  <c r="E30" i="2"/>
  <c r="E31" i="2"/>
  <c r="E32" i="2"/>
  <c r="E33" i="2"/>
  <c r="E26" i="2"/>
  <c r="C27" i="2"/>
  <c r="C28" i="2" s="1"/>
  <c r="C29" i="2" s="1"/>
  <c r="C30" i="2" s="1"/>
  <c r="C31" i="2" s="1"/>
  <c r="C32" i="2" s="1"/>
  <c r="C33" i="2" s="1"/>
  <c r="E23" i="2"/>
  <c r="E22" i="2"/>
  <c r="E21" i="2"/>
  <c r="E20" i="2"/>
  <c r="E19" i="2"/>
  <c r="E18" i="2"/>
  <c r="E17" i="2"/>
  <c r="E16" i="2"/>
  <c r="E15" i="2"/>
  <c r="E14" i="2"/>
  <c r="E2" i="2"/>
  <c r="C15" i="2"/>
  <c r="C16" i="2" s="1"/>
  <c r="C17" i="2" s="1"/>
  <c r="C18" i="2" s="1"/>
  <c r="C19" i="2" s="1"/>
  <c r="C20" i="2" s="1"/>
  <c r="C21" i="2" s="1"/>
  <c r="C22" i="2" s="1"/>
  <c r="C23" i="2" s="1"/>
  <c r="E11" i="2"/>
  <c r="E10" i="2"/>
  <c r="E9" i="2"/>
  <c r="E8" i="2"/>
  <c r="E7" i="2"/>
  <c r="E6" i="2"/>
  <c r="E5" i="2"/>
  <c r="E4" i="2"/>
  <c r="E3" i="2"/>
  <c r="C3" i="2"/>
  <c r="C4" i="2" s="1"/>
  <c r="C5" i="2" s="1"/>
  <c r="C6" i="2" s="1"/>
  <c r="C7" i="2" s="1"/>
  <c r="C8" i="2" s="1"/>
  <c r="C9" i="2" s="1"/>
  <c r="C10" i="2" s="1"/>
  <c r="C11" i="2" s="1"/>
  <c r="L3" i="1"/>
  <c r="F52" i="1"/>
  <c r="F51" i="1"/>
  <c r="F49" i="1"/>
  <c r="F50" i="1"/>
  <c r="T15" i="1" l="1"/>
  <c r="P16" i="1"/>
  <c r="P17" i="1"/>
  <c r="P18" i="1"/>
  <c r="P19" i="1"/>
  <c r="P20" i="1"/>
  <c r="P21" i="1"/>
  <c r="P22" i="1"/>
  <c r="P23" i="1"/>
  <c r="P24" i="1"/>
  <c r="P15" i="1"/>
  <c r="L16" i="1"/>
  <c r="L17" i="1"/>
  <c r="L18" i="1"/>
  <c r="L19" i="1"/>
  <c r="L20" i="1"/>
  <c r="L21" i="1"/>
  <c r="L22" i="1"/>
  <c r="L23" i="1"/>
  <c r="L24" i="1"/>
  <c r="L15" i="1"/>
  <c r="H16" i="1"/>
  <c r="H17" i="1"/>
  <c r="H18" i="1"/>
  <c r="H19" i="1"/>
  <c r="H20" i="1"/>
  <c r="H21" i="1"/>
  <c r="H22" i="1"/>
  <c r="H23" i="1"/>
  <c r="H24" i="1"/>
  <c r="H15" i="1"/>
  <c r="T16" i="1"/>
  <c r="T17" i="1"/>
  <c r="T18" i="1"/>
  <c r="T19" i="1"/>
  <c r="T20" i="1"/>
  <c r="T21" i="1"/>
  <c r="T22" i="1"/>
  <c r="T23" i="1"/>
  <c r="T24" i="1"/>
  <c r="G16" i="1"/>
  <c r="G17" i="1" s="1"/>
  <c r="G18" i="1" s="1"/>
  <c r="G19" i="1" s="1"/>
  <c r="G20" i="1" s="1"/>
  <c r="G21" i="1" s="1"/>
  <c r="G22" i="1" s="1"/>
  <c r="G23" i="1" s="1"/>
  <c r="G24" i="1" s="1"/>
  <c r="L2" i="1"/>
  <c r="L11" i="1"/>
  <c r="L10" i="1"/>
  <c r="L9" i="1"/>
  <c r="L8" i="1"/>
  <c r="L7" i="1"/>
  <c r="L6" i="1"/>
  <c r="L5" i="1"/>
  <c r="L4" i="1"/>
  <c r="G3" i="1"/>
  <c r="C3" i="1"/>
  <c r="C4" i="1"/>
  <c r="C5" i="1"/>
  <c r="C6" i="1"/>
  <c r="C7" i="1"/>
  <c r="C8" i="1"/>
  <c r="C9" i="1"/>
  <c r="C10" i="1"/>
  <c r="C11" i="1"/>
  <c r="C2" i="1"/>
  <c r="G4" i="1" l="1"/>
  <c r="G5" i="1" l="1"/>
  <c r="G6" i="1" l="1"/>
  <c r="G7" i="1" l="1"/>
  <c r="G8" i="1" l="1"/>
  <c r="G9" i="1" l="1"/>
  <c r="G10" i="1" l="1"/>
  <c r="G11" i="1" l="1"/>
</calcChain>
</file>

<file path=xl/sharedStrings.xml><?xml version="1.0" encoding="utf-8"?>
<sst xmlns="http://schemas.openxmlformats.org/spreadsheetml/2006/main" count="231" uniqueCount="131">
  <si>
    <t>five letters</t>
  </si>
  <si>
    <t>would</t>
  </si>
  <si>
    <t>could</t>
  </si>
  <si>
    <t>their</t>
  </si>
  <si>
    <t>there</t>
  </si>
  <si>
    <t>about</t>
  </si>
  <si>
    <t>still</t>
  </si>
  <si>
    <t>other</t>
  </si>
  <si>
    <t>again</t>
  </si>
  <si>
    <t>There</t>
  </si>
  <si>
    <t>think</t>
  </si>
  <si>
    <t>count</t>
  </si>
  <si>
    <t>six letters</t>
  </si>
  <si>
    <t>seven letters</t>
  </si>
  <si>
    <t>eight letters</t>
  </si>
  <si>
    <t>nine letter</t>
  </si>
  <si>
    <t>ten letter</t>
  </si>
  <si>
    <t>eleven letter</t>
  </si>
  <si>
    <t>twelve letter</t>
  </si>
  <si>
    <t>thirteen letters</t>
  </si>
  <si>
    <t>Fourteen letters</t>
  </si>
  <si>
    <t>before</t>
  </si>
  <si>
    <t>looked</t>
  </si>
  <si>
    <t>seemed</t>
  </si>
  <si>
    <t>around</t>
  </si>
  <si>
    <t>though</t>
  </si>
  <si>
    <t>little</t>
  </si>
  <si>
    <t>turned</t>
  </si>
  <si>
    <t>enough</t>
  </si>
  <si>
    <t>behind</t>
  </si>
  <si>
    <t>moment</t>
  </si>
  <si>
    <t>through</t>
  </si>
  <si>
    <t>thought</t>
  </si>
  <si>
    <t>himself</t>
  </si>
  <si>
    <t>against</t>
  </si>
  <si>
    <t>another</t>
  </si>
  <si>
    <t>nothing</t>
  </si>
  <si>
    <t>without</t>
  </si>
  <si>
    <t>looking</t>
  </si>
  <si>
    <t>between</t>
  </si>
  <si>
    <t>herself</t>
  </si>
  <si>
    <t>anything</t>
  </si>
  <si>
    <t>together</t>
  </si>
  <si>
    <t>soldiers</t>
  </si>
  <si>
    <t>shoulder</t>
  </si>
  <si>
    <t>standing</t>
  </si>
  <si>
    <t>followed</t>
  </si>
  <si>
    <t>happened</t>
  </si>
  <si>
    <t>suddenly</t>
  </si>
  <si>
    <t>remember</t>
  </si>
  <si>
    <t>darkness</t>
  </si>
  <si>
    <t xml:space="preserve">('something', </t>
  </si>
  <si>
    <t xml:space="preserve"> ('continued', ),</t>
  </si>
  <si>
    <t xml:space="preserve"> ('different', ),</t>
  </si>
  <si>
    <t xml:space="preserve"> ('whispered', ),</t>
  </si>
  <si>
    <t xml:space="preserve"> ('shoulders', ),</t>
  </si>
  <si>
    <t xml:space="preserve"> ('attention', ),</t>
  </si>
  <si>
    <t xml:space="preserve"> ('surprised', ),</t>
  </si>
  <si>
    <t xml:space="preserve"> ('sometimes', ),</t>
  </si>
  <si>
    <t xml:space="preserve"> ('Something', ),</t>
  </si>
  <si>
    <t>Radius</t>
  </si>
  <si>
    <t>radius</t>
  </si>
  <si>
    <t>y init</t>
  </si>
  <si>
    <t xml:space="preserve"> ('important', ),</t>
  </si>
  <si>
    <t>whispered</t>
  </si>
  <si>
    <t>shoulders</t>
  </si>
  <si>
    <t>attention</t>
  </si>
  <si>
    <t>surprised</t>
  </si>
  <si>
    <t>sometimes</t>
  </si>
  <si>
    <t>Something</t>
  </si>
  <si>
    <t>important</t>
  </si>
  <si>
    <t>continued</t>
  </si>
  <si>
    <t>different</t>
  </si>
  <si>
    <t>something</t>
  </si>
  <si>
    <t>Names</t>
  </si>
  <si>
    <t>Origin</t>
  </si>
  <si>
    <t>Harry</t>
  </si>
  <si>
    <t>Rand</t>
  </si>
  <si>
    <t>Egwene</t>
  </si>
  <si>
    <t>Perrin</t>
  </si>
  <si>
    <t>Roland</t>
  </si>
  <si>
    <t>Elayne</t>
  </si>
  <si>
    <t>Eragon</t>
  </si>
  <si>
    <t>Nynaeve</t>
  </si>
  <si>
    <t>Simon</t>
  </si>
  <si>
    <t>Eddie</t>
  </si>
  <si>
    <t>Hermione</t>
  </si>
  <si>
    <t>Elend</t>
  </si>
  <si>
    <t>Garion</t>
  </si>
  <si>
    <t>Jake</t>
  </si>
  <si>
    <t>Arthur</t>
  </si>
  <si>
    <t>Moiraine</t>
  </si>
  <si>
    <t>Dumbledore</t>
  </si>
  <si>
    <t>Susannah</t>
  </si>
  <si>
    <t>WoT</t>
  </si>
  <si>
    <t>HP</t>
  </si>
  <si>
    <t>Dark Tower</t>
  </si>
  <si>
    <t>Inheritance</t>
  </si>
  <si>
    <t>Mem, sor, thron</t>
  </si>
  <si>
    <t>Mistborn</t>
  </si>
  <si>
    <t>Belgariad</t>
  </si>
  <si>
    <t>Pendragon</t>
  </si>
  <si>
    <t>Series count</t>
  </si>
  <si>
    <t>Name count total</t>
  </si>
  <si>
    <t>Series</t>
  </si>
  <si>
    <t>DT</t>
  </si>
  <si>
    <t>Inhtnce</t>
  </si>
  <si>
    <t>Kelsier</t>
  </si>
  <si>
    <t>Name %</t>
  </si>
  <si>
    <t>total size %</t>
  </si>
  <si>
    <t>carefully</t>
  </si>
  <si>
    <t xml:space="preserve">      ['Robert', ' Jordan'],</t>
  </si>
  <si>
    <t xml:space="preserve">      ['Steven', ' Erikson'],</t>
  </si>
  <si>
    <t xml:space="preserve">      ['George', ' R. R. Martin'],</t>
  </si>
  <si>
    <t xml:space="preserve">      ['Brandon', 'Sanderson'],</t>
  </si>
  <si>
    <t xml:space="preserve">      ['Stephen', 'King'],</t>
  </si>
  <si>
    <t xml:space="preserve">      ['J. K.', 'Rowling'],</t>
  </si>
  <si>
    <t xml:space="preserve">      ['Tad', 'Williams'],</t>
  </si>
  <si>
    <t xml:space="preserve">      ['Stephen', 'R. Lawhead'],</t>
  </si>
  <si>
    <t xml:space="preserve">      ['Patrick', 'Rothfuss'],</t>
  </si>
  <si>
    <t xml:space="preserve">      ['J. R. R.', 'Tolkien'],</t>
  </si>
  <si>
    <t xml:space="preserve">      ['Christopher', 'Paolini'],</t>
  </si>
  <si>
    <t xml:space="preserve">      ['Joe', 'Abercrombie'],</t>
  </si>
  <si>
    <t xml:space="preserve">      ['David', 'Eddings'],</t>
  </si>
  <si>
    <t xml:space="preserve">      ['Scott', 'Bakker'],</t>
  </si>
  <si>
    <t xml:space="preserve">      ['Gene', 'Wolfe'],</t>
  </si>
  <si>
    <t xml:space="preserve">      ['Guy', 'Gavriel Kay'],</t>
  </si>
  <si>
    <t xml:space="preserve">      ['Garth', 'Nix'],</t>
  </si>
  <si>
    <t xml:space="preserve">      ['C. S.', 'Lewis'],</t>
  </si>
  <si>
    <t xml:space="preserve">      ['Ursula', 'K Le Guin'],</t>
  </si>
  <si>
    <t xml:space="preserve">      ['Fred', 'Saberhagen']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</si>
</sst>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10" fontId="0" fillId="0" borderId="0" xfId="0" applyNumberFormat="1"/>
    <xf numFmtId="0" fontId="0" fillId="10" borderId="0" xfId="0" applyFill="1"/>
    <xf numFmtId="0" fontId="0" fillId="11" borderId="0" xfId="0" applyFill="1"/>
    <xf numFmtId="0" fontId="1" fillId="12" borderId="0" xfId="0" applyFont="1" applyFill="1" applyAlignment="1">
      <alignment vertical="center"/>
    </xf>
    <xf numFmtId="0" fontId="0" fillId="12" borderId="0" xfId="0" applyFill="1"/>
    <xf numFmtId="1" fontId="0" fillId="12" borderId="0" xfId="0" applyNumberFormat="1" applyFill="1"/>
    <xf numFmtId="0" fontId="0" fillId="5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0911-9ED4-45A8-A6CF-977AD842040F}">
  <dimension ref="A1:Z56"/>
  <sheetViews>
    <sheetView topLeftCell="D1" workbookViewId="0">
      <selection activeCell="O1" sqref="O1:P11"/>
    </sheetView>
  </sheetViews>
  <sheetFormatPr defaultRowHeight="14.4"/>
  <cols>
    <col min="1" max="1" width="9.6640625" hidden="1" customWidth="1"/>
    <col min="2" max="3" width="0" hidden="1" customWidth="1"/>
    <col min="4" max="4" width="14.109375" bestFit="1" customWidth="1"/>
    <col min="5" max="5" width="11.21875" bestFit="1" customWidth="1"/>
    <col min="6" max="6" width="15.44140625" bestFit="1" customWidth="1"/>
    <col min="7" max="7" width="10.44140625" bestFit="1" customWidth="1"/>
    <col min="8" max="8" width="9.5546875" bestFit="1" customWidth="1"/>
    <col min="9" max="9" width="11.33203125" bestFit="1" customWidth="1"/>
    <col min="13" max="13" width="10.6640625" bestFit="1" customWidth="1"/>
    <col min="14" max="14" width="5.6640625" bestFit="1" customWidth="1"/>
    <col min="15" max="15" width="13.88671875" bestFit="1" customWidth="1"/>
    <col min="19" max="19" width="11.21875" bestFit="1" customWidth="1"/>
    <col min="21" max="21" width="11.33203125" bestFit="1" customWidth="1"/>
    <col min="23" max="23" width="13.21875" bestFit="1" customWidth="1"/>
    <col min="25" max="25" width="14.109375" bestFit="1" customWidth="1"/>
  </cols>
  <sheetData>
    <row r="1" spans="1:26">
      <c r="A1" t="s">
        <v>0</v>
      </c>
      <c r="B1" t="s">
        <v>11</v>
      </c>
      <c r="C1" t="s">
        <v>60</v>
      </c>
      <c r="E1" t="s">
        <v>12</v>
      </c>
      <c r="F1" t="s">
        <v>11</v>
      </c>
      <c r="G1" t="s">
        <v>62</v>
      </c>
      <c r="H1" t="s">
        <v>60</v>
      </c>
      <c r="I1" t="s">
        <v>13</v>
      </c>
      <c r="J1" t="s">
        <v>11</v>
      </c>
      <c r="K1" t="s">
        <v>62</v>
      </c>
      <c r="L1" t="s">
        <v>61</v>
      </c>
      <c r="M1" t="s">
        <v>14</v>
      </c>
      <c r="N1" t="s">
        <v>11</v>
      </c>
      <c r="O1" t="s">
        <v>15</v>
      </c>
      <c r="P1" t="s">
        <v>11</v>
      </c>
      <c r="Q1" t="s">
        <v>16</v>
      </c>
      <c r="R1" t="s">
        <v>11</v>
      </c>
      <c r="S1" t="s">
        <v>17</v>
      </c>
      <c r="T1" t="s">
        <v>11</v>
      </c>
      <c r="U1" t="s">
        <v>18</v>
      </c>
      <c r="V1" t="s">
        <v>11</v>
      </c>
      <c r="W1" t="s">
        <v>19</v>
      </c>
      <c r="X1" t="s">
        <v>11</v>
      </c>
      <c r="Y1" t="s">
        <v>20</v>
      </c>
      <c r="Z1" t="s">
        <v>11</v>
      </c>
    </row>
    <row r="2" spans="1:26">
      <c r="A2" s="1" t="s">
        <v>1</v>
      </c>
      <c r="B2">
        <v>68795</v>
      </c>
      <c r="C2">
        <f>(B2/(MIN(B2:B11)))*10</f>
        <v>29.604527067733883</v>
      </c>
      <c r="E2" s="1" t="s">
        <v>30</v>
      </c>
      <c r="F2">
        <v>16147</v>
      </c>
      <c r="G2">
        <v>3</v>
      </c>
      <c r="H2" s="2">
        <v>17.743956043956043</v>
      </c>
      <c r="I2" s="1" t="s">
        <v>31</v>
      </c>
      <c r="J2">
        <v>27717</v>
      </c>
      <c r="K2">
        <v>2</v>
      </c>
      <c r="L2">
        <f>(J2/MIN(J2:J11))*15</f>
        <v>46.005864778134338</v>
      </c>
      <c r="M2" s="1" t="s">
        <v>41</v>
      </c>
      <c r="N2">
        <v>8886</v>
      </c>
      <c r="O2" s="1" t="s">
        <v>51</v>
      </c>
      <c r="P2">
        <v>18434</v>
      </c>
    </row>
    <row r="3" spans="1:26">
      <c r="A3" s="1" t="s">
        <v>2</v>
      </c>
      <c r="B3">
        <v>62660</v>
      </c>
      <c r="C3">
        <f t="shared" ref="C3:C11" si="0">(B3/(MIN(B3:B12)))*5</f>
        <v>13.482227386177811</v>
      </c>
      <c r="E3" s="1" t="s">
        <v>29</v>
      </c>
      <c r="F3">
        <v>16183</v>
      </c>
      <c r="G3">
        <f>(G2+3)</f>
        <v>6</v>
      </c>
      <c r="H3" s="2">
        <v>17.783516483516483</v>
      </c>
      <c r="I3" s="1" t="s">
        <v>32</v>
      </c>
      <c r="J3">
        <v>25427</v>
      </c>
      <c r="K3">
        <v>5</v>
      </c>
      <c r="L3">
        <f>(J3/MIN(J3:J12))*15</f>
        <v>42.204824609936928</v>
      </c>
      <c r="M3" s="1" t="s">
        <v>48</v>
      </c>
      <c r="N3">
        <v>6520</v>
      </c>
      <c r="O3" s="1" t="s">
        <v>52</v>
      </c>
      <c r="P3">
        <v>4303</v>
      </c>
    </row>
    <row r="4" spans="1:26">
      <c r="A4" s="1" t="s">
        <v>3</v>
      </c>
      <c r="B4">
        <v>53606</v>
      </c>
      <c r="C4">
        <f t="shared" si="0"/>
        <v>11.53412513985713</v>
      </c>
      <c r="E4" s="1" t="s">
        <v>28</v>
      </c>
      <c r="F4">
        <v>17080</v>
      </c>
      <c r="G4">
        <f t="shared" ref="G4:G11" si="1">(G3+3)</f>
        <v>9</v>
      </c>
      <c r="H4" s="2">
        <v>18.76923076923077</v>
      </c>
      <c r="I4" s="1" t="s">
        <v>33</v>
      </c>
      <c r="J4">
        <v>18451</v>
      </c>
      <c r="K4">
        <v>8</v>
      </c>
      <c r="L4">
        <f t="shared" ref="L3:L11" si="2">(J4/MIN(J4:J13))*15</f>
        <v>30.625760761314595</v>
      </c>
      <c r="M4" s="1" t="s">
        <v>42</v>
      </c>
      <c r="N4">
        <v>5821</v>
      </c>
      <c r="O4" s="1" t="s">
        <v>53</v>
      </c>
      <c r="P4">
        <v>4259</v>
      </c>
    </row>
    <row r="5" spans="1:26">
      <c r="A5" s="1" t="s">
        <v>4</v>
      </c>
      <c r="B5">
        <v>44864</v>
      </c>
      <c r="C5">
        <f t="shared" si="0"/>
        <v>9.6531543162062139</v>
      </c>
      <c r="E5" s="1" t="s">
        <v>27</v>
      </c>
      <c r="F5">
        <v>18041</v>
      </c>
      <c r="G5">
        <f t="shared" si="1"/>
        <v>12</v>
      </c>
      <c r="H5" s="2">
        <v>19.825274725274728</v>
      </c>
      <c r="I5" s="1" t="s">
        <v>34</v>
      </c>
      <c r="J5">
        <v>14941</v>
      </c>
      <c r="K5">
        <v>11</v>
      </c>
      <c r="L5">
        <f t="shared" si="2"/>
        <v>24.799712293902843</v>
      </c>
      <c r="M5" s="1" t="s">
        <v>43</v>
      </c>
      <c r="N5">
        <v>5694</v>
      </c>
      <c r="O5" s="1" t="s">
        <v>54</v>
      </c>
      <c r="P5">
        <v>4152</v>
      </c>
    </row>
    <row r="6" spans="1:26">
      <c r="A6" s="1" t="s">
        <v>5</v>
      </c>
      <c r="B6">
        <v>33778</v>
      </c>
      <c r="C6">
        <f t="shared" si="0"/>
        <v>7.2678371632670622</v>
      </c>
      <c r="E6" s="1" t="s">
        <v>26</v>
      </c>
      <c r="F6">
        <v>18565</v>
      </c>
      <c r="G6">
        <f t="shared" si="1"/>
        <v>15</v>
      </c>
      <c r="H6" s="2">
        <v>20.401098901098898</v>
      </c>
      <c r="I6" s="1" t="s">
        <v>35</v>
      </c>
      <c r="J6">
        <v>14934</v>
      </c>
      <c r="K6">
        <v>14</v>
      </c>
      <c r="L6">
        <f t="shared" si="2"/>
        <v>24.788093393825385</v>
      </c>
      <c r="M6" s="1" t="s">
        <v>44</v>
      </c>
      <c r="N6">
        <v>5456</v>
      </c>
      <c r="O6" s="1" t="s">
        <v>55</v>
      </c>
      <c r="P6">
        <v>3639</v>
      </c>
    </row>
    <row r="7" spans="1:26">
      <c r="A7" s="1" t="s">
        <v>6</v>
      </c>
      <c r="B7">
        <v>26010</v>
      </c>
      <c r="C7">
        <f t="shared" si="0"/>
        <v>5.5964368706429122</v>
      </c>
      <c r="E7" s="1" t="s">
        <v>25</v>
      </c>
      <c r="F7">
        <v>18586</v>
      </c>
      <c r="G7">
        <f t="shared" si="1"/>
        <v>18</v>
      </c>
      <c r="H7" s="2">
        <v>20.424175824175826</v>
      </c>
      <c r="I7" s="1" t="s">
        <v>36</v>
      </c>
      <c r="J7">
        <v>14600</v>
      </c>
      <c r="K7">
        <v>17</v>
      </c>
      <c r="L7">
        <f t="shared" si="2"/>
        <v>24.233705875843754</v>
      </c>
      <c r="M7" s="1" t="s">
        <v>45</v>
      </c>
      <c r="N7">
        <v>5290</v>
      </c>
      <c r="O7" s="1" t="s">
        <v>56</v>
      </c>
      <c r="P7">
        <v>2801</v>
      </c>
    </row>
    <row r="8" spans="1:26">
      <c r="A8" s="1" t="s">
        <v>7</v>
      </c>
      <c r="B8">
        <v>25240</v>
      </c>
      <c r="C8">
        <f t="shared" si="0"/>
        <v>5.4307599621309919</v>
      </c>
      <c r="E8" s="1" t="s">
        <v>24</v>
      </c>
      <c r="F8">
        <v>20531</v>
      </c>
      <c r="G8">
        <f t="shared" si="1"/>
        <v>21</v>
      </c>
      <c r="H8" s="2">
        <v>22.561538461538461</v>
      </c>
      <c r="I8" s="1" t="s">
        <v>37</v>
      </c>
      <c r="J8">
        <v>10743</v>
      </c>
      <c r="K8">
        <v>20</v>
      </c>
      <c r="L8">
        <f t="shared" si="2"/>
        <v>17.831691933163661</v>
      </c>
      <c r="M8" s="1" t="s">
        <v>46</v>
      </c>
      <c r="N8">
        <v>5110</v>
      </c>
      <c r="O8" s="1" t="s">
        <v>57</v>
      </c>
      <c r="P8">
        <v>2766</v>
      </c>
    </row>
    <row r="9" spans="1:26">
      <c r="A9" s="1" t="s">
        <v>8</v>
      </c>
      <c r="B9">
        <v>25223</v>
      </c>
      <c r="C9">
        <f t="shared" si="0"/>
        <v>5.4271021602547549</v>
      </c>
      <c r="E9" s="1" t="s">
        <v>23</v>
      </c>
      <c r="F9">
        <v>21206</v>
      </c>
      <c r="G9">
        <f t="shared" si="1"/>
        <v>24</v>
      </c>
      <c r="H9" s="2">
        <v>23.303296703296702</v>
      </c>
      <c r="I9" s="1" t="s">
        <v>38</v>
      </c>
      <c r="J9">
        <v>10628</v>
      </c>
      <c r="K9">
        <v>23</v>
      </c>
      <c r="L9">
        <f t="shared" si="2"/>
        <v>17.640810003319686</v>
      </c>
      <c r="M9" s="1" t="s">
        <v>47</v>
      </c>
      <c r="N9">
        <v>4822</v>
      </c>
      <c r="O9" s="1" t="s">
        <v>58</v>
      </c>
      <c r="P9">
        <v>2730</v>
      </c>
    </row>
    <row r="10" spans="1:26">
      <c r="A10" s="1" t="s">
        <v>9</v>
      </c>
      <c r="B10">
        <v>23288</v>
      </c>
      <c r="C10">
        <f t="shared" si="0"/>
        <v>5.0107582408124616</v>
      </c>
      <c r="E10" s="1" t="s">
        <v>22</v>
      </c>
      <c r="F10">
        <v>25488</v>
      </c>
      <c r="G10">
        <f t="shared" si="1"/>
        <v>27</v>
      </c>
      <c r="H10" s="2">
        <v>28.008791208791209</v>
      </c>
      <c r="I10" s="1" t="s">
        <v>39</v>
      </c>
      <c r="J10">
        <v>10478</v>
      </c>
      <c r="K10">
        <v>26</v>
      </c>
      <c r="L10">
        <f t="shared" si="2"/>
        <v>17.391833573088416</v>
      </c>
      <c r="M10" s="1" t="s">
        <v>49</v>
      </c>
      <c r="N10">
        <v>4753</v>
      </c>
      <c r="O10" s="1" t="s">
        <v>59</v>
      </c>
      <c r="P10">
        <v>2660</v>
      </c>
    </row>
    <row r="11" spans="1:26">
      <c r="A11" s="1" t="s">
        <v>10</v>
      </c>
      <c r="B11">
        <v>23238</v>
      </c>
      <c r="C11">
        <f t="shared" si="0"/>
        <v>5</v>
      </c>
      <c r="E11" s="1" t="s">
        <v>21</v>
      </c>
      <c r="F11">
        <v>31869</v>
      </c>
      <c r="G11">
        <f t="shared" si="1"/>
        <v>30</v>
      </c>
      <c r="H11" s="2">
        <v>35.020879120879123</v>
      </c>
      <c r="I11" s="1" t="s">
        <v>40</v>
      </c>
      <c r="J11">
        <v>9037</v>
      </c>
      <c r="K11">
        <v>29</v>
      </c>
      <c r="L11">
        <f t="shared" si="2"/>
        <v>15</v>
      </c>
      <c r="M11" s="1" t="s">
        <v>50</v>
      </c>
      <c r="N11">
        <v>4713</v>
      </c>
      <c r="O11" s="1" t="s">
        <v>63</v>
      </c>
      <c r="P11">
        <v>2643</v>
      </c>
    </row>
    <row r="12" spans="1:26">
      <c r="E12" s="1"/>
      <c r="I12" s="1"/>
      <c r="M12" s="1"/>
      <c r="O12" s="1"/>
    </row>
    <row r="13" spans="1:26">
      <c r="E13" s="1"/>
      <c r="I13" s="1"/>
      <c r="O13" s="1"/>
    </row>
    <row r="14" spans="1:26">
      <c r="I14" s="1"/>
      <c r="O14" s="1"/>
    </row>
    <row r="15" spans="1:26">
      <c r="E15" s="1" t="s">
        <v>30</v>
      </c>
      <c r="F15">
        <v>16147</v>
      </c>
      <c r="G15">
        <v>3</v>
      </c>
      <c r="H15">
        <f>(F15/2643)*5</f>
        <v>30.546727203934921</v>
      </c>
      <c r="I15" s="1" t="s">
        <v>31</v>
      </c>
      <c r="J15">
        <v>27717</v>
      </c>
      <c r="L15">
        <f>(J15/2643)*7</f>
        <v>73.408626560726447</v>
      </c>
      <c r="M15" s="1" t="s">
        <v>41</v>
      </c>
      <c r="N15">
        <v>8886</v>
      </c>
      <c r="O15" s="1"/>
      <c r="P15">
        <f>(N15/2643)*8.5</f>
        <v>28.577752553916003</v>
      </c>
      <c r="Q15" s="1" t="s">
        <v>73</v>
      </c>
      <c r="R15">
        <v>18434</v>
      </c>
      <c r="T15">
        <f>(R15/2643)*10</f>
        <v>69.74650018917896</v>
      </c>
    </row>
    <row r="16" spans="1:26">
      <c r="E16" s="1" t="s">
        <v>29</v>
      </c>
      <c r="F16">
        <v>16183</v>
      </c>
      <c r="G16">
        <f>(G15+3)</f>
        <v>6</v>
      </c>
      <c r="H16">
        <f t="shared" ref="H16:H24" si="3">(F16/2643)*5</f>
        <v>30.614831630722662</v>
      </c>
      <c r="I16" s="1" t="s">
        <v>32</v>
      </c>
      <c r="J16">
        <v>25427</v>
      </c>
      <c r="L16">
        <f t="shared" ref="L16:L24" si="4">(J16/2643)*7</f>
        <v>67.34354899735149</v>
      </c>
      <c r="M16" s="1" t="s">
        <v>48</v>
      </c>
      <c r="N16">
        <v>6520</v>
      </c>
      <c r="O16" s="1"/>
      <c r="P16">
        <f t="shared" ref="P16:P24" si="5">(N16/2643)*8.5</f>
        <v>20.968596292092318</v>
      </c>
      <c r="Q16" s="1" t="s">
        <v>71</v>
      </c>
      <c r="R16">
        <v>4303</v>
      </c>
      <c r="T16">
        <f t="shared" ref="T16:T24" si="6">(R16/2643)*10</f>
        <v>16.280741581536134</v>
      </c>
    </row>
    <row r="17" spans="4:20">
      <c r="E17" s="1" t="s">
        <v>28</v>
      </c>
      <c r="F17">
        <v>17080</v>
      </c>
      <c r="G17">
        <f t="shared" ref="G17:G24" si="7">(G16+3)</f>
        <v>9</v>
      </c>
      <c r="H17">
        <f t="shared" si="3"/>
        <v>32.311766931517212</v>
      </c>
      <c r="I17" s="1" t="s">
        <v>33</v>
      </c>
      <c r="J17">
        <v>18451</v>
      </c>
      <c r="L17">
        <f t="shared" si="4"/>
        <v>48.867574725690503</v>
      </c>
      <c r="M17" s="1" t="s">
        <v>42</v>
      </c>
      <c r="N17">
        <v>5821</v>
      </c>
      <c r="O17" s="1"/>
      <c r="P17">
        <f t="shared" si="5"/>
        <v>18.720582671206962</v>
      </c>
      <c r="Q17" s="1" t="s">
        <v>72</v>
      </c>
      <c r="R17">
        <v>4259</v>
      </c>
      <c r="T17">
        <f t="shared" si="6"/>
        <v>16.114264093832766</v>
      </c>
    </row>
    <row r="18" spans="4:20">
      <c r="E18" s="1" t="s">
        <v>27</v>
      </c>
      <c r="F18">
        <v>18041</v>
      </c>
      <c r="G18">
        <f t="shared" si="7"/>
        <v>12</v>
      </c>
      <c r="H18">
        <f t="shared" si="3"/>
        <v>34.129776768823305</v>
      </c>
      <c r="I18" s="1" t="s">
        <v>34</v>
      </c>
      <c r="J18">
        <v>14941</v>
      </c>
      <c r="L18">
        <f t="shared" si="4"/>
        <v>39.57132046916383</v>
      </c>
      <c r="M18" s="1" t="s">
        <v>43</v>
      </c>
      <c r="N18">
        <v>5694</v>
      </c>
      <c r="O18" s="1"/>
      <c r="P18">
        <f t="shared" si="5"/>
        <v>18.312145289443816</v>
      </c>
      <c r="Q18" s="1" t="s">
        <v>64</v>
      </c>
      <c r="R18">
        <v>4152</v>
      </c>
      <c r="T18">
        <f t="shared" si="6"/>
        <v>15.709421112372304</v>
      </c>
    </row>
    <row r="19" spans="4:20">
      <c r="E19" s="1" t="s">
        <v>26</v>
      </c>
      <c r="F19">
        <v>18565</v>
      </c>
      <c r="G19">
        <f t="shared" si="7"/>
        <v>15</v>
      </c>
      <c r="H19">
        <f t="shared" si="3"/>
        <v>35.121074536511536</v>
      </c>
      <c r="I19" s="1" t="s">
        <v>35</v>
      </c>
      <c r="J19">
        <v>14934</v>
      </c>
      <c r="L19">
        <f t="shared" si="4"/>
        <v>39.552780930760505</v>
      </c>
      <c r="M19" s="1" t="s">
        <v>44</v>
      </c>
      <c r="N19">
        <v>5456</v>
      </c>
      <c r="O19" s="1"/>
      <c r="P19">
        <f t="shared" si="5"/>
        <v>17.546727203934921</v>
      </c>
      <c r="Q19" s="1" t="s">
        <v>65</v>
      </c>
      <c r="R19">
        <v>3639</v>
      </c>
      <c r="T19">
        <f t="shared" si="6"/>
        <v>13.768444948921681</v>
      </c>
    </row>
    <row r="20" spans="4:20">
      <c r="E20" s="1" t="s">
        <v>25</v>
      </c>
      <c r="F20">
        <v>18586</v>
      </c>
      <c r="G20">
        <f t="shared" si="7"/>
        <v>18</v>
      </c>
      <c r="H20">
        <f t="shared" si="3"/>
        <v>35.160802118804391</v>
      </c>
      <c r="I20" s="1" t="s">
        <v>36</v>
      </c>
      <c r="J20">
        <v>14600</v>
      </c>
      <c r="L20">
        <f t="shared" si="4"/>
        <v>38.668180098373057</v>
      </c>
      <c r="M20" s="1" t="s">
        <v>45</v>
      </c>
      <c r="N20">
        <v>5290</v>
      </c>
      <c r="O20" s="1"/>
      <c r="P20">
        <f t="shared" si="5"/>
        <v>17.012864169504351</v>
      </c>
      <c r="Q20" s="1" t="s">
        <v>66</v>
      </c>
      <c r="R20">
        <v>2801</v>
      </c>
      <c r="T20">
        <f t="shared" si="6"/>
        <v>10.597805524025727</v>
      </c>
    </row>
    <row r="21" spans="4:20">
      <c r="E21" s="1" t="s">
        <v>24</v>
      </c>
      <c r="F21">
        <v>20531</v>
      </c>
      <c r="G21">
        <f t="shared" si="7"/>
        <v>21</v>
      </c>
      <c r="H21">
        <f t="shared" si="3"/>
        <v>38.840332954975409</v>
      </c>
      <c r="I21" s="1" t="s">
        <v>37</v>
      </c>
      <c r="J21">
        <v>10743</v>
      </c>
      <c r="L21">
        <f t="shared" si="4"/>
        <v>28.452894438138479</v>
      </c>
      <c r="M21" s="1" t="s">
        <v>46</v>
      </c>
      <c r="N21">
        <v>5110</v>
      </c>
      <c r="O21" s="1"/>
      <c r="P21">
        <f t="shared" si="5"/>
        <v>16.433976541808551</v>
      </c>
      <c r="Q21" s="1" t="s">
        <v>67</v>
      </c>
      <c r="R21">
        <v>2766</v>
      </c>
      <c r="T21">
        <f t="shared" si="6"/>
        <v>10.465380249716231</v>
      </c>
    </row>
    <row r="22" spans="4:20">
      <c r="E22" s="1" t="s">
        <v>23</v>
      </c>
      <c r="F22">
        <v>21206</v>
      </c>
      <c r="G22">
        <f t="shared" si="7"/>
        <v>24</v>
      </c>
      <c r="H22">
        <f t="shared" si="3"/>
        <v>40.117290957245551</v>
      </c>
      <c r="I22" s="1" t="s">
        <v>38</v>
      </c>
      <c r="J22">
        <v>10628</v>
      </c>
      <c r="L22">
        <f t="shared" si="4"/>
        <v>28.148316307226633</v>
      </c>
      <c r="M22" s="1" t="s">
        <v>47</v>
      </c>
      <c r="N22">
        <v>4822</v>
      </c>
      <c r="O22" s="1"/>
      <c r="P22">
        <f t="shared" si="5"/>
        <v>15.50775633749527</v>
      </c>
      <c r="Q22" s="1" t="s">
        <v>68</v>
      </c>
      <c r="R22">
        <v>2730</v>
      </c>
      <c r="T22">
        <f t="shared" si="6"/>
        <v>10.329171396140747</v>
      </c>
    </row>
    <row r="23" spans="4:20">
      <c r="E23" s="1" t="s">
        <v>22</v>
      </c>
      <c r="F23">
        <v>25488</v>
      </c>
      <c r="G23">
        <f t="shared" si="7"/>
        <v>27</v>
      </c>
      <c r="H23">
        <f t="shared" si="3"/>
        <v>48.21793416572077</v>
      </c>
      <c r="I23" s="1" t="s">
        <v>39</v>
      </c>
      <c r="J23">
        <v>10478</v>
      </c>
      <c r="L23">
        <f t="shared" si="4"/>
        <v>27.751040484298144</v>
      </c>
      <c r="M23" s="1" t="s">
        <v>49</v>
      </c>
      <c r="N23">
        <v>4753</v>
      </c>
      <c r="O23" s="1"/>
      <c r="P23">
        <f t="shared" si="5"/>
        <v>15.285849413545213</v>
      </c>
      <c r="Q23" s="1" t="s">
        <v>69</v>
      </c>
      <c r="R23">
        <v>2660</v>
      </c>
      <c r="T23">
        <f t="shared" si="6"/>
        <v>10.064320847521754</v>
      </c>
    </row>
    <row r="24" spans="4:20">
      <c r="E24" s="1" t="s">
        <v>21</v>
      </c>
      <c r="F24">
        <v>31869</v>
      </c>
      <c r="G24">
        <f t="shared" si="7"/>
        <v>30</v>
      </c>
      <c r="H24">
        <f t="shared" si="3"/>
        <v>60.289443813847896</v>
      </c>
      <c r="I24" s="1" t="s">
        <v>40</v>
      </c>
      <c r="J24">
        <v>9037</v>
      </c>
      <c r="L24">
        <f t="shared" si="4"/>
        <v>23.934544078698448</v>
      </c>
      <c r="M24" s="1" t="s">
        <v>50</v>
      </c>
      <c r="N24">
        <v>4713</v>
      </c>
      <c r="O24" s="1"/>
      <c r="P24">
        <f t="shared" si="5"/>
        <v>15.157207718501702</v>
      </c>
      <c r="Q24" s="1" t="s">
        <v>70</v>
      </c>
      <c r="R24">
        <v>2643</v>
      </c>
      <c r="T24">
        <f t="shared" si="6"/>
        <v>10</v>
      </c>
    </row>
    <row r="25" spans="4:20">
      <c r="M25" s="1"/>
      <c r="O25" s="1"/>
    </row>
    <row r="26" spans="4:20">
      <c r="O26" s="1"/>
    </row>
    <row r="27" spans="4:20">
      <c r="E27" s="1" t="s">
        <v>74</v>
      </c>
      <c r="F27" t="s">
        <v>11</v>
      </c>
      <c r="G27" t="s">
        <v>75</v>
      </c>
      <c r="O27" s="1"/>
    </row>
    <row r="28" spans="4:20">
      <c r="D28" s="12"/>
      <c r="E28" s="3" t="s">
        <v>76</v>
      </c>
      <c r="F28" s="1">
        <v>16787</v>
      </c>
      <c r="G28" t="s">
        <v>95</v>
      </c>
      <c r="O28" s="1"/>
    </row>
    <row r="29" spans="4:20">
      <c r="D29" s="12"/>
      <c r="E29" s="4" t="s">
        <v>77</v>
      </c>
      <c r="F29" s="1">
        <v>12579</v>
      </c>
      <c r="G29" t="s">
        <v>94</v>
      </c>
      <c r="O29" s="1"/>
    </row>
    <row r="30" spans="4:20">
      <c r="D30" s="12"/>
      <c r="E30" s="4" t="s">
        <v>78</v>
      </c>
      <c r="F30" s="1">
        <v>7878</v>
      </c>
      <c r="G30" t="s">
        <v>94</v>
      </c>
    </row>
    <row r="31" spans="4:20">
      <c r="D31" s="12"/>
      <c r="E31" s="4" t="s">
        <v>79</v>
      </c>
      <c r="F31" s="1">
        <v>7134</v>
      </c>
      <c r="G31" t="s">
        <v>94</v>
      </c>
    </row>
    <row r="32" spans="4:20">
      <c r="D32" s="12"/>
      <c r="E32" s="5" t="s">
        <v>80</v>
      </c>
      <c r="F32" s="1">
        <v>6973</v>
      </c>
      <c r="G32" t="s">
        <v>96</v>
      </c>
    </row>
    <row r="33" spans="4:8">
      <c r="D33" s="12"/>
      <c r="E33" s="4" t="s">
        <v>81</v>
      </c>
      <c r="F33" s="1">
        <v>6866</v>
      </c>
      <c r="G33" t="s">
        <v>94</v>
      </c>
    </row>
    <row r="34" spans="4:8">
      <c r="D34" s="12"/>
      <c r="E34" s="6" t="s">
        <v>82</v>
      </c>
      <c r="F34" s="1">
        <v>6668</v>
      </c>
      <c r="G34" t="s">
        <v>97</v>
      </c>
    </row>
    <row r="35" spans="4:8">
      <c r="D35" s="12"/>
      <c r="E35" s="4" t="s">
        <v>83</v>
      </c>
      <c r="F35" s="1">
        <v>6319</v>
      </c>
      <c r="G35" t="s">
        <v>94</v>
      </c>
    </row>
    <row r="36" spans="4:8">
      <c r="D36" s="12"/>
      <c r="E36" s="7" t="s">
        <v>84</v>
      </c>
      <c r="F36" s="1">
        <v>6033</v>
      </c>
      <c r="G36" t="s">
        <v>98</v>
      </c>
    </row>
    <row r="37" spans="4:8">
      <c r="D37" s="12"/>
      <c r="E37" s="5" t="s">
        <v>85</v>
      </c>
      <c r="F37" s="1">
        <v>5686</v>
      </c>
      <c r="G37" t="s">
        <v>96</v>
      </c>
    </row>
    <row r="38" spans="4:8">
      <c r="D38" s="12"/>
      <c r="E38" s="3" t="s">
        <v>86</v>
      </c>
      <c r="F38" s="1">
        <v>4985</v>
      </c>
      <c r="G38" t="s">
        <v>95</v>
      </c>
    </row>
    <row r="39" spans="4:8">
      <c r="D39" s="12"/>
      <c r="E39" s="8" t="s">
        <v>87</v>
      </c>
      <c r="F39" s="1">
        <v>4457</v>
      </c>
      <c r="G39" t="s">
        <v>99</v>
      </c>
    </row>
    <row r="40" spans="4:8">
      <c r="D40" s="12"/>
      <c r="E40" s="9" t="s">
        <v>88</v>
      </c>
      <c r="F40" s="1">
        <v>4045</v>
      </c>
      <c r="G40" t="s">
        <v>100</v>
      </c>
    </row>
    <row r="41" spans="4:8">
      <c r="D41" s="12"/>
      <c r="E41" s="5" t="s">
        <v>89</v>
      </c>
      <c r="F41" s="1">
        <v>3889</v>
      </c>
      <c r="G41" t="s">
        <v>96</v>
      </c>
    </row>
    <row r="42" spans="4:8">
      <c r="D42" s="12"/>
      <c r="E42" s="10" t="s">
        <v>90</v>
      </c>
      <c r="F42" s="1">
        <v>3798</v>
      </c>
      <c r="G42" t="s">
        <v>101</v>
      </c>
    </row>
    <row r="43" spans="4:8">
      <c r="E43" s="4" t="s">
        <v>91</v>
      </c>
      <c r="F43" s="1">
        <v>3598</v>
      </c>
      <c r="G43" t="s">
        <v>94</v>
      </c>
    </row>
    <row r="44" spans="4:8">
      <c r="E44" s="3" t="s">
        <v>92</v>
      </c>
      <c r="F44" s="1">
        <v>2890</v>
      </c>
      <c r="G44" t="s">
        <v>95</v>
      </c>
    </row>
    <row r="45" spans="4:8">
      <c r="E45" s="5" t="s">
        <v>93</v>
      </c>
      <c r="F45" s="1">
        <v>2733</v>
      </c>
      <c r="G45" t="s">
        <v>96</v>
      </c>
    </row>
    <row r="46" spans="4:8">
      <c r="E46" s="8" t="s">
        <v>107</v>
      </c>
      <c r="F46" s="1">
        <v>3399</v>
      </c>
      <c r="G46" s="1" t="s">
        <v>99</v>
      </c>
    </row>
    <row r="47" spans="4:8">
      <c r="D47" t="s">
        <v>104</v>
      </c>
      <c r="E47" s="1" t="s">
        <v>102</v>
      </c>
      <c r="F47" t="s">
        <v>103</v>
      </c>
      <c r="G47" t="s">
        <v>108</v>
      </c>
      <c r="H47" t="s">
        <v>109</v>
      </c>
    </row>
    <row r="49" spans="4:8">
      <c r="D49" t="s">
        <v>94</v>
      </c>
      <c r="E49">
        <v>6</v>
      </c>
      <c r="F49">
        <f>12579+7878+7134+6866+6319+3598</f>
        <v>44374</v>
      </c>
      <c r="H49" s="11">
        <v>0.13730000000000001</v>
      </c>
    </row>
    <row r="50" spans="4:8">
      <c r="D50" t="s">
        <v>95</v>
      </c>
      <c r="E50">
        <v>3</v>
      </c>
      <c r="F50">
        <f>2890+4985+16787</f>
        <v>24662</v>
      </c>
      <c r="H50" s="11">
        <v>6.8599999999999994E-2</v>
      </c>
    </row>
    <row r="51" spans="4:8">
      <c r="D51" t="s">
        <v>105</v>
      </c>
      <c r="E51">
        <v>4</v>
      </c>
      <c r="F51">
        <f>6973+5686+3889+2733</f>
        <v>19281</v>
      </c>
      <c r="H51" s="11">
        <v>7.8399999999999997E-2</v>
      </c>
    </row>
    <row r="52" spans="4:8">
      <c r="D52" t="s">
        <v>99</v>
      </c>
      <c r="E52">
        <v>2</v>
      </c>
      <c r="F52" s="1">
        <f>4457+3399</f>
        <v>7856</v>
      </c>
    </row>
    <row r="53" spans="4:8">
      <c r="D53" t="s">
        <v>106</v>
      </c>
      <c r="E53">
        <v>1</v>
      </c>
      <c r="F53">
        <v>6668</v>
      </c>
      <c r="H53" s="11">
        <v>2.9399999999999999E-2</v>
      </c>
    </row>
    <row r="54" spans="4:8">
      <c r="D54" t="s">
        <v>98</v>
      </c>
      <c r="E54">
        <v>1</v>
      </c>
      <c r="F54" s="1">
        <v>6033</v>
      </c>
      <c r="H54" s="11"/>
    </row>
    <row r="55" spans="4:8">
      <c r="D55" t="s">
        <v>100</v>
      </c>
      <c r="E55">
        <v>1</v>
      </c>
      <c r="F55" s="1">
        <v>4045</v>
      </c>
    </row>
    <row r="56" spans="4:8">
      <c r="D56" t="s">
        <v>101</v>
      </c>
      <c r="E56">
        <v>1</v>
      </c>
      <c r="F56" s="1">
        <v>3798</v>
      </c>
      <c r="H56" s="11">
        <v>5.8799999999999998E-2</v>
      </c>
    </row>
  </sheetData>
  <sortState xmlns:xlrd2="http://schemas.microsoft.com/office/spreadsheetml/2017/richdata2" ref="H2:H11">
    <sortCondition ref="H11"/>
  </sortState>
  <conditionalFormatting sqref="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9610-E97A-4183-B2FB-9D4DB3A1EDAA}">
  <dimension ref="A1:E60"/>
  <sheetViews>
    <sheetView tabSelected="1" topLeftCell="A33" workbookViewId="0">
      <selection activeCell="A41" sqref="A41:A60"/>
    </sheetView>
  </sheetViews>
  <sheetFormatPr defaultRowHeight="14.4"/>
  <cols>
    <col min="1" max="1" width="24.44140625" bestFit="1" customWidth="1"/>
    <col min="2" max="2" width="7.44140625" bestFit="1" customWidth="1"/>
  </cols>
  <sheetData>
    <row r="1" spans="1:5">
      <c r="A1" s="13" t="s">
        <v>12</v>
      </c>
      <c r="B1" s="13" t="s">
        <v>11</v>
      </c>
      <c r="C1" s="13" t="s">
        <v>62</v>
      </c>
      <c r="D1" s="13" t="s">
        <v>60</v>
      </c>
      <c r="E1" s="13"/>
    </row>
    <row r="2" spans="1:5">
      <c r="A2" s="14" t="s">
        <v>30</v>
      </c>
      <c r="B2" s="15">
        <v>16147</v>
      </c>
      <c r="C2" s="15">
        <v>3</v>
      </c>
      <c r="D2" s="16">
        <v>17.743956043956043</v>
      </c>
      <c r="E2" s="15">
        <f>(B2/(MIN(B2:B11)))*18</f>
        <v>18</v>
      </c>
    </row>
    <row r="3" spans="1:5">
      <c r="A3" s="14" t="s">
        <v>29</v>
      </c>
      <c r="B3" s="15">
        <v>16183</v>
      </c>
      <c r="C3" s="15">
        <f>(C2+3)</f>
        <v>6</v>
      </c>
      <c r="D3" s="16">
        <v>17.783516483516483</v>
      </c>
      <c r="E3" s="15">
        <f>(B3/(MIN(B2:B11)))*18</f>
        <v>18.040131293738774</v>
      </c>
    </row>
    <row r="4" spans="1:5">
      <c r="A4" s="14" t="s">
        <v>28</v>
      </c>
      <c r="B4" s="15">
        <v>17080</v>
      </c>
      <c r="C4" s="15">
        <f t="shared" ref="C4:C11" si="0">(C3+3)</f>
        <v>9</v>
      </c>
      <c r="D4" s="16">
        <v>18.76923076923077</v>
      </c>
      <c r="E4" s="15">
        <f>(B4/(MIN(B2:B11)))*18</f>
        <v>19.04006936272992</v>
      </c>
    </row>
    <row r="5" spans="1:5">
      <c r="A5" s="14" t="s">
        <v>27</v>
      </c>
      <c r="B5" s="15">
        <v>18041</v>
      </c>
      <c r="C5" s="15">
        <f t="shared" si="0"/>
        <v>12</v>
      </c>
      <c r="D5" s="16">
        <v>19.825274725274728</v>
      </c>
      <c r="E5" s="15">
        <f>(B5/(MIN(B2:B11))*18)</f>
        <v>20.111351953923329</v>
      </c>
    </row>
    <row r="6" spans="1:5">
      <c r="A6" s="14" t="s">
        <v>26</v>
      </c>
      <c r="B6" s="15">
        <v>18565</v>
      </c>
      <c r="C6" s="15">
        <f t="shared" si="0"/>
        <v>15</v>
      </c>
      <c r="D6" s="16">
        <v>20.401098901098898</v>
      </c>
      <c r="E6" s="15">
        <f>(B6/(MIN(B2:B11)))*18</f>
        <v>20.695485229454388</v>
      </c>
    </row>
    <row r="7" spans="1:5">
      <c r="A7" s="14" t="s">
        <v>25</v>
      </c>
      <c r="B7" s="15">
        <v>18586</v>
      </c>
      <c r="C7" s="15">
        <f t="shared" si="0"/>
        <v>18</v>
      </c>
      <c r="D7" s="16">
        <v>20.424175824175826</v>
      </c>
      <c r="E7" s="15">
        <f>(B7/(MIN(B2:B11)))*18</f>
        <v>20.718895150802005</v>
      </c>
    </row>
    <row r="8" spans="1:5">
      <c r="A8" s="14" t="s">
        <v>24</v>
      </c>
      <c r="B8" s="15">
        <v>20531</v>
      </c>
      <c r="C8" s="15">
        <f t="shared" si="0"/>
        <v>21</v>
      </c>
      <c r="D8" s="16">
        <v>22.561538461538461</v>
      </c>
      <c r="E8" s="15">
        <f>(B8/(MIN(B2:B11)))*18</f>
        <v>22.887099770855265</v>
      </c>
    </row>
    <row r="9" spans="1:5">
      <c r="A9" s="14" t="s">
        <v>23</v>
      </c>
      <c r="B9" s="15">
        <v>21206</v>
      </c>
      <c r="C9" s="15">
        <f t="shared" si="0"/>
        <v>24</v>
      </c>
      <c r="D9" s="16">
        <v>23.303296703296702</v>
      </c>
      <c r="E9" s="15">
        <f>(B9/(MIN(B2:B11)))*18</f>
        <v>23.6395615284573</v>
      </c>
    </row>
    <row r="10" spans="1:5">
      <c r="A10" s="14" t="s">
        <v>22</v>
      </c>
      <c r="B10" s="15">
        <v>25488</v>
      </c>
      <c r="C10" s="15">
        <f t="shared" si="0"/>
        <v>27</v>
      </c>
      <c r="D10" s="16">
        <v>28.008791208791209</v>
      </c>
      <c r="E10" s="15">
        <f>(B10/(MIN(B2:B11)))*18</f>
        <v>28.412955967052703</v>
      </c>
    </row>
    <row r="11" spans="1:5">
      <c r="A11" s="14" t="s">
        <v>21</v>
      </c>
      <c r="B11" s="15">
        <v>31869</v>
      </c>
      <c r="C11" s="15">
        <f t="shared" si="0"/>
        <v>30</v>
      </c>
      <c r="D11" s="16">
        <v>35.020879120879123</v>
      </c>
      <c r="E11" s="15">
        <f>(B11/(MIN(B2:B11)))*18</f>
        <v>35.526227782250572</v>
      </c>
    </row>
    <row r="13" spans="1:5">
      <c r="A13" s="17" t="s">
        <v>14</v>
      </c>
      <c r="B13" s="17" t="s">
        <v>11</v>
      </c>
      <c r="C13" s="17" t="s">
        <v>62</v>
      </c>
      <c r="D13" s="17" t="s">
        <v>60</v>
      </c>
      <c r="E13" s="17"/>
    </row>
    <row r="14" spans="1:5">
      <c r="A14" s="14" t="s">
        <v>41</v>
      </c>
      <c r="B14" s="15">
        <v>8886</v>
      </c>
      <c r="C14" s="15">
        <v>3</v>
      </c>
      <c r="D14" s="15"/>
      <c r="E14" s="15">
        <f>(B14/(MIN(B14:B23)))*20</f>
        <v>37.708465945257799</v>
      </c>
    </row>
    <row r="15" spans="1:5">
      <c r="A15" s="14" t="s">
        <v>48</v>
      </c>
      <c r="B15" s="15">
        <v>6520</v>
      </c>
      <c r="C15" s="15">
        <f>(C14+3)</f>
        <v>6</v>
      </c>
      <c r="D15" s="15"/>
      <c r="E15" s="15">
        <f>(B15/(MIN(B14:B23)))*20</f>
        <v>27.668151920220666</v>
      </c>
    </row>
    <row r="16" spans="1:5">
      <c r="A16" s="14" t="s">
        <v>42</v>
      </c>
      <c r="B16" s="15">
        <v>5821</v>
      </c>
      <c r="C16" s="15">
        <f t="shared" ref="C16:C23" si="1">(C15+3)</f>
        <v>9</v>
      </c>
      <c r="D16" s="15"/>
      <c r="E16" s="15">
        <f>(B16/(MIN(B14:B23)))*20</f>
        <v>24.701888393804371</v>
      </c>
    </row>
    <row r="17" spans="1:5">
      <c r="A17" s="14" t="s">
        <v>43</v>
      </c>
      <c r="B17" s="15">
        <v>5694</v>
      </c>
      <c r="C17" s="15">
        <f t="shared" si="1"/>
        <v>12</v>
      </c>
      <c r="D17" s="15"/>
      <c r="E17" s="15">
        <f>(B17/(MIN(B14:B23)))*20</f>
        <v>24.162953532781664</v>
      </c>
    </row>
    <row r="18" spans="1:5">
      <c r="A18" s="14" t="s">
        <v>44</v>
      </c>
      <c r="B18" s="15">
        <v>5456</v>
      </c>
      <c r="C18" s="15">
        <f t="shared" si="1"/>
        <v>15</v>
      </c>
      <c r="D18" s="15"/>
      <c r="E18" s="15">
        <f>(B18/(MIN(B14:B23)))*20</f>
        <v>23.152981116061959</v>
      </c>
    </row>
    <row r="19" spans="1:5">
      <c r="A19" s="14" t="s">
        <v>45</v>
      </c>
      <c r="B19" s="15">
        <v>5290</v>
      </c>
      <c r="C19" s="15">
        <f t="shared" si="1"/>
        <v>18</v>
      </c>
      <c r="D19" s="15"/>
      <c r="E19" s="15">
        <f>(B19/(MIN(B14:B23)))*20</f>
        <v>22.448546573307873</v>
      </c>
    </row>
    <row r="20" spans="1:5">
      <c r="A20" s="14" t="s">
        <v>46</v>
      </c>
      <c r="B20" s="15">
        <v>5110</v>
      </c>
      <c r="C20" s="15">
        <f t="shared" si="1"/>
        <v>21</v>
      </c>
      <c r="D20" s="15"/>
      <c r="E20" s="15">
        <f>(B20/(MIN(B14:B23)))*20</f>
        <v>21.684701888393803</v>
      </c>
    </row>
    <row r="21" spans="1:5">
      <c r="A21" s="14" t="s">
        <v>47</v>
      </c>
      <c r="B21" s="15">
        <v>4822</v>
      </c>
      <c r="C21" s="15">
        <f t="shared" si="1"/>
        <v>24</v>
      </c>
      <c r="D21" s="15"/>
      <c r="E21" s="15">
        <f>(B21/(MIN(B14:B23)))*20</f>
        <v>20.462550392531295</v>
      </c>
    </row>
    <row r="22" spans="1:5">
      <c r="A22" s="14" t="s">
        <v>49</v>
      </c>
      <c r="B22" s="15">
        <v>4753</v>
      </c>
      <c r="C22" s="15">
        <f t="shared" si="1"/>
        <v>27</v>
      </c>
      <c r="D22" s="15"/>
      <c r="E22" s="15">
        <f>(B22/(MIN(B14:B23)))*20</f>
        <v>20.169743263314238</v>
      </c>
    </row>
    <row r="23" spans="1:5">
      <c r="A23" s="14" t="s">
        <v>50</v>
      </c>
      <c r="B23" s="15">
        <v>4713</v>
      </c>
      <c r="C23" s="15">
        <f t="shared" si="1"/>
        <v>30</v>
      </c>
      <c r="D23" s="15"/>
      <c r="E23" s="15">
        <f>(B23/(MIN(B14:B23)))*20</f>
        <v>20</v>
      </c>
    </row>
    <row r="25" spans="1:5">
      <c r="A25" s="17" t="s">
        <v>15</v>
      </c>
      <c r="B25" s="17" t="s">
        <v>11</v>
      </c>
      <c r="C25" s="17" t="s">
        <v>62</v>
      </c>
      <c r="D25" s="17" t="s">
        <v>60</v>
      </c>
      <c r="E25" s="17"/>
    </row>
    <row r="26" spans="1:5">
      <c r="A26" s="14" t="s">
        <v>73</v>
      </c>
      <c r="B26" s="15">
        <v>18434</v>
      </c>
      <c r="C26" s="15">
        <v>3</v>
      </c>
      <c r="D26" s="15"/>
      <c r="E26" s="15">
        <f>(B26/(MIN(B26:B34)))*15</f>
        <v>104.61975028376844</v>
      </c>
    </row>
    <row r="27" spans="1:5">
      <c r="A27" s="14" t="s">
        <v>71</v>
      </c>
      <c r="B27" s="15">
        <v>4303</v>
      </c>
      <c r="C27" s="15">
        <f>(C26+3)</f>
        <v>6</v>
      </c>
      <c r="D27" s="15"/>
      <c r="E27" s="15">
        <f>(B27/(MIN(B26:B34)))*20</f>
        <v>32.561483163072268</v>
      </c>
    </row>
    <row r="28" spans="1:5">
      <c r="A28" s="14" t="s">
        <v>72</v>
      </c>
      <c r="B28" s="15">
        <v>4259</v>
      </c>
      <c r="C28" s="15">
        <f t="shared" ref="C28:C33" si="2">(C27+3)</f>
        <v>9</v>
      </c>
      <c r="D28" s="15"/>
      <c r="E28" s="15">
        <f>(B28/(MIN(B26:B34)))*20</f>
        <v>32.228528187665532</v>
      </c>
    </row>
    <row r="29" spans="1:5">
      <c r="A29" s="14" t="s">
        <v>64</v>
      </c>
      <c r="B29" s="15">
        <v>4152</v>
      </c>
      <c r="C29" s="15">
        <f t="shared" si="2"/>
        <v>12</v>
      </c>
      <c r="D29" s="15"/>
      <c r="E29" s="15">
        <f>(B29/(MIN(B26:B34)))*20</f>
        <v>31.418842224744608</v>
      </c>
    </row>
    <row r="30" spans="1:5">
      <c r="A30" s="14" t="s">
        <v>65</v>
      </c>
      <c r="B30" s="15">
        <v>3639</v>
      </c>
      <c r="C30" s="15">
        <f t="shared" si="2"/>
        <v>15</v>
      </c>
      <c r="D30" s="15"/>
      <c r="E30" s="15">
        <f>(B30/(MIN(B26:B34)))*20</f>
        <v>27.536889897843363</v>
      </c>
    </row>
    <row r="31" spans="1:5">
      <c r="A31" s="14" t="s">
        <v>66</v>
      </c>
      <c r="B31" s="15">
        <v>2801</v>
      </c>
      <c r="C31" s="15">
        <f t="shared" si="2"/>
        <v>18</v>
      </c>
      <c r="D31" s="15"/>
      <c r="E31" s="15">
        <f>(B31/(MIN(B26:B34)))*20</f>
        <v>21.195611048051454</v>
      </c>
    </row>
    <row r="32" spans="1:5">
      <c r="A32" s="14" t="s">
        <v>67</v>
      </c>
      <c r="B32" s="15">
        <v>2766</v>
      </c>
      <c r="C32" s="15">
        <f t="shared" si="2"/>
        <v>21</v>
      </c>
      <c r="D32" s="15"/>
      <c r="E32" s="15">
        <f>(B32/(MIN(B26:B34)))*20</f>
        <v>20.930760499432463</v>
      </c>
    </row>
    <row r="33" spans="1:5">
      <c r="A33" s="14" t="s">
        <v>68</v>
      </c>
      <c r="B33" s="15">
        <v>2730</v>
      </c>
      <c r="C33" s="15">
        <f t="shared" si="2"/>
        <v>24</v>
      </c>
      <c r="D33" s="15"/>
      <c r="E33" s="15">
        <f>(B33/(MIN(B26:B34)))*20</f>
        <v>20.658342792281495</v>
      </c>
    </row>
    <row r="34" spans="1:5">
      <c r="A34" s="14" t="s">
        <v>70</v>
      </c>
      <c r="B34" s="15">
        <v>2643</v>
      </c>
      <c r="C34" s="15">
        <v>27</v>
      </c>
      <c r="D34" s="15"/>
      <c r="E34" s="15">
        <f>(B34/(MIN(B26:B35)))*20</f>
        <v>21.797938144329898</v>
      </c>
    </row>
    <row r="35" spans="1:5">
      <c r="A35" s="14" t="s">
        <v>110</v>
      </c>
      <c r="B35" s="15">
        <v>2425</v>
      </c>
      <c r="C35" s="15">
        <v>30</v>
      </c>
      <c r="D35" s="15"/>
      <c r="E35" s="15">
        <f>(B35/(MIN(B26:B35)))*20</f>
        <v>20</v>
      </c>
    </row>
    <row r="37" spans="1:5">
      <c r="B37" s="18"/>
    </row>
    <row r="38" spans="1:5">
      <c r="B38" s="18"/>
    </row>
    <row r="39" spans="1:5">
      <c r="B39" s="18"/>
    </row>
    <row r="40" spans="1:5">
      <c r="B40" s="18"/>
    </row>
    <row r="41" spans="1:5">
      <c r="A41" t="s">
        <v>111</v>
      </c>
      <c r="B41" s="18"/>
    </row>
    <row r="42" spans="1:5">
      <c r="A42" t="s">
        <v>112</v>
      </c>
      <c r="B42" s="18"/>
    </row>
    <row r="43" spans="1:5">
      <c r="A43" t="s">
        <v>113</v>
      </c>
      <c r="B43" s="18"/>
    </row>
    <row r="44" spans="1:5">
      <c r="A44" t="s">
        <v>114</v>
      </c>
      <c r="B44" s="18"/>
    </row>
    <row r="45" spans="1:5">
      <c r="A45" t="s">
        <v>115</v>
      </c>
      <c r="B45" s="18"/>
    </row>
    <row r="46" spans="1:5">
      <c r="A46" t="s">
        <v>116</v>
      </c>
      <c r="B46" s="18"/>
    </row>
    <row r="47" spans="1:5">
      <c r="A47" t="s">
        <v>117</v>
      </c>
      <c r="B47" s="18"/>
    </row>
    <row r="48" spans="1:5">
      <c r="A48" t="s">
        <v>118</v>
      </c>
      <c r="B48" s="18"/>
    </row>
    <row r="49" spans="1:2">
      <c r="A49" t="s">
        <v>119</v>
      </c>
      <c r="B49" s="18"/>
    </row>
    <row r="50" spans="1:2">
      <c r="A50" t="s">
        <v>120</v>
      </c>
      <c r="B50" s="18"/>
    </row>
    <row r="51" spans="1:2">
      <c r="A51" t="s">
        <v>121</v>
      </c>
      <c r="B51" s="18"/>
    </row>
    <row r="52" spans="1:2">
      <c r="A52" t="s">
        <v>122</v>
      </c>
      <c r="B52" s="18"/>
    </row>
    <row r="53" spans="1:2">
      <c r="A53" t="s">
        <v>123</v>
      </c>
      <c r="B53" s="18"/>
    </row>
    <row r="54" spans="1:2">
      <c r="A54" t="s">
        <v>124</v>
      </c>
      <c r="B54" s="18"/>
    </row>
    <row r="55" spans="1:2">
      <c r="A55" t="s">
        <v>125</v>
      </c>
      <c r="B55" s="18"/>
    </row>
    <row r="56" spans="1:2">
      <c r="A56" t="s">
        <v>126</v>
      </c>
      <c r="B56" s="18"/>
    </row>
    <row r="57" spans="1:2">
      <c r="A57" t="s">
        <v>127</v>
      </c>
    </row>
    <row r="58" spans="1:2">
      <c r="A58" t="s">
        <v>128</v>
      </c>
    </row>
    <row r="59" spans="1:2">
      <c r="A59" t="s">
        <v>129</v>
      </c>
    </row>
    <row r="60" spans="1:2">
      <c r="A60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gurkamal deol</dc:creator>
  <cp:lastModifiedBy>gurkamal deol</cp:lastModifiedBy>
  <dcterms:created xsi:type="dcterms:W3CDTF">2020-03-05T17:24:30Z</dcterms:created>
  <dcterms:modified xsi:type="dcterms:W3CDTF">2020-03-10T13:08:32Z</dcterms:modified>
</cp:coreProperties>
</file>