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<sst xmlns="http://schemas.openxmlformats.org/spreadsheetml/2006/main" count="105" uniqueCount="84">
  <si>
    <t>Part</t>
  </si>
  <si>
    <t>Cost Per item</t>
  </si>
  <si>
    <t>Quantity</t>
  </si>
  <si>
    <t xml:space="preserve">Total item Cost </t>
  </si>
  <si>
    <t>Vendor</t>
  </si>
  <si>
    <t xml:space="preserve">Link </t>
  </si>
  <si>
    <t>Schedule (#Days aprox.)</t>
  </si>
  <si>
    <t xml:space="preserve">Product Identification ID </t>
  </si>
  <si>
    <t>Seat</t>
  </si>
  <si>
    <t>Walmart</t>
  </si>
  <si>
    <t>https://www.walmart.com/ip/Go-Kart-Car-Seat-Go-Karts-Seat-Saddle-Adjustable-for-Racing-Cart-Durable-DIY/3644668507\</t>
  </si>
  <si>
    <t>21-41</t>
  </si>
  <si>
    <t>B0C1G3X7N6</t>
  </si>
  <si>
    <t>Steering wheel</t>
  </si>
  <si>
    <t>Amazon</t>
  </si>
  <si>
    <t>https://www.amazon.com/gp/product/B081DTSNTC?ie=UTF8&amp;psc=1&amp;linkCode=sl1&amp;tag=timwelds-20&amp;linkId=41368a7d85aba401ce068d8af1d5ce4a&amp;language=en_US&amp;ref_=as_li_ss_tl</t>
  </si>
  <si>
    <t>B081DTSNTC</t>
  </si>
  <si>
    <t>Pedals</t>
  </si>
  <si>
    <t>https://www.amazon.com/gp/product/B09YLY3Q1K?ie=UTF8&amp;psc=1&amp;linkCode=sl1&amp;tag=timwelds-20&amp;linkId=692ec461ab91f72f61d45bdb2f5b8991&amp;language=en_US&amp;ref_=as_li_ss_tl</t>
  </si>
  <si>
    <t>B09YLY3Q1K</t>
  </si>
  <si>
    <t>Spacers</t>
  </si>
  <si>
    <t>https://www.amazon.com/gp/product/B00NQR0UC2?ie=UTF8&amp;psc=1&amp;linkCode=sl1&amp;tag=timwelds-20&amp;linkId=d99ce064514770ba3342d6d5111db298&amp;language=en_US&amp;ref_=as_li_ss_tl</t>
  </si>
  <si>
    <t>B00NQR0UC2</t>
  </si>
  <si>
    <t>Standing bearings 20mm</t>
  </si>
  <si>
    <t>https://www.amazon.com/gp/product/B00YINI3RM?ie=UTF8&amp;linkCode=sl1&amp;tag=timwelds-20&amp;linkId=11ce0fb0649a8dd0c93fad268743cb00&amp;language=en_US&amp;ref_=as_li_ss_tl&amp;th=1</t>
  </si>
  <si>
    <t xml:space="preserve"> B00YINI3RM</t>
  </si>
  <si>
    <t>Steering pipes</t>
  </si>
  <si>
    <t>https://www.amazon.com/gp/product/B09P5835PJ?ie=UTF8&amp;linkCode=sl1&amp;tag=timwelds-20&amp;linkId=585bcb60b0fc0917032461f4a1eb0576&amp;language=en_US&amp;ref_=as_li_ss_tl&amp;th=1</t>
  </si>
  <si>
    <t xml:space="preserve">B09P5835PJ
</t>
  </si>
  <si>
    <t>Cables</t>
  </si>
  <si>
    <t>https://www.amazon.com/gp/product/B091DV78BL?ie=UTF8&amp;psc=1&amp;linkCode=sl1&amp;tag=timwelds-20&amp;linkId=7c71dc3a3a30c905685813211748111b&amp;language=en_US&amp;ref_=as_li_ss_tl</t>
  </si>
  <si>
    <t xml:space="preserve">B091DV78BL
</t>
  </si>
  <si>
    <t>Clutch and chain</t>
  </si>
  <si>
    <t>https://www.amazon.com/gp/product/B08CVVHSWD?ie=UTF8&amp;psc=1&amp;linkCode=sl1&amp;tag=timwelds-20&amp;linkId=e266220a6c4dfaa1c7e905aba815d0b6&amp;language=en_US&amp;ref_=as_li_ss_tl</t>
  </si>
  <si>
    <t>B08CVVHSWD</t>
  </si>
  <si>
    <t>Hunter green spay paint</t>
  </si>
  <si>
    <t>https://www.amazon.com/Krylon-21205-9-Ounce-Spray-Hunter/dp/B005574DB0/ref=sr_1_22?crid=3MR9UYK2SB6U7&amp;keywords=spray%2Bpaint%2Bfor%2Bmetal&amp;qid=1704070486&amp;sprefix=spray%2Bpaint%2B%2Caps%2C205&amp;sr=8-22&amp;th=1</t>
  </si>
  <si>
    <t>B005574DB0</t>
  </si>
  <si>
    <t>Shipping + Tax</t>
  </si>
  <si>
    <t>5/8th inch bolt</t>
  </si>
  <si>
    <t>Home Depot</t>
  </si>
  <si>
    <t>https://www.homedepot.com/p/Everbilt-5-8-in-11-x-8-in-Galvanized-Hex-Bolt-805776/204645589</t>
  </si>
  <si>
    <t>Flat metal sheet</t>
  </si>
  <si>
    <t>Lowes</t>
  </si>
  <si>
    <t>https://www.lowes.com/pd/IMPERIAL-24-in-x-3-ft-Galvanized-Steel-Sheet-Metal/3234805</t>
  </si>
  <si>
    <t>Tubing 3/4''</t>
  </si>
  <si>
    <t>https://www.homedepot.com/p/STZ-3-4-in-x-2-ft-Black-Steel-Schedule-40-Cut-Pipe-306-34X24/100550442</t>
  </si>
  <si>
    <t>Tubing 1x96''</t>
  </si>
  <si>
    <t>https://www.homedepot.com/p/Everbilt-72-in-x-1-in-x-1-1-16-in-Thick-Square-Tube-801127/204325635</t>
  </si>
  <si>
    <t>Throttle kit</t>
  </si>
  <si>
    <t>Go Power Sports</t>
  </si>
  <si>
    <t>https://www.gopowersports.com/throttle-kit-79cc-predator-engine/</t>
  </si>
  <si>
    <t>79CCTK</t>
  </si>
  <si>
    <t>Spindle kit for breaking and steering</t>
  </si>
  <si>
    <t>BMI Karts and Hobby shop</t>
  </si>
  <si>
    <t>https://www.bmikarts.com/Complete-Spindle-Set--4-12-x-58-_p_1319.html</t>
  </si>
  <si>
    <t>Drum brake and sprokets x4</t>
  </si>
  <si>
    <t>https://www.bmikarts.com/72T-35-Sprocket-5-1116-Bolt-Circle_p_11949.html</t>
  </si>
  <si>
    <t xml:space="preserve">Tires </t>
  </si>
  <si>
    <t>Vevor</t>
  </si>
  <si>
    <t>https://www.harborfreight.com/heavy-duty-10-inch-groove-tread-tire-40729.html</t>
  </si>
  <si>
    <t>Engine</t>
  </si>
  <si>
    <t>Harbor freights</t>
  </si>
  <si>
    <t>https://www.harborfreight.com/generators-engines/engines/65-hp-212cc-ohv-horizontal-shaft-gas-engine-epacarb-69727.html</t>
  </si>
  <si>
    <t>Currently unavailable</t>
  </si>
  <si>
    <t>Online laser cut chasis</t>
  </si>
  <si>
    <t>TimWelds</t>
  </si>
  <si>
    <t>https://timwelds.com/kart-laser-cut-files/</t>
  </si>
  <si>
    <t>None</t>
  </si>
  <si>
    <t>Total Cost For Parts</t>
  </si>
  <si>
    <t>Welding Kit + Welding Sticks</t>
  </si>
  <si>
    <t>68+15</t>
  </si>
  <si>
    <t>https://www.amazon.com/TOOLIOM-Machine-Inverter-Digital-Portable/dp/B08B3VHN54/ref=sr_1_10?dib=eyJ2IjoiMSJ9.X-0Y99guqbQjAonepCF1pL9bDeskAzDU6_mAF39WRhSCjzdxBOKK33m1ZRMur-C1Xo-vywIicg9a1bUJB9g5AVFrsZ3AaPCgfKn5dBE6RsLZF1LqReOf5nfwycpz152QfKg1YXjjZiEu48D_RjbG4VGwE546V6TiIo9vV8NUNk_FyCmbZFe0J3g7ockMF6hGCG5Kbi1vRzRpd2uHyBYycRKkiqH3Gin1k1tKvXdCJ1MKWlI9CrCLB2LwUMOPn-ZhZEQxqmQ8N9LCJgfvRprgEN6fbs52b6G6RxFR1cqPUn4.HS6FJy5dEJQKtFOtx08vM8X2RApQ3d_F7bixCIAwefo&amp;dib_tag=se&amp;keywords=welder&amp;qid=1727683613&amp;sr=8-10</t>
  </si>
  <si>
    <t>B08B3VHN54</t>
  </si>
  <si>
    <t>Angle Grinder</t>
  </si>
  <si>
    <t>https://www.amazon.com/SKIL-9295-01-2-Inch-Angle-Grinder/dp/B0036WBGI4/ref=sr_1_10?crid=162RNXKOHBP6F&amp;dib=eyJ2IjoiMSJ9.6fpe8WiNfvGtdrZhdJDrQCpoFKSD11OQNaL7_9rtC3LRw0jy9dZZMcpcoGGIMJpx76cwJjQ3vHcImz8Oiq2G1AwIvPmEgigDFLx5UHRIVZpKtmxlsFC1-0IwGL6Kecpu0lHGM7K2fhFiSdA4xivE9jculAFW0OuIaKcqpkj4tX9hgKbP0_JcpQ8m-4nWjMzvH61JV_BQ4Hm3rQSie1LkGp7b_5drvgvx0vRVUfjTe2StaAJpAFDrtQomW0pG99Pr-_MiVuUP_yOvTBWYqvsya9zrxMW9hpSxHzxrWw5aYrk.Af6ku8WWQHFTQjkNI8VieW_WyBMPHLzJpZOFxKOpKME&amp;dib_tag=se&amp;keywords=Angle+grinder&amp;qid=1727683749&amp;sprefix=angle+grinde%2Caps%2C209&amp;sr=8-10</t>
  </si>
  <si>
    <t xml:space="preserve">B0036WBGI4
</t>
  </si>
  <si>
    <t>Tape and L Brackets</t>
  </si>
  <si>
    <t>https://www.amazon.com/FATLODA-Stainless-Brackets-Furniture-1-57x1-57/dp/B0BLBWZYSQ/ref=sr_1_6?crid=2QP3680UJ7014&amp;dib=eyJ2IjoiMSJ9.c-sg4hLEfs7U47Z0-QowNdxWiXGeUF4V2T-d8QO87ZKK6moQpAO8hTW0uxvexB5PxBlgp6nEKTQx3I7JnEFo5wJrudPv0Xt_yJG_nGMglhTsbQrHEPQsiobU1nRPrMR18lHhNa09VHTwHCIDwjOIhhk1sRGvazlIWwH0euC4VV7nyNajDssyUzb7kI3wZ1ILte4b5wqbu14CgCfl-7cJ9cup4X0tFhMUkGSzkzfHi1jIaQpcLTGDfr0sSxwCy-Pa6YHKQCOzm7CowbkOAK1LKLsF_bQKOIIP8TW_g4Jq7XI.oMP5DNL1Mv2NtB6H5pmufbSqYloINWTP83tevDuyaTk&amp;dib_tag=se&amp;keywords=l+bracket&amp;qid=1727683809&amp;sprefix=L+%2Caps%2C199&amp;sr=8-6</t>
  </si>
  <si>
    <t>B0BLBWZYSQ</t>
  </si>
  <si>
    <t>Nut and Wrench Kit</t>
  </si>
  <si>
    <t>https://www.amazon.com/REXBETI-Impact-Remover-Extractor-Storage/dp/B07W91Y3LQ/ref=sr_1_5?crid=1VTAR53DP2H0D&amp;dib=eyJ2IjoiMSJ9.3GnpxpgZMV5RFR-0AGkB1Rs6IBgHn3ZS8FMnVDfAclaQY7-91fK9VbVmnukBA-43i1iwK5-Q3jCVpqO2ai_IYB7K3quxcC2hK14Sta65-GEfDUes-u2d0dU7rmF6oyGm6CkoRi5wpeCjAHm2MtdrVCehcvEyH0X1ZK78JgulTjc1G4l3zdHy_PLcbIObaagiJwmNDyLD7T5RfQCh5Ap9ZB5PO3HNl-5tL8rVYH_KsfVVE_GQ2_NXoozsZkYebiJC9U6QVbJt-AWz0cWYSyIDGRwI1f8gySnBlr18A77dKT0.hj5I5YkCpwcS7RbSUnWqkyw7lKCVmxppgUwPXHvNzWQ&amp;dib_tag=se&amp;keywords=nut+remover+tool&amp;qid=1727695183&amp;sprefix=nut+re%2Caps%2C269&amp;sr=8-5</t>
  </si>
  <si>
    <t>B07W91Y3LQ</t>
  </si>
  <si>
    <t>Total Cost For Everything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</si>
</sst>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\-d"/>
  </numFmts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sz val="10.0"/>
      <color rgb="FF0F1111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sz val="11.0"/>
      <color rgb="FF333333"/>
      <name val="Arial"/>
    </font>
    <font>
      <sz val="11.0"/>
      <color rgb="FF0F1111"/>
      <name val="&quot;Amazon Ember&quot;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thin">
        <color rgb="FFBBBFBF"/>
      </top>
      <bottom style="thin">
        <color rgb="FFBB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0" fillId="0" fontId="2" numFmtId="0" xfId="0" applyAlignment="1" applyFont="1">
      <alignment readingOrder="0"/>
    </xf>
    <xf borderId="0" fillId="0" fontId="2" numFmtId="0" xfId="0" applyFont="1"/>
    <xf borderId="1" fillId="3" fontId="2" numFmtId="0" xfId="0" applyBorder="1" applyFont="1"/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right"/>
    </xf>
    <xf borderId="1" fillId="2" fontId="3" numFmtId="0" xfId="0" applyBorder="1" applyFont="1"/>
    <xf borderId="1" fillId="2" fontId="4" numFmtId="164" xfId="0" applyBorder="1" applyFont="1" applyNumberFormat="1"/>
    <xf borderId="1" fillId="2" fontId="5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readingOrder="0"/>
    </xf>
    <xf borderId="1" fillId="2" fontId="2" numFmtId="164" xfId="0" applyAlignment="1" applyBorder="1" applyFont="1" applyNumberFormat="1">
      <alignment horizontal="right"/>
    </xf>
    <xf borderId="1" fillId="3" fontId="1" numFmtId="0" xfId="0" applyAlignment="1" applyBorder="1" applyFont="1">
      <alignment readingOrder="0"/>
    </xf>
    <xf borderId="1" fillId="2" fontId="7" numFmtId="0" xfId="0" applyAlignment="1" applyBorder="1" applyFont="1">
      <alignment horizontal="right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/>
    </xf>
    <xf borderId="1" fillId="2" fontId="2" numFmtId="0" xfId="0" applyAlignment="1" applyBorder="1" applyFont="1">
      <alignment horizontal="left" readingOrder="0"/>
    </xf>
    <xf borderId="1" fillId="2" fontId="8" numFmtId="0" xfId="0" applyAlignment="1" applyBorder="1" applyFont="1">
      <alignment horizontal="left" readingOrder="0"/>
    </xf>
    <xf borderId="0" fillId="2" fontId="9" numFmtId="0" xfId="0" applyAlignment="1" applyFont="1">
      <alignment horizontal="right" readingOrder="0"/>
    </xf>
    <xf borderId="1" fillId="2" fontId="10" numFmtId="0" xfId="0" applyAlignment="1" applyBorder="1" applyFont="1">
      <alignment readingOrder="0"/>
    </xf>
    <xf borderId="1" fillId="0" fontId="2" numFmtId="0" xfId="0" applyBorder="1" applyFont="1"/>
    <xf borderId="1" fillId="0" fontId="11" numFmtId="0" xfId="0" applyAlignment="1" applyBorder="1" applyFont="1">
      <alignment horizontal="right"/>
    </xf>
    <xf borderId="2" fillId="4" fontId="12" numFmtId="0" xfId="0" applyAlignment="1" applyBorder="1" applyFill="1" applyFont="1">
      <alignment readingOrder="0" vertical="top"/>
    </xf>
    <xf borderId="0" fillId="4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TOOLIOM-Machine-Inverter-Digital-Portable/dp/B08B3VHN54/ref=sr_1_10?dib=eyJ2IjoiMSJ9.X-0Y99guqbQjAonepCF1pL9bDeskAzDU6_mAF39WRhSCjzdxBOKK33m1ZRMur-C1Xo-vywIicg9a1bUJB9g5AVFrsZ3AaPCgfKn5dBE6RsLZF1LqReOf5nfwycpz152QfKg1YXjjZiEu48D_RjbG4VGwE546V6TiIo9vV8NUNk_FyCmbZFe0J3g7ockMF6hGCG5Kbi1vRzRpd2uHyBYycRKkiqH3Gin1k1tKvXdCJ1MKWlI9CrCLB2LwUMOPn-ZhZEQxqmQ8N9LCJgfvRprgEN6fbs52b6G6RxFR1cqPUn4.HS6FJy5dEJQKtFOtx08vM8X2RApQ3d_F7bixCIAwefo&amp;dib_tag=se&amp;keywords=welder&amp;qid=1727683613&amp;sr=8-10" TargetMode="External"/><Relationship Id="rId11" Type="http://schemas.openxmlformats.org/officeDocument/2006/relationships/hyperlink" Target="https://www.homedepot.com/p/Everbilt-24-in-x-48-in-Zinc-Plated-26-Gauge-Sheet-Metal-800567/204331375" TargetMode="External"/><Relationship Id="rId22" Type="http://schemas.openxmlformats.org/officeDocument/2006/relationships/hyperlink" Target="https://www.amazon.com/FATLODA-Stainless-Brackets-Furniture-1-57x1-57/dp/B0BLBWZYSQ/ref=sr_1_6?crid=2QP3680UJ7014&amp;dib=eyJ2IjoiMSJ9.c-sg4hLEfs7U47Z0-QowNdxWiXGeUF4V2T-d8QO87ZKK6moQpAO8hTW0uxvexB5PxBlgp6nEKTQx3I7JnEFo5wJrudPv0Xt_yJG_nGMglhTsbQrHEPQsiobU1nRPrMR18lHhNa09VHTwHCIDwjOIhhk1sRGvazlIWwH0euC4VV7nyNajDssyUzb7kI3wZ1ILte4b5wqbu14CgCfl-7cJ9cup4X0tFhMUkGSzkzfHi1jIaQpcLTGDfr0sSxwCy-Pa6YHKQCOzm7CowbkOAK1LKLsF_bQKOIIP8TW_g4Jq7XI.oMP5DNL1Mv2NtB6H5pmufbSqYloINWTP83tevDuyaTk&amp;dib_tag=se&amp;keywords=l+bracket&amp;qid=1727683809&amp;sprefix=L+%2Caps%2C199&amp;sr=8-6" TargetMode="External"/><Relationship Id="rId10" Type="http://schemas.openxmlformats.org/officeDocument/2006/relationships/hyperlink" Target="https://www.homedepot.com/b/Hardware-Fasteners-Bolts-Hex-Bolts/5-8-in/N-5yc1vZc2c0Z1z0sfy4" TargetMode="External"/><Relationship Id="rId21" Type="http://schemas.openxmlformats.org/officeDocument/2006/relationships/hyperlink" Target="https://www.amazon.com/SKIL-9295-01-2-Inch-Angle-Grinder/dp/B0036WBGI4/ref=sr_1_10?crid=162RNXKOHBP6F&amp;dib=eyJ2IjoiMSJ9.6fpe8WiNfvGtdrZhdJDrQCpoFKSD11OQNaL7_9rtC3LRw0jy9dZZMcpcoGGIMJpx76cwJjQ3vHcImz8Oiq2G1AwIvPmEgigDFLx5UHRIVZpKtmxlsFC1-0IwGL6Kecpu0lHGM7K2fhFiSdA4xivE9jculAFW0OuIaKcqpkj4tX9hgKbP0_JcpQ8m-4nWjMzvH61JV_BQ4Hm3rQSie1LkGp7b_5drvgvx0vRVUfjTe2StaAJpAFDrtQomW0pG99Pr-_MiVuUP_yOvTBWYqvsya9zrxMW9hpSxHzxrWw5aYrk.Af6ku8WWQHFTQjkNI8VieW_WyBMPHLzJpZOFxKOpKME&amp;dib_tag=se&amp;keywords=Angle+grinder&amp;qid=1727683749&amp;sprefix=angle+grinde%2Caps%2C209&amp;sr=8-10" TargetMode="External"/><Relationship Id="rId13" Type="http://schemas.openxmlformats.org/officeDocument/2006/relationships/hyperlink" Target="https://www.homedepot.com/p/M-D-Building-Products-1-in-x-96-in-Mill-Aluminum-0-063-in-Thick-Square-Tubing-59477/300185788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www.homedepot.com/p/STZ-3-4-in-x-2-ft-Black-Steel-Schedule-40-Cut-Pipe-306-34X24/100550442" TargetMode="External"/><Relationship Id="rId23" Type="http://schemas.openxmlformats.org/officeDocument/2006/relationships/hyperlink" Target="https://www.amazon.com/REXBETI-Impact-Remover-Extractor-Storage/dp/B07W91Y3LQ/ref=sr_1_5?crid=1VTAR53DP2H0D&amp;dib=eyJ2IjoiMSJ9.3GnpxpgZMV5RFR-0AGkB1Rs6IBgHn3ZS8FMnVDfAclaQY7-91fK9VbVmnukBA-43i1iwK5-Q3jCVpqO2ai_IYB7K3quxcC2hK14Sta65-GEfDUes-u2d0dU7rmF6oyGm6CkoRi5wpeCjAHm2MtdrVCehcvEyH0X1ZK78JgulTjc1G4l3zdHy_PLcbIObaagiJwmNDyLD7T5RfQCh5Ap9ZB5PO3HNl-5tL8rVYH_KsfVVE_GQ2_NXoozsZkYebiJC9U6QVbJt-AWz0cWYSyIDGRwI1f8gySnBlr18A77dKT0.hj5I5YkCpwcS7RbSUnWqkyw7lKCVmxppgUwPXHvNzWQ&amp;dib_tag=se&amp;keywords=nut+remover+tool&amp;qid=1727695183&amp;sprefix=nut+re%2Caps%2C269&amp;sr=8-5" TargetMode="External"/><Relationship Id="rId1" Type="http://schemas.openxmlformats.org/officeDocument/2006/relationships/hyperlink" Target="https://www.walmart.com/ip/Go-Kart-Car-Seat-Go-Karts-Seat-Saddle-Adjustable-for-Racing-Cart-Durable-DIY/3644668507/" TargetMode="External"/><Relationship Id="rId2" Type="http://schemas.openxmlformats.org/officeDocument/2006/relationships/hyperlink" Target="https://www.amazon.com/gp/product/B081DTSNTC?ie=UTF8&amp;psc=1&amp;linkCode=sl1&amp;tag=timwelds-20&amp;linkId=41368a7d85aba401ce068d8af1d5ce4a&amp;language=en_US&amp;ref_=as_li_ss_tl" TargetMode="External"/><Relationship Id="rId3" Type="http://schemas.openxmlformats.org/officeDocument/2006/relationships/hyperlink" Target="https://www.amazon.com/gp/product/B09YLY3Q1K?ie=UTF8&amp;psc=1&amp;linkCode=sl1&amp;tag=timwelds-20&amp;linkId=692ec461ab91f72f61d45bdb2f5b8991&amp;language=en_US&amp;ref_=as_li_ss_tl" TargetMode="External"/><Relationship Id="rId4" Type="http://schemas.openxmlformats.org/officeDocument/2006/relationships/hyperlink" Target="https://www.amazon.com/gp/product/B00NQR0UC2?ie=UTF8&amp;psc=1&amp;linkCode=sl1&amp;tag=timwelds-20&amp;linkId=d99ce064514770ba3342d6d5111db298&amp;language=en_US&amp;ref_=as_li_ss_tl" TargetMode="External"/><Relationship Id="rId9" Type="http://schemas.openxmlformats.org/officeDocument/2006/relationships/hyperlink" Target="https://www.amazon.com/Krylon-21205-9-Ounce-Spray-Hunter/dp/B005574DB0/ref=sr_1_22?crid=3MR9UYK2SB6U7&amp;keywords=spray%2Bpaint%2Bfor%2Bmetal&amp;qid=1704070486&amp;sprefix=spray%2Bpaint%2B%2Caps%2C205&amp;sr=8-22&amp;th=1" TargetMode="External"/><Relationship Id="rId15" Type="http://schemas.openxmlformats.org/officeDocument/2006/relationships/hyperlink" Target="https://www.bmikarts.com/Complete-Spindle-Set--4-12-x-58-_p_1319.html" TargetMode="External"/><Relationship Id="rId14" Type="http://schemas.openxmlformats.org/officeDocument/2006/relationships/hyperlink" Target="https://www.gopowersports.com/throttle-kit-79cc-predator-engine/" TargetMode="External"/><Relationship Id="rId17" Type="http://schemas.openxmlformats.org/officeDocument/2006/relationships/hyperlink" Target="https://www.harborfreight.com/heavy-duty-10-inch-groove-tread-tire-40729.html" TargetMode="External"/><Relationship Id="rId16" Type="http://schemas.openxmlformats.org/officeDocument/2006/relationships/hyperlink" Target="https://www.bmikarts.com/72T-35-Sprocket-5-1116-Bolt-Circle_p_11949.html" TargetMode="External"/><Relationship Id="rId5" Type="http://schemas.openxmlformats.org/officeDocument/2006/relationships/hyperlink" Target="https://www.amazon.com/gp/product/B00YINI3RM?ie=UTF8&amp;linkCode=sl1&amp;tag=timwelds-20&amp;linkId=11ce0fb0649a8dd0c93fad268743cb00&amp;language=en_US&amp;ref_=as_li_ss_tl&amp;th=1" TargetMode="External"/><Relationship Id="rId19" Type="http://schemas.openxmlformats.org/officeDocument/2006/relationships/hyperlink" Target="https://timwelds.com/kart-laser-cut-files/" TargetMode="External"/><Relationship Id="rId6" Type="http://schemas.openxmlformats.org/officeDocument/2006/relationships/hyperlink" Target="https://www.amazon.com/gp/product/B09P5835PJ?ie=UTF8&amp;linkCode=sl1&amp;tag=timwelds-20&amp;linkId=585bcb60b0fc0917032461f4a1eb0576&amp;language=en_US&amp;ref_=as_li_ss_tl&amp;th=1" TargetMode="External"/><Relationship Id="rId18" Type="http://schemas.openxmlformats.org/officeDocument/2006/relationships/hyperlink" Target="https://www.harborfreight.com/3-hp-79cc-ohv-horizontal-shaft-gas-engine-epa-69733.html" TargetMode="External"/><Relationship Id="rId7" Type="http://schemas.openxmlformats.org/officeDocument/2006/relationships/hyperlink" Target="https://www.amazon.com/gp/product/B091DV78BL?ie=UTF8&amp;psc=1&amp;linkCode=sl1&amp;tag=timwelds-20&amp;linkId=7c71dc3a3a30c905685813211748111b&amp;language=en_US&amp;ref_=as_li_ss_tl" TargetMode="External"/><Relationship Id="rId8" Type="http://schemas.openxmlformats.org/officeDocument/2006/relationships/hyperlink" Target="https://www.amazon.com/gp/product/B08CVVHSWD?ie=UTF8&amp;psc=1&amp;linkCode=sl1&amp;tag=timwelds-20&amp;linkId=e266220a6c4dfaa1c7e905aba815d0b6&amp;language=en_US&amp;ref_=as_li_ss_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1.38"/>
    <col customWidth="1" min="3" max="3" width="12.38"/>
    <col customWidth="1" min="4" max="4" width="12.88"/>
    <col customWidth="1" min="5" max="5" width="18.38"/>
    <col customWidth="1" min="6" max="6" width="22.63"/>
    <col customWidth="1" min="7" max="7" width="21.0"/>
    <col customWidth="1" min="8" max="8" width="21.25"/>
    <col customWidth="1" min="9" max="9" width="21.7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/>
      <c r="K1" s="4"/>
      <c r="L1" s="4"/>
    </row>
    <row r="2" ht="15.75" customHeight="1">
      <c r="A2" s="5"/>
      <c r="B2" s="6" t="s">
        <v>8</v>
      </c>
      <c r="C2" s="7">
        <f>20.7</f>
        <v>20.7</v>
      </c>
      <c r="D2" s="7">
        <v>1.0</v>
      </c>
      <c r="E2" s="7">
        <f t="shared" ref="E2:E9" si="1">C2*D2</f>
        <v>20.7</v>
      </c>
      <c r="F2" s="7" t="s">
        <v>9</v>
      </c>
      <c r="G2" s="8" t="s">
        <v>10</v>
      </c>
      <c r="H2" s="7" t="s">
        <v>11</v>
      </c>
      <c r="I2" s="7" t="s">
        <v>12</v>
      </c>
      <c r="J2" s="4"/>
      <c r="K2" s="4"/>
      <c r="L2" s="4"/>
    </row>
    <row r="3" ht="15.75" customHeight="1">
      <c r="A3" s="5"/>
      <c r="B3" s="6" t="s">
        <v>13</v>
      </c>
      <c r="C3" s="7">
        <f>23</f>
        <v>23</v>
      </c>
      <c r="D3" s="7">
        <v>1.0</v>
      </c>
      <c r="E3" s="7">
        <f t="shared" si="1"/>
        <v>23</v>
      </c>
      <c r="F3" s="7" t="s">
        <v>14</v>
      </c>
      <c r="G3" s="9" t="s">
        <v>15</v>
      </c>
      <c r="H3" s="7">
        <v>2.0</v>
      </c>
      <c r="I3" s="7" t="s">
        <v>16</v>
      </c>
      <c r="J3" s="4"/>
      <c r="K3" s="4"/>
      <c r="L3" s="4"/>
    </row>
    <row r="4" ht="15.75" customHeight="1">
      <c r="A4" s="5"/>
      <c r="B4" s="6" t="s">
        <v>17</v>
      </c>
      <c r="C4" s="7">
        <f>16.58</f>
        <v>16.58</v>
      </c>
      <c r="D4" s="7">
        <v>1.0</v>
      </c>
      <c r="E4" s="7">
        <f t="shared" si="1"/>
        <v>16.58</v>
      </c>
      <c r="F4" s="7" t="s">
        <v>14</v>
      </c>
      <c r="G4" s="10" t="s">
        <v>18</v>
      </c>
      <c r="H4" s="7">
        <v>2.0</v>
      </c>
      <c r="I4" s="7" t="s">
        <v>19</v>
      </c>
      <c r="J4" s="4"/>
      <c r="K4" s="4"/>
      <c r="L4" s="4"/>
    </row>
    <row r="5" ht="15.75" customHeight="1">
      <c r="A5" s="5"/>
      <c r="B5" s="6" t="s">
        <v>20</v>
      </c>
      <c r="C5" s="7">
        <f>10.64</f>
        <v>10.64</v>
      </c>
      <c r="D5" s="7">
        <v>1.0</v>
      </c>
      <c r="E5" s="7">
        <f t="shared" si="1"/>
        <v>10.64</v>
      </c>
      <c r="F5" s="7" t="s">
        <v>14</v>
      </c>
      <c r="G5" s="10" t="s">
        <v>21</v>
      </c>
      <c r="H5" s="7">
        <v>1.0</v>
      </c>
      <c r="I5" s="7" t="s">
        <v>22</v>
      </c>
      <c r="J5" s="4"/>
      <c r="K5" s="4"/>
      <c r="L5" s="4"/>
      <c r="M5" s="4"/>
      <c r="N5" s="4"/>
      <c r="O5" s="4"/>
    </row>
    <row r="6" ht="15.75" customHeight="1">
      <c r="A6" s="5"/>
      <c r="B6" s="6" t="s">
        <v>23</v>
      </c>
      <c r="C6" s="7">
        <f>12.33</f>
        <v>12.33</v>
      </c>
      <c r="D6" s="7">
        <v>1.0</v>
      </c>
      <c r="E6" s="7">
        <f t="shared" si="1"/>
        <v>12.33</v>
      </c>
      <c r="F6" s="7" t="s">
        <v>14</v>
      </c>
      <c r="G6" s="10" t="s">
        <v>24</v>
      </c>
      <c r="H6" s="7">
        <v>2.0</v>
      </c>
      <c r="I6" s="7" t="s">
        <v>25</v>
      </c>
      <c r="J6" s="4"/>
      <c r="K6" s="4"/>
      <c r="L6" s="4"/>
      <c r="M6" s="4"/>
      <c r="N6" s="4"/>
      <c r="O6" s="4"/>
    </row>
    <row r="7" ht="15.75" customHeight="1">
      <c r="A7" s="5"/>
      <c r="B7" s="6" t="s">
        <v>26</v>
      </c>
      <c r="C7" s="7">
        <v>13.0</v>
      </c>
      <c r="D7" s="7">
        <v>1.0</v>
      </c>
      <c r="E7" s="7">
        <f t="shared" si="1"/>
        <v>13</v>
      </c>
      <c r="F7" s="7" t="s">
        <v>14</v>
      </c>
      <c r="G7" s="10" t="s">
        <v>27</v>
      </c>
      <c r="H7" s="7">
        <v>1.0</v>
      </c>
      <c r="I7" s="7" t="s">
        <v>28</v>
      </c>
      <c r="J7" s="4"/>
      <c r="K7" s="4"/>
      <c r="L7" s="4"/>
      <c r="M7" s="4"/>
      <c r="N7" s="4"/>
      <c r="O7" s="4"/>
    </row>
    <row r="8" ht="15.75" customHeight="1">
      <c r="A8" s="5"/>
      <c r="B8" s="6" t="s">
        <v>29</v>
      </c>
      <c r="C8" s="7">
        <v>14.4</v>
      </c>
      <c r="D8" s="7">
        <v>1.0</v>
      </c>
      <c r="E8" s="7">
        <f t="shared" si="1"/>
        <v>14.4</v>
      </c>
      <c r="F8" s="7" t="s">
        <v>14</v>
      </c>
      <c r="G8" s="10" t="s">
        <v>30</v>
      </c>
      <c r="H8" s="7">
        <v>1.0</v>
      </c>
      <c r="I8" s="7" t="s">
        <v>31</v>
      </c>
      <c r="J8" s="4"/>
      <c r="K8" s="4"/>
      <c r="L8" s="4"/>
      <c r="M8" s="4"/>
      <c r="N8" s="4"/>
      <c r="O8" s="4"/>
    </row>
    <row r="9" ht="15.75" customHeight="1">
      <c r="A9" s="5"/>
      <c r="B9" s="6" t="s">
        <v>32</v>
      </c>
      <c r="C9" s="7">
        <v>27.0</v>
      </c>
      <c r="D9" s="7">
        <v>1.0</v>
      </c>
      <c r="E9" s="7">
        <f t="shared" si="1"/>
        <v>27</v>
      </c>
      <c r="F9" s="7" t="s">
        <v>14</v>
      </c>
      <c r="G9" s="10" t="s">
        <v>33</v>
      </c>
      <c r="H9" s="7">
        <v>1.0</v>
      </c>
      <c r="I9" s="7" t="s">
        <v>34</v>
      </c>
      <c r="J9" s="4"/>
      <c r="K9" s="4"/>
      <c r="L9" s="4"/>
      <c r="M9" s="4"/>
      <c r="N9" s="4"/>
      <c r="O9" s="4"/>
    </row>
    <row r="10" ht="15.75" customHeight="1">
      <c r="A10" s="5"/>
      <c r="B10" s="11" t="s">
        <v>35</v>
      </c>
      <c r="C10" s="7">
        <v>3.0</v>
      </c>
      <c r="D10" s="12">
        <v>1.0</v>
      </c>
      <c r="E10" s="12">
        <v>3.0</v>
      </c>
      <c r="F10" s="7" t="s">
        <v>14</v>
      </c>
      <c r="G10" s="10" t="s">
        <v>36</v>
      </c>
      <c r="H10" s="7">
        <v>3.0</v>
      </c>
      <c r="I10" s="7" t="s">
        <v>37</v>
      </c>
      <c r="J10" s="4"/>
      <c r="K10" s="4"/>
      <c r="L10" s="4"/>
    </row>
    <row r="11" ht="15.75" customHeight="1">
      <c r="A11" s="2" t="s">
        <v>38</v>
      </c>
      <c r="B11" s="7"/>
      <c r="C11" s="7"/>
      <c r="D11" s="7"/>
      <c r="E11" s="7">
        <v>17.23</v>
      </c>
      <c r="F11" s="7"/>
      <c r="G11" s="7"/>
      <c r="H11" s="7"/>
      <c r="I11" s="7"/>
      <c r="J11" s="4"/>
      <c r="K11" s="4"/>
      <c r="L11" s="4"/>
    </row>
    <row r="12" ht="15.75" customHeight="1">
      <c r="A12" s="5"/>
      <c r="B12" s="11" t="s">
        <v>39</v>
      </c>
      <c r="C12" s="7">
        <f>5.66+0.5</f>
        <v>6.16</v>
      </c>
      <c r="D12" s="7">
        <v>2.0</v>
      </c>
      <c r="E12" s="7">
        <f>C12*D12</f>
        <v>12.32</v>
      </c>
      <c r="F12" s="7" t="s">
        <v>40</v>
      </c>
      <c r="G12" s="10" t="s">
        <v>41</v>
      </c>
      <c r="H12" s="7">
        <v>1.0</v>
      </c>
      <c r="I12" s="7">
        <v>2.04645589E8</v>
      </c>
      <c r="J12" s="4"/>
      <c r="K12" s="4"/>
      <c r="L12" s="4"/>
    </row>
    <row r="13" ht="15.75" customHeight="1">
      <c r="A13" s="5"/>
      <c r="B13" s="6" t="s">
        <v>42</v>
      </c>
      <c r="C13" s="12">
        <v>14.5</v>
      </c>
      <c r="D13" s="12">
        <v>1.0</v>
      </c>
      <c r="E13" s="12">
        <v>14.5</v>
      </c>
      <c r="F13" s="12" t="s">
        <v>43</v>
      </c>
      <c r="G13" s="13" t="s">
        <v>44</v>
      </c>
      <c r="H13" s="7">
        <v>1.0</v>
      </c>
      <c r="I13" s="7">
        <v>2.04331375E8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/>
      <c r="B14" s="6" t="s">
        <v>45</v>
      </c>
      <c r="C14" s="7">
        <v>14.89</v>
      </c>
      <c r="D14" s="7">
        <v>1.0</v>
      </c>
      <c r="E14" s="7">
        <f t="shared" ref="E14:E15" si="2">C14*D14</f>
        <v>14.89</v>
      </c>
      <c r="F14" s="7" t="s">
        <v>40</v>
      </c>
      <c r="G14" s="10" t="s">
        <v>46</v>
      </c>
      <c r="H14" s="7">
        <v>1.0</v>
      </c>
      <c r="I14" s="7">
        <v>1.00550442E8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/>
      <c r="B15" s="6" t="s">
        <v>47</v>
      </c>
      <c r="C15" s="12">
        <v>31.18</v>
      </c>
      <c r="D15" s="7">
        <v>3.0</v>
      </c>
      <c r="E15" s="7">
        <f t="shared" si="2"/>
        <v>93.54</v>
      </c>
      <c r="F15" s="7" t="s">
        <v>40</v>
      </c>
      <c r="G15" s="10" t="s">
        <v>48</v>
      </c>
      <c r="H15" s="7">
        <v>1.0</v>
      </c>
      <c r="I15" s="7">
        <v>2.04325635E8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2" t="s">
        <v>38</v>
      </c>
      <c r="B16" s="7"/>
      <c r="C16" s="7"/>
      <c r="D16" s="7"/>
      <c r="E16" s="7">
        <f>(E12+E13+E14+E15)*0.1</f>
        <v>13.525</v>
      </c>
      <c r="F16" s="7"/>
      <c r="G16" s="7"/>
      <c r="H16" s="7"/>
      <c r="I16" s="7"/>
      <c r="J16" s="4"/>
      <c r="K16" s="4"/>
      <c r="L16" s="4"/>
    </row>
    <row r="17" ht="15.75" customHeight="1">
      <c r="A17" s="5"/>
      <c r="B17" s="6" t="s">
        <v>49</v>
      </c>
      <c r="C17" s="7">
        <v>23.95</v>
      </c>
      <c r="D17" s="7">
        <v>1.0</v>
      </c>
      <c r="E17" s="7">
        <f>C17*D17</f>
        <v>23.95</v>
      </c>
      <c r="F17" s="7" t="s">
        <v>50</v>
      </c>
      <c r="G17" s="10" t="s">
        <v>51</v>
      </c>
      <c r="H17" s="14">
        <v>45357.0</v>
      </c>
      <c r="I17" s="7" t="s">
        <v>52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2" t="s">
        <v>38</v>
      </c>
      <c r="B18" s="7"/>
      <c r="C18" s="7"/>
      <c r="D18" s="7"/>
      <c r="E18" s="7">
        <v>5.69</v>
      </c>
      <c r="F18" s="7"/>
      <c r="G18" s="7"/>
      <c r="H18" s="7"/>
      <c r="I18" s="7"/>
      <c r="J18" s="4"/>
      <c r="K18" s="4"/>
      <c r="L18" s="4"/>
    </row>
    <row r="19" ht="15.75" customHeight="1">
      <c r="A19" s="5"/>
      <c r="B19" s="6" t="s">
        <v>53</v>
      </c>
      <c r="C19" s="7">
        <f>38.95+13</f>
        <v>51.95</v>
      </c>
      <c r="D19" s="7">
        <v>1.0</v>
      </c>
      <c r="E19" s="7">
        <f t="shared" ref="E19:E20" si="3">C19*D19</f>
        <v>51.95</v>
      </c>
      <c r="F19" s="7" t="s">
        <v>54</v>
      </c>
      <c r="G19" s="10" t="s">
        <v>55</v>
      </c>
      <c r="H19" s="7">
        <v>3.0</v>
      </c>
      <c r="I19" s="7">
        <v>421400.0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5"/>
      <c r="B20" s="6" t="s">
        <v>56</v>
      </c>
      <c r="C20" s="7">
        <v>23.9</v>
      </c>
      <c r="D20" s="7">
        <v>1.0</v>
      </c>
      <c r="E20" s="7">
        <f t="shared" si="3"/>
        <v>23.9</v>
      </c>
      <c r="F20" s="7" t="s">
        <v>54</v>
      </c>
      <c r="G20" s="10" t="s">
        <v>57</v>
      </c>
      <c r="H20" s="7">
        <v>3.0</v>
      </c>
      <c r="I20" s="7">
        <v>774142.0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" t="s">
        <v>38</v>
      </c>
      <c r="B21" s="7"/>
      <c r="C21" s="7"/>
      <c r="D21" s="7"/>
      <c r="E21" s="7">
        <v>13.43</v>
      </c>
      <c r="F21" s="7"/>
      <c r="G21" s="7"/>
      <c r="H21" s="7"/>
      <c r="I21" s="7"/>
      <c r="J21" s="4"/>
      <c r="K21" s="4"/>
      <c r="L21" s="4"/>
    </row>
    <row r="22" ht="15.75" customHeight="1">
      <c r="A22" s="5"/>
      <c r="B22" s="6" t="s">
        <v>58</v>
      </c>
      <c r="C22" s="7">
        <f>10</f>
        <v>10</v>
      </c>
      <c r="D22" s="12">
        <v>4.0</v>
      </c>
      <c r="E22" s="7">
        <f>C22*D22</f>
        <v>40</v>
      </c>
      <c r="F22" s="7" t="s">
        <v>59</v>
      </c>
      <c r="G22" s="13" t="s">
        <v>60</v>
      </c>
      <c r="H22" s="14">
        <v>45295.0</v>
      </c>
      <c r="I22" s="7">
        <v>69733.0</v>
      </c>
      <c r="J22" s="4"/>
      <c r="K22" s="4"/>
      <c r="L22" s="4"/>
    </row>
    <row r="23" ht="15.75" customHeight="1">
      <c r="A23" s="2" t="s">
        <v>38</v>
      </c>
      <c r="B23" s="7"/>
      <c r="C23" s="7"/>
      <c r="D23" s="7"/>
      <c r="E23" s="12">
        <v>5.0</v>
      </c>
      <c r="F23" s="7"/>
      <c r="G23" s="7"/>
      <c r="H23" s="7"/>
      <c r="I23" s="7"/>
      <c r="J23" s="4"/>
      <c r="K23" s="4"/>
      <c r="L23" s="4"/>
    </row>
    <row r="24" ht="15.75" customHeight="1">
      <c r="A24" s="5"/>
      <c r="B24" s="6" t="s">
        <v>61</v>
      </c>
      <c r="C24" s="7">
        <f>102</f>
        <v>102</v>
      </c>
      <c r="D24" s="7">
        <v>1.0</v>
      </c>
      <c r="E24" s="7">
        <f>C24*D24</f>
        <v>102</v>
      </c>
      <c r="F24" s="7" t="s">
        <v>62</v>
      </c>
      <c r="G24" s="13" t="s">
        <v>63</v>
      </c>
      <c r="H24" s="7" t="s">
        <v>64</v>
      </c>
      <c r="I24" s="7">
        <v>69733.0</v>
      </c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" t="s">
        <v>38</v>
      </c>
      <c r="B25" s="7"/>
      <c r="C25" s="7"/>
      <c r="D25" s="7"/>
      <c r="E25" s="7">
        <f>13.32+6.99</f>
        <v>20.31</v>
      </c>
      <c r="F25" s="7"/>
      <c r="G25" s="7"/>
      <c r="H25" s="7"/>
      <c r="I25" s="7"/>
      <c r="J25" s="4"/>
      <c r="K25" s="4"/>
      <c r="L25" s="4"/>
    </row>
    <row r="26" ht="15.75" customHeight="1">
      <c r="A26" s="5"/>
      <c r="B26" s="6" t="s">
        <v>65</v>
      </c>
      <c r="C26" s="12">
        <v>35.0</v>
      </c>
      <c r="D26" s="7">
        <v>1.0</v>
      </c>
      <c r="E26" s="7">
        <f>C26*D26</f>
        <v>35</v>
      </c>
      <c r="F26" s="7" t="s">
        <v>66</v>
      </c>
      <c r="G26" s="10" t="s">
        <v>67</v>
      </c>
      <c r="H26" s="7">
        <v>7.0</v>
      </c>
      <c r="I26" s="7" t="s">
        <v>68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" t="s">
        <v>38</v>
      </c>
      <c r="B27" s="7"/>
      <c r="C27" s="7"/>
      <c r="D27" s="7"/>
      <c r="E27" s="7">
        <v>5.0</v>
      </c>
      <c r="F27" s="7"/>
      <c r="G27" s="7"/>
      <c r="H27" s="7"/>
      <c r="I27" s="7"/>
      <c r="J27" s="4"/>
      <c r="K27" s="4"/>
      <c r="L27" s="4"/>
    </row>
    <row r="28" ht="15.75" customHeight="1">
      <c r="A28" s="15" t="s">
        <v>69</v>
      </c>
      <c r="B28" s="7"/>
      <c r="C28" s="7"/>
      <c r="D28" s="7"/>
      <c r="E28" s="11">
        <f>SUM(E2:E27)</f>
        <v>632.885</v>
      </c>
      <c r="F28" s="16"/>
      <c r="G28" s="7"/>
      <c r="H28" s="7"/>
      <c r="I28" s="7"/>
      <c r="J28" s="4"/>
      <c r="K28" s="4"/>
      <c r="L28" s="4"/>
      <c r="M28" s="4"/>
      <c r="N28" s="4"/>
      <c r="O28" s="4"/>
    </row>
    <row r="29" ht="15.75" customHeight="1">
      <c r="A29" s="17"/>
      <c r="B29" s="18"/>
      <c r="C29" s="19"/>
      <c r="D29" s="20"/>
      <c r="E29" s="19"/>
      <c r="F29" s="19"/>
      <c r="G29" s="21"/>
      <c r="H29" s="22"/>
      <c r="I29" s="19"/>
      <c r="J29" s="4"/>
      <c r="K29" s="4"/>
      <c r="L29" s="4"/>
      <c r="M29" s="4"/>
      <c r="N29" s="4"/>
      <c r="O29" s="4"/>
    </row>
    <row r="30" ht="15.75" customHeight="1">
      <c r="A30" s="5"/>
      <c r="B30" s="23" t="s">
        <v>70</v>
      </c>
      <c r="C30" s="12" t="s">
        <v>71</v>
      </c>
      <c r="D30" s="12">
        <v>1.0</v>
      </c>
      <c r="E30" s="12">
        <v>83.0</v>
      </c>
      <c r="F30" s="12" t="s">
        <v>14</v>
      </c>
      <c r="G30" s="24" t="s">
        <v>72</v>
      </c>
      <c r="H30" s="12">
        <v>1.0</v>
      </c>
      <c r="I30" s="25" t="s">
        <v>73</v>
      </c>
      <c r="J30" s="4"/>
      <c r="K30" s="4"/>
      <c r="L30" s="4"/>
      <c r="M30" s="4"/>
      <c r="N30" s="4"/>
      <c r="O30" s="4"/>
    </row>
    <row r="31" ht="15.75" customHeight="1">
      <c r="A31" s="2"/>
      <c r="B31" s="6" t="s">
        <v>74</v>
      </c>
      <c r="C31" s="12">
        <v>30.0</v>
      </c>
      <c r="D31" s="12">
        <v>1.0</v>
      </c>
      <c r="E31" s="12">
        <v>30.0</v>
      </c>
      <c r="F31" s="12" t="s">
        <v>14</v>
      </c>
      <c r="G31" s="13" t="s">
        <v>75</v>
      </c>
      <c r="H31" s="12">
        <v>1.0</v>
      </c>
      <c r="I31" s="12" t="s">
        <v>76</v>
      </c>
      <c r="J31" s="4"/>
      <c r="K31" s="4"/>
      <c r="L31" s="4"/>
      <c r="M31" s="4"/>
      <c r="N31" s="4"/>
      <c r="O31" s="4"/>
    </row>
    <row r="32" ht="15.75" customHeight="1">
      <c r="A32" s="5"/>
      <c r="B32" s="23" t="s">
        <v>77</v>
      </c>
      <c r="C32" s="12">
        <v>6.0</v>
      </c>
      <c r="D32" s="12">
        <v>1.0</v>
      </c>
      <c r="E32" s="12">
        <v>6.0</v>
      </c>
      <c r="F32" s="12" t="s">
        <v>14</v>
      </c>
      <c r="G32" s="24" t="s">
        <v>78</v>
      </c>
      <c r="H32" s="12">
        <v>1.0</v>
      </c>
      <c r="I32" s="12" t="s">
        <v>79</v>
      </c>
    </row>
    <row r="33" ht="15.75" customHeight="1">
      <c r="A33" s="2"/>
      <c r="B33" s="6" t="s">
        <v>80</v>
      </c>
      <c r="C33" s="12">
        <v>20.0</v>
      </c>
      <c r="D33" s="12">
        <v>1.0</v>
      </c>
      <c r="E33" s="12">
        <v>20.0</v>
      </c>
      <c r="F33" s="12" t="s">
        <v>14</v>
      </c>
      <c r="G33" s="26" t="s">
        <v>81</v>
      </c>
      <c r="H33" s="12">
        <v>1.0</v>
      </c>
      <c r="I33" s="12" t="s">
        <v>82</v>
      </c>
    </row>
    <row r="34" ht="15.75" customHeight="1">
      <c r="A34" s="15" t="s">
        <v>69</v>
      </c>
      <c r="B34" s="7"/>
      <c r="C34" s="7"/>
      <c r="D34" s="7"/>
      <c r="E34" s="7">
        <f>SUM(E30:E33)</f>
        <v>139</v>
      </c>
      <c r="F34" s="7"/>
      <c r="G34" s="7"/>
      <c r="H34" s="7"/>
      <c r="I34" s="7"/>
    </row>
    <row r="35" ht="15.75" customHeight="1">
      <c r="B35" s="19"/>
      <c r="C35" s="19"/>
      <c r="D35" s="19"/>
      <c r="E35" s="27"/>
      <c r="F35" s="28"/>
      <c r="G35" s="19"/>
      <c r="H35" s="19"/>
      <c r="I35" s="19"/>
    </row>
    <row r="36" ht="15.75" customHeight="1">
      <c r="A36" s="15" t="s">
        <v>83</v>
      </c>
      <c r="B36" s="7"/>
      <c r="C36" s="7"/>
      <c r="D36" s="7"/>
      <c r="E36" s="7">
        <f>E28+E34</f>
        <v>771.885</v>
      </c>
      <c r="F36" s="7"/>
      <c r="G36" s="7"/>
      <c r="H36" s="7"/>
      <c r="I36" s="7"/>
    </row>
    <row r="37" ht="15.75" customHeight="1"/>
    <row r="38" ht="15.75" customHeight="1"/>
    <row r="39" ht="15.75" customHeight="1">
      <c r="I39" s="29"/>
    </row>
    <row r="40" ht="15.75" customHeight="1"/>
    <row r="41" ht="15.75" customHeight="1">
      <c r="I41" s="30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2"/>
    <hyperlink r:id="rId11" ref="G13"/>
    <hyperlink r:id="rId12" ref="G14"/>
    <hyperlink r:id="rId13" ref="G15"/>
    <hyperlink r:id="rId14" ref="G17"/>
    <hyperlink r:id="rId15" ref="G19"/>
    <hyperlink r:id="rId16" ref="G20"/>
    <hyperlink r:id="rId17" ref="G22"/>
    <hyperlink r:id="rId18" ref="G24"/>
    <hyperlink r:id="rId19" ref="G26"/>
    <hyperlink r:id="rId20" ref="G30"/>
    <hyperlink r:id="rId21" ref="G31"/>
    <hyperlink r:id="rId22" ref="G32"/>
    <hyperlink r:id="rId23" ref="G3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4"/>
</worksheet>
</file>