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9296219590bcb50/"/>
    </mc:Choice>
  </mc:AlternateContent>
  <xr:revisionPtr revIDLastSave="2" documentId="8_{93495FCB-4D6A-46A2-A58B-83B7BDFC156A}" xr6:coauthVersionLast="47" xr6:coauthVersionMax="47" xr10:uidLastSave="{DFDCB0F4-4224-4421-B93B-0106591D7D9F}"/>
  <bookViews>
    <workbookView xWindow="-110" yWindow="-110" windowWidth="2902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5" i="1"/>
  <c r="C24" i="1"/>
  <c r="E24" i="1" s="1"/>
  <c r="C22" i="1"/>
  <c r="E22" i="1" s="1"/>
  <c r="E20" i="1"/>
  <c r="C19" i="1"/>
  <c r="E19" i="1" s="1"/>
  <c r="E17" i="1"/>
  <c r="C15" i="1"/>
  <c r="E15" i="1" s="1"/>
  <c r="E14" i="1"/>
  <c r="E16" i="1" s="1"/>
  <c r="E12" i="1"/>
  <c r="C12" i="1"/>
  <c r="E9" i="1"/>
  <c r="E8" i="1"/>
  <c r="E7" i="1"/>
  <c r="C6" i="1"/>
  <c r="E6" i="1" s="1"/>
  <c r="C5" i="1"/>
  <c r="E5" i="1" s="1"/>
  <c r="C4" i="1"/>
  <c r="E4" i="1" s="1"/>
  <c r="C3" i="1"/>
  <c r="E3" i="1" s="1"/>
  <c r="C2" i="1"/>
  <c r="E2" i="1" s="1"/>
  <c r="E28" i="1" l="1"/>
</calcChain>
</file>

<file path=xl/sharedStrings.xml><?xml version="1.0" encoding="utf-8"?>
<sst xmlns="http://schemas.openxmlformats.org/spreadsheetml/2006/main" count="86" uniqueCount="68">
  <si>
    <t>Part</t>
  </si>
  <si>
    <t>Cost Per item</t>
  </si>
  <si>
    <t>Quantity</t>
  </si>
  <si>
    <t xml:space="preserve">Total item Cost </t>
  </si>
  <si>
    <t>Vendor</t>
  </si>
  <si>
    <t xml:space="preserve">Link </t>
  </si>
  <si>
    <t>Schedule (#Days aprox.)</t>
  </si>
  <si>
    <t xml:space="preserve">Product Identification ID </t>
  </si>
  <si>
    <t>seat</t>
  </si>
  <si>
    <t>Amazon</t>
  </si>
  <si>
    <t>https://www.amazon.com/KOZEEY-Racing-Durable-Saddle-Outdoor/dp/B0C1G3X7N6/ref=sr_1_5?keywords=Go+Kart+Seats&amp;qid=1704069795&amp;sr=8-5</t>
  </si>
  <si>
    <t>21-41</t>
  </si>
  <si>
    <t>B0C1G3X7N6</t>
  </si>
  <si>
    <t>steering wheel</t>
  </si>
  <si>
    <t>https://www.amazon.com/gp/product/B081DTSNTC?ie=UTF8&amp;psc=1&amp;linkCode=sl1&amp;tag=timwelds-20&amp;linkId=41368a7d85aba401ce068d8af1d5ce4a&amp;language=en_US&amp;ref_=as_li_ss_tl</t>
  </si>
  <si>
    <t>B081DTSNTC</t>
  </si>
  <si>
    <t>pedals</t>
  </si>
  <si>
    <t>https://www.amazon.com/gp/product/B09YLY3Q1K?ie=UTF8&amp;psc=1&amp;linkCode=sl1&amp;tag=timwelds-20&amp;linkId=692ec461ab91f72f61d45bdb2f5b8991&amp;language=en_US&amp;ref_=as_li_ss_tl</t>
  </si>
  <si>
    <t>B09YLY3Q1K</t>
  </si>
  <si>
    <t>spacers</t>
  </si>
  <si>
    <t>https://www.amazon.com/gp/product/B00NQR0UC2?ie=UTF8&amp;psc=1&amp;linkCode=sl1&amp;tag=timwelds-20&amp;linkId=d99ce064514770ba3342d6d5111db298&amp;language=en_US&amp;ref_=as_li_ss_tl</t>
  </si>
  <si>
    <t>B00NQR0UC2</t>
  </si>
  <si>
    <t>standing bearings 20mm</t>
  </si>
  <si>
    <t>https://www.amazon.com/gp/product/B00YINI3RM?ie=UTF8&amp;linkCode=sl1&amp;tag=timwelds-20&amp;linkId=11ce0fb0649a8dd0c93fad268743cb00&amp;language=en_US&amp;ref_=as_li_ss_tl&amp;th=1</t>
  </si>
  <si>
    <t xml:space="preserve"> B00YINI3RM</t>
  </si>
  <si>
    <t>steering pipes</t>
  </si>
  <si>
    <t>https://www.amazon.com/gp/product/B09P5835PJ?ie=UTF8&amp;linkCode=sl1&amp;tag=timwelds-20&amp;linkId=585bcb60b0fc0917032461f4a1eb0576&amp;language=en_US&amp;ref_=as_li_ss_tl&amp;th=1</t>
  </si>
  <si>
    <t xml:space="preserve">B09P5835PJ
</t>
  </si>
  <si>
    <t>cables</t>
  </si>
  <si>
    <t>https://www.amazon.com/gp/product/B091DV78BL?ie=UTF8&amp;psc=1&amp;linkCode=sl1&amp;tag=timwelds-20&amp;linkId=7c71dc3a3a30c905685813211748111b&amp;language=en_US&amp;ref_=as_li_ss_tl</t>
  </si>
  <si>
    <t xml:space="preserve">B091DV78BL
</t>
  </si>
  <si>
    <t>clutch and chain</t>
  </si>
  <si>
    <t>https://www.amazon.com/gp/product/B08CVVHSWD?ie=UTF8&amp;psc=1&amp;linkCode=sl1&amp;tag=timwelds-20&amp;linkId=e266220a6c4dfaa1c7e905aba815d0b6&amp;language=en_US&amp;ref_=as_li_ss_tl</t>
  </si>
  <si>
    <t>B08CVVHSWD</t>
  </si>
  <si>
    <t>Hunter green spay paint</t>
  </si>
  <si>
    <t>https://www.amazon.com/Krylon-21205-9-Ounce-Spray-Hunter/dp/B005574DB0/ref=sr_1_22?crid=3MR9UYK2SB6U7&amp;keywords=spray%2Bpaint%2Bfor%2Bmetal&amp;qid=1704070486&amp;sprefix=spray%2Bpaint%2B%2Caps%2C205&amp;sr=8-22&amp;th=1</t>
  </si>
  <si>
    <t>B005574DB0</t>
  </si>
  <si>
    <t>Shipping + Tax</t>
  </si>
  <si>
    <t>5/8th inch bolt</t>
  </si>
  <si>
    <t>Home Depot</t>
  </si>
  <si>
    <t>https://www.homedepot.com/p/Everbilt-5-8-in-11-x-8-in-Galvanized-Hex-Bolt-805776/204645589</t>
  </si>
  <si>
    <t>flat metal sheet</t>
  </si>
  <si>
    <t>https://www.homedepot.com/p/Everbilt-24-in-x-48-in-Zinc-Plated-26-Gauge-Sheet-Metal-800567/204331375</t>
  </si>
  <si>
    <t>tubing 3/4''</t>
  </si>
  <si>
    <t>https://www.homedepot.com/p/STZ-3-4-in-x-2-ft-Black-Steel-Schedule-40-Cut-Pipe-306-34X24/100550442</t>
  </si>
  <si>
    <t>tubing 1x72''</t>
  </si>
  <si>
    <t>https://www.homedepot.com/p/Everbilt-72-in-x-1-in-x-1-1-16-in-Thick-Square-Tube-801127/204325635</t>
  </si>
  <si>
    <t>trottle kit</t>
  </si>
  <si>
    <t>Go Power Sports</t>
  </si>
  <si>
    <t>https://www.gopowersports.com/throttle-kit-79cc-predator-engine/</t>
  </si>
  <si>
    <t>79CCTK</t>
  </si>
  <si>
    <t>spindle kit for breaking and steering</t>
  </si>
  <si>
    <t>BMI Karts and Hobby shop</t>
  </si>
  <si>
    <t>https://www.bmikarts.com/Complete-Spindle-Set--4-12-x-58-_p_1319.html</t>
  </si>
  <si>
    <t>drum brake and sprokets x4</t>
  </si>
  <si>
    <t>https://www.bmikarts.com/72T-35-Sprocket-5-1116-Bolt-Circle_p_11949.html</t>
  </si>
  <si>
    <t>tires x2</t>
  </si>
  <si>
    <t>Vevor</t>
  </si>
  <si>
    <t>https://www.vevor.com/go-kart-wheels-c_11641/vevor-go-kart-wheels-rain-tires-radio-flyer-wagon-tires-10x4-5-5-front-tires-p_010931186283?adp=gmc&amp;srsltid=AfmBOooeOWeNdJbOKu9WuIhfj7d6NbhdRrnvnjsRJlBxjXT9OMfLx_-XTPk</t>
  </si>
  <si>
    <t>engine</t>
  </si>
  <si>
    <t>Harbor freights</t>
  </si>
  <si>
    <t>https://www.harborfreight.com/3-hp-79cc-ohv-horizontal-shaft-gas-engine-epa-69733.html</t>
  </si>
  <si>
    <t>Currently unavailable</t>
  </si>
  <si>
    <t>online laser cut chasis</t>
  </si>
  <si>
    <t>TimWelds</t>
  </si>
  <si>
    <t>https://timwelds.com/kart-laser-cut-files/</t>
  </si>
  <si>
    <t>None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</si>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</sst>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164" fontId="5" fillId="3" borderId="0" xfId="0" applyNumberFormat="1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  <xf numFmtId="164" fontId="3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CVVHSWD?ie=UTF8&amp;psc=1&amp;linkCode=sl1&amp;tag=timwelds-20&amp;linkId=e266220a6c4dfaa1c7e905aba815d0b6&amp;language=en_US&amp;ref_=as_li_ss_tl" TargetMode="External"/><Relationship Id="rId13" Type="http://schemas.openxmlformats.org/officeDocument/2006/relationships/hyperlink" Target="https://www.homedepot.com/p/M-D-Building-Products-1-in-x-96-in-Mill-Aluminum-0-063-in-Thick-Square-Tubing-59477/300185788" TargetMode="External"/><Relationship Id="rId18" Type="http://schemas.openxmlformats.org/officeDocument/2006/relationships/hyperlink" Target="https://www.harborfreight.com/3-hp-79cc-ohv-horizontal-shaft-gas-engine-epa-69733.html" TargetMode="External"/><Relationship Id="rId3" Type="http://schemas.openxmlformats.org/officeDocument/2006/relationships/hyperlink" Target="https://www.amazon.com/gp/product/B09YLY3Q1K?ie=UTF8&amp;psc=1&amp;linkCode=sl1&amp;tag=timwelds-20&amp;linkId=692ec461ab91f72f61d45bdb2f5b8991&amp;language=en_US&amp;ref_=as_li_ss_tl" TargetMode="External"/><Relationship Id="rId7" Type="http://schemas.openxmlformats.org/officeDocument/2006/relationships/hyperlink" Target="https://www.amazon.com/gp/product/B091DV78BL?ie=UTF8&amp;psc=1&amp;linkCode=sl1&amp;tag=timwelds-20&amp;linkId=7c71dc3a3a30c905685813211748111b&amp;language=en_US&amp;ref_=as_li_ss_tl" TargetMode="External"/><Relationship Id="rId12" Type="http://schemas.openxmlformats.org/officeDocument/2006/relationships/hyperlink" Target="https://www.homedepot.com/p/STZ-3-4-in-x-2-ft-Black-Steel-Schedule-40-Cut-Pipe-306-34X24/100550442" TargetMode="External"/><Relationship Id="rId17" Type="http://schemas.openxmlformats.org/officeDocument/2006/relationships/hyperlink" Target="https://www.vevor.com/go-kart-wheels-c_11641/vevor-go-kart-wheels-rain-tires-radio-flyer-wagon-tires-10x4-5-5-front-tires-p_010931186283?adp=gmc&amp;srsltid=AfmBOooeOWeNdJbOKu9WuIhfj7d6NbhdRrnvnjsRJlBxjXT9OMfLx_-XTPk" TargetMode="External"/><Relationship Id="rId2" Type="http://schemas.openxmlformats.org/officeDocument/2006/relationships/hyperlink" Target="https://www.amazon.com/gp/product/B081DTSNTC?ie=UTF8&amp;psc=1&amp;linkCode=sl1&amp;tag=timwelds-20&amp;linkId=41368a7d85aba401ce068d8af1d5ce4a&amp;language=en_US&amp;ref_=as_li_ss_tl" TargetMode="External"/><Relationship Id="rId16" Type="http://schemas.openxmlformats.org/officeDocument/2006/relationships/hyperlink" Target="https://www.bmikarts.com/72T-35-Sprocket-5-1116-Bolt-Circle_p_11949.html" TargetMode="External"/><Relationship Id="rId1" Type="http://schemas.openxmlformats.org/officeDocument/2006/relationships/hyperlink" Target="https://www.amazon.com/KOZEEY-Racing-Durable-Saddle-Outdoor/dp/B0C1G3X7N6/ref=sr_1_5?keywords=Go+Kart+Seats&amp;qid=1704069795&amp;sr=8-5" TargetMode="External"/><Relationship Id="rId6" Type="http://schemas.openxmlformats.org/officeDocument/2006/relationships/hyperlink" Target="https://www.amazon.com/gp/product/B09P5835PJ?ie=UTF8&amp;linkCode=sl1&amp;tag=timwelds-20&amp;linkId=585bcb60b0fc0917032461f4a1eb0576&amp;language=en_US&amp;ref_=as_li_ss_tl&amp;th=1" TargetMode="External"/><Relationship Id="rId11" Type="http://schemas.openxmlformats.org/officeDocument/2006/relationships/hyperlink" Target="https://www.homedepot.com/p/Everbilt-24-in-x-48-in-Zinc-Plated-26-Gauge-Sheet-Metal-800567/204331375" TargetMode="External"/><Relationship Id="rId5" Type="http://schemas.openxmlformats.org/officeDocument/2006/relationships/hyperlink" Target="https://www.amazon.com/gp/product/B00YINI3RM?ie=UTF8&amp;linkCode=sl1&amp;tag=timwelds-20&amp;linkId=11ce0fb0649a8dd0c93fad268743cb00&amp;language=en_US&amp;ref_=as_li_ss_tl&amp;th=1" TargetMode="External"/><Relationship Id="rId15" Type="http://schemas.openxmlformats.org/officeDocument/2006/relationships/hyperlink" Target="https://www.bmikarts.com/Complete-Spindle-Set--4-12-x-58-_p_1319.html" TargetMode="External"/><Relationship Id="rId10" Type="http://schemas.openxmlformats.org/officeDocument/2006/relationships/hyperlink" Target="https://www.homedepot.com/b/Hardware-Fasteners-Bolts-Hex-Bolts/5-8-in/N-5yc1vZc2c0Z1z0sfy4" TargetMode="External"/><Relationship Id="rId19" Type="http://schemas.openxmlformats.org/officeDocument/2006/relationships/hyperlink" Target="https://timwelds.com/kart-laser-cut-files/" TargetMode="External"/><Relationship Id="rId4" Type="http://schemas.openxmlformats.org/officeDocument/2006/relationships/hyperlink" Target="https://www.amazon.com/gp/product/B00NQR0UC2?ie=UTF8&amp;psc=1&amp;linkCode=sl1&amp;tag=timwelds-20&amp;linkId=d99ce064514770ba3342d6d5111db298&amp;language=en_US&amp;ref_=as_li_ss_tl" TargetMode="External"/><Relationship Id="rId9" Type="http://schemas.openxmlformats.org/officeDocument/2006/relationships/hyperlink" Target="https://www.amazon.com/Krylon-21205-9-Ounce-Spray-Hunter/dp/B005574DB0/ref=sr_1_22?crid=3MR9UYK2SB6U7&amp;keywords=spray%2Bpaint%2Bfor%2Bmetal&amp;qid=1704070486&amp;sprefix=spray%2Bpaint%2B%2Caps%2C205&amp;sr=8-22&amp;th=1" TargetMode="External"/><Relationship Id="rId14" Type="http://schemas.openxmlformats.org/officeDocument/2006/relationships/hyperlink" Target="https://www.gopowersports.com/throttle-kit-79cc-predator-eng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33"/>
  <sheetViews>
    <sheetView tabSelected="1" workbookViewId="0">
      <selection activeCell="H13" sqref="H13"/>
    </sheetView>
  </sheetViews>
  <sheetFormatPr defaultColWidth="12.6328125" defaultRowHeight="15.75" customHeight="1" x14ac:dyDescent="0.25"/>
  <cols>
    <col min="1" max="1" width="14.26953125" customWidth="1"/>
    <col min="2" max="2" width="21.453125" customWidth="1"/>
    <col min="3" max="3" width="12.36328125" customWidth="1"/>
    <col min="4" max="4" width="12.90625" customWidth="1"/>
    <col min="5" max="5" width="18.453125" customWidth="1"/>
    <col min="6" max="6" width="22.6328125" customWidth="1"/>
    <col min="7" max="7" width="21" customWidth="1"/>
    <col min="8" max="8" width="23.453125" customWidth="1"/>
    <col min="9" max="9" width="21.7265625" customWidth="1"/>
  </cols>
  <sheetData>
    <row r="1" spans="1:2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</row>
    <row r="2" spans="1:26" ht="15.75" customHeight="1" x14ac:dyDescent="0.25">
      <c r="A2" s="4"/>
      <c r="B2" s="5" t="s">
        <v>8</v>
      </c>
      <c r="C2" s="6">
        <f>20.7</f>
        <v>20.7</v>
      </c>
      <c r="D2" s="6">
        <v>1</v>
      </c>
      <c r="E2" s="6">
        <f t="shared" ref="E2:E9" si="0">C2*D2</f>
        <v>20.7</v>
      </c>
      <c r="F2" s="6" t="s">
        <v>9</v>
      </c>
      <c r="G2" s="7" t="s">
        <v>10</v>
      </c>
      <c r="H2" s="6" t="s">
        <v>11</v>
      </c>
      <c r="I2" s="6" t="s">
        <v>12</v>
      </c>
      <c r="J2" s="3"/>
      <c r="K2" s="3"/>
      <c r="L2" s="3"/>
    </row>
    <row r="3" spans="1:26" ht="15.75" customHeight="1" x14ac:dyDescent="0.25">
      <c r="A3" s="4"/>
      <c r="B3" s="5" t="s">
        <v>13</v>
      </c>
      <c r="C3" s="6">
        <f>23</f>
        <v>23</v>
      </c>
      <c r="D3" s="6">
        <v>1</v>
      </c>
      <c r="E3" s="6">
        <f t="shared" si="0"/>
        <v>23</v>
      </c>
      <c r="F3" s="6" t="s">
        <v>9</v>
      </c>
      <c r="G3" s="8" t="s">
        <v>14</v>
      </c>
      <c r="H3" s="6">
        <v>2</v>
      </c>
      <c r="I3" s="6" t="s">
        <v>15</v>
      </c>
      <c r="J3" s="3"/>
      <c r="K3" s="3"/>
      <c r="L3" s="3"/>
    </row>
    <row r="4" spans="1:26" ht="15.75" customHeight="1" x14ac:dyDescent="0.25">
      <c r="A4" s="4"/>
      <c r="B4" s="5" t="s">
        <v>16</v>
      </c>
      <c r="C4" s="6">
        <f>16.58</f>
        <v>16.579999999999998</v>
      </c>
      <c r="D4" s="6">
        <v>1</v>
      </c>
      <c r="E4" s="6">
        <f t="shared" si="0"/>
        <v>16.579999999999998</v>
      </c>
      <c r="F4" s="6" t="s">
        <v>9</v>
      </c>
      <c r="G4" s="7" t="s">
        <v>17</v>
      </c>
      <c r="H4" s="6">
        <v>2</v>
      </c>
      <c r="I4" s="6" t="s">
        <v>18</v>
      </c>
      <c r="J4" s="3"/>
      <c r="K4" s="3"/>
      <c r="L4" s="3"/>
    </row>
    <row r="5" spans="1:26" ht="15.75" customHeight="1" x14ac:dyDescent="0.25">
      <c r="A5" s="4"/>
      <c r="B5" s="5" t="s">
        <v>19</v>
      </c>
      <c r="C5" s="6">
        <f>10.64</f>
        <v>10.64</v>
      </c>
      <c r="D5" s="6">
        <v>1</v>
      </c>
      <c r="E5" s="6">
        <f t="shared" si="0"/>
        <v>10.64</v>
      </c>
      <c r="F5" s="6" t="s">
        <v>9</v>
      </c>
      <c r="G5" s="7" t="s">
        <v>20</v>
      </c>
      <c r="H5" s="6">
        <v>1</v>
      </c>
      <c r="I5" s="6" t="s">
        <v>21</v>
      </c>
      <c r="J5" s="3"/>
      <c r="K5" s="3"/>
      <c r="L5" s="3"/>
      <c r="M5" s="3"/>
      <c r="N5" s="3"/>
      <c r="O5" s="3"/>
    </row>
    <row r="6" spans="1:26" ht="15.75" customHeight="1" x14ac:dyDescent="0.25">
      <c r="A6" s="4"/>
      <c r="B6" s="5" t="s">
        <v>22</v>
      </c>
      <c r="C6" s="6">
        <f>12.33</f>
        <v>12.33</v>
      </c>
      <c r="D6" s="6">
        <v>1</v>
      </c>
      <c r="E6" s="6">
        <f t="shared" si="0"/>
        <v>12.33</v>
      </c>
      <c r="F6" s="6" t="s">
        <v>9</v>
      </c>
      <c r="G6" s="7" t="s">
        <v>23</v>
      </c>
      <c r="H6" s="6">
        <v>2</v>
      </c>
      <c r="I6" s="6" t="s">
        <v>24</v>
      </c>
      <c r="J6" s="3"/>
      <c r="K6" s="3"/>
      <c r="L6" s="3"/>
      <c r="M6" s="3"/>
      <c r="N6" s="3"/>
      <c r="O6" s="3"/>
    </row>
    <row r="7" spans="1:26" ht="15.75" customHeight="1" x14ac:dyDescent="0.25">
      <c r="A7" s="4"/>
      <c r="B7" s="5" t="s">
        <v>25</v>
      </c>
      <c r="C7" s="6">
        <v>13</v>
      </c>
      <c r="D7" s="6">
        <v>1</v>
      </c>
      <c r="E7" s="6">
        <f t="shared" si="0"/>
        <v>13</v>
      </c>
      <c r="F7" s="6" t="s">
        <v>9</v>
      </c>
      <c r="G7" s="7" t="s">
        <v>26</v>
      </c>
      <c r="H7" s="6">
        <v>1</v>
      </c>
      <c r="I7" s="6" t="s">
        <v>27</v>
      </c>
      <c r="J7" s="3"/>
      <c r="K7" s="3"/>
      <c r="L7" s="3"/>
      <c r="M7" s="3"/>
      <c r="N7" s="3"/>
      <c r="O7" s="3"/>
    </row>
    <row r="8" spans="1:26" ht="15.75" customHeight="1" x14ac:dyDescent="0.25">
      <c r="A8" s="4"/>
      <c r="B8" s="5" t="s">
        <v>28</v>
      </c>
      <c r="C8" s="6">
        <v>14.4</v>
      </c>
      <c r="D8" s="6">
        <v>1</v>
      </c>
      <c r="E8" s="6">
        <f t="shared" si="0"/>
        <v>14.4</v>
      </c>
      <c r="F8" s="6" t="s">
        <v>9</v>
      </c>
      <c r="G8" s="7" t="s">
        <v>29</v>
      </c>
      <c r="H8" s="6">
        <v>1</v>
      </c>
      <c r="I8" s="6" t="s">
        <v>30</v>
      </c>
      <c r="J8" s="3"/>
      <c r="K8" s="3"/>
      <c r="L8" s="3"/>
      <c r="M8" s="3"/>
      <c r="N8" s="3"/>
      <c r="O8" s="3"/>
    </row>
    <row r="9" spans="1:26" ht="15.75" customHeight="1" x14ac:dyDescent="0.25">
      <c r="A9" s="4"/>
      <c r="B9" s="5" t="s">
        <v>31</v>
      </c>
      <c r="C9" s="6">
        <v>27</v>
      </c>
      <c r="D9" s="6">
        <v>1</v>
      </c>
      <c r="E9" s="6">
        <f t="shared" si="0"/>
        <v>27</v>
      </c>
      <c r="F9" s="6" t="s">
        <v>9</v>
      </c>
      <c r="G9" s="7" t="s">
        <v>32</v>
      </c>
      <c r="H9" s="6">
        <v>1</v>
      </c>
      <c r="I9" s="6" t="s">
        <v>33</v>
      </c>
      <c r="J9" s="3"/>
      <c r="K9" s="3"/>
      <c r="L9" s="3"/>
      <c r="M9" s="3"/>
      <c r="N9" s="3"/>
      <c r="O9" s="3"/>
    </row>
    <row r="10" spans="1:26" ht="15.75" customHeight="1" x14ac:dyDescent="0.25">
      <c r="A10" s="9"/>
      <c r="B10" s="5" t="s">
        <v>34</v>
      </c>
      <c r="C10" s="6">
        <v>3</v>
      </c>
      <c r="D10" s="6">
        <v>1</v>
      </c>
      <c r="E10" s="6">
        <v>3</v>
      </c>
      <c r="F10" s="6" t="s">
        <v>9</v>
      </c>
      <c r="G10" s="10" t="s">
        <v>35</v>
      </c>
      <c r="H10" s="6">
        <v>3</v>
      </c>
      <c r="I10" s="6" t="s">
        <v>36</v>
      </c>
      <c r="J10" s="3"/>
      <c r="K10" s="3"/>
      <c r="L10" s="3"/>
    </row>
    <row r="11" spans="1:26" x14ac:dyDescent="0.3">
      <c r="A11" s="1" t="s">
        <v>37</v>
      </c>
      <c r="B11" s="6"/>
      <c r="C11" s="6"/>
      <c r="D11" s="6"/>
      <c r="E11" s="6">
        <v>17.23</v>
      </c>
      <c r="F11" s="6"/>
      <c r="G11" s="6"/>
      <c r="H11" s="6"/>
      <c r="I11" s="6"/>
      <c r="J11" s="3"/>
      <c r="K11" s="3"/>
      <c r="L11" s="3"/>
    </row>
    <row r="12" spans="1:26" ht="15.75" customHeight="1" x14ac:dyDescent="0.25">
      <c r="A12" s="4"/>
      <c r="B12" s="5" t="s">
        <v>38</v>
      </c>
      <c r="C12" s="6">
        <f>5.66+0.5</f>
        <v>6.16</v>
      </c>
      <c r="D12" s="6">
        <v>2</v>
      </c>
      <c r="E12" s="6">
        <f>C12*D12</f>
        <v>12.32</v>
      </c>
      <c r="F12" s="6" t="s">
        <v>39</v>
      </c>
      <c r="G12" s="7" t="s">
        <v>40</v>
      </c>
      <c r="H12" s="6">
        <v>1</v>
      </c>
      <c r="I12" s="6">
        <v>204645589</v>
      </c>
      <c r="J12" s="3"/>
      <c r="K12" s="3"/>
      <c r="L12" s="3"/>
    </row>
    <row r="13" spans="1:26" ht="15.75" customHeight="1" x14ac:dyDescent="0.25">
      <c r="A13" s="4"/>
      <c r="B13" s="5" t="s">
        <v>41</v>
      </c>
      <c r="C13" s="6">
        <v>50.27</v>
      </c>
      <c r="D13" s="6">
        <v>1</v>
      </c>
      <c r="E13" s="6">
        <v>50</v>
      </c>
      <c r="F13" s="6" t="s">
        <v>39</v>
      </c>
      <c r="G13" s="11" t="s">
        <v>42</v>
      </c>
      <c r="H13" s="6">
        <v>1</v>
      </c>
      <c r="I13" s="6">
        <v>204331375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/>
      <c r="B14" s="5" t="s">
        <v>43</v>
      </c>
      <c r="C14" s="6">
        <v>14.89</v>
      </c>
      <c r="D14" s="6">
        <v>1</v>
      </c>
      <c r="E14" s="6">
        <f t="shared" ref="E14:E15" si="1">C14*D14</f>
        <v>14.89</v>
      </c>
      <c r="F14" s="6" t="s">
        <v>39</v>
      </c>
      <c r="G14" s="7" t="s">
        <v>44</v>
      </c>
      <c r="H14" s="6">
        <v>1</v>
      </c>
      <c r="I14" s="6">
        <v>100550442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/>
      <c r="B15" s="5" t="s">
        <v>45</v>
      </c>
      <c r="C15" s="6">
        <f>49.47+0</f>
        <v>49.47</v>
      </c>
      <c r="D15" s="6">
        <v>3</v>
      </c>
      <c r="E15" s="6">
        <f t="shared" si="1"/>
        <v>148.41</v>
      </c>
      <c r="F15" s="6" t="s">
        <v>39</v>
      </c>
      <c r="G15" s="7" t="s">
        <v>46</v>
      </c>
      <c r="H15" s="6">
        <v>1</v>
      </c>
      <c r="I15" s="6">
        <v>204325635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" t="s">
        <v>37</v>
      </c>
      <c r="B16" s="6"/>
      <c r="C16" s="6"/>
      <c r="D16" s="6"/>
      <c r="E16" s="6">
        <f>(E12+E13+E14+E15)*0.1</f>
        <v>22.562000000000001</v>
      </c>
      <c r="F16" s="6"/>
      <c r="G16" s="6"/>
      <c r="H16" s="6"/>
      <c r="I16" s="6"/>
      <c r="J16" s="3"/>
      <c r="K16" s="3"/>
      <c r="L16" s="3"/>
    </row>
    <row r="17" spans="1:26" ht="15.75" customHeight="1" x14ac:dyDescent="0.25">
      <c r="A17" s="4"/>
      <c r="B17" s="5" t="s">
        <v>47</v>
      </c>
      <c r="C17" s="6">
        <v>23.95</v>
      </c>
      <c r="D17" s="6">
        <v>1</v>
      </c>
      <c r="E17" s="6">
        <f>C17*D17</f>
        <v>23.95</v>
      </c>
      <c r="F17" s="6" t="s">
        <v>48</v>
      </c>
      <c r="G17" s="7" t="s">
        <v>49</v>
      </c>
      <c r="H17" s="12">
        <v>45357</v>
      </c>
      <c r="I17" s="6" t="s">
        <v>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" t="s">
        <v>37</v>
      </c>
      <c r="B18" s="6"/>
      <c r="C18" s="6"/>
      <c r="D18" s="6"/>
      <c r="E18" s="6">
        <v>5.69</v>
      </c>
      <c r="F18" s="6"/>
      <c r="G18" s="6"/>
      <c r="H18" s="6"/>
      <c r="I18" s="6"/>
      <c r="J18" s="3"/>
      <c r="K18" s="3"/>
      <c r="L18" s="3"/>
    </row>
    <row r="19" spans="1:26" ht="15.75" customHeight="1" x14ac:dyDescent="0.25">
      <c r="A19" s="4"/>
      <c r="B19" s="5" t="s">
        <v>51</v>
      </c>
      <c r="C19" s="6">
        <f>38.95+13</f>
        <v>51.95</v>
      </c>
      <c r="D19" s="6">
        <v>1</v>
      </c>
      <c r="E19" s="6">
        <f t="shared" ref="E19:E20" si="2">C19*D19</f>
        <v>51.95</v>
      </c>
      <c r="F19" s="6" t="s">
        <v>52</v>
      </c>
      <c r="G19" s="7" t="s">
        <v>53</v>
      </c>
      <c r="H19" s="6">
        <v>3</v>
      </c>
      <c r="I19" s="6">
        <v>421400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/>
      <c r="B20" s="5" t="s">
        <v>54</v>
      </c>
      <c r="C20" s="6">
        <v>23.9</v>
      </c>
      <c r="D20" s="6">
        <v>1</v>
      </c>
      <c r="E20" s="6">
        <f t="shared" si="2"/>
        <v>23.9</v>
      </c>
      <c r="F20" s="6" t="s">
        <v>52</v>
      </c>
      <c r="G20" s="7" t="s">
        <v>55</v>
      </c>
      <c r="H20" s="6">
        <v>3</v>
      </c>
      <c r="I20" s="6">
        <v>774142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" t="s">
        <v>37</v>
      </c>
      <c r="B21" s="6"/>
      <c r="C21" s="6"/>
      <c r="D21" s="6"/>
      <c r="E21" s="6">
        <v>13.43</v>
      </c>
      <c r="F21" s="6"/>
      <c r="G21" s="6"/>
      <c r="H21" s="6"/>
      <c r="I21" s="6"/>
      <c r="J21" s="3"/>
      <c r="K21" s="3"/>
      <c r="L21" s="3"/>
    </row>
    <row r="22" spans="1:26" ht="15.75" customHeight="1" x14ac:dyDescent="0.25">
      <c r="A22" s="4"/>
      <c r="B22" s="5" t="s">
        <v>56</v>
      </c>
      <c r="C22" s="6">
        <f>92+0</f>
        <v>92</v>
      </c>
      <c r="D22" s="6">
        <v>2</v>
      </c>
      <c r="E22" s="6">
        <f>C22*D22</f>
        <v>184</v>
      </c>
      <c r="F22" s="6" t="s">
        <v>57</v>
      </c>
      <c r="G22" s="8" t="s">
        <v>58</v>
      </c>
      <c r="H22" s="12">
        <v>45295</v>
      </c>
      <c r="I22" s="6">
        <v>69733</v>
      </c>
      <c r="J22" s="3"/>
      <c r="K22" s="3"/>
      <c r="L22" s="3"/>
    </row>
    <row r="23" spans="1:26" x14ac:dyDescent="0.3">
      <c r="A23" s="1" t="s">
        <v>37</v>
      </c>
      <c r="B23" s="6"/>
      <c r="C23" s="6"/>
      <c r="D23" s="6"/>
      <c r="E23" s="6">
        <v>0</v>
      </c>
      <c r="F23" s="6"/>
      <c r="G23" s="6"/>
      <c r="H23" s="6"/>
      <c r="I23" s="6"/>
      <c r="J23" s="3"/>
      <c r="K23" s="3"/>
      <c r="L23" s="3"/>
    </row>
    <row r="24" spans="1:26" ht="15.75" customHeight="1" x14ac:dyDescent="0.25">
      <c r="A24" s="4"/>
      <c r="B24" s="5" t="s">
        <v>59</v>
      </c>
      <c r="C24" s="6">
        <f>130+20.3</f>
        <v>150.30000000000001</v>
      </c>
      <c r="D24" s="6">
        <v>1</v>
      </c>
      <c r="E24" s="6">
        <f>C24*D24</f>
        <v>150.30000000000001</v>
      </c>
      <c r="F24" s="6" t="s">
        <v>60</v>
      </c>
      <c r="G24" s="8" t="s">
        <v>61</v>
      </c>
      <c r="H24" s="6" t="s">
        <v>62</v>
      </c>
      <c r="I24" s="6">
        <v>69733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2" t="s">
        <v>37</v>
      </c>
      <c r="B25" s="6"/>
      <c r="C25" s="6"/>
      <c r="D25" s="6"/>
      <c r="E25" s="6">
        <f>13.32+6.99</f>
        <v>20.310000000000002</v>
      </c>
      <c r="F25" s="6"/>
      <c r="G25" s="6"/>
      <c r="H25" s="6"/>
      <c r="I25" s="6"/>
      <c r="J25" s="3"/>
      <c r="K25" s="3"/>
      <c r="L25" s="3"/>
    </row>
    <row r="26" spans="1:26" ht="15.75" customHeight="1" x14ac:dyDescent="0.25">
      <c r="A26" s="4"/>
      <c r="B26" s="5" t="s">
        <v>63</v>
      </c>
      <c r="C26" s="6">
        <v>50</v>
      </c>
      <c r="D26" s="6">
        <v>1</v>
      </c>
      <c r="E26" s="6">
        <f>C26*D26</f>
        <v>50</v>
      </c>
      <c r="F26" s="6" t="s">
        <v>64</v>
      </c>
      <c r="G26" s="7" t="s">
        <v>65</v>
      </c>
      <c r="H26" s="6">
        <v>7</v>
      </c>
      <c r="I26" s="6" t="s">
        <v>66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2" t="s">
        <v>37</v>
      </c>
      <c r="B27" s="6"/>
      <c r="C27" s="6"/>
      <c r="D27" s="6"/>
      <c r="E27" s="6">
        <v>5</v>
      </c>
      <c r="F27" s="6"/>
      <c r="G27" s="6"/>
      <c r="H27" s="6"/>
      <c r="I27" s="6"/>
      <c r="J27" s="3"/>
      <c r="K27" s="3"/>
      <c r="L27" s="3"/>
    </row>
    <row r="28" spans="1:26" x14ac:dyDescent="0.3">
      <c r="A28" s="2" t="s">
        <v>67</v>
      </c>
      <c r="B28" s="6"/>
      <c r="C28" s="6"/>
      <c r="D28" s="6"/>
      <c r="E28" s="5">
        <f>SUM(E2:E27)</f>
        <v>934.59199999999987</v>
      </c>
      <c r="F28" s="13"/>
      <c r="G28" s="6"/>
      <c r="H28" s="6"/>
      <c r="I28" s="6"/>
      <c r="J28" s="3"/>
      <c r="K28" s="3"/>
      <c r="L28" s="3"/>
      <c r="M28" s="3"/>
      <c r="N28" s="3"/>
      <c r="O28" s="3"/>
    </row>
    <row r="29" spans="1:26" ht="15.75" customHeight="1" x14ac:dyDescent="0.25">
      <c r="A29" s="3"/>
      <c r="B29" s="14"/>
      <c r="C29" s="14"/>
      <c r="D29" s="14"/>
      <c r="E29" s="3"/>
      <c r="F29" s="15"/>
      <c r="G29" s="3"/>
      <c r="H29" s="3"/>
      <c r="I29" s="3"/>
      <c r="J29" s="3"/>
      <c r="K29" s="3"/>
      <c r="L29" s="3"/>
      <c r="M29" s="3"/>
      <c r="N29" s="3"/>
      <c r="O29" s="3"/>
    </row>
    <row r="30" spans="1:26" ht="15.75" customHeight="1" x14ac:dyDescent="0.25">
      <c r="A30" s="3"/>
      <c r="B30" s="14"/>
      <c r="C30" s="14"/>
      <c r="D30" s="14"/>
      <c r="E30" s="3"/>
      <c r="F30" s="15"/>
      <c r="G30" s="3"/>
      <c r="H30" s="3"/>
      <c r="I30" s="3"/>
      <c r="J30" s="3"/>
      <c r="K30" s="3"/>
      <c r="L30" s="3"/>
      <c r="M30" s="3"/>
      <c r="N30" s="3"/>
      <c r="O30" s="3"/>
    </row>
    <row r="31" spans="1:26" ht="15.75" customHeight="1" x14ac:dyDescent="0.25">
      <c r="A31" s="3"/>
      <c r="B31" s="14"/>
      <c r="C31" s="14"/>
      <c r="D31" s="14"/>
      <c r="E31" s="3"/>
      <c r="F31" s="15"/>
      <c r="G31" s="3"/>
      <c r="H31" s="3"/>
      <c r="I31" s="3"/>
      <c r="J31" s="3"/>
      <c r="K31" s="3"/>
      <c r="L31" s="3"/>
      <c r="M31" s="3"/>
      <c r="N31" s="3"/>
      <c r="O31" s="3"/>
    </row>
    <row r="32" spans="1:26" ht="15.75" customHeight="1" x14ac:dyDescent="0.25">
      <c r="F32" s="16"/>
      <c r="H32" s="17"/>
    </row>
    <row r="33" spans="6:6" ht="15.75" customHeight="1" x14ac:dyDescent="0.25">
      <c r="F33" s="1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7" r:id="rId14" xr:uid="{00000000-0004-0000-0000-00000D000000}"/>
    <hyperlink ref="G19" r:id="rId15" xr:uid="{00000000-0004-0000-0000-00000E000000}"/>
    <hyperlink ref="G20" r:id="rId16" xr:uid="{00000000-0004-0000-0000-00000F000000}"/>
    <hyperlink ref="G22" r:id="rId17" xr:uid="{00000000-0004-0000-0000-000010000000}"/>
    <hyperlink ref="G24" r:id="rId18" xr:uid="{00000000-0004-0000-0000-000011000000}"/>
    <hyperlink ref="G26" r:id="rId19" xr:uid="{00000000-0004-0000-0000-000012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Bhatia</cp:lastModifiedBy>
  <dcterms:created xsi:type="dcterms:W3CDTF">2024-03-04T07:16:21Z</dcterms:created>
  <dcterms:modified xsi:type="dcterms:W3CDTF">2024-03-04T07:17:17Z</dcterms:modified>
</cp:coreProperties>
</file>