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Assignments\"/>
    </mc:Choice>
  </mc:AlternateContent>
  <bookViews>
    <workbookView minimized="1" xWindow="0" yWindow="0" windowWidth="23040" windowHeight="9384"/>
  </bookViews>
  <sheets>
    <sheet name="Main Sheet" sheetId="1" r:id="rId1"/>
    <sheet name="Answer Report 1" sheetId="2" r:id="rId2"/>
    <sheet name="Sensitivity Report 1" sheetId="3" r:id="rId3"/>
    <sheet name="Limits Report 1" sheetId="4" r:id="rId4"/>
  </sheets>
  <definedNames>
    <definedName name="solver_adj" localSheetId="0" hidden="1">'Main Sheet'!$B$11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'Main Sheet'!$B$11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'Main Sheet'!$G$4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0" i="1"/>
  <c r="F10" i="1"/>
  <c r="G4" i="1"/>
  <c r="G2" i="1"/>
  <c r="B10" i="1"/>
  <c r="G3" i="1" s="1"/>
  <c r="F16" i="1" l="1"/>
  <c r="F17" i="1" s="1"/>
  <c r="F18" i="1" l="1"/>
  <c r="F15" i="1"/>
  <c r="F14" i="1" l="1"/>
  <c r="F19" i="1"/>
  <c r="F20" i="1" l="1"/>
  <c r="F13" i="1"/>
  <c r="F21" i="1" l="1"/>
  <c r="F12" i="1"/>
  <c r="F11" i="1" l="1"/>
  <c r="F22" i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</calcChain>
</file>

<file path=xl/sharedStrings.xml><?xml version="1.0" encoding="utf-8"?>
<sst xmlns="http://schemas.openxmlformats.org/spreadsheetml/2006/main" count="94" uniqueCount="62">
  <si>
    <t>Data</t>
  </si>
  <si>
    <t>Annual Demand</t>
  </si>
  <si>
    <t>Per Unit Cost</t>
  </si>
  <si>
    <t>Uncontrollable Inputs</t>
  </si>
  <si>
    <t>Supplier Cost per Order</t>
  </si>
  <si>
    <t>Decision Variables</t>
  </si>
  <si>
    <t>Opportunity Cost for 1 year</t>
  </si>
  <si>
    <t>Carrying cost per unit per year</t>
  </si>
  <si>
    <t>EOQ</t>
  </si>
  <si>
    <t>units</t>
  </si>
  <si>
    <t xml:space="preserve">units </t>
  </si>
  <si>
    <t>Mathematical functions</t>
  </si>
  <si>
    <t>Annual Ordering Cost</t>
  </si>
  <si>
    <t>Annual Holding Cost</t>
  </si>
  <si>
    <t>Total Cost</t>
  </si>
  <si>
    <t>Data Table</t>
  </si>
  <si>
    <t>Order Quantity</t>
  </si>
  <si>
    <t>Total cost</t>
  </si>
  <si>
    <t>Microsoft Excel 16.0 Answer Report</t>
  </si>
  <si>
    <t>Worksheet: [job fulani.xlsx]Sheet1</t>
  </si>
  <si>
    <t>Report Created: 2/4/2022 7:25:08 PM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</si>
  <si>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</si>
  <si>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</si>
  <si>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</si>
  <si>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</si>
  <si>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</si>
  <si>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</si>
  <si>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</si>
  <si>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</si>
  <si>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</si>
  <si>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</si>
  <si>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</si>
  <si>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</si>
  <si>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</si>
  <si>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</si>
  <si>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</si>
  <si>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</si>
  <si>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</si>
  <si>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</si>
  <si>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</si>
  <si>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</si>
  <si>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</si>
  <si>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$G$4</t>
  </si>
  <si>
    <t>$B$11</t>
  </si>
  <si>
    <t>Contin</t>
  </si>
  <si>
    <t>$B$11&gt;=1</t>
  </si>
  <si>
    <t>Not Binding</t>
  </si>
  <si>
    <t>Microsoft Excel 16.0 Sensitivity Report</t>
  </si>
  <si>
    <t>Final</t>
  </si>
  <si>
    <t>Value</t>
  </si>
  <si>
    <t>Reduced</t>
  </si>
  <si>
    <t>Gradient</t>
  </si>
  <si>
    <t>NONE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</si>
  <si>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</si>
  <si>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</si>
  <si>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</si>
  <si>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</si>
  <si>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</si>
  <si>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</si>
  <si>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</si>
  <si>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Report Created: 2/6/2022 6:25:08 PM</t>
  </si>
  <si>
    <t>Report Created:  2/6/2022 6:25:08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</si>
</sst>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64" fontId="0" fillId="0" borderId="0" xfId="2" applyNumberFormat="1" applyFont="1"/>
    <xf numFmtId="0" fontId="3" fillId="0" borderId="0" xfId="0" applyFont="1"/>
    <xf numFmtId="0" fontId="0" fillId="0" borderId="4" xfId="0" applyFill="1" applyBorder="1" applyAlignment="1"/>
    <xf numFmtId="44" fontId="0" fillId="0" borderId="4" xfId="0" applyNumberFormat="1" applyFill="1" applyBorder="1" applyAlignment="1"/>
    <xf numFmtId="1" fontId="0" fillId="0" borderId="4" xfId="0" applyNumberFormat="1" applyFill="1" applyBorder="1" applyAlignment="1"/>
    <xf numFmtId="0" fontId="0" fillId="0" borderId="5" xfId="0" applyBorder="1"/>
    <xf numFmtId="0" fontId="5" fillId="3" borderId="6" xfId="0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44" fontId="0" fillId="4" borderId="5" xfId="0" applyNumberFormat="1" applyFill="1" applyBorder="1" applyAlignment="1">
      <alignment horizontal="center"/>
    </xf>
    <xf numFmtId="0" fontId="5" fillId="5" borderId="5" xfId="3" applyFont="1" applyFill="1" applyBorder="1" applyAlignment="1">
      <alignment horizontal="center"/>
    </xf>
    <xf numFmtId="0" fontId="5" fillId="5" borderId="6" xfId="3" applyFont="1" applyFill="1" applyBorder="1" applyAlignment="1">
      <alignment horizontal="center"/>
    </xf>
    <xf numFmtId="0" fontId="5" fillId="5" borderId="0" xfId="3" applyFont="1" applyFill="1" applyAlignment="1">
      <alignment horizontal="center"/>
    </xf>
    <xf numFmtId="0" fontId="0" fillId="6" borderId="5" xfId="0" applyFill="1" applyBorder="1"/>
    <xf numFmtId="44" fontId="0" fillId="6" borderId="5" xfId="1" applyFont="1" applyFill="1" applyBorder="1"/>
    <xf numFmtId="0" fontId="0" fillId="6" borderId="0" xfId="0" applyFill="1" applyBorder="1"/>
    <xf numFmtId="9" fontId="0" fillId="6" borderId="5" xfId="2" applyFont="1" applyFill="1" applyBorder="1"/>
    <xf numFmtId="1" fontId="0" fillId="6" borderId="5" xfId="0" applyNumberFormat="1" applyFill="1" applyBorder="1"/>
    <xf numFmtId="2" fontId="0" fillId="6" borderId="5" xfId="1" applyNumberFormat="1" applyFont="1" applyFill="1" applyBorder="1"/>
    <xf numFmtId="0" fontId="4" fillId="7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0" xfId="0" applyFont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'Main Sheet'!$G$9</c:f>
              <c:strCache>
                <c:ptCount val="1"/>
                <c:pt idx="0">
                  <c:v>Total cost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Sheet'!$F$10:$F$44</c:f>
              <c:numCache>
                <c:formatCode>0</c:formatCode>
                <c:ptCount val="35"/>
                <c:pt idx="0">
                  <c:v>77.056242999999995</c:v>
                </c:pt>
                <c:pt idx="1">
                  <c:v>177.05624299999999</c:v>
                </c:pt>
                <c:pt idx="2">
                  <c:v>277.05624299999999</c:v>
                </c:pt>
                <c:pt idx="3">
                  <c:v>377.05624299999999</c:v>
                </c:pt>
                <c:pt idx="4">
                  <c:v>477.05624299999999</c:v>
                </c:pt>
                <c:pt idx="5">
                  <c:v>577.05624299999999</c:v>
                </c:pt>
                <c:pt idx="6">
                  <c:v>677.05624299999999</c:v>
                </c:pt>
                <c:pt idx="7">
                  <c:v>777.05624299999999</c:v>
                </c:pt>
                <c:pt idx="8">
                  <c:v>877.05624299999999</c:v>
                </c:pt>
                <c:pt idx="9">
                  <c:v>977.05624299999999</c:v>
                </c:pt>
                <c:pt idx="10">
                  <c:v>1077.056243</c:v>
                </c:pt>
                <c:pt idx="11">
                  <c:v>1177.056243</c:v>
                </c:pt>
                <c:pt idx="12">
                  <c:v>1277.056243</c:v>
                </c:pt>
                <c:pt idx="13">
                  <c:v>1377.056243</c:v>
                </c:pt>
                <c:pt idx="14">
                  <c:v>1477.056243</c:v>
                </c:pt>
                <c:pt idx="15">
                  <c:v>1577.056243</c:v>
                </c:pt>
                <c:pt idx="16">
                  <c:v>1677.056243</c:v>
                </c:pt>
                <c:pt idx="17">
                  <c:v>1777.056243</c:v>
                </c:pt>
                <c:pt idx="18">
                  <c:v>1877.056243</c:v>
                </c:pt>
                <c:pt idx="19">
                  <c:v>1977.056243</c:v>
                </c:pt>
                <c:pt idx="20">
                  <c:v>2077.056243</c:v>
                </c:pt>
                <c:pt idx="21">
                  <c:v>2177.056243</c:v>
                </c:pt>
                <c:pt idx="22">
                  <c:v>2277.056243</c:v>
                </c:pt>
                <c:pt idx="23">
                  <c:v>2377.056243</c:v>
                </c:pt>
                <c:pt idx="24">
                  <c:v>2477.056243</c:v>
                </c:pt>
                <c:pt idx="25">
                  <c:v>2577.056243</c:v>
                </c:pt>
                <c:pt idx="26">
                  <c:v>2677.056243</c:v>
                </c:pt>
                <c:pt idx="27">
                  <c:v>2777.056243</c:v>
                </c:pt>
                <c:pt idx="28">
                  <c:v>2877.056243</c:v>
                </c:pt>
                <c:pt idx="29">
                  <c:v>2977.056243</c:v>
                </c:pt>
                <c:pt idx="30">
                  <c:v>3077.056243</c:v>
                </c:pt>
                <c:pt idx="31">
                  <c:v>3177.056243</c:v>
                </c:pt>
                <c:pt idx="32">
                  <c:v>3277.056243</c:v>
                </c:pt>
                <c:pt idx="33">
                  <c:v>3377.056243</c:v>
                </c:pt>
                <c:pt idx="34">
                  <c:v>3537</c:v>
                </c:pt>
              </c:numCache>
            </c:numRef>
          </c:xVal>
          <c:yVal>
            <c:numRef>
              <c:f>'Main Sheet'!$G$10:$G$44</c:f>
              <c:numCache>
                <c:formatCode>_("$"* #,##0.00_);_("$"* \(#,##0.00\);_("$"* "-"??_);_(@_)</c:formatCode>
                <c:ptCount val="35"/>
                <c:pt idx="0">
                  <c:v>43380.666573816488</c:v>
                </c:pt>
                <c:pt idx="1">
                  <c:v>19912.950343885816</c:v>
                </c:pt>
                <c:pt idx="2">
                  <c:v>13905.74391371495</c:v>
                </c:pt>
                <c:pt idx="3">
                  <c:v>11466.814924939408</c:v>
                </c:pt>
                <c:pt idx="4">
                  <c:v>10352.228310937291</c:v>
                </c:pt>
                <c:pt idx="5">
                  <c:v>9873.4849570182705</c:v>
                </c:pt>
                <c:pt idx="6">
                  <c:v>9748.8461154828765</c:v>
                </c:pt>
                <c:pt idx="7">
                  <c:v>9841.6017931072456</c:v>
                </c:pt>
                <c:pt idx="8">
                  <c:v>10077.391472799743</c:v>
                </c:pt>
                <c:pt idx="9">
                  <c:v>10412.297313670591</c:v>
                </c:pt>
                <c:pt idx="10">
                  <c:v>10818.71179889162</c:v>
                </c:pt>
                <c:pt idx="11">
                  <c:v>11278.409296992259</c:v>
                </c:pt>
                <c:pt idx="12">
                  <c:v>11778.872815121566</c:v>
                </c:pt>
                <c:pt idx="13">
                  <c:v>12311.221230180341</c:v>
                </c:pt>
                <c:pt idx="14">
                  <c:v>12868.978506388519</c:v>
                </c:pt>
                <c:pt idx="15">
                  <c:v>13447.311171015717</c:v>
                </c:pt>
                <c:pt idx="16">
                  <c:v>14042.538598232319</c:v>
                </c:pt>
                <c:pt idx="17">
                  <c:v>14651.808639268813</c:v>
                </c:pt>
                <c:pt idx="18">
                  <c:v>15272.876937217046</c:v>
                </c:pt>
                <c:pt idx="19">
                  <c:v>15903.953215707266</c:v>
                </c:pt>
                <c:pt idx="20">
                  <c:v>16543.591970231486</c:v>
                </c:pt>
                <c:pt idx="21">
                  <c:v>17190.613285103806</c:v>
                </c:pt>
                <c:pt idx="22">
                  <c:v>17844.044515001457</c:v>
                </c:pt>
                <c:pt idx="23">
                  <c:v>18503.076686845554</c:v>
                </c:pt>
                <c:pt idx="24">
                  <c:v>19167.031462149153</c:v>
                </c:pt>
                <c:pt idx="25">
                  <c:v>19835.335791316673</c:v>
                </c:pt>
                <c:pt idx="26">
                  <c:v>20507.502248593577</c:v>
                </c:pt>
                <c:pt idx="27">
                  <c:v>21183.113615770573</c:v>
                </c:pt>
                <c:pt idx="28">
                  <c:v>21861.810680902276</c:v>
                </c:pt>
                <c:pt idx="29">
                  <c:v>22543.282496088865</c:v>
                </c:pt>
                <c:pt idx="30">
                  <c:v>23227.258534908091</c:v>
                </c:pt>
                <c:pt idx="31">
                  <c:v>23913.502330948184</c:v>
                </c:pt>
                <c:pt idx="32">
                  <c:v>24601.806281069061</c:v>
                </c:pt>
                <c:pt idx="33">
                  <c:v>25291.987371965712</c:v>
                </c:pt>
                <c:pt idx="34">
                  <c:v>26399.394062765052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5-4CFC-A2D2-DF44678F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09744"/>
        <c:axId val="360408960"/>
      </c:scatterChart>
      <c:valAx>
        <c:axId val="3604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08960"/>
        <c:crosses val="autoZero"/>
        <c:crossBetween val="midCat"/>
      </c:valAx>
      <c:valAx>
        <c:axId val="3604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129540</xdr:rowOff>
    </xdr:from>
    <xdr:to>
      <xdr:col>14</xdr:col>
      <xdr:colOff>571500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1D9FD99-FBB5-4257-AA76-A84012406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B1" zoomScale="125" workbookViewId="0">
      <selection activeCell="K2" sqref="K2"/>
    </sheetView>
  </sheetViews>
  <sheetFormatPr defaultColWidth="8.77734375" defaultRowHeight="14.4" x14ac:dyDescent="0.3"/>
  <cols>
    <col min="1" max="1" width="25.77734375" bestFit="1" customWidth="1"/>
    <col min="2" max="2" width="19.44140625" customWidth="1"/>
    <col min="6" max="6" width="20.44140625" bestFit="1" customWidth="1"/>
    <col min="7" max="7" width="13.6640625" bestFit="1" customWidth="1"/>
    <col min="8" max="8" width="10.109375" bestFit="1" customWidth="1"/>
    <col min="10" max="10" width="9.44140625" bestFit="1" customWidth="1"/>
    <col min="11" max="11" width="10.44140625" bestFit="1" customWidth="1"/>
  </cols>
  <sheetData>
    <row r="1" spans="1:15" x14ac:dyDescent="0.3">
      <c r="A1" s="14" t="s">
        <v>0</v>
      </c>
      <c r="B1" s="14"/>
      <c r="F1" s="16" t="s">
        <v>11</v>
      </c>
      <c r="G1" s="16"/>
    </row>
    <row r="2" spans="1:15" x14ac:dyDescent="0.3">
      <c r="A2" s="17" t="s">
        <v>1</v>
      </c>
      <c r="B2" s="17">
        <v>15000</v>
      </c>
      <c r="C2" t="s">
        <v>9</v>
      </c>
      <c r="F2" s="17" t="s">
        <v>12</v>
      </c>
      <c r="G2" s="18">
        <f>(B2/B11)*B6</f>
        <v>4874.0411658828762</v>
      </c>
      <c r="H2" s="2"/>
    </row>
    <row r="3" spans="1:15" x14ac:dyDescent="0.3">
      <c r="A3" s="17" t="s">
        <v>2</v>
      </c>
      <c r="B3" s="18">
        <v>80</v>
      </c>
      <c r="F3" s="17" t="s">
        <v>13</v>
      </c>
      <c r="G3" s="18">
        <f>B11/2*B10</f>
        <v>4874.8049495999994</v>
      </c>
      <c r="H3" s="2"/>
    </row>
    <row r="4" spans="1:15" x14ac:dyDescent="0.3">
      <c r="A4" s="19"/>
      <c r="B4" s="19"/>
      <c r="F4" s="17" t="s">
        <v>14</v>
      </c>
      <c r="G4" s="22">
        <f>G2+G3+(B2*B3)</f>
        <v>1209748.846115483</v>
      </c>
      <c r="M4" s="1"/>
    </row>
    <row r="5" spans="1:15" x14ac:dyDescent="0.3">
      <c r="A5" s="15" t="s">
        <v>3</v>
      </c>
      <c r="B5" s="15"/>
      <c r="M5" s="1"/>
    </row>
    <row r="6" spans="1:15" ht="15" customHeight="1" x14ac:dyDescent="0.3">
      <c r="A6" s="17" t="s">
        <v>4</v>
      </c>
      <c r="B6" s="18">
        <v>220</v>
      </c>
      <c r="F6" s="23" t="s">
        <v>15</v>
      </c>
      <c r="G6" s="23"/>
      <c r="M6" s="2"/>
    </row>
    <row r="7" spans="1:15" ht="15" customHeight="1" x14ac:dyDescent="0.3">
      <c r="A7" s="19"/>
      <c r="B7" s="19"/>
      <c r="F7" s="23"/>
      <c r="G7" s="23"/>
      <c r="M7" s="2"/>
      <c r="O7" s="3"/>
    </row>
    <row r="8" spans="1:15" x14ac:dyDescent="0.3">
      <c r="A8" s="15" t="s">
        <v>5</v>
      </c>
      <c r="B8" s="15"/>
      <c r="F8" s="23"/>
      <c r="G8" s="23"/>
      <c r="M8" s="2"/>
    </row>
    <row r="9" spans="1:15" x14ac:dyDescent="0.3">
      <c r="A9" s="17" t="s">
        <v>6</v>
      </c>
      <c r="B9" s="20">
        <v>0.18</v>
      </c>
      <c r="F9" s="11" t="s">
        <v>16</v>
      </c>
      <c r="G9" s="11" t="s">
        <v>17</v>
      </c>
      <c r="M9" s="2"/>
      <c r="O9" s="3"/>
    </row>
    <row r="10" spans="1:15" x14ac:dyDescent="0.3">
      <c r="A10" s="17" t="s">
        <v>7</v>
      </c>
      <c r="B10" s="18">
        <f>B9*B3</f>
        <v>14.399999999999999</v>
      </c>
      <c r="F10" s="12">
        <f t="shared" ref="F10:F14" si="0">F11-100</f>
        <v>77.056242999999995</v>
      </c>
      <c r="G10" s="13">
        <f>($B$2/F10)*$B$6+ (F10/2*$B$10)</f>
        <v>43380.666573816488</v>
      </c>
    </row>
    <row r="11" spans="1:15" x14ac:dyDescent="0.3">
      <c r="A11" s="17" t="s">
        <v>8</v>
      </c>
      <c r="B11" s="21">
        <v>677.05624299999999</v>
      </c>
      <c r="C11" t="s">
        <v>10</v>
      </c>
      <c r="F11" s="12">
        <f t="shared" si="0"/>
        <v>177.05624299999999</v>
      </c>
      <c r="G11" s="13">
        <f t="shared" ref="G11:G44" si="1">($B$2/F11)*$B$6+ (F11/2*$B$10)</f>
        <v>19912.950343885816</v>
      </c>
    </row>
    <row r="12" spans="1:15" x14ac:dyDescent="0.3">
      <c r="F12" s="12">
        <f t="shared" si="0"/>
        <v>277.05624299999999</v>
      </c>
      <c r="G12" s="13">
        <f t="shared" si="1"/>
        <v>13905.74391371495</v>
      </c>
    </row>
    <row r="13" spans="1:15" x14ac:dyDescent="0.3">
      <c r="F13" s="12">
        <f t="shared" si="0"/>
        <v>377.05624299999999</v>
      </c>
      <c r="G13" s="13">
        <f t="shared" si="1"/>
        <v>11466.814924939408</v>
      </c>
    </row>
    <row r="14" spans="1:15" x14ac:dyDescent="0.3">
      <c r="F14" s="12">
        <f t="shared" si="0"/>
        <v>477.05624299999999</v>
      </c>
      <c r="G14" s="13">
        <f t="shared" si="1"/>
        <v>10352.228310937291</v>
      </c>
      <c r="J14" s="4"/>
      <c r="K14" s="4"/>
    </row>
    <row r="15" spans="1:15" x14ac:dyDescent="0.3">
      <c r="F15" s="12">
        <f>F16-100</f>
        <v>577.05624299999999</v>
      </c>
      <c r="G15" s="13">
        <f t="shared" si="1"/>
        <v>9873.4849570182705</v>
      </c>
      <c r="K15" s="4"/>
    </row>
    <row r="16" spans="1:15" x14ac:dyDescent="0.3">
      <c r="F16" s="12">
        <f>B11</f>
        <v>677.05624299999999</v>
      </c>
      <c r="G16" s="13">
        <f t="shared" si="1"/>
        <v>9748.8461154828765</v>
      </c>
      <c r="K16" s="4"/>
    </row>
    <row r="17" spans="3:7" x14ac:dyDescent="0.3">
      <c r="F17" s="12">
        <f>F16+100</f>
        <v>777.05624299999999</v>
      </c>
      <c r="G17" s="13">
        <f t="shared" si="1"/>
        <v>9841.6017931072456</v>
      </c>
    </row>
    <row r="18" spans="3:7" x14ac:dyDescent="0.3">
      <c r="F18" s="12">
        <f t="shared" ref="F18:F43" si="2">F17+100</f>
        <v>877.05624299999999</v>
      </c>
      <c r="G18" s="13">
        <f t="shared" si="1"/>
        <v>10077.391472799743</v>
      </c>
    </row>
    <row r="19" spans="3:7" x14ac:dyDescent="0.3">
      <c r="F19" s="12">
        <f t="shared" si="2"/>
        <v>977.05624299999999</v>
      </c>
      <c r="G19" s="13">
        <f t="shared" si="1"/>
        <v>10412.297313670591</v>
      </c>
    </row>
    <row r="20" spans="3:7" x14ac:dyDescent="0.3">
      <c r="F20" s="12">
        <f t="shared" si="2"/>
        <v>1077.056243</v>
      </c>
      <c r="G20" s="13">
        <f t="shared" si="1"/>
        <v>10818.71179889162</v>
      </c>
    </row>
    <row r="21" spans="3:7" x14ac:dyDescent="0.3">
      <c r="F21" s="12">
        <f t="shared" si="2"/>
        <v>1177.056243</v>
      </c>
      <c r="G21" s="13">
        <f t="shared" si="1"/>
        <v>11278.409296992259</v>
      </c>
    </row>
    <row r="22" spans="3:7" x14ac:dyDescent="0.3">
      <c r="F22" s="12">
        <f t="shared" si="2"/>
        <v>1277.056243</v>
      </c>
      <c r="G22" s="13">
        <f t="shared" si="1"/>
        <v>11778.872815121566</v>
      </c>
    </row>
    <row r="23" spans="3:7" x14ac:dyDescent="0.3">
      <c r="F23" s="12">
        <f t="shared" si="2"/>
        <v>1377.056243</v>
      </c>
      <c r="G23" s="13">
        <f t="shared" si="1"/>
        <v>12311.221230180341</v>
      </c>
    </row>
    <row r="24" spans="3:7" x14ac:dyDescent="0.3">
      <c r="F24" s="12">
        <f t="shared" si="2"/>
        <v>1477.056243</v>
      </c>
      <c r="G24" s="13">
        <f t="shared" si="1"/>
        <v>12868.978506388519</v>
      </c>
    </row>
    <row r="25" spans="3:7" x14ac:dyDescent="0.3">
      <c r="F25" s="12">
        <f t="shared" si="2"/>
        <v>1577.056243</v>
      </c>
      <c r="G25" s="13">
        <f t="shared" si="1"/>
        <v>13447.311171015717</v>
      </c>
    </row>
    <row r="26" spans="3:7" x14ac:dyDescent="0.3">
      <c r="C26" s="1"/>
      <c r="F26" s="12">
        <f t="shared" si="2"/>
        <v>1677.056243</v>
      </c>
      <c r="G26" s="13">
        <f t="shared" si="1"/>
        <v>14042.538598232319</v>
      </c>
    </row>
    <row r="27" spans="3:7" x14ac:dyDescent="0.3">
      <c r="C27" s="2"/>
      <c r="F27" s="12">
        <f t="shared" si="2"/>
        <v>1777.056243</v>
      </c>
      <c r="G27" s="13">
        <f t="shared" si="1"/>
        <v>14651.808639268813</v>
      </c>
    </row>
    <row r="28" spans="3:7" x14ac:dyDescent="0.3">
      <c r="C28" s="2"/>
      <c r="D28" s="2"/>
      <c r="F28" s="12">
        <f t="shared" si="2"/>
        <v>1877.056243</v>
      </c>
      <c r="G28" s="13">
        <f t="shared" si="1"/>
        <v>15272.876937217046</v>
      </c>
    </row>
    <row r="29" spans="3:7" x14ac:dyDescent="0.3">
      <c r="D29" s="5"/>
      <c r="F29" s="12">
        <f t="shared" si="2"/>
        <v>1977.056243</v>
      </c>
      <c r="G29" s="13">
        <f t="shared" si="1"/>
        <v>15903.953215707266</v>
      </c>
    </row>
    <row r="30" spans="3:7" x14ac:dyDescent="0.3">
      <c r="F30" s="12">
        <f t="shared" si="2"/>
        <v>2077.056243</v>
      </c>
      <c r="G30" s="13">
        <f t="shared" si="1"/>
        <v>16543.591970231486</v>
      </c>
    </row>
    <row r="31" spans="3:7" x14ac:dyDescent="0.3">
      <c r="F31" s="12">
        <f t="shared" si="2"/>
        <v>2177.056243</v>
      </c>
      <c r="G31" s="13">
        <f t="shared" si="1"/>
        <v>17190.613285103806</v>
      </c>
    </row>
    <row r="32" spans="3:7" x14ac:dyDescent="0.3">
      <c r="F32" s="12">
        <f t="shared" si="2"/>
        <v>2277.056243</v>
      </c>
      <c r="G32" s="13">
        <f t="shared" si="1"/>
        <v>17844.044515001457</v>
      </c>
    </row>
    <row r="33" spans="6:7" x14ac:dyDescent="0.3">
      <c r="F33" s="12">
        <f t="shared" si="2"/>
        <v>2377.056243</v>
      </c>
      <c r="G33" s="13">
        <f t="shared" si="1"/>
        <v>18503.076686845554</v>
      </c>
    </row>
    <row r="34" spans="6:7" x14ac:dyDescent="0.3">
      <c r="F34" s="12">
        <f t="shared" si="2"/>
        <v>2477.056243</v>
      </c>
      <c r="G34" s="13">
        <f t="shared" si="1"/>
        <v>19167.031462149153</v>
      </c>
    </row>
    <row r="35" spans="6:7" x14ac:dyDescent="0.3">
      <c r="F35" s="12">
        <f t="shared" si="2"/>
        <v>2577.056243</v>
      </c>
      <c r="G35" s="13">
        <f t="shared" si="1"/>
        <v>19835.335791316673</v>
      </c>
    </row>
    <row r="36" spans="6:7" x14ac:dyDescent="0.3">
      <c r="F36" s="12">
        <f t="shared" si="2"/>
        <v>2677.056243</v>
      </c>
      <c r="G36" s="13">
        <f t="shared" si="1"/>
        <v>20507.502248593577</v>
      </c>
    </row>
    <row r="37" spans="6:7" x14ac:dyDescent="0.3">
      <c r="F37" s="12">
        <f t="shared" si="2"/>
        <v>2777.056243</v>
      </c>
      <c r="G37" s="13">
        <f t="shared" si="1"/>
        <v>21183.113615770573</v>
      </c>
    </row>
    <row r="38" spans="6:7" x14ac:dyDescent="0.3">
      <c r="F38" s="12">
        <f t="shared" si="2"/>
        <v>2877.056243</v>
      </c>
      <c r="G38" s="13">
        <f t="shared" si="1"/>
        <v>21861.810680902276</v>
      </c>
    </row>
    <row r="39" spans="6:7" x14ac:dyDescent="0.3">
      <c r="F39" s="12">
        <f t="shared" si="2"/>
        <v>2977.056243</v>
      </c>
      <c r="G39" s="13">
        <f t="shared" si="1"/>
        <v>22543.282496088865</v>
      </c>
    </row>
    <row r="40" spans="6:7" x14ac:dyDescent="0.3">
      <c r="F40" s="12">
        <f t="shared" si="2"/>
        <v>3077.056243</v>
      </c>
      <c r="G40" s="13">
        <f t="shared" si="1"/>
        <v>23227.258534908091</v>
      </c>
    </row>
    <row r="41" spans="6:7" x14ac:dyDescent="0.3">
      <c r="F41" s="12">
        <f t="shared" si="2"/>
        <v>3177.056243</v>
      </c>
      <c r="G41" s="13">
        <f t="shared" si="1"/>
        <v>23913.502330948184</v>
      </c>
    </row>
    <row r="42" spans="6:7" x14ac:dyDescent="0.3">
      <c r="F42" s="12">
        <f t="shared" si="2"/>
        <v>3277.056243</v>
      </c>
      <c r="G42" s="13">
        <f t="shared" si="1"/>
        <v>24601.806281069061</v>
      </c>
    </row>
    <row r="43" spans="6:7" x14ac:dyDescent="0.3">
      <c r="F43" s="12">
        <f t="shared" si="2"/>
        <v>3377.056243</v>
      </c>
      <c r="G43" s="13">
        <f t="shared" si="1"/>
        <v>25291.987371965712</v>
      </c>
    </row>
    <row r="44" spans="6:7" x14ac:dyDescent="0.3">
      <c r="F44" s="12">
        <v>3537</v>
      </c>
      <c r="G44" s="13">
        <f t="shared" si="1"/>
        <v>26399.394062765052</v>
      </c>
    </row>
    <row r="45" spans="6:7" x14ac:dyDescent="0.3">
      <c r="F45" s="10"/>
      <c r="G45" s="10"/>
    </row>
  </sheetData>
  <mergeCells count="5">
    <mergeCell ref="A8:B8"/>
    <mergeCell ref="A5:B5"/>
    <mergeCell ref="A1:B1"/>
    <mergeCell ref="F1:G1"/>
    <mergeCell ref="F6:G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9" workbookViewId="0">
      <selection activeCell="K20" sqref="K20"/>
    </sheetView>
  </sheetViews>
  <sheetFormatPr defaultColWidth="8.77734375" defaultRowHeight="14.4" outlineLevelRow="1" x14ac:dyDescent="0.3"/>
  <cols>
    <col min="1" max="1" width="2.33203125" customWidth="1"/>
    <col min="2" max="2" width="6.109375" bestFit="1" customWidth="1"/>
    <col min="3" max="3" width="9.33203125" bestFit="1" customWidth="1"/>
    <col min="4" max="4" width="12.6640625" bestFit="1" customWidth="1"/>
    <col min="5" max="5" width="10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6" t="s">
        <v>18</v>
      </c>
    </row>
    <row r="2" spans="1:5" x14ac:dyDescent="0.3">
      <c r="A2" s="6" t="s">
        <v>19</v>
      </c>
    </row>
    <row r="3" spans="1:5" x14ac:dyDescent="0.3">
      <c r="A3" s="6" t="s">
        <v>20</v>
      </c>
    </row>
    <row r="4" spans="1:5" x14ac:dyDescent="0.3">
      <c r="A4" s="6" t="s">
        <v>21</v>
      </c>
    </row>
    <row r="5" spans="1:5" x14ac:dyDescent="0.3">
      <c r="A5" s="6" t="s">
        <v>22</v>
      </c>
    </row>
    <row r="6" spans="1:5" hidden="1" outlineLevel="1" x14ac:dyDescent="0.3">
      <c r="A6" s="6"/>
      <c r="B6" t="s">
        <v>23</v>
      </c>
    </row>
    <row r="7" spans="1:5" hidden="1" outlineLevel="1" x14ac:dyDescent="0.3">
      <c r="A7" s="6"/>
      <c r="B7" t="s">
        <v>24</v>
      </c>
    </row>
    <row r="8" spans="1:5" hidden="1" outlineLevel="1" x14ac:dyDescent="0.3">
      <c r="A8" s="6"/>
      <c r="B8" t="s">
        <v>25</v>
      </c>
    </row>
    <row r="9" spans="1:5" collapsed="1" x14ac:dyDescent="0.3">
      <c r="A9" s="6" t="s">
        <v>26</v>
      </c>
    </row>
    <row r="10" spans="1:5" hidden="1" outlineLevel="1" x14ac:dyDescent="0.3">
      <c r="B10" t="s">
        <v>27</v>
      </c>
    </row>
    <row r="11" spans="1:5" hidden="1" outlineLevel="1" x14ac:dyDescent="0.3">
      <c r="B11" t="s">
        <v>28</v>
      </c>
    </row>
    <row r="12" spans="1:5" hidden="1" outlineLevel="1" x14ac:dyDescent="0.3">
      <c r="B12" t="s">
        <v>29</v>
      </c>
    </row>
    <row r="13" spans="1:5" collapsed="1" x14ac:dyDescent="0.3"/>
    <row r="14" spans="1:5" ht="15" thickBot="1" x14ac:dyDescent="0.35">
      <c r="A14" t="s">
        <v>30</v>
      </c>
    </row>
    <row r="15" spans="1:5" ht="15" thickBot="1" x14ac:dyDescent="0.35">
      <c r="B15" s="24" t="s">
        <v>31</v>
      </c>
      <c r="C15" s="24" t="s">
        <v>32</v>
      </c>
      <c r="D15" s="24" t="s">
        <v>33</v>
      </c>
      <c r="E15" s="24" t="s">
        <v>34</v>
      </c>
    </row>
    <row r="16" spans="1:5" ht="15" thickBot="1" x14ac:dyDescent="0.35">
      <c r="B16" s="7" t="s">
        <v>42</v>
      </c>
      <c r="C16" s="7" t="s">
        <v>14</v>
      </c>
      <c r="D16" s="8">
        <v>9643.2027999999991</v>
      </c>
      <c r="E16" s="8">
        <v>9643.2027999999991</v>
      </c>
    </row>
    <row r="19" spans="1:7" ht="15" thickBot="1" x14ac:dyDescent="0.35">
      <c r="A19" t="s">
        <v>35</v>
      </c>
    </row>
    <row r="20" spans="1:7" ht="15" thickBot="1" x14ac:dyDescent="0.35">
      <c r="B20" s="24" t="s">
        <v>31</v>
      </c>
      <c r="C20" s="24" t="s">
        <v>32</v>
      </c>
      <c r="D20" s="24" t="s">
        <v>33</v>
      </c>
      <c r="E20" s="24" t="s">
        <v>34</v>
      </c>
      <c r="F20" s="24" t="s">
        <v>36</v>
      </c>
    </row>
    <row r="21" spans="1:7" ht="15" thickBot="1" x14ac:dyDescent="0.35">
      <c r="B21" s="7" t="s">
        <v>43</v>
      </c>
      <c r="C21" s="7" t="s">
        <v>8</v>
      </c>
      <c r="D21" s="9">
        <v>736.68470492406698</v>
      </c>
      <c r="E21" s="9">
        <v>736.68470492406743</v>
      </c>
      <c r="F21" s="7" t="s">
        <v>44</v>
      </c>
    </row>
    <row r="24" spans="1:7" ht="15" thickBot="1" x14ac:dyDescent="0.35">
      <c r="A24" t="s">
        <v>37</v>
      </c>
    </row>
    <row r="25" spans="1:7" ht="15" thickBot="1" x14ac:dyDescent="0.35">
      <c r="B25" s="24" t="s">
        <v>31</v>
      </c>
      <c r="C25" s="24" t="s">
        <v>32</v>
      </c>
      <c r="D25" s="24" t="s">
        <v>38</v>
      </c>
      <c r="E25" s="24" t="s">
        <v>39</v>
      </c>
      <c r="F25" s="24" t="s">
        <v>40</v>
      </c>
      <c r="G25" s="24" t="s">
        <v>41</v>
      </c>
    </row>
    <row r="26" spans="1:7" ht="15" thickBot="1" x14ac:dyDescent="0.35">
      <c r="B26" s="7" t="s">
        <v>43</v>
      </c>
      <c r="C26" s="7" t="s">
        <v>8</v>
      </c>
      <c r="D26" s="9">
        <v>736.68470492406743</v>
      </c>
      <c r="E26" s="7" t="s">
        <v>45</v>
      </c>
      <c r="F26" s="7" t="s">
        <v>46</v>
      </c>
      <c r="G26" s="9">
        <v>735.68470492406743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selection activeCell="J12" sqref="J12"/>
    </sheetView>
  </sheetViews>
  <sheetFormatPr defaultColWidth="8.77734375" defaultRowHeight="14.4" x14ac:dyDescent="0.3"/>
  <cols>
    <col min="1" max="1" width="2.33203125" customWidth="1"/>
    <col min="2" max="2" width="6.109375" bestFit="1" customWidth="1"/>
    <col min="3" max="3" width="6" bestFit="1" customWidth="1"/>
    <col min="4" max="4" width="12" bestFit="1" customWidth="1"/>
    <col min="5" max="5" width="8.33203125" bestFit="1" customWidth="1"/>
  </cols>
  <sheetData>
    <row r="1" spans="1:5" x14ac:dyDescent="0.3">
      <c r="A1" s="6" t="s">
        <v>47</v>
      </c>
    </row>
    <row r="2" spans="1:5" x14ac:dyDescent="0.3">
      <c r="A2" s="6" t="s">
        <v>19</v>
      </c>
    </row>
    <row r="3" spans="1:5" x14ac:dyDescent="0.3">
      <c r="A3" s="6" t="s">
        <v>60</v>
      </c>
    </row>
    <row r="6" spans="1:5" ht="15" thickBot="1" x14ac:dyDescent="0.35">
      <c r="A6" t="s">
        <v>35</v>
      </c>
    </row>
    <row r="7" spans="1:5" x14ac:dyDescent="0.3">
      <c r="B7" s="25"/>
      <c r="C7" s="25"/>
      <c r="D7" s="25" t="s">
        <v>48</v>
      </c>
      <c r="E7" s="25" t="s">
        <v>50</v>
      </c>
    </row>
    <row r="8" spans="1:5" ht="15" thickBot="1" x14ac:dyDescent="0.35">
      <c r="B8" s="26" t="s">
        <v>31</v>
      </c>
      <c r="C8" s="26" t="s">
        <v>32</v>
      </c>
      <c r="D8" s="26" t="s">
        <v>49</v>
      </c>
      <c r="E8" s="26" t="s">
        <v>51</v>
      </c>
    </row>
    <row r="9" spans="1:5" ht="15" thickBot="1" x14ac:dyDescent="0.35">
      <c r="B9" s="7" t="s">
        <v>43</v>
      </c>
      <c r="C9" s="7" t="s">
        <v>8</v>
      </c>
      <c r="D9" s="7">
        <v>736.68470492406743</v>
      </c>
      <c r="E9" s="7">
        <v>0</v>
      </c>
    </row>
    <row r="11" spans="1:5" x14ac:dyDescent="0.3">
      <c r="A11" t="s">
        <v>37</v>
      </c>
    </row>
    <row r="12" spans="1:5" x14ac:dyDescent="0.3">
      <c r="B1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M15" sqref="M15"/>
    </sheetView>
  </sheetViews>
  <sheetFormatPr defaultColWidth="8.77734375" defaultRowHeight="14.4" x14ac:dyDescent="0.3"/>
  <cols>
    <col min="1" max="1" width="2.33203125" customWidth="1"/>
    <col min="2" max="2" width="6.109375" bestFit="1" customWidth="1"/>
    <col min="3" max="3" width="9.33203125" bestFit="1" customWidth="1"/>
    <col min="4" max="4" width="10.109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109375" bestFit="1" customWidth="1"/>
    <col min="10" max="10" width="9" bestFit="1" customWidth="1"/>
  </cols>
  <sheetData>
    <row r="1" spans="1:10" x14ac:dyDescent="0.3">
      <c r="A1" s="6" t="s">
        <v>53</v>
      </c>
    </row>
    <row r="2" spans="1:10" x14ac:dyDescent="0.3">
      <c r="A2" s="6" t="s">
        <v>19</v>
      </c>
    </row>
    <row r="3" spans="1:10" x14ac:dyDescent="0.3">
      <c r="A3" s="6" t="s">
        <v>61</v>
      </c>
    </row>
    <row r="5" spans="1:10" ht="15" thickBot="1" x14ac:dyDescent="0.35"/>
    <row r="6" spans="1:10" x14ac:dyDescent="0.3">
      <c r="B6" s="25"/>
      <c r="C6" s="25" t="s">
        <v>54</v>
      </c>
      <c r="D6" s="25"/>
    </row>
    <row r="7" spans="1:10" ht="15" thickBot="1" x14ac:dyDescent="0.35">
      <c r="B7" s="26" t="s">
        <v>31</v>
      </c>
      <c r="C7" s="26" t="s">
        <v>32</v>
      </c>
      <c r="D7" s="26" t="s">
        <v>49</v>
      </c>
    </row>
    <row r="8" spans="1:10" ht="15" thickBot="1" x14ac:dyDescent="0.35">
      <c r="B8" s="7" t="s">
        <v>42</v>
      </c>
      <c r="C8" s="7" t="s">
        <v>14</v>
      </c>
      <c r="D8" s="8">
        <v>9643.2027999999991</v>
      </c>
    </row>
    <row r="10" spans="1:10" ht="15" thickBot="1" x14ac:dyDescent="0.35"/>
    <row r="11" spans="1:10" x14ac:dyDescent="0.3">
      <c r="B11" s="25"/>
      <c r="C11" s="25" t="s">
        <v>55</v>
      </c>
      <c r="D11" s="25"/>
      <c r="E11" s="27"/>
      <c r="F11" s="25" t="s">
        <v>56</v>
      </c>
      <c r="G11" s="25" t="s">
        <v>54</v>
      </c>
      <c r="H11" s="27"/>
      <c r="I11" s="25" t="s">
        <v>59</v>
      </c>
      <c r="J11" s="25" t="s">
        <v>54</v>
      </c>
    </row>
    <row r="12" spans="1:10" ht="15" thickBot="1" x14ac:dyDescent="0.35">
      <c r="B12" s="26" t="s">
        <v>31</v>
      </c>
      <c r="C12" s="26" t="s">
        <v>32</v>
      </c>
      <c r="D12" s="26" t="s">
        <v>49</v>
      </c>
      <c r="E12" s="27"/>
      <c r="F12" s="26" t="s">
        <v>57</v>
      </c>
      <c r="G12" s="26" t="s">
        <v>58</v>
      </c>
      <c r="H12" s="27"/>
      <c r="I12" s="26" t="s">
        <v>57</v>
      </c>
      <c r="J12" s="26" t="s">
        <v>58</v>
      </c>
    </row>
    <row r="13" spans="1:10" ht="15" thickBot="1" x14ac:dyDescent="0.35">
      <c r="B13" s="7" t="s">
        <v>43</v>
      </c>
      <c r="C13" s="7" t="s">
        <v>8</v>
      </c>
      <c r="D13" s="9">
        <v>736.68470492406743</v>
      </c>
      <c r="F13" s="9">
        <v>1.000000000000004</v>
      </c>
      <c r="G13" s="9">
        <v>3552006.55</v>
      </c>
      <c r="I13" s="7" t="e">
        <v>#N/A</v>
      </c>
      <c r="J13" s="7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</dc:creator>
  <cp:lastModifiedBy>DELL</cp:lastModifiedBy>
  <dcterms:created xsi:type="dcterms:W3CDTF">2022-02-04T13:29:31Z</dcterms:created>
  <dcterms:modified xsi:type="dcterms:W3CDTF">2022-02-10T22:47:35Z</dcterms:modified>
</cp:coreProperties>
</file>