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Study materials\supply chain n management\"/>
    </mc:Choice>
  </mc:AlternateContent>
  <xr:revisionPtr revIDLastSave="0" documentId="13_ncr:1_{59095AE5-1776-408F-A5EA-63B8644D6444}" xr6:coauthVersionLast="47" xr6:coauthVersionMax="47" xr10:uidLastSave="{00000000-0000-0000-0000-000000000000}"/>
  <bookViews>
    <workbookView xWindow="-108" yWindow="-108" windowWidth="23256" windowHeight="13896" activeTab="1" xr2:uid="{C80BED88-0814-45FF-A1FC-9D7778228F46}"/>
  </bookViews>
  <sheets>
    <sheet name="EOQ Problem" sheetId="3" r:id="rId1"/>
    <sheet name="solver" sheetId="4" r:id="rId2"/>
  </sheets>
  <definedNames>
    <definedName name="solver_adj" localSheetId="0" hidden="1">'EOQ Problem'!$C$10</definedName>
    <definedName name="solver_adj" localSheetId="1" hidden="1">solver!$C$10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'EOQ Problem'!$C$19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'EOQ Problem'!$C$18</definedName>
    <definedName name="solver_opt" localSheetId="1" hidden="1">solver!$C$18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hs1" localSheetId="0" hidden="1">30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C16" i="4" s="1"/>
  <c r="C12" i="4"/>
  <c r="C19" i="4" s="1"/>
  <c r="C6" i="4"/>
  <c r="F2" i="4"/>
  <c r="F4" i="4" s="1"/>
  <c r="C15" i="3"/>
  <c r="C12" i="3"/>
  <c r="C13" i="3" s="1"/>
  <c r="C6" i="3"/>
  <c r="F2" i="3" s="1"/>
  <c r="F3" i="4" l="1"/>
  <c r="F5" i="4" s="1"/>
  <c r="C13" i="4"/>
  <c r="C18" i="4" s="1"/>
  <c r="F11" i="4" s="1"/>
  <c r="C16" i="3"/>
  <c r="C18" i="3" s="1"/>
  <c r="C19" i="3"/>
  <c r="F3" i="3"/>
  <c r="F4" i="3"/>
  <c r="F5" i="3" l="1"/>
  <c r="F11" i="3" s="1"/>
</calcChain>
</file>

<file path=xl/sharedStrings.xml><?xml version="1.0" encoding="utf-8"?>
<sst xmlns="http://schemas.openxmlformats.org/spreadsheetml/2006/main" count="38" uniqueCount="20">
  <si>
    <t>Annual Demand</t>
  </si>
  <si>
    <t>Orders per Year</t>
  </si>
  <si>
    <t>Cost per order</t>
  </si>
  <si>
    <t>Annual Ordering Cost</t>
  </si>
  <si>
    <t>Holding Cost per Unit per Year</t>
  </si>
  <si>
    <t>Average Cycle Inventory</t>
  </si>
  <si>
    <t>Annual Holding Cost</t>
  </si>
  <si>
    <t>Item Cost</t>
  </si>
  <si>
    <t>Holding Cost %</t>
  </si>
  <si>
    <t>Days between Orders</t>
  </si>
  <si>
    <t xml:space="preserve">EOQ = </t>
  </si>
  <si>
    <t>Total Relevant Cost</t>
  </si>
  <si>
    <t>Total Relevant Cost =</t>
  </si>
  <si>
    <t>Total Holding Costs =</t>
  </si>
  <si>
    <t>Total Ordering Costs =</t>
  </si>
  <si>
    <t>Cost Difference from EOQ =</t>
  </si>
  <si>
    <r>
      <t xml:space="preserve">This is Model </t>
    </r>
    <r>
      <rPr>
        <sz val="11"/>
        <color rgb="FFFF0000"/>
        <rFont val="Calibri"/>
        <family val="2"/>
        <scheme val="minor"/>
      </rPr>
      <t>A</t>
    </r>
  </si>
  <si>
    <r>
      <t xml:space="preserve">This is Model </t>
    </r>
    <r>
      <rPr>
        <sz val="11"/>
        <color rgb="FFFF0000"/>
        <rFont val="Calibri"/>
        <family val="2"/>
        <scheme val="minor"/>
      </rPr>
      <t>B</t>
    </r>
  </si>
  <si>
    <t>Enter a order Quantity</t>
  </si>
  <si>
    <t>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</si>
</sst>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8466</xdr:rowOff>
    </xdr:from>
    <xdr:to>
      <xdr:col>14</xdr:col>
      <xdr:colOff>127000</xdr:colOff>
      <xdr:row>19</xdr:row>
      <xdr:rowOff>182033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F7FB4F-EA42-B9E5-8884-0B5F4B5EB152}"/>
            </a:ext>
          </a:extLst>
        </xdr:cNvPr>
        <xdr:cNvSpPr txBox="1"/>
      </xdr:nvSpPr>
      <xdr:spPr>
        <a:xfrm>
          <a:off x="3683000" y="2218266"/>
          <a:ext cx="4572000" cy="1456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Model A considers EOQ in account and does the calculations</a:t>
          </a:r>
          <a:r>
            <a:rPr lang="en-IN" sz="1100" baseline="0"/>
            <a:t> further.</a:t>
          </a:r>
          <a:endParaRPr lang="en-IN" sz="1100"/>
        </a:p>
        <a:p>
          <a:r>
            <a:rPr lang="en-IN" sz="1100"/>
            <a:t>Model</a:t>
          </a:r>
          <a:r>
            <a:rPr lang="en-IN" sz="1100" baseline="0"/>
            <a:t> B takes any given order quantity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just EOQ  and does the calculations further.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doing both the models you can understand,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Cost difference between EOQ and any other order quantity.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Can act as a double check process, when for model B you enter order quantity same as EOQ.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7620</xdr:colOff>
      <xdr:row>11</xdr:row>
      <xdr:rowOff>175260</xdr:rowOff>
    </xdr:from>
    <xdr:to>
      <xdr:col>21</xdr:col>
      <xdr:colOff>152400</xdr:colOff>
      <xdr:row>18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2D2A46-4F41-FF78-17DD-ADE5F5139BDE}"/>
            </a:ext>
          </a:extLst>
        </xdr:cNvPr>
        <xdr:cNvSpPr txBox="1"/>
      </xdr:nvSpPr>
      <xdr:spPr>
        <a:xfrm>
          <a:off x="3688080" y="2225040"/>
          <a:ext cx="618744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Order Quantity in Model B is calculated by solver (Excel feature), by keeping the following</a:t>
          </a:r>
          <a:r>
            <a:rPr lang="en-IN" sz="1100" baseline="0"/>
            <a:t> </a:t>
          </a:r>
          <a:r>
            <a:rPr lang="en-IN" sz="1100"/>
            <a:t>setting</a:t>
          </a:r>
          <a:r>
            <a:rPr lang="en-IN" sz="1100" baseline="0"/>
            <a:t> :</a:t>
          </a:r>
        </a:p>
        <a:p>
          <a:r>
            <a:rPr lang="en-IN" sz="1100"/>
            <a:t> Total relevant cost as objective,  </a:t>
          </a:r>
        </a:p>
        <a:p>
          <a:r>
            <a:rPr lang="en-IN" sz="1100"/>
            <a:t>To find the minimum possible,  </a:t>
          </a:r>
        </a:p>
        <a:p>
          <a:r>
            <a:rPr lang="en-IN" sz="1100"/>
            <a:t>Variable changing cell as the order quantity.</a:t>
          </a:r>
        </a:p>
        <a:p>
          <a:r>
            <a:rPr lang="en-IN" sz="1100"/>
            <a:t>Check make unconstrained</a:t>
          </a:r>
          <a:r>
            <a:rPr lang="en-IN" sz="1100" baseline="0"/>
            <a:t> variables non negative.</a:t>
          </a:r>
        </a:p>
        <a:p>
          <a:r>
            <a:rPr lang="en-IN" sz="1100" baseline="0"/>
            <a:t>Solving method: Non linear.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F94E-B881-4095-9753-B9B90352279E}">
  <dimension ref="B1:F19"/>
  <sheetViews>
    <sheetView zoomScale="120" zoomScaleNormal="120" workbookViewId="0">
      <selection activeCell="B10" sqref="B10"/>
    </sheetView>
  </sheetViews>
  <sheetFormatPr defaultColWidth="9.109375" defaultRowHeight="14.4" x14ac:dyDescent="0.3"/>
  <cols>
    <col min="1" max="1" width="3.6640625" style="2" customWidth="1"/>
    <col min="2" max="2" width="28" style="2" bestFit="1" customWidth="1"/>
    <col min="3" max="3" width="17.88671875" style="1" customWidth="1"/>
    <col min="4" max="4" width="4.109375" style="2" customWidth="1"/>
    <col min="5" max="5" width="25.6640625" style="2" bestFit="1" customWidth="1"/>
    <col min="6" max="6" width="12.44140625" style="2" customWidth="1"/>
    <col min="7" max="27" width="3.33203125" style="2" customWidth="1"/>
    <col min="28" max="16384" width="9.109375" style="2"/>
  </cols>
  <sheetData>
    <row r="1" spans="2:6" ht="15" thickBot="1" x14ac:dyDescent="0.35">
      <c r="B1" s="2" t="s">
        <v>16</v>
      </c>
    </row>
    <row r="2" spans="2:6" x14ac:dyDescent="0.3">
      <c r="B2" s="3" t="s">
        <v>0</v>
      </c>
      <c r="C2" s="4">
        <v>600000</v>
      </c>
      <c r="D2" s="5"/>
      <c r="E2" s="5" t="s">
        <v>10</v>
      </c>
      <c r="F2" s="6">
        <f>SQRT(2*C4*C2/C6)</f>
        <v>35355.339059327373</v>
      </c>
    </row>
    <row r="3" spans="2:6" x14ac:dyDescent="0.3">
      <c r="B3" s="7" t="s">
        <v>7</v>
      </c>
      <c r="C3" s="8">
        <v>12</v>
      </c>
      <c r="E3" s="2" t="s">
        <v>13</v>
      </c>
      <c r="F3" s="9">
        <f>(F2/2)*C6</f>
        <v>42426.406871192856</v>
      </c>
    </row>
    <row r="4" spans="2:6" x14ac:dyDescent="0.3">
      <c r="B4" s="7" t="s">
        <v>2</v>
      </c>
      <c r="C4" s="1">
        <v>2500</v>
      </c>
      <c r="E4" s="2" t="s">
        <v>14</v>
      </c>
      <c r="F4" s="9">
        <f>C2/F2*C4</f>
        <v>42426.406871192856</v>
      </c>
    </row>
    <row r="5" spans="2:6" x14ac:dyDescent="0.3">
      <c r="B5" s="7" t="s">
        <v>8</v>
      </c>
      <c r="C5" s="10">
        <v>0.2</v>
      </c>
      <c r="E5" s="2" t="s">
        <v>12</v>
      </c>
      <c r="F5" s="11">
        <f>F3+F4</f>
        <v>84852.813742385712</v>
      </c>
    </row>
    <row r="6" spans="2:6" ht="15" thickBot="1" x14ac:dyDescent="0.35">
      <c r="B6" s="12" t="s">
        <v>4</v>
      </c>
      <c r="C6" s="13">
        <f>C3*C5</f>
        <v>2.4000000000000004</v>
      </c>
      <c r="D6" s="14"/>
      <c r="E6" s="14"/>
      <c r="F6" s="15"/>
    </row>
    <row r="7" spans="2:6" x14ac:dyDescent="0.3">
      <c r="C7" s="8"/>
    </row>
    <row r="8" spans="2:6" x14ac:dyDescent="0.3">
      <c r="C8" s="8"/>
    </row>
    <row r="9" spans="2:6" ht="15" thickBot="1" x14ac:dyDescent="0.35">
      <c r="B9" s="2" t="s">
        <v>17</v>
      </c>
    </row>
    <row r="10" spans="2:6" ht="15" thickBot="1" x14ac:dyDescent="0.35">
      <c r="B10" s="3" t="s">
        <v>18</v>
      </c>
      <c r="C10" s="6">
        <v>49315.068493150684</v>
      </c>
    </row>
    <row r="11" spans="2:6" ht="15" thickBot="1" x14ac:dyDescent="0.35">
      <c r="B11" s="7"/>
      <c r="C11" s="9"/>
      <c r="E11" s="21" t="s">
        <v>15</v>
      </c>
      <c r="F11" s="22">
        <f>C18-F5</f>
        <v>4741.9351160617807</v>
      </c>
    </row>
    <row r="12" spans="2:6" x14ac:dyDescent="0.3">
      <c r="B12" s="7" t="s">
        <v>1</v>
      </c>
      <c r="C12" s="16">
        <f>C2/C10</f>
        <v>12.166666666666666</v>
      </c>
    </row>
    <row r="13" spans="2:6" x14ac:dyDescent="0.3">
      <c r="B13" s="7" t="s">
        <v>3</v>
      </c>
      <c r="C13" s="17">
        <f>C4*C12</f>
        <v>30416.666666666664</v>
      </c>
    </row>
    <row r="14" spans="2:6" x14ac:dyDescent="0.3">
      <c r="B14" s="7"/>
      <c r="C14" s="9"/>
    </row>
    <row r="15" spans="2:6" x14ac:dyDescent="0.3">
      <c r="B15" s="7" t="s">
        <v>5</v>
      </c>
      <c r="C15" s="18">
        <f>C10/2</f>
        <v>24657.534246575342</v>
      </c>
      <c r="F15"/>
    </row>
    <row r="16" spans="2:6" x14ac:dyDescent="0.3">
      <c r="B16" s="7" t="s">
        <v>6</v>
      </c>
      <c r="C16" s="19">
        <f>C15*C6</f>
        <v>59178.082191780828</v>
      </c>
    </row>
    <row r="17" spans="2:3" x14ac:dyDescent="0.3">
      <c r="B17" s="7"/>
      <c r="C17" s="9"/>
    </row>
    <row r="18" spans="2:3" x14ac:dyDescent="0.3">
      <c r="B18" s="7" t="s">
        <v>11</v>
      </c>
      <c r="C18" s="11">
        <f>C13+C16</f>
        <v>89594.748858447492</v>
      </c>
    </row>
    <row r="19" spans="2:3" ht="15" thickBot="1" x14ac:dyDescent="0.35">
      <c r="B19" s="12" t="s">
        <v>9</v>
      </c>
      <c r="C19" s="20">
        <f>365/C12</f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3E07-3956-4B94-8E4A-D2603B04D1F3}">
  <dimension ref="B1:F19"/>
  <sheetViews>
    <sheetView tabSelected="1" workbookViewId="0">
      <selection activeCell="O32" sqref="O32"/>
    </sheetView>
  </sheetViews>
  <sheetFormatPr defaultColWidth="9.109375" defaultRowHeight="14.4" x14ac:dyDescent="0.3"/>
  <cols>
    <col min="1" max="1" width="3.6640625" style="2" customWidth="1"/>
    <col min="2" max="2" width="28" style="2" bestFit="1" customWidth="1"/>
    <col min="3" max="3" width="17.88671875" style="1" customWidth="1"/>
    <col min="4" max="4" width="4.109375" style="2" customWidth="1"/>
    <col min="5" max="5" width="25.6640625" style="2" bestFit="1" customWidth="1"/>
    <col min="6" max="6" width="12.44140625" style="2" customWidth="1"/>
    <col min="7" max="27" width="3.33203125" style="2" customWidth="1"/>
    <col min="28" max="16384" width="9.109375" style="2"/>
  </cols>
  <sheetData>
    <row r="1" spans="2:6" ht="15" thickBot="1" x14ac:dyDescent="0.35">
      <c r="B1" s="2" t="s">
        <v>16</v>
      </c>
    </row>
    <row r="2" spans="2:6" x14ac:dyDescent="0.3">
      <c r="B2" s="3" t="s">
        <v>0</v>
      </c>
      <c r="C2" s="4">
        <v>600000</v>
      </c>
      <c r="D2" s="5"/>
      <c r="E2" s="5" t="s">
        <v>10</v>
      </c>
      <c r="F2" s="6">
        <f>SQRT(2*C4*C2/C6)</f>
        <v>35355.339059327373</v>
      </c>
    </row>
    <row r="3" spans="2:6" x14ac:dyDescent="0.3">
      <c r="B3" s="7" t="s">
        <v>7</v>
      </c>
      <c r="C3" s="8">
        <v>12</v>
      </c>
      <c r="E3" s="2" t="s">
        <v>13</v>
      </c>
      <c r="F3" s="9">
        <f>(F2/2)*C6</f>
        <v>42426.406871192856</v>
      </c>
    </row>
    <row r="4" spans="2:6" x14ac:dyDescent="0.3">
      <c r="B4" s="7" t="s">
        <v>2</v>
      </c>
      <c r="C4" s="1">
        <v>2500</v>
      </c>
      <c r="E4" s="2" t="s">
        <v>14</v>
      </c>
      <c r="F4" s="9">
        <f>C2/F2*C4</f>
        <v>42426.406871192856</v>
      </c>
    </row>
    <row r="5" spans="2:6" x14ac:dyDescent="0.3">
      <c r="B5" s="7" t="s">
        <v>8</v>
      </c>
      <c r="C5" s="10">
        <v>0.2</v>
      </c>
      <c r="E5" s="2" t="s">
        <v>12</v>
      </c>
      <c r="F5" s="11">
        <f>F3+F4</f>
        <v>84852.813742385712</v>
      </c>
    </row>
    <row r="6" spans="2:6" ht="15" thickBot="1" x14ac:dyDescent="0.35">
      <c r="B6" s="12" t="s">
        <v>4</v>
      </c>
      <c r="C6" s="13">
        <f>C3*C5</f>
        <v>2.4000000000000004</v>
      </c>
      <c r="D6" s="14"/>
      <c r="E6" s="14"/>
      <c r="F6" s="15"/>
    </row>
    <row r="7" spans="2:6" x14ac:dyDescent="0.3">
      <c r="C7" s="8"/>
    </row>
    <row r="8" spans="2:6" x14ac:dyDescent="0.3">
      <c r="C8" s="8"/>
    </row>
    <row r="9" spans="2:6" ht="15" thickBot="1" x14ac:dyDescent="0.35">
      <c r="B9" s="2" t="s">
        <v>17</v>
      </c>
    </row>
    <row r="10" spans="2:6" ht="15" thickBot="1" x14ac:dyDescent="0.35">
      <c r="B10" s="3" t="s">
        <v>19</v>
      </c>
      <c r="C10" s="6">
        <v>35355.338939978697</v>
      </c>
    </row>
    <row r="11" spans="2:6" ht="15" thickBot="1" x14ac:dyDescent="0.35">
      <c r="B11" s="7"/>
      <c r="C11" s="9"/>
      <c r="E11" s="21" t="s">
        <v>15</v>
      </c>
      <c r="F11" s="22">
        <f>C18-F5</f>
        <v>0</v>
      </c>
    </row>
    <row r="12" spans="2:6" x14ac:dyDescent="0.3">
      <c r="B12" s="7" t="s">
        <v>1</v>
      </c>
      <c r="C12" s="16">
        <f>C2/C10</f>
        <v>16.970562805764505</v>
      </c>
    </row>
    <row r="13" spans="2:6" x14ac:dyDescent="0.3">
      <c r="B13" s="7" t="s">
        <v>3</v>
      </c>
      <c r="C13" s="17">
        <f>C4*C12</f>
        <v>42426.407014411263</v>
      </c>
    </row>
    <row r="14" spans="2:6" x14ac:dyDescent="0.3">
      <c r="B14" s="7"/>
      <c r="C14" s="9"/>
    </row>
    <row r="15" spans="2:6" x14ac:dyDescent="0.3">
      <c r="B15" s="7" t="s">
        <v>5</v>
      </c>
      <c r="C15" s="18">
        <f>C10/2</f>
        <v>17677.669469989349</v>
      </c>
      <c r="F15"/>
    </row>
    <row r="16" spans="2:6" x14ac:dyDescent="0.3">
      <c r="B16" s="7" t="s">
        <v>6</v>
      </c>
      <c r="C16" s="19">
        <f>C15*C6</f>
        <v>42426.406727974441</v>
      </c>
    </row>
    <row r="17" spans="2:3" x14ac:dyDescent="0.3">
      <c r="B17" s="7"/>
      <c r="C17" s="9"/>
    </row>
    <row r="18" spans="2:3" x14ac:dyDescent="0.3">
      <c r="B18" s="7" t="s">
        <v>11</v>
      </c>
      <c r="C18" s="11">
        <f>C13+C16</f>
        <v>84852.813742385712</v>
      </c>
    </row>
    <row r="19" spans="2:3" ht="15" thickBot="1" x14ac:dyDescent="0.35">
      <c r="B19" s="12" t="s">
        <v>9</v>
      </c>
      <c r="C19" s="20">
        <f>365/C12</f>
        <v>21.507831188487042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EOQ Problem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Harkins</dc:creator>
  <cp:lastModifiedBy>Sasa Bose</cp:lastModifiedBy>
  <dcterms:created xsi:type="dcterms:W3CDTF">2021-06-07T16:21:44Z</dcterms:created>
  <dcterms:modified xsi:type="dcterms:W3CDTF">2025-05-26T13:04:48Z</dcterms:modified>
</cp:coreProperties>
</file>