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esktop\"/>
    </mc:Choice>
  </mc:AlternateContent>
  <bookViews>
    <workbookView xWindow="0" yWindow="0" windowWidth="14390" windowHeight="6260"/>
  </bookViews>
  <sheets>
    <sheet name="Входные данные" sheetId="1" r:id="rId1"/>
    <sheet name="Интервалы" sheetId="2" r:id="rId2"/>
  </sheet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9" i="1" l="1"/>
  <c r="F15" i="1"/>
  <c r="F8" i="1"/>
  <c r="D7" i="2"/>
  <c r="E7" i="2"/>
  <c r="F7" i="2"/>
  <c r="G7" i="2"/>
  <c r="H7" i="2"/>
  <c r="I7" i="2"/>
  <c r="J7" i="2"/>
  <c r="C7" i="2"/>
  <c r="F13" i="1"/>
  <c r="F11" i="1"/>
  <c r="F9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B4" i="1"/>
  <c r="F7" i="1"/>
  <c r="B3" i="1" l="1"/>
  <c r="V3" i="1"/>
  <c r="Q3" i="1"/>
  <c r="N3" i="1"/>
  <c r="E3" i="1"/>
  <c r="J3" i="1"/>
  <c r="D6" i="2" l="1"/>
  <c r="H6" i="2"/>
  <c r="I6" i="2"/>
  <c r="E6" i="2"/>
  <c r="F6" i="2"/>
  <c r="J6" i="2"/>
  <c r="G6" i="2"/>
  <c r="C6" i="2"/>
  <c r="K6" i="2" l="1"/>
</calcChain>
</file>

<file path=xl/sharedStrings.xml><?xml version="1.0" encoding="utf-8"?>
<sst xmlns="http://schemas.openxmlformats.org/spreadsheetml/2006/main" count="25" uniqueCount="25">
  <si>
    <t>№</t>
  </si>
  <si>
    <t>масса</t>
  </si>
  <si>
    <t>Вариант</t>
  </si>
  <si>
    <t>с</t>
  </si>
  <si>
    <t>по</t>
  </si>
  <si>
    <t>центр</t>
  </si>
  <si>
    <t>Частичные</t>
  </si>
  <si>
    <t>интревалы</t>
  </si>
  <si>
    <t>Попавшие варианты</t>
  </si>
  <si>
    <t>Частота попаданий</t>
  </si>
  <si>
    <t>Количество наблюдений</t>
  </si>
  <si>
    <t>62, 61, 64 , 57, 55, 55</t>
  </si>
  <si>
    <t>72, 67, 71, 67</t>
  </si>
  <si>
    <t>47, 46, 52, 53, 56, 54, 46, 49</t>
  </si>
  <si>
    <t xml:space="preserve">41, 38, 42, 44 </t>
  </si>
  <si>
    <t>28, 34, 31</t>
  </si>
  <si>
    <t>Среднее значение</t>
  </si>
  <si>
    <t>Дисперсия</t>
  </si>
  <si>
    <t>масса^2</t>
  </si>
  <si>
    <t>Среднеквадратичное отклонение</t>
  </si>
  <si>
    <t>Исправленное среднеквадратичное отклонение</t>
  </si>
  <si>
    <t>Среднее значение квадрата</t>
  </si>
  <si>
    <t>Исправленное среднее квадратичное отклонение средней выборочной</t>
  </si>
  <si>
    <t>Коэффициент Стьюдента</t>
  </si>
  <si>
    <t>Полуширина доверительного интервала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</si>
</sst>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2692038495188102E-2"/>
          <c:y val="0.37194553805774277"/>
          <c:w val="0.90286351706036749"/>
          <c:h val="0.5438032225138523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Интервалы!$C$4:$J$4</c:f>
              <c:strCache>
                <c:ptCount val="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</c:strCache>
            </c:strRef>
          </c:tx>
          <c:spPr>
            <a:noFill/>
            <a:ln w="25400">
              <a:solidFill>
                <a:schemeClr val="tx1"/>
              </a:solidFill>
            </a:ln>
            <a:effectLst/>
          </c:spPr>
          <c:invertIfNegative val="0"/>
          <c:dLbls>
            <c:dLbl>
              <c:idx val="0"/>
              <c:layout/>
              <c:tx>
                <c:rich>
                  <a:bodyPr/>
                  <a:lstStyle/>
                  <a:p>
                    <a:fld id="{89E448D7-B380-4A9D-A906-ECE3273D89F0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: </a:t>
                    </a:r>
                    <a:fld id="{661A0CDB-3049-4B79-A6F6-992DFD6AC4DB}" type="VALUE">
                      <a:rPr lang="en-US" baseline="0"/>
                      <a:pPr/>
                      <a:t>[ЗНАЧЕНИЕ]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5C23-49D3-A57C-F0F4A1732E58}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2709D28B-DF77-4962-972E-9B932C6AB573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: </a:t>
                    </a:r>
                    <a:fld id="{CEBD052B-4C18-448A-AC63-33404D89E5FC}" type="VALUE">
                      <a:rPr lang="en-US" baseline="0"/>
                      <a:pPr/>
                      <a:t>[ЗНАЧЕНИЕ]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5C23-49D3-A57C-F0F4A1732E58}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F7706898-42BB-46B1-B62E-90679A3BF53B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: </a:t>
                    </a:r>
                    <a:fld id="{ACF8970B-2D7A-4FE5-872E-7AFBDC8E08A5}" type="VALUE">
                      <a:rPr lang="en-US" baseline="0"/>
                      <a:pPr/>
                      <a:t>[ЗНАЧЕНИЕ]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5C23-49D3-A57C-F0F4A1732E58}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0174D812-7147-4A17-9E1C-5CCA3344B114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: </a:t>
                    </a:r>
                    <a:fld id="{CE23C76B-DCA2-4C74-942E-5B21DA356DCA}" type="VALUE">
                      <a:rPr lang="en-US" baseline="0"/>
                      <a:pPr/>
                      <a:t>[ЗНАЧЕНИЕ]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5C23-49D3-A57C-F0F4A1732E58}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48C17990-C1CA-4D6D-889D-1622A6164784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: </a:t>
                    </a:r>
                    <a:fld id="{BD888826-AF9F-4DB8-B1C4-F294CB5D7A43}" type="VALUE">
                      <a:rPr lang="en-US" baseline="0"/>
                      <a:pPr/>
                      <a:t>[ЗНАЧЕНИЕ]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5C23-49D3-A57C-F0F4A1732E58}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fld id="{2B3EF60B-EB0D-4112-998E-29F9933D9B1D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: </a:t>
                    </a:r>
                    <a:fld id="{1FC7376F-A4A1-451C-89ED-6A06B6CCDBC8}" type="VALUE">
                      <a:rPr lang="en-US" baseline="0"/>
                      <a:pPr/>
                      <a:t>[ЗНАЧЕНИЕ]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5C23-49D3-A57C-F0F4A1732E58}"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fld id="{62DF2DFB-F6A8-4194-8C92-1278A790D412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: </a:t>
                    </a:r>
                    <a:fld id="{18083C12-58E6-4294-83F2-2789F05F5600}" type="VALUE">
                      <a:rPr lang="en-US" baseline="0"/>
                      <a:pPr/>
                      <a:t>[ЗНАЧЕНИЕ]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5C23-49D3-A57C-F0F4A1732E58}"/>
                </c:ext>
              </c:extLst>
            </c:dLbl>
            <c:dLbl>
              <c:idx val="7"/>
              <c:layout/>
              <c:tx>
                <c:rich>
                  <a:bodyPr/>
                  <a:lstStyle/>
                  <a:p>
                    <a:fld id="{0D816E2B-2FC6-4076-A805-706C179BE106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: </a:t>
                    </a:r>
                    <a:fld id="{B48BC629-E321-4A84-92BA-7E508027FE33}" type="VALUE">
                      <a:rPr lang="en-US" baseline="0"/>
                      <a:pPr/>
                      <a:t>[ЗНАЧЕНИЕ]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5C23-49D3-A57C-F0F4A1732E5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eparator>: </c:separator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Интервалы!$A$2:$A$7</c:f>
              <c:strCache>
                <c:ptCount val="6"/>
                <c:pt idx="0">
                  <c:v>Частичные</c:v>
                </c:pt>
                <c:pt idx="1">
                  <c:v>интревалы</c:v>
                </c:pt>
                <c:pt idx="3">
                  <c:v>Попавшие варианты</c:v>
                </c:pt>
                <c:pt idx="4">
                  <c:v>Количество наблюдений</c:v>
                </c:pt>
                <c:pt idx="5">
                  <c:v>Частота попаданий</c:v>
                </c:pt>
              </c:strCache>
            </c:strRef>
          </c:cat>
          <c:val>
            <c:numRef>
              <c:f>Интервалы!$C$7:$J$7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0.3</c:v>
                </c:pt>
                <c:pt idx="3">
                  <c:v>0.4</c:v>
                </c:pt>
                <c:pt idx="4">
                  <c:v>0.7</c:v>
                </c:pt>
                <c:pt idx="5">
                  <c:v>0.6</c:v>
                </c:pt>
                <c:pt idx="6">
                  <c:v>0.4</c:v>
                </c:pt>
                <c:pt idx="7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Интервалы!$C$4:$J$4</c15:f>
                <c15:dlblRangeCache>
                  <c:ptCount val="8"/>
                  <c:pt idx="0">
                    <c:v>10</c:v>
                  </c:pt>
                  <c:pt idx="1">
                    <c:v>20</c:v>
                  </c:pt>
                  <c:pt idx="2">
                    <c:v>30</c:v>
                  </c:pt>
                  <c:pt idx="3">
                    <c:v>40</c:v>
                  </c:pt>
                  <c:pt idx="4">
                    <c:v>50</c:v>
                  </c:pt>
                  <c:pt idx="5">
                    <c:v>60</c:v>
                  </c:pt>
                  <c:pt idx="6">
                    <c:v>70</c:v>
                  </c:pt>
                  <c:pt idx="7">
                    <c:v>80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5C23-49D3-A57C-F0F4A1732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9"/>
        <c:overlap val="-15"/>
        <c:axId val="333494032"/>
        <c:axId val="333485712"/>
      </c:barChart>
      <c:catAx>
        <c:axId val="33349403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33485712"/>
        <c:crosses val="autoZero"/>
        <c:auto val="1"/>
        <c:lblAlgn val="ctr"/>
        <c:lblOffset val="100"/>
        <c:noMultiLvlLbl val="0"/>
      </c:catAx>
      <c:valAx>
        <c:axId val="33348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3494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250825</xdr:colOff>
      <xdr:row>7</xdr:row>
      <xdr:rowOff>63500</xdr:rowOff>
    </xdr:from>
    <xdr:to>
      <xdr:col>9</xdr:col>
      <xdr:colOff>441325</xdr:colOff>
      <xdr:row>24</xdr:row>
      <xdr:rowOff>171450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0"/>
  <sheetViews>
    <sheetView tabSelected="1" topLeftCell="A7" workbookViewId="0">
      <selection activeCell="O19" sqref="O19"/>
    </sheetView>
  </sheetViews>
  <sheetFormatPr defaultRowHeight="14.5" x14ac:dyDescent="0.35"/>
  <cols>
    <col min="2" max="25" width="4.6328125" customWidth="1"/>
  </cols>
  <sheetData>
    <row r="1" spans="1:25" x14ac:dyDescent="0.35">
      <c r="A1" s="1" t="s">
        <v>2</v>
      </c>
      <c r="B1">
        <v>7</v>
      </c>
    </row>
    <row r="2" spans="1:25" x14ac:dyDescent="0.35">
      <c r="A2" s="2" t="s">
        <v>0</v>
      </c>
      <c r="B2" s="3">
        <v>1</v>
      </c>
      <c r="C2" s="3">
        <v>2</v>
      </c>
      <c r="D2" s="3">
        <v>3</v>
      </c>
      <c r="E2" s="3">
        <v>4</v>
      </c>
      <c r="F2" s="3">
        <v>5</v>
      </c>
      <c r="G2" s="3">
        <v>6</v>
      </c>
      <c r="H2" s="3">
        <v>7</v>
      </c>
      <c r="I2" s="3">
        <v>8</v>
      </c>
      <c r="J2" s="3">
        <v>9</v>
      </c>
      <c r="K2" s="3">
        <v>10</v>
      </c>
      <c r="L2" s="3">
        <v>11</v>
      </c>
      <c r="M2" s="3">
        <v>12</v>
      </c>
      <c r="N2" s="3">
        <v>13</v>
      </c>
      <c r="O2" s="3">
        <v>14</v>
      </c>
      <c r="P2" s="3">
        <v>15</v>
      </c>
      <c r="Q2" s="3">
        <v>16</v>
      </c>
      <c r="R2" s="3">
        <v>17</v>
      </c>
      <c r="S2" s="3">
        <v>18</v>
      </c>
      <c r="T2" s="3">
        <v>19</v>
      </c>
      <c r="U2" s="3">
        <v>20</v>
      </c>
      <c r="V2" s="3">
        <v>21</v>
      </c>
      <c r="W2" s="3">
        <v>22</v>
      </c>
      <c r="X2" s="3">
        <v>23</v>
      </c>
      <c r="Y2" s="3">
        <v>24</v>
      </c>
    </row>
    <row r="3" spans="1:25" x14ac:dyDescent="0.35">
      <c r="A3" s="2" t="s">
        <v>1</v>
      </c>
      <c r="B3" s="3">
        <f>40+B1</f>
        <v>47</v>
      </c>
      <c r="C3" s="3">
        <v>28</v>
      </c>
      <c r="D3" s="3">
        <v>62</v>
      </c>
      <c r="E3" s="3">
        <f>54+B1</f>
        <v>61</v>
      </c>
      <c r="F3" s="3">
        <v>46</v>
      </c>
      <c r="G3" s="3">
        <v>52</v>
      </c>
      <c r="H3" s="3">
        <v>72</v>
      </c>
      <c r="I3" s="3">
        <v>53</v>
      </c>
      <c r="J3" s="3">
        <f>60+B1</f>
        <v>67</v>
      </c>
      <c r="K3" s="3">
        <v>56</v>
      </c>
      <c r="L3" s="3">
        <v>34</v>
      </c>
      <c r="M3" s="3">
        <v>54</v>
      </c>
      <c r="N3" s="3">
        <f>57+B1</f>
        <v>64</v>
      </c>
      <c r="O3" s="3">
        <v>46</v>
      </c>
      <c r="P3" s="3">
        <v>71</v>
      </c>
      <c r="Q3" s="3">
        <f>50+B1</f>
        <v>57</v>
      </c>
      <c r="R3" s="3">
        <v>41</v>
      </c>
      <c r="S3" s="3">
        <v>38</v>
      </c>
      <c r="T3" s="3">
        <v>55</v>
      </c>
      <c r="U3" s="3">
        <v>42</v>
      </c>
      <c r="V3" s="3">
        <f>60+B1</f>
        <v>67</v>
      </c>
      <c r="W3" s="3">
        <v>49</v>
      </c>
      <c r="X3" s="3">
        <v>44</v>
      </c>
      <c r="Y3" s="3">
        <v>31</v>
      </c>
    </row>
    <row r="4" spans="1:25" x14ac:dyDescent="0.35">
      <c r="A4" s="2" t="s">
        <v>18</v>
      </c>
      <c r="B4" s="3">
        <f>B3*B3</f>
        <v>2209</v>
      </c>
      <c r="C4" s="3">
        <f t="shared" ref="C4:Y4" si="0">C3*C3</f>
        <v>784</v>
      </c>
      <c r="D4" s="3">
        <f t="shared" si="0"/>
        <v>3844</v>
      </c>
      <c r="E4" s="3">
        <f t="shared" si="0"/>
        <v>3721</v>
      </c>
      <c r="F4" s="3">
        <f t="shared" si="0"/>
        <v>2116</v>
      </c>
      <c r="G4" s="3">
        <f t="shared" si="0"/>
        <v>2704</v>
      </c>
      <c r="H4" s="3">
        <f t="shared" si="0"/>
        <v>5184</v>
      </c>
      <c r="I4" s="3">
        <f t="shared" si="0"/>
        <v>2809</v>
      </c>
      <c r="J4" s="3">
        <f t="shared" si="0"/>
        <v>4489</v>
      </c>
      <c r="K4" s="3">
        <f t="shared" si="0"/>
        <v>3136</v>
      </c>
      <c r="L4" s="3">
        <f t="shared" si="0"/>
        <v>1156</v>
      </c>
      <c r="M4" s="3">
        <f t="shared" si="0"/>
        <v>2916</v>
      </c>
      <c r="N4" s="3">
        <f t="shared" si="0"/>
        <v>4096</v>
      </c>
      <c r="O4" s="3">
        <f t="shared" si="0"/>
        <v>2116</v>
      </c>
      <c r="P4" s="3">
        <f t="shared" si="0"/>
        <v>5041</v>
      </c>
      <c r="Q4" s="3">
        <f t="shared" si="0"/>
        <v>3249</v>
      </c>
      <c r="R4" s="3">
        <f t="shared" si="0"/>
        <v>1681</v>
      </c>
      <c r="S4" s="3">
        <f t="shared" si="0"/>
        <v>1444</v>
      </c>
      <c r="T4" s="3">
        <f t="shared" si="0"/>
        <v>3025</v>
      </c>
      <c r="U4" s="3">
        <f t="shared" si="0"/>
        <v>1764</v>
      </c>
      <c r="V4" s="3">
        <f t="shared" si="0"/>
        <v>4489</v>
      </c>
      <c r="W4" s="3">
        <f t="shared" si="0"/>
        <v>2401</v>
      </c>
      <c r="X4" s="3">
        <f t="shared" si="0"/>
        <v>1936</v>
      </c>
      <c r="Y4" s="3">
        <f t="shared" si="0"/>
        <v>961</v>
      </c>
    </row>
    <row r="7" spans="1:25" x14ac:dyDescent="0.35">
      <c r="A7" s="10" t="s">
        <v>16</v>
      </c>
      <c r="B7" s="10"/>
      <c r="C7" s="10"/>
      <c r="D7" s="10"/>
      <c r="E7" s="10"/>
      <c r="F7" s="10">
        <f>SUM(B3:Y3)/COUNTA(B2:Y2)</f>
        <v>51.541666666666664</v>
      </c>
      <c r="G7" s="10"/>
      <c r="H7" s="10"/>
      <c r="I7" s="10"/>
      <c r="J7" s="10"/>
      <c r="K7" s="10"/>
      <c r="L7" s="10"/>
      <c r="M7" s="10"/>
    </row>
    <row r="8" spans="1:25" x14ac:dyDescent="0.35">
      <c r="A8" s="10" t="s">
        <v>21</v>
      </c>
      <c r="B8" s="10"/>
      <c r="C8" s="10"/>
      <c r="D8" s="10"/>
      <c r="E8" s="10"/>
      <c r="F8" s="10">
        <f>SUM(B4:Y4)/COUNTA(B3:Y3)</f>
        <v>2802.9583333333335</v>
      </c>
      <c r="G8" s="10"/>
      <c r="H8" s="10"/>
      <c r="I8" s="10"/>
      <c r="J8" s="10"/>
      <c r="K8" s="10"/>
      <c r="L8" s="10"/>
      <c r="M8" s="10"/>
    </row>
    <row r="9" spans="1:25" x14ac:dyDescent="0.35">
      <c r="A9" s="10" t="s">
        <v>17</v>
      </c>
      <c r="B9" s="10"/>
      <c r="C9" s="10"/>
      <c r="D9" s="10"/>
      <c r="E9" s="10"/>
      <c r="F9" s="10">
        <f>SUM(B4:Y4)/COUNTA(B2:Y2)-F7*F7</f>
        <v>146.41493055555611</v>
      </c>
      <c r="G9" s="10"/>
      <c r="H9" s="10"/>
      <c r="I9" s="10"/>
      <c r="J9" s="10"/>
      <c r="K9" s="10"/>
      <c r="L9" s="10"/>
      <c r="M9" s="10"/>
    </row>
    <row r="11" spans="1:25" ht="29" customHeight="1" x14ac:dyDescent="0.35">
      <c r="A11" s="11" t="s">
        <v>19</v>
      </c>
      <c r="B11" s="11"/>
      <c r="C11" s="11"/>
      <c r="D11" s="11"/>
      <c r="E11" s="11"/>
      <c r="F11" s="12">
        <f>SQRT(F9)</f>
        <v>12.100203740249835</v>
      </c>
      <c r="G11" s="12"/>
      <c r="H11" s="12"/>
      <c r="I11" s="12"/>
      <c r="J11" s="12"/>
      <c r="K11" s="12"/>
      <c r="L11" s="12"/>
      <c r="M11" s="12"/>
    </row>
    <row r="13" spans="1:25" ht="44.5" customHeight="1" x14ac:dyDescent="0.35">
      <c r="A13" s="11" t="s">
        <v>20</v>
      </c>
      <c r="B13" s="11"/>
      <c r="C13" s="11"/>
      <c r="D13" s="11"/>
      <c r="E13" s="11"/>
      <c r="F13" s="13">
        <f>SQRT(COUNTA(B2:Y2)/(COUNTA(B2:Y2)-1))*F11</f>
        <v>12.360452948878931</v>
      </c>
      <c r="G13" s="13"/>
      <c r="H13" s="13"/>
      <c r="I13" s="13"/>
      <c r="J13" s="13"/>
      <c r="K13" s="13"/>
      <c r="L13" s="13"/>
      <c r="M13" s="13"/>
    </row>
    <row r="15" spans="1:25" ht="43" customHeight="1" x14ac:dyDescent="0.35">
      <c r="A15" s="11" t="s">
        <v>22</v>
      </c>
      <c r="B15" s="11"/>
      <c r="C15" s="11"/>
      <c r="D15" s="11"/>
      <c r="E15" s="11"/>
      <c r="F15" s="13">
        <f>F13/SQRT(24)</f>
        <v>2.5230668928694193</v>
      </c>
      <c r="G15" s="13"/>
      <c r="H15" s="13"/>
      <c r="I15" s="13"/>
      <c r="J15" s="13"/>
      <c r="K15" s="13"/>
      <c r="L15" s="13"/>
      <c r="M15" s="13"/>
    </row>
    <row r="17" spans="1:13" x14ac:dyDescent="0.35">
      <c r="A17" s="11" t="s">
        <v>23</v>
      </c>
      <c r="B17" s="11"/>
      <c r="C17" s="11"/>
      <c r="D17" s="11"/>
      <c r="E17" s="11"/>
      <c r="F17" s="10"/>
      <c r="G17" s="10"/>
      <c r="H17" s="10"/>
      <c r="I17" s="10"/>
      <c r="J17" s="10"/>
      <c r="K17" s="10"/>
      <c r="L17" s="10"/>
      <c r="M17" s="10"/>
    </row>
    <row r="18" spans="1:13" x14ac:dyDescent="0.35">
      <c r="F18" s="10"/>
      <c r="G18" s="10"/>
      <c r="H18" s="10"/>
      <c r="I18" s="10"/>
      <c r="J18" s="10"/>
      <c r="K18" s="10"/>
      <c r="L18" s="10"/>
      <c r="M18" s="10"/>
    </row>
    <row r="19" spans="1:13" ht="29.5" customHeight="1" x14ac:dyDescent="0.35">
      <c r="A19" s="11" t="s">
        <v>24</v>
      </c>
      <c r="B19" s="11"/>
      <c r="C19" s="11"/>
      <c r="D19" s="11"/>
      <c r="E19" s="11"/>
      <c r="F19" s="13">
        <f>F17*F15</f>
        <v>0</v>
      </c>
      <c r="G19" s="13"/>
      <c r="H19" s="13"/>
      <c r="I19" s="13"/>
      <c r="J19" s="13"/>
      <c r="K19" s="13"/>
      <c r="L19" s="13"/>
      <c r="M19" s="13"/>
    </row>
    <row r="20" spans="1:13" ht="29.5" customHeight="1" x14ac:dyDescent="0.35"/>
  </sheetData>
  <mergeCells count="17">
    <mergeCell ref="A17:E17"/>
    <mergeCell ref="F17:M17"/>
    <mergeCell ref="F18:M18"/>
    <mergeCell ref="F19:M19"/>
    <mergeCell ref="A19:E19"/>
    <mergeCell ref="A13:E13"/>
    <mergeCell ref="F13:M13"/>
    <mergeCell ref="A8:E8"/>
    <mergeCell ref="F8:M8"/>
    <mergeCell ref="A15:E15"/>
    <mergeCell ref="F15:M15"/>
    <mergeCell ref="A7:E7"/>
    <mergeCell ref="F7:M7"/>
    <mergeCell ref="A9:E9"/>
    <mergeCell ref="F9:M9"/>
    <mergeCell ref="A11:E11"/>
    <mergeCell ref="F11:M1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7"/>
  <sheetViews>
    <sheetView workbookViewId="0">
      <selection activeCell="C7" sqref="C7:J7"/>
    </sheetView>
  </sheetViews>
  <sheetFormatPr defaultRowHeight="14.5" x14ac:dyDescent="0.35"/>
  <cols>
    <col min="1" max="1" width="10.6328125" customWidth="1"/>
    <col min="2" max="2" width="5.6328125" customWidth="1"/>
    <col min="3" max="10" width="6.6328125" customWidth="1"/>
  </cols>
  <sheetData>
    <row r="2" spans="1:11" x14ac:dyDescent="0.35">
      <c r="A2" s="4" t="s">
        <v>6</v>
      </c>
      <c r="B2" s="3" t="s">
        <v>3</v>
      </c>
      <c r="C2" s="3">
        <v>5</v>
      </c>
      <c r="D2" s="3">
        <v>15</v>
      </c>
      <c r="E2" s="3">
        <v>25</v>
      </c>
      <c r="F2" s="3">
        <v>35</v>
      </c>
      <c r="G2" s="3">
        <v>45</v>
      </c>
      <c r="H2" s="3">
        <v>55</v>
      </c>
      <c r="I2" s="3">
        <v>65</v>
      </c>
      <c r="J2" s="3">
        <v>75</v>
      </c>
    </row>
    <row r="3" spans="1:11" x14ac:dyDescent="0.35">
      <c r="A3" s="5" t="s">
        <v>7</v>
      </c>
      <c r="B3" s="3" t="s">
        <v>4</v>
      </c>
      <c r="C3" s="3">
        <v>15</v>
      </c>
      <c r="D3" s="3">
        <v>25</v>
      </c>
      <c r="E3" s="3">
        <v>35</v>
      </c>
      <c r="F3" s="3">
        <v>45</v>
      </c>
      <c r="G3" s="3">
        <v>55</v>
      </c>
      <c r="H3" s="3">
        <v>65</v>
      </c>
      <c r="I3" s="3">
        <v>75</v>
      </c>
      <c r="J3" s="3">
        <v>85</v>
      </c>
    </row>
    <row r="4" spans="1:11" x14ac:dyDescent="0.35">
      <c r="A4" s="6"/>
      <c r="B4" s="3" t="s">
        <v>5</v>
      </c>
      <c r="C4" s="3">
        <v>10</v>
      </c>
      <c r="D4" s="3">
        <v>20</v>
      </c>
      <c r="E4" s="3">
        <v>30</v>
      </c>
      <c r="F4" s="3">
        <v>40</v>
      </c>
      <c r="G4" s="3">
        <v>50</v>
      </c>
      <c r="H4" s="3">
        <v>60</v>
      </c>
      <c r="I4" s="3">
        <v>70</v>
      </c>
      <c r="J4" s="3">
        <v>80</v>
      </c>
    </row>
    <row r="5" spans="1:11" ht="62.5" customHeight="1" x14ac:dyDescent="0.35">
      <c r="A5" s="8" t="s">
        <v>8</v>
      </c>
      <c r="B5" s="8"/>
      <c r="C5" s="7"/>
      <c r="D5" s="7"/>
      <c r="E5" s="7" t="s">
        <v>15</v>
      </c>
      <c r="F5" s="7" t="s">
        <v>14</v>
      </c>
      <c r="G5" s="7" t="s">
        <v>13</v>
      </c>
      <c r="H5" s="7" t="s">
        <v>11</v>
      </c>
      <c r="I5" s="7" t="s">
        <v>12</v>
      </c>
      <c r="J5" s="7"/>
    </row>
    <row r="6" spans="1:11" ht="29" customHeight="1" x14ac:dyDescent="0.35">
      <c r="A6" s="9" t="s">
        <v>10</v>
      </c>
      <c r="B6" s="9"/>
      <c r="C6" s="3">
        <f>COUNTIFS('Входные данные'!$B$3:$Y$3,"&gt;="&amp;C2,'Входные данные'!$B$3:$Y$3,"&lt;"&amp;C3)</f>
        <v>0</v>
      </c>
      <c r="D6" s="3">
        <f>COUNTIFS('Входные данные'!$B$3:$Y$3,"&gt;="&amp;D2,'Входные данные'!$B$3:$Y$3,"&lt;"&amp;D3)</f>
        <v>0</v>
      </c>
      <c r="E6" s="3">
        <f>COUNTIFS('Входные данные'!$B$3:$Y$3,"&gt;="&amp;E2,'Входные данные'!$B$3:$Y$3,"&lt;"&amp;E3)</f>
        <v>3</v>
      </c>
      <c r="F6" s="3">
        <f>COUNTIFS('Входные данные'!$B$3:$Y$3,"&gt;="&amp;F2,'Входные данные'!$B$3:$Y$3,"&lt;"&amp;F3)</f>
        <v>4</v>
      </c>
      <c r="G6" s="3">
        <f>COUNTIFS('Входные данные'!$B$3:$Y$3,"&gt;="&amp;G2,'Входные данные'!$B$3:$Y$3,"&lt;"&amp;G3)</f>
        <v>7</v>
      </c>
      <c r="H6" s="3">
        <f>COUNTIFS('Входные данные'!$B$3:$Y$3,"&gt;="&amp;H2,'Входные данные'!$B$3:$Y$3,"&lt;"&amp;H3)</f>
        <v>6</v>
      </c>
      <c r="I6" s="3">
        <f>COUNTIFS('Входные данные'!$B$3:$Y$3,"&gt;="&amp;I2,'Входные данные'!$B$3:$Y$3,"&lt;"&amp;I3)</f>
        <v>4</v>
      </c>
      <c r="J6" s="3">
        <f>COUNTIFS('Входные данные'!$B$3:$Y$3,"&gt;="&amp;J2,'Входные данные'!$B$3:$Y$3,"&lt;"&amp;J3)</f>
        <v>0</v>
      </c>
      <c r="K6">
        <f>SUM(C6:J6)</f>
        <v>24</v>
      </c>
    </row>
    <row r="7" spans="1:11" ht="29" customHeight="1" x14ac:dyDescent="0.35">
      <c r="A7" s="9" t="s">
        <v>9</v>
      </c>
      <c r="B7" s="9"/>
      <c r="C7" s="3">
        <f>ROUND(C6/10, 3)</f>
        <v>0</v>
      </c>
      <c r="D7" s="3">
        <f t="shared" ref="D7:J7" si="0">ROUND(D6/10, 3)</f>
        <v>0</v>
      </c>
      <c r="E7" s="3">
        <f t="shared" si="0"/>
        <v>0.3</v>
      </c>
      <c r="F7" s="3">
        <f t="shared" si="0"/>
        <v>0.4</v>
      </c>
      <c r="G7" s="3">
        <f t="shared" si="0"/>
        <v>0.7</v>
      </c>
      <c r="H7" s="3">
        <f t="shared" si="0"/>
        <v>0.6</v>
      </c>
      <c r="I7" s="3">
        <f t="shared" si="0"/>
        <v>0.4</v>
      </c>
      <c r="J7" s="3">
        <f t="shared" si="0"/>
        <v>0</v>
      </c>
    </row>
  </sheetData>
  <mergeCells count="3">
    <mergeCell ref="A5:B5"/>
    <mergeCell ref="A6:B6"/>
    <mergeCell ref="A7:B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Входные данные</vt:lpstr>
      <vt:lpstr>Интервалы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</dc:creator>
  <cp:lastModifiedBy>V</cp:lastModifiedBy>
  <dcterms:created xsi:type="dcterms:W3CDTF">2017-04-04T14:40:25Z</dcterms:created>
  <dcterms:modified xsi:type="dcterms:W3CDTF">2017-04-04T18:07:48Z</dcterms:modified>
</cp:coreProperties>
</file>