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Repos\OhPossum-hw\OhPossum\hardware\"/>
    </mc:Choice>
  </mc:AlternateContent>
  <xr:revisionPtr revIDLastSave="0" documentId="13_ncr:1_{A081D125-873F-4031-8B69-3E107860C7C5}" xr6:coauthVersionLast="47" xr6:coauthVersionMax="47" xr10:uidLastSave="{00000000-0000-0000-0000-000000000000}"/>
  <bookViews>
    <workbookView xWindow="-28920" yWindow="-120" windowWidth="29040" windowHeight="15840" xr2:uid="{BD663A06-41EE-4F1E-90FA-5F3970629C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N9" i="1"/>
  <c r="O9" i="1" s="1"/>
  <c r="P9" i="1" s="1"/>
  <c r="M8" i="1"/>
  <c r="N8" i="1"/>
  <c r="O8" i="1"/>
  <c r="P8" i="1" s="1"/>
  <c r="G9" i="1"/>
  <c r="H9" i="1"/>
  <c r="F9" i="1"/>
  <c r="P3" i="1"/>
  <c r="P4" i="1"/>
  <c r="P5" i="1"/>
  <c r="P6" i="1"/>
  <c r="P7" i="1"/>
  <c r="P2" i="1"/>
  <c r="O3" i="1"/>
  <c r="O4" i="1"/>
  <c r="O5" i="1"/>
  <c r="O6" i="1"/>
  <c r="O7" i="1"/>
  <c r="O2" i="1"/>
  <c r="N3" i="1"/>
  <c r="N4" i="1"/>
  <c r="N5" i="1"/>
  <c r="N6" i="1"/>
  <c r="N7" i="1"/>
  <c r="N2" i="1"/>
  <c r="M3" i="1"/>
  <c r="M4" i="1"/>
  <c r="M5" i="1"/>
  <c r="M6" i="1"/>
  <c r="M7" i="1"/>
  <c r="H3" i="1"/>
  <c r="H4" i="1"/>
  <c r="H5" i="1"/>
  <c r="H6" i="1"/>
  <c r="H7" i="1"/>
  <c r="H8" i="1"/>
  <c r="H2" i="1"/>
  <c r="G3" i="1"/>
  <c r="G4" i="1"/>
  <c r="G5" i="1"/>
  <c r="G6" i="1"/>
  <c r="G7" i="1"/>
  <c r="G8" i="1"/>
  <c r="G2" i="1"/>
  <c r="M2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<sst xmlns="http://schemas.openxmlformats.org/spreadsheetml/2006/main" count="15" uniqueCount="15">
  <si>
    <t>Intended hole size (mm):</t>
  </si>
  <si>
    <t>Printed hole size (mm):</t>
  </si>
  <si>
    <t>Pre-print hole size:</t>
  </si>
  <si>
    <t>*sanded</t>
  </si>
  <si>
    <t>*crooked top layer</t>
  </si>
  <si>
    <t>(slotted)</t>
  </si>
  <si>
    <t>Error (mm):</t>
  </si>
  <si>
    <t>Alt hole size (mm):</t>
  </si>
  <si>
    <t>Holes we want :)</t>
  </si>
  <si>
    <t>Holes we get…</t>
  </si>
  <si>
    <t>Alt error:</t>
  </si>
  <si>
    <t>Avg error:</t>
  </si>
  <si>
    <t>What joe (this guy…) thinks:</t>
  </si>
  <si>
    <t>What we gonna do!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</si>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</sst>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Primary measurement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843593081058265E-2"/>
                  <c:y val="0.17840591141510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42.4</c:v>
                </c:pt>
                <c:pt idx="1">
                  <c:v>36</c:v>
                </c:pt>
                <c:pt idx="2">
                  <c:v>7</c:v>
                </c:pt>
                <c:pt idx="3">
                  <c:v>4.3</c:v>
                </c:pt>
                <c:pt idx="4">
                  <c:v>3</c:v>
                </c:pt>
                <c:pt idx="5">
                  <c:v>2.5</c:v>
                </c:pt>
                <c:pt idx="6">
                  <c:v>2.5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41.6</c:v>
                </c:pt>
                <c:pt idx="1">
                  <c:v>35.6</c:v>
                </c:pt>
                <c:pt idx="2">
                  <c:v>6.63</c:v>
                </c:pt>
                <c:pt idx="3">
                  <c:v>3.9</c:v>
                </c:pt>
                <c:pt idx="4">
                  <c:v>2.65</c:v>
                </c:pt>
                <c:pt idx="5">
                  <c:v>2.1800000000000002</c:v>
                </c:pt>
                <c:pt idx="6">
                  <c:v>2.2799999999999998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24-40DB-A58E-8CE3F898A3AC}"/>
            </c:ext>
          </c:extLst>
        </c:ser>
        <c:ser>
          <c:idx val="1"/>
          <c:order val="1"/>
          <c:tx>
            <c:v>Secondary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587642092159938E-2"/>
                  <c:y val="1.64821023002045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42.4</c:v>
                </c:pt>
                <c:pt idx="1">
                  <c:v>36</c:v>
                </c:pt>
                <c:pt idx="2">
                  <c:v>7</c:v>
                </c:pt>
                <c:pt idx="3">
                  <c:v>4.3</c:v>
                </c:pt>
                <c:pt idx="4">
                  <c:v>3</c:v>
                </c:pt>
                <c:pt idx="5">
                  <c:v>2.5</c:v>
                </c:pt>
                <c:pt idx="6">
                  <c:v>2.5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42.2</c:v>
                </c:pt>
                <c:pt idx="1">
                  <c:v>35.4</c:v>
                </c:pt>
                <c:pt idx="2">
                  <c:v>6.75</c:v>
                </c:pt>
                <c:pt idx="3">
                  <c:v>3.88</c:v>
                </c:pt>
                <c:pt idx="4">
                  <c:v>2.6</c:v>
                </c:pt>
                <c:pt idx="5">
                  <c:v>2.16</c:v>
                </c:pt>
                <c:pt idx="6">
                  <c:v>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24-40DB-A58E-8CE3F898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05040"/>
        <c:axId val="1997561072"/>
      </c:scatterChart>
      <c:valAx>
        <c:axId val="14860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61072"/>
        <c:crosses val="autoZero"/>
        <c:crossBetween val="midCat"/>
      </c:valAx>
      <c:valAx>
        <c:axId val="19975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0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10</xdr:row>
      <xdr:rowOff>71436</xdr:rowOff>
    </xdr:from>
    <xdr:to>
      <xdr:col>9</xdr:col>
      <xdr:colOff>97193</xdr:colOff>
      <xdr:row>32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E0A805-9673-A439-8207-13EC203DF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CB1F-97D2-4B1B-9D30-732217DA17D4}">
  <dimension ref="A1:P9"/>
  <sheetViews>
    <sheetView tabSelected="1" zoomScale="98" zoomScaleNormal="98" workbookViewId="0">
      <selection activeCell="M13" sqref="M13"/>
    </sheetView>
  </sheetViews>
  <sheetFormatPr defaultRowHeight="15" x14ac:dyDescent="0.25"/>
  <cols>
    <col min="1" max="1" width="23.140625" bestFit="1" customWidth="1"/>
    <col min="2" max="2" width="17.7109375" bestFit="1" customWidth="1"/>
    <col min="3" max="3" width="21.7109375" bestFit="1" customWidth="1"/>
    <col min="4" max="4" width="17.5703125" bestFit="1" customWidth="1"/>
    <col min="5" max="5" width="17.42578125" bestFit="1" customWidth="1"/>
    <col min="6" max="6" width="11.140625" bestFit="1" customWidth="1"/>
    <col min="12" max="12" width="18.140625" bestFit="1" customWidth="1"/>
    <col min="13" max="13" width="13.7109375" bestFit="1" customWidth="1"/>
    <col min="14" max="14" width="26" bestFit="1" customWidth="1"/>
    <col min="15" max="15" width="18.140625" bestFit="1" customWidth="1"/>
  </cols>
  <sheetData>
    <row r="1" spans="1:16" x14ac:dyDescent="0.25">
      <c r="A1" t="s">
        <v>0</v>
      </c>
      <c r="B1" t="s">
        <v>2</v>
      </c>
      <c r="C1" t="s">
        <v>1</v>
      </c>
      <c r="D1" t="s">
        <v>7</v>
      </c>
      <c r="F1" t="s">
        <v>6</v>
      </c>
      <c r="G1" t="s">
        <v>10</v>
      </c>
      <c r="H1" t="s">
        <v>11</v>
      </c>
      <c r="L1" t="s">
        <v>8</v>
      </c>
      <c r="M1" t="s">
        <v>9</v>
      </c>
      <c r="N1" t="s">
        <v>12</v>
      </c>
      <c r="O1" t="s">
        <v>13</v>
      </c>
      <c r="P1" t="s">
        <v>14</v>
      </c>
    </row>
    <row r="2" spans="1:16" x14ac:dyDescent="0.25">
      <c r="A2">
        <v>41</v>
      </c>
      <c r="B2">
        <v>42.4</v>
      </c>
      <c r="C2">
        <v>41.6</v>
      </c>
      <c r="D2">
        <v>42.2</v>
      </c>
      <c r="E2" t="s">
        <v>3</v>
      </c>
      <c r="F2">
        <f>B2-C2</f>
        <v>0.79999999999999716</v>
      </c>
      <c r="G2">
        <f>B2-D2</f>
        <v>0.19999999999999574</v>
      </c>
      <c r="H2">
        <f>AVERAGE(F2:G2)</f>
        <v>0.49999999999999645</v>
      </c>
      <c r="L2">
        <v>41</v>
      </c>
      <c r="M2">
        <f>(L2+0.2926) / 0.9917</f>
        <v>41.638197035393766</v>
      </c>
      <c r="N2">
        <f>L2+H2</f>
        <v>41.5</v>
      </c>
      <c r="O2">
        <f>ROUND(MAX(M2:N2), 1)</f>
        <v>41.6</v>
      </c>
      <c r="P2">
        <f>O2/2</f>
        <v>20.8</v>
      </c>
    </row>
    <row r="3" spans="1:16" x14ac:dyDescent="0.25">
      <c r="A3">
        <v>36</v>
      </c>
      <c r="B3">
        <v>36</v>
      </c>
      <c r="C3">
        <v>35.6</v>
      </c>
      <c r="D3">
        <v>35.4</v>
      </c>
      <c r="F3">
        <f t="shared" ref="F3:F9" si="0">B3-C3</f>
        <v>0.39999999999999858</v>
      </c>
      <c r="G3">
        <f t="shared" ref="G3:G9" si="1">B3-D3</f>
        <v>0.60000000000000142</v>
      </c>
      <c r="H3">
        <f t="shared" ref="H3:H9" si="2">AVERAGE(F3:G3)</f>
        <v>0.5</v>
      </c>
      <c r="L3">
        <v>36</v>
      </c>
      <c r="M3">
        <f t="shared" ref="M3:M9" si="3">(L3+0.2926) / 0.9917</f>
        <v>36.596349702531008</v>
      </c>
      <c r="N3">
        <f t="shared" ref="N3:N9" si="4">L3+H3</f>
        <v>36.5</v>
      </c>
      <c r="O3">
        <f t="shared" ref="O3:O9" si="5">ROUND(MAX(M3:N3), 1)</f>
        <v>36.6</v>
      </c>
      <c r="P3">
        <f t="shared" ref="P3:P9" si="6">O3/2</f>
        <v>18.3</v>
      </c>
    </row>
    <row r="4" spans="1:16" x14ac:dyDescent="0.25">
      <c r="A4">
        <v>7</v>
      </c>
      <c r="B4">
        <v>7</v>
      </c>
      <c r="C4">
        <v>6.63</v>
      </c>
      <c r="D4">
        <v>6.75</v>
      </c>
      <c r="F4">
        <f t="shared" si="0"/>
        <v>0.37000000000000011</v>
      </c>
      <c r="G4">
        <f t="shared" si="1"/>
        <v>0.25</v>
      </c>
      <c r="H4">
        <f t="shared" si="2"/>
        <v>0.31000000000000005</v>
      </c>
      <c r="L4">
        <v>7</v>
      </c>
      <c r="M4">
        <f t="shared" si="3"/>
        <v>7.3536351719269941</v>
      </c>
      <c r="N4">
        <f t="shared" si="4"/>
        <v>7.3100000000000005</v>
      </c>
      <c r="O4">
        <f t="shared" si="5"/>
        <v>7.4</v>
      </c>
      <c r="P4">
        <f t="shared" si="6"/>
        <v>3.7</v>
      </c>
    </row>
    <row r="5" spans="1:16" x14ac:dyDescent="0.25">
      <c r="A5">
        <v>4</v>
      </c>
      <c r="B5">
        <v>4.3</v>
      </c>
      <c r="C5">
        <v>3.9</v>
      </c>
      <c r="D5">
        <v>3.88</v>
      </c>
      <c r="E5" t="s">
        <v>4</v>
      </c>
      <c r="F5">
        <f t="shared" si="0"/>
        <v>0.39999999999999991</v>
      </c>
      <c r="G5">
        <f t="shared" si="1"/>
        <v>0.41999999999999993</v>
      </c>
      <c r="H5">
        <f t="shared" si="2"/>
        <v>0.40999999999999992</v>
      </c>
      <c r="L5">
        <v>4</v>
      </c>
      <c r="M5">
        <f t="shared" si="3"/>
        <v>4.3285267722093375</v>
      </c>
      <c r="N5">
        <f t="shared" si="4"/>
        <v>4.41</v>
      </c>
      <c r="O5">
        <f t="shared" si="5"/>
        <v>4.4000000000000004</v>
      </c>
      <c r="P5">
        <f t="shared" si="6"/>
        <v>2.2000000000000002</v>
      </c>
    </row>
    <row r="6" spans="1:16" x14ac:dyDescent="0.25">
      <c r="A6">
        <v>3</v>
      </c>
      <c r="B6">
        <v>3</v>
      </c>
      <c r="C6">
        <v>2.65</v>
      </c>
      <c r="D6">
        <v>2.6</v>
      </c>
      <c r="F6">
        <f t="shared" si="0"/>
        <v>0.35000000000000009</v>
      </c>
      <c r="G6">
        <f t="shared" si="1"/>
        <v>0.39999999999999991</v>
      </c>
      <c r="H6">
        <f t="shared" si="2"/>
        <v>0.375</v>
      </c>
      <c r="L6">
        <v>3</v>
      </c>
      <c r="M6">
        <f t="shared" si="3"/>
        <v>3.3201573056367852</v>
      </c>
      <c r="N6">
        <f t="shared" si="4"/>
        <v>3.375</v>
      </c>
      <c r="O6">
        <f t="shared" si="5"/>
        <v>3.4</v>
      </c>
      <c r="P6">
        <f t="shared" si="6"/>
        <v>1.7</v>
      </c>
    </row>
    <row r="7" spans="1:16" x14ac:dyDescent="0.25">
      <c r="A7">
        <v>2.5</v>
      </c>
      <c r="B7">
        <v>2.5</v>
      </c>
      <c r="C7">
        <v>2.1800000000000002</v>
      </c>
      <c r="D7">
        <v>2.16</v>
      </c>
      <c r="F7">
        <f t="shared" si="0"/>
        <v>0.31999999999999984</v>
      </c>
      <c r="G7">
        <f t="shared" si="1"/>
        <v>0.33999999999999986</v>
      </c>
      <c r="H7">
        <f t="shared" si="2"/>
        <v>0.32999999999999985</v>
      </c>
      <c r="L7">
        <v>2.5</v>
      </c>
      <c r="M7">
        <f t="shared" si="3"/>
        <v>2.8159725723505091</v>
      </c>
      <c r="N7">
        <f t="shared" si="4"/>
        <v>2.83</v>
      </c>
      <c r="O7">
        <f t="shared" si="5"/>
        <v>2.8</v>
      </c>
      <c r="P7">
        <f t="shared" si="6"/>
        <v>1.4</v>
      </c>
    </row>
    <row r="8" spans="1:16" x14ac:dyDescent="0.25">
      <c r="A8">
        <v>2.5</v>
      </c>
      <c r="B8">
        <v>2.5</v>
      </c>
      <c r="C8">
        <v>2.2799999999999998</v>
      </c>
      <c r="D8">
        <v>2.35</v>
      </c>
      <c r="E8" t="s">
        <v>5</v>
      </c>
      <c r="F8">
        <f t="shared" si="0"/>
        <v>0.2200000000000002</v>
      </c>
      <c r="G8">
        <f t="shared" si="1"/>
        <v>0.14999999999999991</v>
      </c>
      <c r="H8">
        <f t="shared" si="2"/>
        <v>0.18500000000000005</v>
      </c>
      <c r="L8">
        <v>2</v>
      </c>
      <c r="M8">
        <f t="shared" si="3"/>
        <v>2.3117878390642335</v>
      </c>
      <c r="N8">
        <f t="shared" si="4"/>
        <v>2.1850000000000001</v>
      </c>
      <c r="O8">
        <f t="shared" si="5"/>
        <v>2.2999999999999998</v>
      </c>
      <c r="P8">
        <f t="shared" si="6"/>
        <v>1.1499999999999999</v>
      </c>
    </row>
    <row r="9" spans="1:16" x14ac:dyDescent="0.25">
      <c r="A9">
        <v>2</v>
      </c>
      <c r="B9">
        <v>2</v>
      </c>
      <c r="C9">
        <v>1.51</v>
      </c>
      <c r="D9">
        <v>1.7</v>
      </c>
      <c r="F9">
        <f t="shared" si="0"/>
        <v>0.49</v>
      </c>
      <c r="G9">
        <f t="shared" si="1"/>
        <v>0.30000000000000004</v>
      </c>
      <c r="H9">
        <f t="shared" si="2"/>
        <v>0.39500000000000002</v>
      </c>
      <c r="L9">
        <v>2.9</v>
      </c>
      <c r="M9">
        <f t="shared" si="3"/>
        <v>3.2193203589795303</v>
      </c>
      <c r="N9">
        <f t="shared" si="4"/>
        <v>3.2949999999999999</v>
      </c>
      <c r="O9">
        <f t="shared" si="5"/>
        <v>3.3</v>
      </c>
      <c r="P9">
        <f t="shared" si="6"/>
        <v>1.65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Brooke</dc:creator>
  <cp:lastModifiedBy>Sasha Brooke</cp:lastModifiedBy>
  <dcterms:created xsi:type="dcterms:W3CDTF">2025-03-02T05:22:07Z</dcterms:created>
  <dcterms:modified xsi:type="dcterms:W3CDTF">2025-03-08T05:14:33Z</dcterms:modified>
</cp:coreProperties>
</file>