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lexlazutkina/Desktop/studying/Машинное обучение/"/>
    </mc:Choice>
  </mc:AlternateContent>
  <xr:revisionPtr revIDLastSave="0" documentId="13_ncr:1_{D03EB570-7DB6-CE45-B839-F65835BF4F82}" xr6:coauthVersionLast="47" xr6:coauthVersionMax="47" xr10:uidLastSave="{00000000-0000-0000-0000-000000000000}"/>
  <bookViews>
    <workbookView xWindow="0" yWindow="500" windowWidth="23260" windowHeight="12460" activeTab="5" xr2:uid="{00000000-000D-0000-FFFF-FFFF00000000}"/>
  </bookViews>
  <sheets>
    <sheet name="Введение" sheetId="1" r:id="rId1"/>
    <sheet name="Данные" sheetId="2" r:id="rId2"/>
    <sheet name="Задание 1" sheetId="9" r:id="rId3"/>
    <sheet name="Задание 2" sheetId="4" r:id="rId4"/>
    <sheet name="Задание 3" sheetId="7" r:id="rId5"/>
    <sheet name="Задание 4" sheetId="6" r:id="rId6"/>
    <sheet name="ROC" sheetId="10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0" l="1"/>
  <c r="C55" i="10"/>
  <c r="E55" i="10" s="1"/>
  <c r="B55" i="10"/>
  <c r="D54" i="10"/>
  <c r="C54" i="10"/>
  <c r="E54" i="10" s="1"/>
  <c r="B54" i="10"/>
  <c r="E53" i="10"/>
  <c r="D53" i="10"/>
  <c r="C53" i="10"/>
  <c r="B53" i="10"/>
  <c r="D52" i="10"/>
  <c r="C52" i="10"/>
  <c r="E52" i="10" s="1"/>
  <c r="B52" i="10"/>
  <c r="D51" i="10"/>
  <c r="C51" i="10"/>
  <c r="E51" i="10" s="1"/>
  <c r="B51" i="10"/>
  <c r="D50" i="10"/>
  <c r="C50" i="10"/>
  <c r="E50" i="10" s="1"/>
  <c r="B50" i="10"/>
  <c r="E49" i="10"/>
  <c r="D49" i="10"/>
  <c r="C49" i="10"/>
  <c r="B49" i="10"/>
  <c r="D48" i="10"/>
  <c r="C48" i="10"/>
  <c r="E48" i="10" s="1"/>
  <c r="B48" i="10"/>
  <c r="D47" i="10"/>
  <c r="C47" i="10"/>
  <c r="E47" i="10" s="1"/>
  <c r="B47" i="10"/>
  <c r="D46" i="10"/>
  <c r="C46" i="10"/>
  <c r="E46" i="10" s="1"/>
  <c r="B46" i="10"/>
  <c r="E45" i="10"/>
  <c r="D45" i="10"/>
  <c r="C45" i="10"/>
  <c r="B45" i="10"/>
  <c r="D44" i="10"/>
  <c r="C44" i="10"/>
  <c r="E44" i="10" s="1"/>
  <c r="B44" i="10"/>
  <c r="D43" i="10"/>
  <c r="C43" i="10"/>
  <c r="E43" i="10" s="1"/>
  <c r="B43" i="10"/>
  <c r="D42" i="10"/>
  <c r="C42" i="10"/>
  <c r="E42" i="10" s="1"/>
  <c r="B42" i="10"/>
  <c r="E41" i="10"/>
  <c r="D41" i="10"/>
  <c r="C41" i="10"/>
  <c r="B41" i="10"/>
  <c r="D40" i="10"/>
  <c r="C40" i="10"/>
  <c r="E40" i="10" s="1"/>
  <c r="B40" i="10"/>
  <c r="D39" i="10"/>
  <c r="C39" i="10"/>
  <c r="E39" i="10" s="1"/>
  <c r="B39" i="10"/>
  <c r="D38" i="10"/>
  <c r="C38" i="10"/>
  <c r="E38" i="10" s="1"/>
  <c r="B38" i="10"/>
  <c r="E37" i="10"/>
  <c r="D37" i="10"/>
  <c r="C37" i="10"/>
  <c r="B37" i="10"/>
  <c r="D36" i="10"/>
  <c r="C36" i="10"/>
  <c r="E36" i="10" s="1"/>
  <c r="B36" i="10"/>
  <c r="F18" i="10"/>
  <c r="E18" i="10"/>
  <c r="F17" i="10"/>
  <c r="E17" i="10"/>
  <c r="E16" i="10"/>
  <c r="F16" i="10" s="1"/>
  <c r="E15" i="10"/>
  <c r="F15" i="10" s="1"/>
  <c r="F14" i="10"/>
  <c r="E14" i="10"/>
  <c r="F13" i="10"/>
  <c r="E13" i="10"/>
  <c r="E12" i="10"/>
  <c r="F12" i="10" s="1"/>
  <c r="E11" i="10"/>
  <c r="F11" i="10" s="1"/>
  <c r="F10" i="10"/>
  <c r="E10" i="10"/>
  <c r="E9" i="10"/>
  <c r="X34" i="7"/>
  <c r="Y34" i="7"/>
  <c r="X35" i="7"/>
  <c r="Y35" i="7"/>
  <c r="X36" i="7"/>
  <c r="Y36" i="7"/>
  <c r="X37" i="7"/>
  <c r="Y37" i="7"/>
  <c r="X38" i="7"/>
  <c r="Y38" i="7"/>
  <c r="X39" i="7"/>
  <c r="Y39" i="7"/>
  <c r="X40" i="7"/>
  <c r="Y40" i="7"/>
  <c r="X41" i="7"/>
  <c r="Y41" i="7"/>
  <c r="X42" i="7"/>
  <c r="Y42" i="7"/>
  <c r="X43" i="7"/>
  <c r="Y43" i="7"/>
  <c r="X44" i="7"/>
  <c r="Y44" i="7"/>
  <c r="X45" i="7"/>
  <c r="Y45" i="7"/>
  <c r="X46" i="7"/>
  <c r="Y46" i="7"/>
  <c r="X47" i="7"/>
  <c r="Y47" i="7"/>
  <c r="X48" i="7"/>
  <c r="Y48" i="7"/>
  <c r="X49" i="7"/>
  <c r="Y49" i="7"/>
  <c r="X50" i="7"/>
  <c r="Y50" i="7"/>
  <c r="X51" i="7"/>
  <c r="Y51" i="7"/>
  <c r="X52" i="7"/>
  <c r="Y52" i="7"/>
  <c r="V52" i="7"/>
  <c r="U52" i="7"/>
  <c r="W51" i="7"/>
  <c r="V51" i="7"/>
  <c r="U51" i="7"/>
  <c r="T51" i="7"/>
  <c r="W50" i="7"/>
  <c r="V50" i="7"/>
  <c r="U50" i="7"/>
  <c r="T50" i="7"/>
  <c r="W49" i="7"/>
  <c r="V49" i="7"/>
  <c r="U49" i="7"/>
  <c r="T49" i="7"/>
  <c r="W48" i="7"/>
  <c r="V48" i="7"/>
  <c r="U48" i="7"/>
  <c r="T48" i="7"/>
  <c r="W47" i="7"/>
  <c r="V47" i="7"/>
  <c r="U47" i="7"/>
  <c r="T47" i="7"/>
  <c r="W46" i="7"/>
  <c r="V46" i="7"/>
  <c r="U46" i="7"/>
  <c r="T46" i="7"/>
  <c r="W45" i="7"/>
  <c r="V45" i="7"/>
  <c r="U45" i="7"/>
  <c r="T45" i="7"/>
  <c r="W44" i="7"/>
  <c r="V44" i="7"/>
  <c r="U44" i="7"/>
  <c r="T44" i="7"/>
  <c r="W43" i="7"/>
  <c r="V43" i="7"/>
  <c r="U43" i="7"/>
  <c r="T43" i="7"/>
  <c r="W42" i="7"/>
  <c r="V42" i="7"/>
  <c r="U42" i="7"/>
  <c r="T42" i="7"/>
  <c r="W41" i="7"/>
  <c r="V41" i="7"/>
  <c r="U41" i="7"/>
  <c r="T41" i="7"/>
  <c r="W40" i="7"/>
  <c r="V40" i="7"/>
  <c r="U40" i="7"/>
  <c r="T40" i="7"/>
  <c r="W39" i="7"/>
  <c r="V39" i="7"/>
  <c r="U39" i="7"/>
  <c r="T39" i="7"/>
  <c r="W38" i="7"/>
  <c r="V38" i="7"/>
  <c r="U38" i="7"/>
  <c r="T38" i="7"/>
  <c r="W37" i="7"/>
  <c r="V37" i="7"/>
  <c r="U37" i="7"/>
  <c r="T37" i="7"/>
  <c r="W36" i="7"/>
  <c r="V36" i="7"/>
  <c r="U36" i="7"/>
  <c r="T36" i="7"/>
  <c r="W35" i="7"/>
  <c r="V35" i="7"/>
  <c r="U35" i="7"/>
  <c r="T35" i="7"/>
  <c r="W34" i="7"/>
  <c r="V34" i="7"/>
  <c r="U34" i="7"/>
  <c r="T34" i="7"/>
  <c r="W33" i="7"/>
  <c r="V33" i="7"/>
  <c r="U33" i="7"/>
  <c r="X33" i="7" s="1"/>
  <c r="T33" i="7"/>
  <c r="Y33" i="7" s="1"/>
  <c r="Y32" i="7"/>
  <c r="W32" i="7"/>
  <c r="V32" i="7"/>
  <c r="U32" i="7"/>
  <c r="X32" i="7" s="1"/>
  <c r="T32" i="7"/>
  <c r="X29" i="7"/>
  <c r="Y29" i="7" s="1"/>
  <c r="X28" i="7"/>
  <c r="Y28" i="7" s="1"/>
  <c r="X27" i="7"/>
  <c r="Y27" i="7" s="1"/>
  <c r="X26" i="7"/>
  <c r="Y26" i="7" s="1"/>
  <c r="X25" i="7"/>
  <c r="Y25" i="7" s="1"/>
  <c r="X24" i="7"/>
  <c r="Y24" i="7" s="1"/>
  <c r="X23" i="7"/>
  <c r="Y23" i="7" s="1"/>
  <c r="X22" i="7"/>
  <c r="Y22" i="7" s="1"/>
  <c r="X21" i="7"/>
  <c r="Y21" i="7" s="1"/>
  <c r="X20" i="7"/>
  <c r="Y20" i="7" s="1"/>
  <c r="X19" i="7"/>
  <c r="Y19" i="7" s="1"/>
  <c r="Y18" i="7"/>
  <c r="X18" i="7"/>
  <c r="X17" i="7"/>
  <c r="Y17" i="7" s="1"/>
  <c r="X16" i="7"/>
  <c r="Y16" i="7" s="1"/>
  <c r="X15" i="7"/>
  <c r="Y15" i="7" s="1"/>
  <c r="X14" i="7"/>
  <c r="Y14" i="7" s="1"/>
  <c r="X13" i="7"/>
  <c r="Y13" i="7" s="1"/>
  <c r="X12" i="7"/>
  <c r="Y12" i="7" s="1"/>
  <c r="X11" i="7"/>
  <c r="Y11" i="7" s="1"/>
  <c r="X10" i="7"/>
  <c r="Y10" i="7" s="1"/>
  <c r="X9" i="7"/>
  <c r="Y9" i="7" s="1"/>
  <c r="X8" i="7"/>
  <c r="Y8" i="7" s="1"/>
  <c r="X7" i="7"/>
  <c r="Y7" i="7" s="1"/>
  <c r="X6" i="7"/>
  <c r="Y6" i="7" s="1"/>
  <c r="X5" i="7"/>
  <c r="Y5" i="7" s="1"/>
  <c r="P82" i="4"/>
  <c r="N83" i="4" s="1"/>
  <c r="P83" i="4" s="1"/>
  <c r="N84" i="4" s="1"/>
  <c r="O82" i="4"/>
  <c r="M83" i="4" s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4" i="2"/>
  <c r="H28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4" i="2"/>
  <c r="O83" i="4" l="1"/>
  <c r="M84" i="4" s="1"/>
  <c r="O84" i="4" s="1"/>
  <c r="M85" i="4" s="1"/>
  <c r="P84" i="4" l="1"/>
  <c r="N85" i="4" s="1"/>
  <c r="P85" i="4" s="1"/>
  <c r="O85" i="4"/>
  <c r="G47" i="10" l="1"/>
  <c r="G49" i="10"/>
  <c r="F35" i="10"/>
  <c r="E35" i="10"/>
  <c r="F50" i="10"/>
  <c r="F47" i="10"/>
  <c r="F49" i="10"/>
  <c r="F53" i="10"/>
  <c r="F45" i="10"/>
  <c r="F55" i="10"/>
  <c r="F44" i="10"/>
  <c r="G55" i="10"/>
  <c r="G44" i="10"/>
  <c r="F41" i="10"/>
  <c r="F43" i="10"/>
  <c r="G52" i="10"/>
  <c r="F48" i="10"/>
  <c r="G37" i="10"/>
  <c r="G53" i="10"/>
  <c r="F46" i="10"/>
  <c r="F42" i="10"/>
  <c r="F51" i="10"/>
  <c r="G36" i="10"/>
  <c r="F40" i="10"/>
  <c r="G35" i="10"/>
  <c r="D35" i="10"/>
  <c r="C35" i="10"/>
  <c r="B35" i="10"/>
  <c r="F36" i="10"/>
  <c r="G50" i="10"/>
  <c r="G48" i="10"/>
  <c r="G39" i="10"/>
  <c r="G45" i="10"/>
  <c r="F38" i="10"/>
  <c r="F52" i="10"/>
  <c r="G51" i="10"/>
  <c r="F39" i="10"/>
  <c r="G41" i="10"/>
  <c r="F37" i="10"/>
  <c r="G42" i="10"/>
  <c r="G43" i="10"/>
  <c r="G38" i="10"/>
  <c r="G54" i="10"/>
  <c r="G46" i="10"/>
  <c r="G40" i="10"/>
  <c r="F54" i="10"/>
</calcChain>
</file>

<file path=xl/sharedStrings.xml><?xml version="1.0" encoding="utf-8"?>
<sst xmlns="http://schemas.openxmlformats.org/spreadsheetml/2006/main" count="88" uniqueCount="80">
  <si>
    <t>Обучающая выборка</t>
  </si>
  <si>
    <t>Возраст</t>
  </si>
  <si>
    <t>Уровень холестерина</t>
  </si>
  <si>
    <t>Давление (систолическое)</t>
  </si>
  <si>
    <t>Класс (0 - без заболевания, 1 - заболевание)</t>
  </si>
  <si>
    <t>Описание признаков</t>
  </si>
  <si>
    <r>
      <t>1. Возраст</t>
    </r>
    <r>
      <rPr>
        <sz val="7"/>
        <color rgb="FF222222"/>
        <rFont val="Var(--sds-font-family-01)"/>
      </rPr>
      <t>: Возраст пациента (в годах).</t>
    </r>
  </si>
  <si>
    <r>
      <t>2. Уровень холестерина</t>
    </r>
    <r>
      <rPr>
        <sz val="7"/>
        <color rgb="FF222222"/>
        <rFont val="Var(--sds-font-family-01)"/>
      </rPr>
      <t>: Уровень холестерина в крови (в мг/дл).</t>
    </r>
  </si>
  <si>
    <r>
      <t>3. Давление (систолическое)</t>
    </r>
    <r>
      <rPr>
        <sz val="7"/>
        <color rgb="FF222222"/>
        <rFont val="Var(--sds-font-family-01)"/>
      </rPr>
      <t>: Систолическое артериальное давление (в мм рт. ст.).</t>
    </r>
  </si>
  <si>
    <r>
      <t>4. Индекс массы тела (ИМТ)</t>
    </r>
    <r>
      <rPr>
        <sz val="7"/>
        <color rgb="FF222222"/>
        <rFont val="Var(--sds-font-family-01)"/>
      </rPr>
      <t>: Индекс массы тела (в кг/м²).</t>
    </r>
  </si>
  <si>
    <r>
      <t>5. Класс</t>
    </r>
    <r>
      <rPr>
        <sz val="7"/>
        <color rgb="FF222222"/>
        <rFont val="Var(--sds-font-family-01)"/>
      </rPr>
      <t>: Целевая переменная (0 - без заболевания, 1 - заболевание).</t>
    </r>
  </si>
  <si>
    <t>№ строки</t>
  </si>
  <si>
    <t>Отступ</t>
  </si>
  <si>
    <t>y-эталон</t>
  </si>
  <si>
    <t>y-расчет</t>
  </si>
  <si>
    <t>1*(45w1+220w2+130w3+w0)=</t>
  </si>
  <si>
    <t>45w1+220w2+130w3+w0</t>
  </si>
  <si>
    <t>0*(34w1+180w2+120w3+w0)=</t>
  </si>
  <si>
    <t>1*(50w1+240w2+140w3+w0)=</t>
  </si>
  <si>
    <t>50w1+240w2+140w3+w0</t>
  </si>
  <si>
    <t>0*(29w1+160w2+110w3+w0)=</t>
  </si>
  <si>
    <t>1*(60w1+250w2+150w3+w0)=</t>
  </si>
  <si>
    <t>60w1+250w2+150w3+w0</t>
  </si>
  <si>
    <t>0*(38w1+190w2+125w3+w0)=</t>
  </si>
  <si>
    <t>1*(55w1+230w2+135w3+w0)=</t>
  </si>
  <si>
    <t>55w1+230w2+135w3+w0</t>
  </si>
  <si>
    <t>0*(42w1+170w2+115w3+w0)=</t>
  </si>
  <si>
    <t>1*(48w1+210w2+145w3+w0)=</t>
  </si>
  <si>
    <t>48w1+210w2+145w3+w0</t>
  </si>
  <si>
    <t>0*(30w1+165w2+105w3+w0)=</t>
  </si>
  <si>
    <t>1*(53w1+240w2+138w3+w0)=</t>
  </si>
  <si>
    <t>53w1+240w2+138w3+w0</t>
  </si>
  <si>
    <t>0*(41w1+175w2+118w3+w0)=</t>
  </si>
  <si>
    <t>1*(59w1+255w2+155w3+w0)=</t>
  </si>
  <si>
    <t>59w1+255w2+155w3+w0</t>
  </si>
  <si>
    <t>0*(36w1+185w2+122w3+w0)=</t>
  </si>
  <si>
    <t>1*(62w1+245w2+148w3+w0)=</t>
  </si>
  <si>
    <t>62w1+245w2+148w3+w0</t>
  </si>
  <si>
    <t>0*(33w1+165w2+112w3+w0)=</t>
  </si>
  <si>
    <t>1*(57w1+235w2+140w3+w0)=</t>
  </si>
  <si>
    <t>57w1+235w2+140w3+w0</t>
  </si>
  <si>
    <t>0*(40w1+180w2+130w3+w0)=</t>
  </si>
  <si>
    <t>1*(49w1+220w2+142w3+w0)=</t>
  </si>
  <si>
    <t>49w1+220w2+142w3+w0</t>
  </si>
  <si>
    <t>0*(31w1+160w2+108w3+w0)=</t>
  </si>
  <si>
    <t>1*(54w1+230w2+136w3+w0)=</t>
  </si>
  <si>
    <t>54w1+230w2+136w3+w0</t>
  </si>
  <si>
    <t>0*(39w1+175w2+120w3+w0)=</t>
  </si>
  <si>
    <t>1*(61w1+250w2+150w3+w0)=</t>
  </si>
  <si>
    <t>61w1+250w2+150w3+w0</t>
  </si>
  <si>
    <t>0*(35w1+190w2+125w3+w0)=</t>
  </si>
  <si>
    <t>1*(58w1+240w2+145w3+w0)=</t>
  </si>
  <si>
    <t>58w1+240w2+145w3+w0</t>
  </si>
  <si>
    <t>0,1*возраст+0,05*уровень холестерина+0,1*давление-10</t>
  </si>
  <si>
    <t>w1</t>
  </si>
  <si>
    <t>w0</t>
  </si>
  <si>
    <t>w1 new</t>
  </si>
  <si>
    <t>w0 new</t>
  </si>
  <si>
    <t>w2</t>
  </si>
  <si>
    <t>w3</t>
  </si>
  <si>
    <t>b</t>
  </si>
  <si>
    <t>Возраст W1</t>
  </si>
  <si>
    <t>Уровень холестерина W2</t>
  </si>
  <si>
    <t>Давление (систолическое) W3</t>
  </si>
  <si>
    <t>Значение разделяющей прямой</t>
  </si>
  <si>
    <t>Соотнесение по классам</t>
  </si>
  <si>
    <t xml:space="preserve">порог </t>
  </si>
  <si>
    <t>TP</t>
  </si>
  <si>
    <t>FP</t>
  </si>
  <si>
    <t>TN</t>
  </si>
  <si>
    <t>FN</t>
  </si>
  <si>
    <t>FPR</t>
  </si>
  <si>
    <t>TPR</t>
  </si>
  <si>
    <t>Возраст
w1</t>
  </si>
  <si>
    <t>Уровень дохода
w2</t>
  </si>
  <si>
    <t>Поведение на сайте
w3</t>
  </si>
  <si>
    <t>Совершил покупку (целевая переменная)</t>
  </si>
  <si>
    <t>Порог</t>
  </si>
  <si>
    <t>FRP</t>
  </si>
  <si>
    <t>TRP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</si>
</sst>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b/>
      <sz val="7"/>
      <color rgb="FF222222"/>
      <name val="Var(--sds-font-family-01)"/>
    </font>
    <font>
      <sz val="7"/>
      <color rgb="FF222222"/>
      <name val="Var(--sds-font-family-01)"/>
    </font>
    <font>
      <b/>
      <sz val="13.5"/>
      <color rgb="FF222222"/>
      <name val="Segoe UI"/>
    </font>
    <font>
      <sz val="14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0" fillId="0" borderId="1" xfId="0" applyBorder="1"/>
    <xf numFmtId="0" fontId="0" fillId="0" borderId="1" xfId="0" applyBorder="1" applyAlignment="1">
      <alignment horizontal="left"/>
    </xf>
    <xf numFmtId="0" fontId="4" fillId="0" borderId="0" xfId="0" applyFont="1"/>
    <xf numFmtId="0" fontId="5" fillId="0" borderId="1" xfId="0" applyFont="1" applyBorder="1"/>
    <xf numFmtId="0" fontId="6" fillId="0" borderId="0" xfId="1" applyFont="1" applyAlignment="1">
      <alignment horizontal="center" vertical="center" wrapText="1"/>
    </xf>
    <xf numFmtId="1" fontId="5" fillId="0" borderId="0" xfId="1" applyNumberFormat="1" applyAlignment="1">
      <alignment vertical="center" wrapText="1"/>
    </xf>
    <xf numFmtId="0" fontId="5" fillId="0" borderId="0" xfId="1"/>
    <xf numFmtId="0" fontId="5" fillId="0" borderId="0" xfId="1" applyAlignment="1">
      <alignment vertical="center" wrapText="1"/>
    </xf>
    <xf numFmtId="0" fontId="7" fillId="0" borderId="0" xfId="1" applyFont="1"/>
  </cellXfs>
  <cellStyles count="2">
    <cellStyle name="Обычный" xfId="0" builtinId="0"/>
    <cellStyle name="Обычный 2" xfId="1" xr:uid="{60A6FC48-A852-604C-9C4D-EBB20FF4C7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Данные!$B$3</c:f>
              <c:strCache>
                <c:ptCount val="1"/>
                <c:pt idx="0">
                  <c:v>Возраст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Данные!$B$4:$B$28</c:f>
              <c:numCache>
                <c:formatCode>General</c:formatCode>
                <c:ptCount val="25"/>
                <c:pt idx="0">
                  <c:v>45</c:v>
                </c:pt>
                <c:pt idx="1">
                  <c:v>34</c:v>
                </c:pt>
                <c:pt idx="2">
                  <c:v>50</c:v>
                </c:pt>
                <c:pt idx="3">
                  <c:v>29</c:v>
                </c:pt>
                <c:pt idx="4">
                  <c:v>60</c:v>
                </c:pt>
                <c:pt idx="5">
                  <c:v>38</c:v>
                </c:pt>
                <c:pt idx="6">
                  <c:v>55</c:v>
                </c:pt>
                <c:pt idx="7">
                  <c:v>42</c:v>
                </c:pt>
                <c:pt idx="8">
                  <c:v>48</c:v>
                </c:pt>
                <c:pt idx="9">
                  <c:v>30</c:v>
                </c:pt>
                <c:pt idx="10">
                  <c:v>53</c:v>
                </c:pt>
                <c:pt idx="11">
                  <c:v>41</c:v>
                </c:pt>
                <c:pt idx="12">
                  <c:v>59</c:v>
                </c:pt>
                <c:pt idx="13">
                  <c:v>36</c:v>
                </c:pt>
                <c:pt idx="14">
                  <c:v>62</c:v>
                </c:pt>
                <c:pt idx="15">
                  <c:v>33</c:v>
                </c:pt>
                <c:pt idx="16">
                  <c:v>57</c:v>
                </c:pt>
                <c:pt idx="17">
                  <c:v>40</c:v>
                </c:pt>
                <c:pt idx="18">
                  <c:v>49</c:v>
                </c:pt>
                <c:pt idx="19">
                  <c:v>31</c:v>
                </c:pt>
                <c:pt idx="20">
                  <c:v>54</c:v>
                </c:pt>
                <c:pt idx="21">
                  <c:v>39</c:v>
                </c:pt>
                <c:pt idx="22">
                  <c:v>61</c:v>
                </c:pt>
                <c:pt idx="23">
                  <c:v>35</c:v>
                </c:pt>
                <c:pt idx="24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B-4772-A8A6-52CB99271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47968"/>
        <c:axId val="596849408"/>
      </c:scatterChart>
      <c:valAx>
        <c:axId val="5968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849408"/>
        <c:crosses val="autoZero"/>
        <c:crossBetween val="midCat"/>
      </c:valAx>
      <c:valAx>
        <c:axId val="5968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84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Данные!$C$3</c:f>
              <c:strCache>
                <c:ptCount val="1"/>
                <c:pt idx="0">
                  <c:v>Уровень холестерина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Данные!$C$4:$C$28</c:f>
              <c:numCache>
                <c:formatCode>General</c:formatCode>
                <c:ptCount val="25"/>
                <c:pt idx="0">
                  <c:v>220</c:v>
                </c:pt>
                <c:pt idx="1">
                  <c:v>180</c:v>
                </c:pt>
                <c:pt idx="2">
                  <c:v>240</c:v>
                </c:pt>
                <c:pt idx="3">
                  <c:v>160</c:v>
                </c:pt>
                <c:pt idx="4">
                  <c:v>250</c:v>
                </c:pt>
                <c:pt idx="5">
                  <c:v>190</c:v>
                </c:pt>
                <c:pt idx="6">
                  <c:v>230</c:v>
                </c:pt>
                <c:pt idx="7">
                  <c:v>170</c:v>
                </c:pt>
                <c:pt idx="8">
                  <c:v>210</c:v>
                </c:pt>
                <c:pt idx="9">
                  <c:v>165</c:v>
                </c:pt>
                <c:pt idx="10">
                  <c:v>240</c:v>
                </c:pt>
                <c:pt idx="11">
                  <c:v>175</c:v>
                </c:pt>
                <c:pt idx="12">
                  <c:v>255</c:v>
                </c:pt>
                <c:pt idx="13">
                  <c:v>185</c:v>
                </c:pt>
                <c:pt idx="14">
                  <c:v>245</c:v>
                </c:pt>
                <c:pt idx="15">
                  <c:v>165</c:v>
                </c:pt>
                <c:pt idx="16">
                  <c:v>235</c:v>
                </c:pt>
                <c:pt idx="17">
                  <c:v>180</c:v>
                </c:pt>
                <c:pt idx="18">
                  <c:v>220</c:v>
                </c:pt>
                <c:pt idx="19">
                  <c:v>160</c:v>
                </c:pt>
                <c:pt idx="20">
                  <c:v>230</c:v>
                </c:pt>
                <c:pt idx="21">
                  <c:v>175</c:v>
                </c:pt>
                <c:pt idx="22">
                  <c:v>250</c:v>
                </c:pt>
                <c:pt idx="23">
                  <c:v>190</c:v>
                </c:pt>
                <c:pt idx="24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A-4659-A631-27BCA2F74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63808"/>
        <c:axId val="70653936"/>
      </c:scatterChart>
      <c:valAx>
        <c:axId val="59686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653936"/>
        <c:crosses val="autoZero"/>
        <c:crossBetween val="midCat"/>
      </c:valAx>
      <c:valAx>
        <c:axId val="706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86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Данные!$D$3</c:f>
              <c:strCache>
                <c:ptCount val="1"/>
                <c:pt idx="0">
                  <c:v>Давление (систолическое)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Данные!$D$4:$D$28</c:f>
              <c:numCache>
                <c:formatCode>General</c:formatCode>
                <c:ptCount val="25"/>
                <c:pt idx="0">
                  <c:v>130</c:v>
                </c:pt>
                <c:pt idx="1">
                  <c:v>120</c:v>
                </c:pt>
                <c:pt idx="2">
                  <c:v>140</c:v>
                </c:pt>
                <c:pt idx="3">
                  <c:v>110</c:v>
                </c:pt>
                <c:pt idx="4">
                  <c:v>150</c:v>
                </c:pt>
                <c:pt idx="5">
                  <c:v>125</c:v>
                </c:pt>
                <c:pt idx="6">
                  <c:v>135</c:v>
                </c:pt>
                <c:pt idx="7">
                  <c:v>115</c:v>
                </c:pt>
                <c:pt idx="8">
                  <c:v>145</c:v>
                </c:pt>
                <c:pt idx="9">
                  <c:v>105</c:v>
                </c:pt>
                <c:pt idx="10">
                  <c:v>138</c:v>
                </c:pt>
                <c:pt idx="11">
                  <c:v>118</c:v>
                </c:pt>
                <c:pt idx="12">
                  <c:v>155</c:v>
                </c:pt>
                <c:pt idx="13">
                  <c:v>122</c:v>
                </c:pt>
                <c:pt idx="14">
                  <c:v>148</c:v>
                </c:pt>
                <c:pt idx="15">
                  <c:v>112</c:v>
                </c:pt>
                <c:pt idx="16">
                  <c:v>140</c:v>
                </c:pt>
                <c:pt idx="17">
                  <c:v>130</c:v>
                </c:pt>
                <c:pt idx="18">
                  <c:v>142</c:v>
                </c:pt>
                <c:pt idx="19">
                  <c:v>108</c:v>
                </c:pt>
                <c:pt idx="20">
                  <c:v>136</c:v>
                </c:pt>
                <c:pt idx="21">
                  <c:v>120</c:v>
                </c:pt>
                <c:pt idx="22">
                  <c:v>150</c:v>
                </c:pt>
                <c:pt idx="23">
                  <c:v>125</c:v>
                </c:pt>
                <c:pt idx="24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E-4DC3-B3C7-E9469A3B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035584"/>
        <c:axId val="764016384"/>
      </c:scatterChart>
      <c:valAx>
        <c:axId val="7640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016384"/>
        <c:crosses val="autoZero"/>
        <c:crossBetween val="midCat"/>
      </c:valAx>
      <c:valAx>
        <c:axId val="7640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0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'[1]Пример построения ROC-кривой'!$K$46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'[1]Пример построения ROC-кривой'!$H$34:$H$54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0.75</c:v>
                </c:pt>
                <c:pt idx="7">
                  <c:v>0.75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</c:v>
                </c:pt>
              </c:numCache>
            </c:numRef>
          </c:xVal>
          <c:yVal>
            <c:numRef>
              <c:f>'[1]Пример построения ROC-кривой'!$I$34:$I$54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E-8545-94AC-4F4D081F3DD9}"/>
            </c:ext>
          </c:extLst>
        </c:ser>
        <c:ser>
          <c:idx val="0"/>
          <c:order val="1"/>
          <c:tx>
            <c:strRef>
              <c:f>'[1]Задание 3'!$Y$42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'[1]Задание 3'!$X$43:$X$63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xVal>
          <c:yVal>
            <c:numRef>
              <c:f>'[1]Задание 3'!$Y$43:$Y$63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0.46153846153846156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E-8545-94AC-4F4D081F3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980239"/>
        <c:axId val="94055344"/>
      </c:scatterChart>
      <c:valAx>
        <c:axId val="180998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55344"/>
        <c:crosses val="autoZero"/>
        <c:crossBetween val="midCat"/>
      </c:valAx>
      <c:valAx>
        <c:axId val="94055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998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'[1]Пример построения ROC-кривой'!$K$46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'[1]Пример построения ROC-кривой'!$H$34:$H$54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0.75</c:v>
                </c:pt>
                <c:pt idx="7">
                  <c:v>0.75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</c:v>
                </c:pt>
              </c:numCache>
            </c:numRef>
          </c:xVal>
          <c:yVal>
            <c:numRef>
              <c:f>'[1]Пример построения ROC-кривой'!$I$34:$I$54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CF-C04B-BDF2-DFAE7E9ADE77}"/>
            </c:ext>
          </c:extLst>
        </c:ser>
        <c:ser>
          <c:idx val="0"/>
          <c:order val="1"/>
          <c:tx>
            <c:strRef>
              <c:f>'[1]Пример построения ROC-кривой'!$I$33</c:f>
              <c:strCache>
                <c:ptCount val="1"/>
                <c:pt idx="0">
                  <c:v>TRP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'[1]Пример построения ROC-кривой'!$H$34:$H$54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0.75</c:v>
                </c:pt>
                <c:pt idx="7">
                  <c:v>0.75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</c:v>
                </c:pt>
              </c:numCache>
            </c:numRef>
          </c:xVal>
          <c:yVal>
            <c:numRef>
              <c:f>'[1]Пример построения ROC-кривой'!$I$34:$I$54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CF-C04B-BDF2-DFAE7E9AD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980239"/>
        <c:axId val="94055344"/>
      </c:scatterChart>
      <c:valAx>
        <c:axId val="180998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55344"/>
        <c:crosses val="autoZero"/>
        <c:crossBetween val="midCat"/>
      </c:valAx>
      <c:valAx>
        <c:axId val="94055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998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'[1]Пример построения ROC-кривой'!$K$46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'[1]Пример построения ROC-кривой'!$H$34:$H$54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0.75</c:v>
                </c:pt>
                <c:pt idx="7">
                  <c:v>0.75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</c:v>
                </c:pt>
              </c:numCache>
            </c:numRef>
          </c:xVal>
          <c:yVal>
            <c:numRef>
              <c:f>'[1]Пример построения ROC-кривой'!$I$34:$I$54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C-E647-8FF3-78C4AB83F168}"/>
            </c:ext>
          </c:extLst>
        </c:ser>
        <c:ser>
          <c:idx val="0"/>
          <c:order val="1"/>
          <c:tx>
            <c:strRef>
              <c:f>'[1]Пример построения ROC-кривой'!$I$33</c:f>
              <c:strCache>
                <c:ptCount val="1"/>
                <c:pt idx="0">
                  <c:v>TRP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'[1]Пример построения ROC-кривой'!$H$34:$H$54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0.75</c:v>
                </c:pt>
                <c:pt idx="7">
                  <c:v>0.75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</c:v>
                </c:pt>
              </c:numCache>
            </c:numRef>
          </c:xVal>
          <c:yVal>
            <c:numRef>
              <c:f>'[1]Пример построения ROC-кривой'!$I$34:$I$54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DC-E647-8FF3-78C4AB83F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980239"/>
        <c:axId val="94055344"/>
      </c:scatterChart>
      <c:valAx>
        <c:axId val="180998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55344"/>
        <c:crosses val="autoZero"/>
        <c:crossBetween val="midCat"/>
      </c:valAx>
      <c:valAx>
        <c:axId val="94055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998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590549</xdr:colOff>
      <xdr:row>18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 bwMode="auto">
        <a:xfrm>
          <a:off x="609600" y="184150"/>
          <a:ext cx="6076950" cy="314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Лабораторная работа 2</a:t>
          </a:r>
          <a:endParaRPr lang="ru-RU" sz="1200"/>
        </a:p>
        <a:p>
          <a:pPr algn="ctr"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Тема: Бинарная классификация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1. Как выполнять?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Копируете к себе данный файл. Каждый лист данного файла является отдельным заданием. Задания включают в себя несколько подпунктов, написанных на соответствующем листе. Поля для выполнения так же представлены на листе с заданием. Алгоритм выполнения также представлен на листе с заданием. Вводите только те данные, которые от вас требуются в рамках выполнения задания. Все вычисления выполнять на листе "Данные"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2. Как сдавать?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Результат выполнения сохраняете в копии этого файла. В названии файла ОБЯЗАТЕЛЬНО! указываете фамилию. Файл выкладываете в директорию, указанную преподавателем.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3. Как оценивается?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Результат данной работы оценивается максимально в 3 балла. Баллы засчитываются в текущий контроль.</a:t>
          </a:r>
          <a:endParaRPr lang="ru-RU" sz="1200"/>
        </a:p>
        <a:p>
          <a:pPr algn="ctr"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Удачи!</a:t>
          </a:r>
          <a:endParaRPr lang="ru-RU" sz="1200"/>
        </a:p>
        <a:p>
          <a:pPr>
            <a:defRPr/>
          </a:pP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0</xdr:colOff>
      <xdr:row>2</xdr:row>
      <xdr:rowOff>79375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338519-63D8-40B4-A608-1CE8543F7D2C}"/>
            </a:ext>
          </a:extLst>
        </xdr:cNvPr>
        <xdr:cNvSpPr txBox="1"/>
      </xdr:nvSpPr>
      <xdr:spPr bwMode="auto">
        <a:xfrm>
          <a:off x="609600" y="365760"/>
          <a:ext cx="6096000" cy="262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1. Вспоминаем основы</a:t>
          </a:r>
          <a:endParaRPr/>
        </a:p>
      </xdr:txBody>
    </xdr:sp>
    <xdr:clientData/>
  </xdr:twoCellAnchor>
  <xdr:twoCellAnchor>
    <xdr:from>
      <xdr:col>1</xdr:col>
      <xdr:colOff>19050</xdr:colOff>
      <xdr:row>4</xdr:row>
      <xdr:rowOff>0</xdr:rowOff>
    </xdr:from>
    <xdr:to>
      <xdr:col>11</xdr:col>
      <xdr:colOff>88900</xdr:colOff>
      <xdr:row>12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F0A5B8-B8FD-4685-9FB9-9F05641A20F3}"/>
            </a:ext>
          </a:extLst>
        </xdr:cNvPr>
        <xdr:cNvSpPr txBox="1"/>
      </xdr:nvSpPr>
      <xdr:spPr bwMode="auto">
        <a:xfrm>
          <a:off x="628650" y="914400"/>
          <a:ext cx="6165850" cy="1463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100"/>
            <a:t>Итак, вы теперь знаете, что такое машинное обучение и какие данные мы используем для реализации алгоритмов машинного обучения. Теперь начнем изучать алгоритмы классификации и регрессии более подробно. </a:t>
          </a:r>
          <a:endParaRPr/>
        </a:p>
        <a:p>
          <a:pPr>
            <a:defRPr/>
          </a:pPr>
          <a:r>
            <a:rPr lang="ru-RU" sz="1100"/>
            <a:t>Бинарная классификация - один из базовых типов задач машинного обучения, позволяющий разделять исходные изучаемые объекты на 2 класса. </a:t>
          </a:r>
          <a:endParaRPr/>
        </a:p>
        <a:p>
          <a:pPr>
            <a:defRPr/>
          </a:pPr>
          <a:r>
            <a:rPr lang="ru-RU" sz="1100"/>
            <a:t>Прежде чем начать решать задачи, ответьте на след вопросы:</a:t>
          </a:r>
        </a:p>
      </xdr:txBody>
    </xdr:sp>
    <xdr:clientData/>
  </xdr:twoCellAnchor>
  <xdr:twoCellAnchor>
    <xdr:from>
      <xdr:col>1</xdr:col>
      <xdr:colOff>12700</xdr:colOff>
      <xdr:row>13</xdr:row>
      <xdr:rowOff>38100</xdr:rowOff>
    </xdr:from>
    <xdr:to>
      <xdr:col>11</xdr:col>
      <xdr:colOff>12700</xdr:colOff>
      <xdr:row>15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6F1E148-DF7A-4F8A-8644-3D3E7F81D7ED}"/>
            </a:ext>
          </a:extLst>
        </xdr:cNvPr>
        <xdr:cNvSpPr txBox="1"/>
      </xdr:nvSpPr>
      <xdr:spPr bwMode="auto">
        <a:xfrm>
          <a:off x="622300" y="2598420"/>
          <a:ext cx="6096000" cy="356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Что есть бинарная классификация?</a:t>
          </a:r>
        </a:p>
      </xdr:txBody>
    </xdr:sp>
    <xdr:clientData/>
  </xdr:twoCellAnchor>
  <xdr:twoCellAnchor>
    <xdr:from>
      <xdr:col>0</xdr:col>
      <xdr:colOff>596900</xdr:colOff>
      <xdr:row>17</xdr:row>
      <xdr:rowOff>25400</xdr:rowOff>
    </xdr:from>
    <xdr:to>
      <xdr:col>11</xdr:col>
      <xdr:colOff>19050</xdr:colOff>
      <xdr:row>23</xdr:row>
      <xdr:rowOff>173037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47EC813-859A-4183-BF16-1F295748172E}"/>
            </a:ext>
          </a:extLst>
        </xdr:cNvPr>
        <xdr:cNvSpPr txBox="1"/>
      </xdr:nvSpPr>
      <xdr:spPr bwMode="auto">
        <a:xfrm>
          <a:off x="596900" y="3317240"/>
          <a:ext cx="6127750" cy="1244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1:</a:t>
          </a:r>
        </a:p>
        <a:p>
          <a:pPr>
            <a:defRPr/>
          </a:pP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Бинарная классификация представляет собой задачу, в которой элементы определенного множества делятся на две группы на основе их характеристик. Обычно требуется классифицировать объекты на два взаимоисключающих класса.</a:t>
          </a:r>
          <a:endParaRPr sz="1400"/>
        </a:p>
      </xdr:txBody>
    </xdr:sp>
    <xdr:clientData/>
  </xdr:twoCellAnchor>
  <xdr:twoCellAnchor>
    <xdr:from>
      <xdr:col>1</xdr:col>
      <xdr:colOff>19050</xdr:colOff>
      <xdr:row>25</xdr:row>
      <xdr:rowOff>19050</xdr:rowOff>
    </xdr:from>
    <xdr:to>
      <xdr:col>11</xdr:col>
      <xdr:colOff>190500</xdr:colOff>
      <xdr:row>27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C616218-7FBE-4946-A661-8AE28631C2D7}"/>
            </a:ext>
          </a:extLst>
        </xdr:cNvPr>
        <xdr:cNvSpPr txBox="1"/>
      </xdr:nvSpPr>
      <xdr:spPr bwMode="auto">
        <a:xfrm>
          <a:off x="628650" y="4773930"/>
          <a:ext cx="6267450" cy="356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Какие модели, решающие задачу бинарной классификации, вы знаете?</a:t>
          </a:r>
        </a:p>
      </xdr:txBody>
    </xdr:sp>
    <xdr:clientData/>
  </xdr:twoCellAnchor>
  <xdr:twoCellAnchor>
    <xdr:from>
      <xdr:col>0</xdr:col>
      <xdr:colOff>603250</xdr:colOff>
      <xdr:row>28</xdr:row>
      <xdr:rowOff>107950</xdr:rowOff>
    </xdr:from>
    <xdr:to>
      <xdr:col>11</xdr:col>
      <xdr:colOff>63500</xdr:colOff>
      <xdr:row>36</xdr:row>
      <xdr:rowOff>60960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E4D770D-A40D-4285-AA97-D162CD353383}"/>
            </a:ext>
          </a:extLst>
        </xdr:cNvPr>
        <xdr:cNvSpPr txBox="1"/>
      </xdr:nvSpPr>
      <xdr:spPr bwMode="auto">
        <a:xfrm>
          <a:off x="603250" y="5411470"/>
          <a:ext cx="6165850" cy="1416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2:</a:t>
          </a:r>
        </a:p>
        <a:p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Логистическая регрессия — это метод, который используется для прогнозирования вероятности того, что объект принадлежит к одному из классов.</a:t>
          </a:r>
        </a:p>
        <a:p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Классификатор на основе дерева решений применяется для деления данных на более мелкие подмножества, основываясь на различных критериях.</a:t>
          </a:r>
        </a:p>
        <a:p>
          <a:pPr>
            <a:defRPr/>
          </a:pPr>
          <a:endParaRPr/>
        </a:p>
      </xdr:txBody>
    </xdr:sp>
    <xdr:clientData/>
  </xdr:twoCellAnchor>
  <xdr:twoCellAnchor>
    <xdr:from>
      <xdr:col>1</xdr:col>
      <xdr:colOff>0</xdr:colOff>
      <xdr:row>37</xdr:row>
      <xdr:rowOff>0</xdr:rowOff>
    </xdr:from>
    <xdr:to>
      <xdr:col>11</xdr:col>
      <xdr:colOff>171450</xdr:colOff>
      <xdr:row>38</xdr:row>
      <xdr:rowOff>174624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B771574-3835-46BE-824F-782E7EF84B81}"/>
            </a:ext>
          </a:extLst>
        </xdr:cNvPr>
        <xdr:cNvSpPr txBox="1"/>
      </xdr:nvSpPr>
      <xdr:spPr bwMode="auto">
        <a:xfrm>
          <a:off x="609600" y="6949440"/>
          <a:ext cx="6267450" cy="3575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3. Какие метрики проверки качества моделей классификации вы знаете?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11</xdr:col>
      <xdr:colOff>160020</xdr:colOff>
      <xdr:row>50</xdr:row>
      <xdr:rowOff>12700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18C2E49-D278-408E-9995-1A43EBB525DF}"/>
            </a:ext>
          </a:extLst>
        </xdr:cNvPr>
        <xdr:cNvSpPr txBox="1"/>
      </xdr:nvSpPr>
      <xdr:spPr bwMode="auto">
        <a:xfrm>
          <a:off x="673100" y="7620000"/>
          <a:ext cx="6891020" cy="191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3:</a:t>
          </a:r>
        </a:p>
        <a:p>
          <a:r>
            <a:rPr lang="en" sz="1200">
              <a:effectLst/>
            </a:rPr>
            <a:t>Accuracy — </a:t>
          </a:r>
          <a:r>
            <a:rPr lang="ru-RU" sz="1200">
              <a:effectLst/>
            </a:rPr>
            <a:t>это показатель, отражающий долю правильно предсказанных классов от общего числа предсказаний.</a:t>
          </a:r>
        </a:p>
        <a:p>
          <a:r>
            <a:rPr lang="en" sz="1200">
              <a:effectLst/>
            </a:rPr>
            <a:t>Precision — </a:t>
          </a:r>
          <a:r>
            <a:rPr lang="ru-RU" sz="1200">
              <a:effectLst/>
            </a:rPr>
            <a:t>это метрика, которая показывает, какая доля из всех предсказанных положительных примеров действительно является положительными.</a:t>
          </a:r>
        </a:p>
        <a:p>
          <a:r>
            <a:rPr lang="en" sz="1200">
              <a:effectLst/>
            </a:rPr>
            <a:t>Recall — </a:t>
          </a:r>
          <a:r>
            <a:rPr lang="ru-RU" sz="1200">
              <a:effectLst/>
            </a:rPr>
            <a:t>это показатель, который измеряет, какую долю реальных положительных примеров модель смогла правильно предсказать.</a:t>
          </a:r>
        </a:p>
        <a:p>
          <a:r>
            <a:rPr lang="en" sz="1200">
              <a:effectLst/>
            </a:rPr>
            <a:t>ROC-AUC — </a:t>
          </a:r>
          <a:r>
            <a:rPr lang="ru-RU" sz="1200">
              <a:effectLst/>
            </a:rPr>
            <a:t>это метрика, которая оценивает качество бинарной классификации, показывая, насколько хорошо модель различает положительные и отрицательные классы.</a:t>
          </a:r>
        </a:p>
        <a:p>
          <a:b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ru-R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defRPr/>
          </a:pPr>
          <a:endParaRPr/>
        </a:p>
      </xdr:txBody>
    </xdr:sp>
    <xdr:clientData/>
  </xdr:twoCellAnchor>
  <xdr:twoCellAnchor>
    <xdr:from>
      <xdr:col>0</xdr:col>
      <xdr:colOff>647700</xdr:colOff>
      <xdr:row>50</xdr:row>
      <xdr:rowOff>12700</xdr:rowOff>
    </xdr:from>
    <xdr:to>
      <xdr:col>10</xdr:col>
      <xdr:colOff>577850</xdr:colOff>
      <xdr:row>51</xdr:row>
      <xdr:rowOff>187324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687C196-8F71-41C4-8277-01C2229AC4B8}"/>
            </a:ext>
          </a:extLst>
        </xdr:cNvPr>
        <xdr:cNvSpPr txBox="1"/>
      </xdr:nvSpPr>
      <xdr:spPr bwMode="auto">
        <a:xfrm>
          <a:off x="647700" y="9537700"/>
          <a:ext cx="6661150" cy="365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4. Что такое линейно-разделимые классы?</a:t>
          </a:r>
        </a:p>
      </xdr:txBody>
    </xdr:sp>
    <xdr:clientData/>
  </xdr:twoCellAnchor>
  <xdr:twoCellAnchor>
    <xdr:from>
      <xdr:col>1</xdr:col>
      <xdr:colOff>0</xdr:colOff>
      <xdr:row>52</xdr:row>
      <xdr:rowOff>0</xdr:rowOff>
    </xdr:from>
    <xdr:to>
      <xdr:col>11</xdr:col>
      <xdr:colOff>69850</xdr:colOff>
      <xdr:row>58</xdr:row>
      <xdr:rowOff>147638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ED9A60E-CE1B-402F-B0DC-F9D49114166E}"/>
            </a:ext>
          </a:extLst>
        </xdr:cNvPr>
        <xdr:cNvSpPr txBox="1"/>
      </xdr:nvSpPr>
      <xdr:spPr bwMode="auto">
        <a:xfrm>
          <a:off x="609600" y="9692640"/>
          <a:ext cx="6165850" cy="12449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4:</a:t>
          </a:r>
        </a:p>
        <a:p>
          <a:pPr>
            <a:defRPr/>
          </a:pP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Линейно разделимые классы представляют собой два набора точек в двумерном пространстве, которые полностью отделены одной прямой.</a:t>
          </a:r>
          <a:endParaRPr sz="1400" b="0"/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11</xdr:col>
      <xdr:colOff>12700</xdr:colOff>
      <xdr:row>63</xdr:row>
      <xdr:rowOff>57150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8D7CE76-8C2A-4BFA-9DFE-EA7CD1755FAF}"/>
            </a:ext>
          </a:extLst>
        </xdr:cNvPr>
        <xdr:cNvSpPr txBox="1"/>
      </xdr:nvSpPr>
      <xdr:spPr bwMode="auto">
        <a:xfrm>
          <a:off x="609600" y="11155680"/>
          <a:ext cx="6108700" cy="6057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5. Являются ли данные, представленные на листе "Данные" линейно разделимыми? Проиллюстрируйте свое предположение</a:t>
          </a:r>
        </a:p>
      </xdr:txBody>
    </xdr:sp>
    <xdr:clientData/>
  </xdr:twoCellAnchor>
  <xdr:twoCellAnchor>
    <xdr:from>
      <xdr:col>1</xdr:col>
      <xdr:colOff>6350</xdr:colOff>
      <xdr:row>65</xdr:row>
      <xdr:rowOff>139700</xdr:rowOff>
    </xdr:from>
    <xdr:to>
      <xdr:col>11</xdr:col>
      <xdr:colOff>76200</xdr:colOff>
      <xdr:row>72</xdr:row>
      <xdr:rowOff>103188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2737C9F-F17B-43BB-B099-4BE604AAC21E}"/>
            </a:ext>
          </a:extLst>
        </xdr:cNvPr>
        <xdr:cNvSpPr txBox="1"/>
      </xdr:nvSpPr>
      <xdr:spPr bwMode="auto">
        <a:xfrm>
          <a:off x="615950" y="12209780"/>
          <a:ext cx="6165850" cy="12436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5: </a:t>
          </a:r>
        </a:p>
        <a:p>
          <a:pPr>
            <a:defRPr/>
          </a:pPr>
          <a:r>
            <a:rPr lang="en-US" sz="1400" baseline="0"/>
            <a:t> </a:t>
          </a:r>
          <a:r>
            <a:rPr lang="ru-RU" sz="1400" baseline="0"/>
            <a:t>Нет, потому что их нельзя корректно разделить прямой</a:t>
          </a:r>
          <a:endParaRPr/>
        </a:p>
      </xdr:txBody>
    </xdr:sp>
    <xdr:clientData/>
  </xdr:twoCellAnchor>
  <xdr:twoCellAnchor>
    <xdr:from>
      <xdr:col>0</xdr:col>
      <xdr:colOff>571500</xdr:colOff>
      <xdr:row>72</xdr:row>
      <xdr:rowOff>179070</xdr:rowOff>
    </xdr:from>
    <xdr:to>
      <xdr:col>7</xdr:col>
      <xdr:colOff>403860</xdr:colOff>
      <xdr:row>85</xdr:row>
      <xdr:rowOff>83820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E1196259-C953-4BD3-A685-54FC04D1A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312420</xdr:colOff>
      <xdr:row>78</xdr:row>
      <xdr:rowOff>15240</xdr:rowOff>
    </xdr:from>
    <xdr:to>
      <xdr:col>7</xdr:col>
      <xdr:colOff>175260</xdr:colOff>
      <xdr:row>78</xdr:row>
      <xdr:rowOff>129540</xdr:rowOff>
    </xdr:to>
    <xdr:cxnSp macro="">
      <xdr:nvCxnSpPr>
        <xdr:cNvPr id="15" name="Прямая соединительная линия 14">
          <a:extLst>
            <a:ext uri="{FF2B5EF4-FFF2-40B4-BE49-F238E27FC236}">
              <a16:creationId xmlns:a16="http://schemas.microsoft.com/office/drawing/2014/main" id="{95A4B369-5A7F-4E0D-8670-0F7245FC6685}"/>
            </a:ext>
          </a:extLst>
        </xdr:cNvPr>
        <xdr:cNvCxnSpPr/>
      </xdr:nvCxnSpPr>
      <xdr:spPr>
        <a:xfrm flipV="1">
          <a:off x="922020" y="14462760"/>
          <a:ext cx="352044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441960</xdr:colOff>
      <xdr:row>73</xdr:row>
      <xdr:rowOff>15240</xdr:rowOff>
    </xdr:from>
    <xdr:to>
      <xdr:col>14</xdr:col>
      <xdr:colOff>121920</xdr:colOff>
      <xdr:row>85</xdr:row>
      <xdr:rowOff>99060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2D2DAD68-7008-4D5C-9AC3-FE0462C7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251460</xdr:colOff>
      <xdr:row>78</xdr:row>
      <xdr:rowOff>7620</xdr:rowOff>
    </xdr:from>
    <xdr:to>
      <xdr:col>13</xdr:col>
      <xdr:colOff>175260</xdr:colOff>
      <xdr:row>78</xdr:row>
      <xdr:rowOff>91440</xdr:rowOff>
    </xdr:to>
    <xdr:cxnSp macro="">
      <xdr:nvCxnSpPr>
        <xdr:cNvPr id="17" name="Прямая соединительная линия 16">
          <a:extLst>
            <a:ext uri="{FF2B5EF4-FFF2-40B4-BE49-F238E27FC236}">
              <a16:creationId xmlns:a16="http://schemas.microsoft.com/office/drawing/2014/main" id="{F1BBA966-F5FF-4BD4-976B-4979820037C1}"/>
            </a:ext>
          </a:extLst>
        </xdr:cNvPr>
        <xdr:cNvCxnSpPr/>
      </xdr:nvCxnSpPr>
      <xdr:spPr>
        <a:xfrm flipV="1">
          <a:off x="5128260" y="14455140"/>
          <a:ext cx="2971800" cy="838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579120</xdr:colOff>
      <xdr:row>85</xdr:row>
      <xdr:rowOff>179070</xdr:rowOff>
    </xdr:from>
    <xdr:to>
      <xdr:col>7</xdr:col>
      <xdr:colOff>426720</xdr:colOff>
      <xdr:row>100</xdr:row>
      <xdr:rowOff>7620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BC8D17A0-697C-47B5-B0E1-01218B943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0.06667</cdr:x>
      <cdr:y>0.32444</cdr:y>
    </cdr:from>
    <cdr:to>
      <cdr:x>0.87037</cdr:x>
      <cdr:y>0.39852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2B94A073-0A71-FBFE-8F98-896F79F91CFD}"/>
            </a:ext>
          </a:extLst>
        </cdr:cNvPr>
        <cdr:cNvCxnSpPr/>
      </cdr:nvCxnSpPr>
      <cdr:spPr>
        <a:xfrm xmlns:a="http://schemas.openxmlformats.org/drawingml/2006/main" flipV="1">
          <a:off x="274320" y="834390"/>
          <a:ext cx="3307080" cy="190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141287</xdr:colOff>
      <xdr:row>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 bwMode="auto">
        <a:xfrm>
          <a:off x="609600" y="184150"/>
          <a:ext cx="3798887" cy="26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2. Линейный фильтр</a:t>
          </a:r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7</xdr:col>
      <xdr:colOff>222250</xdr:colOff>
      <xdr:row>5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 bwMode="auto">
        <a:xfrm>
          <a:off x="609600" y="736600"/>
          <a:ext cx="3879850" cy="288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100"/>
            <a:t>Итак, перейдем от слов к практике</a:t>
          </a:r>
          <a:endParaRPr/>
        </a:p>
      </xdr:txBody>
    </xdr:sp>
    <xdr:clientData/>
  </xdr:twoCellAnchor>
  <xdr:twoCellAnchor>
    <xdr:from>
      <xdr:col>0</xdr:col>
      <xdr:colOff>584200</xdr:colOff>
      <xdr:row>7</xdr:row>
      <xdr:rowOff>0</xdr:rowOff>
    </xdr:from>
    <xdr:to>
      <xdr:col>12</xdr:col>
      <xdr:colOff>134620</xdr:colOff>
      <xdr:row>9</xdr:row>
      <xdr:rowOff>91440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 bwMode="auto">
        <a:xfrm>
          <a:off x="584200" y="1289050"/>
          <a:ext cx="9596120" cy="459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Начнем с линейного фильтра. Напишите отступы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M (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ошибки) для всех примеров из данных. </a:t>
          </a:r>
        </a:p>
      </xdr:txBody>
    </xdr:sp>
    <xdr:clientData/>
  </xdr:twoCellAnchor>
  <xdr:twoCellAnchor>
    <xdr:from>
      <xdr:col>1</xdr:col>
      <xdr:colOff>0</xdr:colOff>
      <xdr:row>37</xdr:row>
      <xdr:rowOff>0</xdr:rowOff>
    </xdr:from>
    <xdr:to>
      <xdr:col>10</xdr:col>
      <xdr:colOff>601980</xdr:colOff>
      <xdr:row>39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 bwMode="auto">
        <a:xfrm>
          <a:off x="609600" y="6813550"/>
          <a:ext cx="8628380" cy="48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Напишите общую формулу функции потерь, используя оператор знака выражения</a:t>
          </a:r>
        </a:p>
      </xdr:txBody>
    </xdr:sp>
    <xdr:clientData/>
  </xdr:twoCellAnchor>
  <xdr:twoCellAnchor>
    <xdr:from>
      <xdr:col>1</xdr:col>
      <xdr:colOff>0</xdr:colOff>
      <xdr:row>49</xdr:row>
      <xdr:rowOff>6350</xdr:rowOff>
    </xdr:from>
    <xdr:to>
      <xdr:col>11</xdr:col>
      <xdr:colOff>60960</xdr:colOff>
      <xdr:row>52</xdr:row>
      <xdr:rowOff>68580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 bwMode="auto">
        <a:xfrm>
          <a:off x="609600" y="8967470"/>
          <a:ext cx="7543800" cy="6108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3. Возьмите мажорирующую функцию вида (1-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M)</a:t>
          </a:r>
          <a:r>
            <a:rPr lang="en-US" sz="14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 и получите функцию потерь для линейного фильтра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напишите ее формулу ниже</a:t>
          </a:r>
        </a:p>
      </xdr:txBody>
    </xdr:sp>
    <xdr:clientData/>
  </xdr:twoCellAnchor>
  <xdr:twoCellAnchor>
    <xdr:from>
      <xdr:col>0</xdr:col>
      <xdr:colOff>590549</xdr:colOff>
      <xdr:row>61</xdr:row>
      <xdr:rowOff>6350</xdr:rowOff>
    </xdr:from>
    <xdr:to>
      <xdr:col>10</xdr:col>
      <xdr:colOff>596900</xdr:colOff>
      <xdr:row>64</xdr:row>
      <xdr:rowOff>19050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 bwMode="auto">
        <a:xfrm>
          <a:off x="590549" y="11239500"/>
          <a:ext cx="7537450" cy="565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4. Приравняйте производные к нулю и получите значения коэффициентов уравнения. Хорошо ли разделяет полученная модель линейного фильтра?</a:t>
          </a:r>
          <a:endParaRPr/>
        </a:p>
      </xdr:txBody>
    </xdr:sp>
    <xdr:clientData/>
  </xdr:twoCellAnchor>
  <xdr:twoCellAnchor>
    <xdr:from>
      <xdr:col>1</xdr:col>
      <xdr:colOff>25400</xdr:colOff>
      <xdr:row>40</xdr:row>
      <xdr:rowOff>146050</xdr:rowOff>
    </xdr:from>
    <xdr:to>
      <xdr:col>11</xdr:col>
      <xdr:colOff>0</xdr:colOff>
      <xdr:row>47</xdr:row>
      <xdr:rowOff>109538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 bwMode="auto">
        <a:xfrm>
          <a:off x="635000" y="7512050"/>
          <a:ext cx="750570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2:</a:t>
          </a:r>
        </a:p>
        <a:p>
          <a:pPr>
            <a:defRPr/>
          </a:pPr>
          <a:r>
            <a:rPr lang="en-US" sz="1400"/>
            <a:t>L(w) = L[M&lt;0]</a:t>
          </a:r>
          <a:r>
            <a:rPr lang="en-US" sz="1400" baseline="0"/>
            <a:t> -&gt; min</a:t>
          </a:r>
          <a:endParaRPr lang="ru-RU" sz="1400"/>
        </a:p>
      </xdr:txBody>
    </xdr:sp>
    <xdr:clientData/>
  </xdr:twoCellAnchor>
  <xdr:twoCellAnchor>
    <xdr:from>
      <xdr:col>1</xdr:col>
      <xdr:colOff>0</xdr:colOff>
      <xdr:row>53</xdr:row>
      <xdr:rowOff>0</xdr:rowOff>
    </xdr:from>
    <xdr:to>
      <xdr:col>11</xdr:col>
      <xdr:colOff>400050</xdr:colOff>
      <xdr:row>60</xdr:row>
      <xdr:rowOff>101600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 bwMode="auto">
        <a:xfrm>
          <a:off x="609600" y="9759950"/>
          <a:ext cx="9226550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3: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(1−(45w1​+220w2​+130w3​+w0​))^2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1+ (1−(50w1​+240w2​+140w3​+w0​))^2 + 1 + (1−(60w1​+250w2​+150w3​+w0​))^2 + 1 + (1−(55w1​+230w2​+135w3​+w0​))^2 +  1 + (1−(48w1​+210w2​+145w3​+w0​)^)2 + 1 + (1−(53w1​+240w2​+138w3​+w0​))^2 + 1 + (1−(59w1​+255w2​+155w3​+w0​))^2 + 1 +  +(1−(62w1​+245w2​+148w3​+w0​))^2 + 1 + (1−(57w1​+235w2​+140w3​+w0​))^2 + 1 + (1−(49w1​+220w2​+142w3​+w0​))^2 + 1 + +(1−(54w1​+230w2​+136w3​+w0​))^2 + 1 + (1−(61w1​+250w2​+150w3​+w0​))^2 + 1 + (1−(58w1​+240w2​+145w3​+w0​))^2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b="1"/>
            <a:t>13w0^2​+1422w0​w1​+6130w0​w2​+3708w0​w3​−26w0​+39239w1^2​+336700w1​w2​+203424w1​w3​−1422w1​+724775w2^2​+875650w2​w3​−6130w2​+265008w3^2​−3708w3​+25</a:t>
          </a:r>
          <a:endParaRPr lang="ru-RU" b="1">
            <a:effectLst/>
          </a:endParaRPr>
        </a:p>
        <a:p>
          <a:pPr>
            <a:defRPr/>
          </a:pPr>
          <a:endParaRPr/>
        </a:p>
      </xdr:txBody>
    </xdr:sp>
    <xdr:clientData/>
  </xdr:twoCellAnchor>
  <xdr:twoCellAnchor>
    <xdr:from>
      <xdr:col>1</xdr:col>
      <xdr:colOff>6350</xdr:colOff>
      <xdr:row>65</xdr:row>
      <xdr:rowOff>19050</xdr:rowOff>
    </xdr:from>
    <xdr:to>
      <xdr:col>10</xdr:col>
      <xdr:colOff>590549</xdr:colOff>
      <xdr:row>71</xdr:row>
      <xdr:rowOff>166688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 bwMode="auto">
        <a:xfrm>
          <a:off x="615950" y="11988800"/>
          <a:ext cx="750570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4:</a:t>
          </a:r>
          <a:endParaRPr lang="en-US" sz="1400"/>
        </a:p>
        <a:p>
          <a:pPr>
            <a:defRPr/>
          </a:pPr>
          <a:r>
            <a:rPr lang="en-US" b="1"/>
            <a:t>∂L/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∂w0</a:t>
          </a:r>
          <a:r>
            <a:rPr lang="en-US"/>
            <a:t>​=26w0​+1422w1​+6130w2​+3708w3​−26=0</a:t>
          </a:r>
        </a:p>
        <a:p>
          <a:pPr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∂L/∂w1</a:t>
          </a:r>
          <a:r>
            <a:rPr lang="en-US"/>
            <a:t>​=1422w0​+78478w1​+336700w2​+203424w3​−1422=0</a:t>
          </a:r>
        </a:p>
        <a:p>
          <a:pPr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∂L/∂w2</a:t>
          </a:r>
          <a:r>
            <a:rPr lang="en-US"/>
            <a:t>​=6130w0​+336700w1​+1449550w2​+875650w3​−6130=0</a:t>
          </a:r>
        </a:p>
        <a:p>
          <a:pPr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∂L/∂w3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/>
            <a:t>3708w0​+203424w1​+875650w2​+530016w3​−3708=0</a:t>
          </a:r>
          <a:endParaRPr lang="ru-RU"/>
        </a:p>
        <a:p>
          <a:pPr>
            <a:defRPr/>
          </a:pPr>
          <a:r>
            <a:rPr lang="en-US"/>
            <a:t>d(x)=1+0x1+0x2+0x3</a:t>
          </a:r>
          <a:endParaRPr/>
        </a:p>
      </xdr:txBody>
    </xdr:sp>
    <xdr:clientData/>
  </xdr:twoCellAnchor>
  <xdr:twoCellAnchor>
    <xdr:from>
      <xdr:col>1</xdr:col>
      <xdr:colOff>0</xdr:colOff>
      <xdr:row>73</xdr:row>
      <xdr:rowOff>0</xdr:rowOff>
    </xdr:from>
    <xdr:to>
      <xdr:col>11</xdr:col>
      <xdr:colOff>6350</xdr:colOff>
      <xdr:row>78</xdr:row>
      <xdr:rowOff>19050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 bwMode="auto">
        <a:xfrm>
          <a:off x="609600" y="13442950"/>
          <a:ext cx="753745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5. Но на самом деле признаков может быть очень много, поэтому для поиска параметров линейного фильтра лучше использовать градиентный спуск. Проведите 4 итерации градиентного спуска от точки (1, 1) с шагом 0.5. Запишите результаты обеих итераций ниже</a:t>
          </a:r>
        </a:p>
      </xdr:txBody>
    </xdr:sp>
    <xdr:clientData/>
  </xdr:twoCellAnchor>
  <xdr:twoCellAnchor>
    <xdr:from>
      <xdr:col>1</xdr:col>
      <xdr:colOff>0</xdr:colOff>
      <xdr:row>79</xdr:row>
      <xdr:rowOff>0</xdr:rowOff>
    </xdr:from>
    <xdr:to>
      <xdr:col>10</xdr:col>
      <xdr:colOff>584200</xdr:colOff>
      <xdr:row>85</xdr:row>
      <xdr:rowOff>147638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 bwMode="auto">
        <a:xfrm>
          <a:off x="609600" y="14547850"/>
          <a:ext cx="750570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5:</a:t>
          </a:r>
        </a:p>
        <a:p>
          <a:pPr>
            <a:defRPr/>
          </a:pPr>
          <a:r>
            <a:rPr lang="en" sz="1400"/>
            <a:t>w</a:t>
          </a:r>
          <a:r>
            <a:rPr lang="en" sz="1400">
              <a:solidFill>
                <a:schemeClr val="dk1"/>
              </a:solidFill>
              <a:latin typeface="+mn-lt"/>
              <a:ea typeface="+mn-ea"/>
              <a:cs typeface="+mn-cs"/>
            </a:rPr>
            <a:t>1 =  -7,97723E+11 </a:t>
          </a:r>
        </a:p>
        <a:p>
          <a:pPr>
            <a:defRPr/>
          </a:pPr>
          <a:r>
            <a:rPr lang="en" sz="1400">
              <a:solidFill>
                <a:schemeClr val="dk1"/>
              </a:solidFill>
              <a:latin typeface="+mn-lt"/>
              <a:ea typeface="+mn-ea"/>
              <a:cs typeface="+mn-cs"/>
            </a:rPr>
            <a:t>w0 = -61115544314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9</xdr:col>
      <xdr:colOff>357186</xdr:colOff>
      <xdr:row>2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17DF84-B4D7-46F7-B528-95725E215CB6}"/>
            </a:ext>
          </a:extLst>
        </xdr:cNvPr>
        <xdr:cNvSpPr txBox="1"/>
      </xdr:nvSpPr>
      <xdr:spPr bwMode="auto">
        <a:xfrm>
          <a:off x="609600" y="182880"/>
          <a:ext cx="5233986" cy="3752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3. Логистическая регрессия</a:t>
          </a:r>
          <a:endParaRPr/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13</xdr:col>
      <xdr:colOff>251460</xdr:colOff>
      <xdr:row>6</xdr:row>
      <xdr:rowOff>121920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448792C-1745-4531-85D0-2492B0F10C09}"/>
            </a:ext>
          </a:extLst>
        </xdr:cNvPr>
        <xdr:cNvSpPr txBox="1"/>
      </xdr:nvSpPr>
      <xdr:spPr bwMode="auto">
        <a:xfrm>
          <a:off x="609600" y="731520"/>
          <a:ext cx="7566660" cy="670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Определите, какие признаки (возраст, уровень холестерина, давление, ИМТ) могут быть наиболее значимыми для предсказания наличия заболевания.</a:t>
          </a:r>
          <a:endParaRPr/>
        </a:p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endParaRPr/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13</xdr:col>
      <xdr:colOff>190500</xdr:colOff>
      <xdr:row>13</xdr:row>
      <xdr:rowOff>147638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04EA35C-D931-4B51-838F-D14BC18DE37C}"/>
            </a:ext>
          </a:extLst>
        </xdr:cNvPr>
        <xdr:cNvSpPr txBox="1"/>
      </xdr:nvSpPr>
      <xdr:spPr bwMode="auto">
        <a:xfrm>
          <a:off x="609600" y="1463040"/>
          <a:ext cx="7505700" cy="12449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1: </a:t>
          </a:r>
          <a:endParaRPr lang="en-US" sz="1400"/>
        </a:p>
        <a:p>
          <a:pPr>
            <a:defRPr/>
          </a:pPr>
          <a:r>
            <a:rPr lang="ru-RU" sz="1400"/>
            <a:t>Возраст,</a:t>
          </a:r>
          <a:r>
            <a:rPr lang="ru-RU" sz="1400" baseline="0"/>
            <a:t> ИМТ</a:t>
          </a:r>
        </a:p>
        <a:p>
          <a:pPr>
            <a:defRPr/>
          </a:pPr>
          <a:endParaRPr/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14</xdr:col>
      <xdr:colOff>106680</xdr:colOff>
      <xdr:row>22</xdr:row>
      <xdr:rowOff>146050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ABB5595-446C-4C39-B2C9-D0C0F64FDBB7}"/>
            </a:ext>
          </a:extLst>
        </xdr:cNvPr>
        <xdr:cNvSpPr txBox="1"/>
      </xdr:nvSpPr>
      <xdr:spPr bwMode="auto">
        <a:xfrm>
          <a:off x="609600" y="2743200"/>
          <a:ext cx="8031480" cy="1426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Предположим, что вы решили использовать следующую линейную комбинацию для классификации: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z=w1​⋅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Возраст+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w2​⋅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Уровень холестерина+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w3​⋅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Давление+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endParaRPr lang="en-US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Выберите значения для весов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w1​,w2​,w3​,w4​ 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и свободного члена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, равными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w1​=0.1,w2​=0.05,w3​=0.1,w4​=0.2,b=−10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/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Определите, какой порог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T 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вы будете использовать для классификации. Если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z&gt;T, 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то пациент имеет заболевание (1), иначе - без заболевания (0). Для этого ниже постройте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ROC-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кривую</a:t>
          </a:r>
          <a:endParaRPr/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546100</xdr:colOff>
      <xdr:row>31</xdr:row>
      <xdr:rowOff>171450</xdr:rowOff>
    </xdr:from>
    <xdr:to>
      <xdr:col>13</xdr:col>
      <xdr:colOff>158750</xdr:colOff>
      <xdr:row>44</xdr:row>
      <xdr:rowOff>7620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20AA6DF-F222-4FB3-8813-BA7D0B0DE110}"/>
            </a:ext>
          </a:extLst>
        </xdr:cNvPr>
        <xdr:cNvSpPr txBox="1"/>
      </xdr:nvSpPr>
      <xdr:spPr bwMode="auto">
        <a:xfrm>
          <a:off x="546100" y="5840730"/>
          <a:ext cx="7537450" cy="22136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3. Классификация нового пациента:</a:t>
          </a:r>
          <a:endParaRPr/>
        </a:p>
        <a:p>
          <a:pPr lvl="1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Рассчитайте значение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z 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для нового пациента с характеристиками: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Возраст: 52 года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Уровень холестерина: 230 мг/дл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Давление (систолическое): 140 мм рт. ст.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Индекс массы тела (ИМТ): 29.5</a:t>
          </a:r>
          <a:endParaRPr/>
        </a:p>
        <a:p>
          <a:pPr lvl="1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Используя выбранные вами веса и порог, определите, классифицируется ли этот пациент как "заболевание" (1) или "без заболевания" (0).</a:t>
          </a:r>
          <a:endParaRPr/>
        </a:p>
        <a:p>
          <a:pPr lvl="1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Приведите расчет</a:t>
          </a:r>
          <a:endParaRPr/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190500</xdr:colOff>
      <xdr:row>30</xdr:row>
      <xdr:rowOff>147638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AD7D962-B90B-4CA4-981C-D9C1ABC4DC4F}"/>
            </a:ext>
          </a:extLst>
        </xdr:cNvPr>
        <xdr:cNvSpPr txBox="1"/>
      </xdr:nvSpPr>
      <xdr:spPr bwMode="auto">
        <a:xfrm>
          <a:off x="609600" y="4572000"/>
          <a:ext cx="7505700" cy="12449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2: </a:t>
          </a:r>
        </a:p>
        <a:p>
          <a:pPr>
            <a:defRPr/>
          </a:pPr>
          <a:r>
            <a:rPr lang="en-US" sz="1400"/>
            <a:t>z = 0,1*</a:t>
          </a:r>
          <a:r>
            <a:rPr lang="ru-RU" sz="1400"/>
            <a:t>возраст+0,05*уровень</a:t>
          </a:r>
          <a:r>
            <a:rPr lang="ru-RU" sz="1400" baseline="0"/>
            <a:t> холестерина+0,1*давление-10</a:t>
          </a:r>
        </a:p>
        <a:p>
          <a:pPr>
            <a:defRPr/>
          </a:pPr>
          <a:r>
            <a:rPr lang="en-US" sz="1400" baseline="0"/>
            <a:t>T = 18,5 </a:t>
          </a:r>
          <a:endParaRPr/>
        </a:p>
      </xdr:txBody>
    </xdr:sp>
    <xdr:clientData/>
  </xdr:twoCellAnchor>
  <xdr:twoCellAnchor>
    <xdr:from>
      <xdr:col>0</xdr:col>
      <xdr:colOff>558800</xdr:colOff>
      <xdr:row>44</xdr:row>
      <xdr:rowOff>127000</xdr:rowOff>
    </xdr:from>
    <xdr:to>
      <xdr:col>13</xdr:col>
      <xdr:colOff>139700</xdr:colOff>
      <xdr:row>50</xdr:row>
      <xdr:rowOff>177800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95B4292-D73F-4755-9175-3BE06FA5CF7D}"/>
            </a:ext>
          </a:extLst>
        </xdr:cNvPr>
        <xdr:cNvSpPr txBox="1"/>
      </xdr:nvSpPr>
      <xdr:spPr bwMode="auto">
        <a:xfrm>
          <a:off x="558800" y="8356600"/>
          <a:ext cx="7505700" cy="1148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3: </a:t>
          </a:r>
        </a:p>
        <a:p>
          <a:pPr>
            <a:defRPr/>
          </a:pPr>
          <a:r>
            <a:rPr lang="en-US" sz="1400"/>
            <a:t>z = 0,1*</a:t>
          </a:r>
          <a:r>
            <a:rPr lang="ru-RU" sz="1400"/>
            <a:t>возраст+0,05*уровень холестерина+0,1*давление-10 = 0,1*52+0,05*230+0,1*140-10 = =20,7 -</a:t>
          </a:r>
          <a:r>
            <a:rPr lang="en-US" sz="1400"/>
            <a:t>&gt;</a:t>
          </a:r>
          <a:r>
            <a:rPr lang="en-US" sz="1400" baseline="0"/>
            <a:t> </a:t>
          </a:r>
          <a:r>
            <a:rPr lang="ru-RU" sz="1400" baseline="0"/>
            <a:t>болен</a:t>
          </a:r>
          <a:endParaRPr lang="ru-RU" sz="1400"/>
        </a:p>
        <a:p>
          <a:pPr>
            <a:defRPr/>
          </a:pPr>
          <a:endParaRPr/>
        </a:p>
      </xdr:txBody>
    </xdr:sp>
    <xdr:clientData/>
  </xdr:twoCellAnchor>
  <xdr:twoCellAnchor>
    <xdr:from>
      <xdr:col>27</xdr:col>
      <xdr:colOff>0</xdr:colOff>
      <xdr:row>44</xdr:row>
      <xdr:rowOff>0</xdr:rowOff>
    </xdr:from>
    <xdr:to>
      <xdr:col>34</xdr:col>
      <xdr:colOff>304800</xdr:colOff>
      <xdr:row>58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F9BBA54-4445-0244-A68B-7B637D750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357187</xdr:colOff>
      <xdr:row>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 bwMode="auto">
        <a:xfrm>
          <a:off x="609600" y="184150"/>
          <a:ext cx="5233987" cy="26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4. Метрики</a:t>
          </a:r>
          <a:endParaRPr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13</xdr:col>
      <xdr:colOff>259080</xdr:colOff>
      <xdr:row>7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 bwMode="auto">
        <a:xfrm>
          <a:off x="609600" y="731520"/>
          <a:ext cx="7574280" cy="701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Какие метрики качества модели бинарной классификации вы знаете? Перечислите и приведите формулы.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13</xdr:col>
      <xdr:colOff>190500</xdr:colOff>
      <xdr:row>14</xdr:row>
      <xdr:rowOff>147638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 bwMode="auto">
        <a:xfrm>
          <a:off x="609600" y="1473200"/>
          <a:ext cx="750570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1: </a:t>
          </a:r>
        </a:p>
        <a:p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Accuracy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ru-R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— доля правильно предсказанных классов ко всем предсказаниям.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(TP + TN) / (TP + TN + FP + FN)</a:t>
          </a:r>
          <a:endParaRPr lang="ru-RU" sz="1200">
            <a:effectLst/>
          </a:endParaRPr>
        </a:p>
        <a:p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Precision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ru-R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— показывает, какая доля предсказанных положительных примеров действительно является положительными.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TP/(TP+FP)</a:t>
          </a:r>
          <a:endParaRPr lang="ru-RU" sz="1200" b="1">
            <a:effectLst/>
          </a:endParaRPr>
        </a:p>
        <a:p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Recall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ru-RU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— измеряет, какую долю реальных положительных примеров модель смогла правильно предсказать.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TP/(TP+FN)</a:t>
          </a:r>
          <a:endParaRPr lang="ru-RU" sz="1200" b="1">
            <a:effectLst/>
          </a:endParaRPr>
        </a:p>
        <a:p>
          <a:pPr>
            <a:defRPr/>
          </a:pPr>
          <a:endParaRPr/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13</xdr:col>
      <xdr:colOff>274320</xdr:colOff>
      <xdr:row>19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 bwMode="auto">
        <a:xfrm>
          <a:off x="609600" y="2926080"/>
          <a:ext cx="7589520" cy="701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Даны результаты по тестовой выборке. Расчитайте известные вам метрики и сделайте выводы.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y-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эталон - фактическое значение для объекта,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y-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расчет - то, что выдала модель.</a:t>
          </a:r>
        </a:p>
      </xdr:txBody>
    </xdr:sp>
    <xdr:clientData/>
  </xdr:twoCellAnchor>
  <xdr:twoCellAnchor>
    <xdr:from>
      <xdr:col>1</xdr:col>
      <xdr:colOff>0</xdr:colOff>
      <xdr:row>36</xdr:row>
      <xdr:rowOff>0</xdr:rowOff>
    </xdr:from>
    <xdr:to>
      <xdr:col>13</xdr:col>
      <xdr:colOff>190500</xdr:colOff>
      <xdr:row>42</xdr:row>
      <xdr:rowOff>147638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 bwMode="auto">
        <a:xfrm>
          <a:off x="609600" y="6629400"/>
          <a:ext cx="750570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2: </a:t>
          </a:r>
        </a:p>
        <a:p>
          <a:pPr>
            <a:defRPr/>
          </a:pPr>
          <a:r>
            <a:rPr lang="en-US" sz="1400"/>
            <a:t>Accuracy</a:t>
          </a:r>
          <a:r>
            <a:rPr lang="en-US" sz="1400" baseline="0"/>
            <a:t> = 7/13 = 0,54</a:t>
          </a:r>
        </a:p>
        <a:p>
          <a:pPr>
            <a:defRPr/>
          </a:pPr>
          <a:r>
            <a:rPr lang="en-US" sz="1400" baseline="0"/>
            <a:t>Precision = 5/9 = 0,56</a:t>
          </a:r>
        </a:p>
        <a:p>
          <a:pPr>
            <a:defRPr/>
          </a:pPr>
          <a:r>
            <a:rPr lang="en-US" sz="1400" baseline="0"/>
            <a:t>Recall = 5/7 = 0,71</a:t>
          </a:r>
          <a:endParaRPr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0</xdr:rowOff>
    </xdr:from>
    <xdr:to>
      <xdr:col>9</xdr:col>
      <xdr:colOff>536575</xdr:colOff>
      <xdr:row>6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437227-4273-8F41-BA50-63891419AFDC}"/>
            </a:ext>
          </a:extLst>
        </xdr:cNvPr>
        <xdr:cNvSpPr txBox="1"/>
      </xdr:nvSpPr>
      <xdr:spPr>
        <a:xfrm>
          <a:off x="104775" y="0"/>
          <a:ext cx="7861300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1. Предположим,</a:t>
          </a:r>
          <a:r>
            <a:rPr lang="ru-RU" sz="1100" baseline="0"/>
            <a:t> имеются данные о клиентах. Также известны параметры прямой внутри лог регрессии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w1​=</a:t>
          </a:r>
          <a:r>
            <a:rPr lang="ru-RU"/>
            <a:t>0.1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,w2​=</a:t>
          </a:r>
          <a:r>
            <a:rPr lang="ru-RU"/>
            <a:t>0.0002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,w3​=</a:t>
          </a:r>
          <a:r>
            <a:rPr lang="ru-RU"/>
            <a:t>0.5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,w4​=0.2,b=−</a:t>
          </a:r>
          <a:r>
            <a:rPr lang="ru-R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</a:p>
        <a:p>
          <a:endParaRPr lang="ru-RU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100"/>
        </a:p>
      </xdr:txBody>
    </xdr:sp>
    <xdr:clientData/>
  </xdr:twoCellAnchor>
  <xdr:twoCellAnchor>
    <xdr:from>
      <xdr:col>0</xdr:col>
      <xdr:colOff>0</xdr:colOff>
      <xdr:row>25</xdr:row>
      <xdr:rowOff>149225</xdr:rowOff>
    </xdr:from>
    <xdr:to>
      <xdr:col>9</xdr:col>
      <xdr:colOff>431800</xdr:colOff>
      <xdr:row>31</xdr:row>
      <xdr:rowOff>168275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01C420-F639-8742-9A37-4CACC6737C8C}"/>
            </a:ext>
          </a:extLst>
        </xdr:cNvPr>
        <xdr:cNvSpPr txBox="1"/>
      </xdr:nvSpPr>
      <xdr:spPr>
        <a:xfrm>
          <a:off x="0" y="4911725"/>
          <a:ext cx="7861300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1.</a:t>
          </a:r>
          <a:r>
            <a:rPr lang="en-US" sz="1100" baseline="0"/>
            <a:t> </a:t>
          </a:r>
          <a:r>
            <a:rPr lang="ru-RU" sz="1100" baseline="0"/>
            <a:t>Выведем возможные пороги. Пороги - это вероятности, значения которых львечают за принадлежность классу. Если порог больше определенного значения, то мы соотносим объект с классом 1 </a:t>
          </a:r>
          <a:r>
            <a:rPr lang="ru-RU"/>
            <a:t>(если порог 0.3, то все наблюдения с вероятностью больше чем 0.3 будут отнесены к положительному классу 1)   </a:t>
          </a:r>
          <a:endParaRPr lang="ru-RU" sz="1100" baseline="0"/>
        </a:p>
        <a:p>
          <a:endParaRPr lang="ru-RU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заполним пороговые значеия в интервале от 0 до 1 (так всегда!)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с шагом 0,05 (это выбираете вы)</a:t>
          </a:r>
        </a:p>
        <a:p>
          <a:endParaRPr lang="ru-RU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100"/>
        </a:p>
      </xdr:txBody>
    </xdr:sp>
    <xdr:clientData/>
  </xdr:twoCellAnchor>
  <xdr:twoCellAnchor>
    <xdr:from>
      <xdr:col>9</xdr:col>
      <xdr:colOff>307975</xdr:colOff>
      <xdr:row>36</xdr:row>
      <xdr:rowOff>188912</xdr:rowOff>
    </xdr:from>
    <xdr:to>
      <xdr:col>15</xdr:col>
      <xdr:colOff>371475</xdr:colOff>
      <xdr:row>51</xdr:row>
      <xdr:rowOff>74612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1150FCC-8CEC-6645-B0D3-96561A914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60</xdr:row>
      <xdr:rowOff>34925</xdr:rowOff>
    </xdr:from>
    <xdr:to>
      <xdr:col>11</xdr:col>
      <xdr:colOff>571500</xdr:colOff>
      <xdr:row>68</xdr:row>
      <xdr:rowOff>25400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F19E142-B10F-284B-ABF9-AF40650C8EDE}"/>
            </a:ext>
          </a:extLst>
        </xdr:cNvPr>
        <xdr:cNvSpPr txBox="1"/>
      </xdr:nvSpPr>
      <xdr:spPr>
        <a:xfrm>
          <a:off x="38100" y="11464925"/>
          <a:ext cx="9613900" cy="151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ROC-</a:t>
          </a:r>
          <a:r>
            <a:rPr lang="ru-RU"/>
            <a:t>кривая (</a:t>
          </a:r>
          <a:r>
            <a:rPr lang="en-US"/>
            <a:t>Receiver Operating Characteristic curve) </a:t>
          </a:r>
          <a:r>
            <a:rPr lang="ru-RU"/>
            <a:t>показывает соотношение между истинными положительными (</a:t>
          </a:r>
          <a:r>
            <a:rPr lang="en-US"/>
            <a:t>TRP) </a:t>
          </a:r>
          <a:r>
            <a:rPr lang="ru-RU"/>
            <a:t> и ложными положительными срабатываниями</a:t>
          </a:r>
          <a:r>
            <a:rPr lang="en-US"/>
            <a:t> (FRP)</a:t>
          </a:r>
          <a:r>
            <a:rPr lang="ru-RU"/>
            <a:t> при различных порогах. Вы можете выбрать порог, который обеспечивает хороший баланс между </a:t>
          </a:r>
          <a:r>
            <a:rPr lang="en-US"/>
            <a:t>TPR (True Positive Rate) </a:t>
          </a:r>
          <a:r>
            <a:rPr lang="ru-RU"/>
            <a:t>и </a:t>
          </a:r>
          <a:r>
            <a:rPr lang="en-US"/>
            <a:t>FPR (False Positive Rate).</a:t>
          </a:r>
          <a:endParaRPr lang="ru-RU" sz="1100"/>
        </a:p>
      </xdr:txBody>
    </xdr:sp>
    <xdr:clientData/>
  </xdr:twoCellAnchor>
  <xdr:twoCellAnchor>
    <xdr:from>
      <xdr:col>1</xdr:col>
      <xdr:colOff>0</xdr:colOff>
      <xdr:row>71</xdr:row>
      <xdr:rowOff>0</xdr:rowOff>
    </xdr:from>
    <xdr:to>
      <xdr:col>7</xdr:col>
      <xdr:colOff>63500</xdr:colOff>
      <xdr:row>85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E4C0653-C1AA-544C-8CF3-F2EBA1F28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exlazutkina/Downloads/&#1041;&#1072;&#1083;&#1072;&#1084;&#1091;&#1090;&#1077;&#1085;&#1082;&#1086;%20&#1073;&#1080;10%20&#1084;&#1083;2.xlsx" TargetMode="External"/><Relationship Id="rId1" Type="http://schemas.openxmlformats.org/officeDocument/2006/relationships/externalLinkPath" Target="/Users/alexlazutkina/Downloads/&#1041;&#1072;&#1083;&#1072;&#1084;&#1091;&#1090;&#1077;&#1085;&#1082;&#1086;%20&#1073;&#1080;10%20&#1084;&#1083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Введение"/>
      <sheetName val="Данные"/>
      <sheetName val="Задание 1"/>
      <sheetName val="Задание 2"/>
      <sheetName val="Задание 3"/>
      <sheetName val="Пример построения ROC-кривой"/>
      <sheetName val="Задание 4"/>
    </sheetNames>
    <sheetDataSet>
      <sheetData sheetId="0"/>
      <sheetData sheetId="1"/>
      <sheetData sheetId="2"/>
      <sheetData sheetId="3"/>
      <sheetData sheetId="4">
        <row r="42">
          <cell r="Y42" t="str">
            <v>TPR</v>
          </cell>
        </row>
        <row r="43">
          <cell r="X43">
            <v>1</v>
          </cell>
          <cell r="Y43">
            <v>1</v>
          </cell>
        </row>
        <row r="44">
          <cell r="X44">
            <v>1</v>
          </cell>
          <cell r="Y44">
            <v>1</v>
          </cell>
        </row>
        <row r="45">
          <cell r="X45">
            <v>1</v>
          </cell>
          <cell r="Y45">
            <v>1</v>
          </cell>
        </row>
        <row r="46">
          <cell r="X46">
            <v>1</v>
          </cell>
          <cell r="Y46">
            <v>1</v>
          </cell>
        </row>
        <row r="47">
          <cell r="X47">
            <v>1</v>
          </cell>
          <cell r="Y47">
            <v>1</v>
          </cell>
        </row>
        <row r="48">
          <cell r="X48">
            <v>1</v>
          </cell>
          <cell r="Y48">
            <v>1</v>
          </cell>
        </row>
        <row r="49">
          <cell r="X49">
            <v>1</v>
          </cell>
          <cell r="Y49">
            <v>1</v>
          </cell>
        </row>
        <row r="50">
          <cell r="X50">
            <v>1</v>
          </cell>
          <cell r="Y50">
            <v>1</v>
          </cell>
        </row>
        <row r="51">
          <cell r="X51">
            <v>1</v>
          </cell>
          <cell r="Y51">
            <v>1</v>
          </cell>
        </row>
        <row r="52">
          <cell r="X52">
            <v>1</v>
          </cell>
          <cell r="Y52">
            <v>1</v>
          </cell>
        </row>
        <row r="53">
          <cell r="X53">
            <v>1</v>
          </cell>
          <cell r="Y53">
            <v>1</v>
          </cell>
        </row>
        <row r="54">
          <cell r="X54">
            <v>1</v>
          </cell>
          <cell r="Y54">
            <v>1</v>
          </cell>
        </row>
        <row r="55">
          <cell r="X55">
            <v>1</v>
          </cell>
          <cell r="Y55">
            <v>1</v>
          </cell>
        </row>
        <row r="56">
          <cell r="X56">
            <v>1</v>
          </cell>
          <cell r="Y56">
            <v>1</v>
          </cell>
        </row>
        <row r="57">
          <cell r="X57">
            <v>1</v>
          </cell>
          <cell r="Y57">
            <v>1</v>
          </cell>
        </row>
        <row r="58">
          <cell r="X58">
            <v>1</v>
          </cell>
          <cell r="Y58">
            <v>1</v>
          </cell>
        </row>
        <row r="59">
          <cell r="X59">
            <v>1</v>
          </cell>
          <cell r="Y59">
            <v>1</v>
          </cell>
        </row>
        <row r="60">
          <cell r="X60">
            <v>1</v>
          </cell>
          <cell r="Y60">
            <v>1</v>
          </cell>
        </row>
        <row r="61">
          <cell r="X61">
            <v>1</v>
          </cell>
          <cell r="Y61">
            <v>1</v>
          </cell>
        </row>
        <row r="62">
          <cell r="X62">
            <v>1</v>
          </cell>
          <cell r="Y62">
            <v>1</v>
          </cell>
        </row>
        <row r="63">
          <cell r="X63">
            <v>0</v>
          </cell>
          <cell r="Y63">
            <v>0.46153846153846156</v>
          </cell>
        </row>
      </sheetData>
      <sheetData sheetId="5">
        <row r="33">
          <cell r="I33" t="str">
            <v>TRP</v>
          </cell>
        </row>
        <row r="34">
          <cell r="H34">
            <v>0.5</v>
          </cell>
          <cell r="I34">
            <v>1</v>
          </cell>
        </row>
        <row r="35">
          <cell r="H35">
            <v>1</v>
          </cell>
          <cell r="I35">
            <v>1</v>
          </cell>
        </row>
        <row r="36">
          <cell r="H36">
            <v>1</v>
          </cell>
          <cell r="I36">
            <v>1</v>
          </cell>
        </row>
        <row r="37">
          <cell r="H37">
            <v>1</v>
          </cell>
          <cell r="I37">
            <v>1</v>
          </cell>
        </row>
        <row r="38">
          <cell r="H38">
            <v>1</v>
          </cell>
          <cell r="I38">
            <v>1</v>
          </cell>
        </row>
        <row r="39">
          <cell r="H39">
            <v>1</v>
          </cell>
          <cell r="I39">
            <v>1</v>
          </cell>
        </row>
        <row r="40">
          <cell r="H40">
            <v>0.75</v>
          </cell>
          <cell r="I40">
            <v>1</v>
          </cell>
        </row>
        <row r="41">
          <cell r="H41">
            <v>0.75</v>
          </cell>
          <cell r="I41">
            <v>1</v>
          </cell>
        </row>
        <row r="42">
          <cell r="H42">
            <v>0.5</v>
          </cell>
          <cell r="I42">
            <v>0.8</v>
          </cell>
        </row>
        <row r="43">
          <cell r="H43">
            <v>0.5</v>
          </cell>
          <cell r="I43">
            <v>0.8</v>
          </cell>
        </row>
        <row r="44">
          <cell r="H44">
            <v>0.5</v>
          </cell>
          <cell r="I44">
            <v>0.8</v>
          </cell>
        </row>
        <row r="45">
          <cell r="H45">
            <v>0.5</v>
          </cell>
          <cell r="I45">
            <v>0.8</v>
          </cell>
        </row>
        <row r="46">
          <cell r="H46">
            <v>0.5</v>
          </cell>
          <cell r="I46">
            <v>0.8</v>
          </cell>
        </row>
        <row r="47">
          <cell r="H47">
            <v>0.5</v>
          </cell>
          <cell r="I47">
            <v>0.8</v>
          </cell>
        </row>
        <row r="48">
          <cell r="H48">
            <v>0.25</v>
          </cell>
          <cell r="I48">
            <v>0.8</v>
          </cell>
        </row>
        <row r="49">
          <cell r="H49">
            <v>0.25</v>
          </cell>
          <cell r="I49">
            <v>0.8</v>
          </cell>
        </row>
        <row r="50">
          <cell r="H50">
            <v>0.25</v>
          </cell>
          <cell r="I50">
            <v>0.8</v>
          </cell>
        </row>
        <row r="51">
          <cell r="H51">
            <v>0.25</v>
          </cell>
          <cell r="I51">
            <v>0.8</v>
          </cell>
        </row>
        <row r="52">
          <cell r="H52">
            <v>0.25</v>
          </cell>
          <cell r="I52">
            <v>0.8</v>
          </cell>
        </row>
        <row r="53">
          <cell r="H53">
            <v>0.25</v>
          </cell>
          <cell r="I53">
            <v>0.8</v>
          </cell>
        </row>
        <row r="54">
          <cell r="H54">
            <v>0</v>
          </cell>
          <cell r="I54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13" sqref="M13"/>
    </sheetView>
  </sheetViews>
  <sheetFormatPr baseColWidth="10" defaultColWidth="8.83203125" defaultRowHeight="15"/>
  <sheetData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8"/>
  <sheetViews>
    <sheetView workbookViewId="0">
      <selection activeCell="D9" sqref="D9"/>
    </sheetView>
  </sheetViews>
  <sheetFormatPr baseColWidth="10" defaultColWidth="8.83203125" defaultRowHeight="15"/>
  <cols>
    <col min="7" max="7" width="44.6640625" customWidth="1"/>
  </cols>
  <sheetData>
    <row r="1" spans="2:9">
      <c r="B1" t="s">
        <v>0</v>
      </c>
    </row>
    <row r="3" spans="2:9" ht="44">
      <c r="B3" s="1" t="s">
        <v>1</v>
      </c>
      <c r="C3" s="1" t="s">
        <v>2</v>
      </c>
      <c r="D3" s="1" t="s">
        <v>3</v>
      </c>
      <c r="E3" s="1" t="s">
        <v>4</v>
      </c>
      <c r="H3" s="8" t="s">
        <v>53</v>
      </c>
    </row>
    <row r="4" spans="2:9">
      <c r="B4" s="2">
        <v>45</v>
      </c>
      <c r="C4" s="2">
        <v>220</v>
      </c>
      <c r="D4" s="2">
        <v>130</v>
      </c>
      <c r="E4" s="2">
        <v>1</v>
      </c>
      <c r="H4">
        <f>0.1*B4+0.05*C4+0.1*D4-10</f>
        <v>18.5</v>
      </c>
      <c r="I4" t="str">
        <f>IF(E4=1,"болен", "не болен")</f>
        <v>болен</v>
      </c>
    </row>
    <row r="5" spans="2:9">
      <c r="B5" s="2">
        <v>34</v>
      </c>
      <c r="C5" s="2">
        <v>180</v>
      </c>
      <c r="D5" s="2">
        <v>120</v>
      </c>
      <c r="E5" s="2">
        <v>0</v>
      </c>
      <c r="H5">
        <f t="shared" ref="H5:H27" si="0">0.1*B5+0.05*C5+0.1*D5-10</f>
        <v>14.399999999999999</v>
      </c>
      <c r="I5" t="str">
        <f t="shared" ref="I5:I28" si="1">IF(E5=1,"болен", "не болен")</f>
        <v>не болен</v>
      </c>
    </row>
    <row r="6" spans="2:9">
      <c r="B6" s="2">
        <v>50</v>
      </c>
      <c r="C6" s="2">
        <v>240</v>
      </c>
      <c r="D6" s="2">
        <v>140</v>
      </c>
      <c r="E6" s="2">
        <v>1</v>
      </c>
      <c r="H6">
        <f t="shared" si="0"/>
        <v>21</v>
      </c>
      <c r="I6" t="str">
        <f t="shared" si="1"/>
        <v>болен</v>
      </c>
    </row>
    <row r="7" spans="2:9" ht="21">
      <c r="B7" s="2">
        <v>29</v>
      </c>
      <c r="C7" s="2">
        <v>160</v>
      </c>
      <c r="D7" s="2">
        <v>110</v>
      </c>
      <c r="E7" s="2">
        <v>0</v>
      </c>
      <c r="G7" s="3" t="s">
        <v>5</v>
      </c>
      <c r="H7">
        <f t="shared" si="0"/>
        <v>11.899999999999999</v>
      </c>
      <c r="I7" t="str">
        <f t="shared" si="1"/>
        <v>не болен</v>
      </c>
    </row>
    <row r="8" spans="2:9">
      <c r="B8" s="2">
        <v>60</v>
      </c>
      <c r="C8" s="2">
        <v>250</v>
      </c>
      <c r="D8" s="2">
        <v>150</v>
      </c>
      <c r="E8" s="2">
        <v>1</v>
      </c>
      <c r="G8" s="4"/>
      <c r="H8">
        <f t="shared" si="0"/>
        <v>23.5</v>
      </c>
      <c r="I8" t="str">
        <f t="shared" si="1"/>
        <v>болен</v>
      </c>
    </row>
    <row r="9" spans="2:9">
      <c r="B9" s="2">
        <v>38</v>
      </c>
      <c r="C9" s="2">
        <v>190</v>
      </c>
      <c r="D9" s="2">
        <v>125</v>
      </c>
      <c r="E9" s="2">
        <v>0</v>
      </c>
      <c r="G9" s="5" t="s">
        <v>6</v>
      </c>
      <c r="H9">
        <f t="shared" si="0"/>
        <v>15.8</v>
      </c>
      <c r="I9" t="str">
        <f t="shared" si="1"/>
        <v>не болен</v>
      </c>
    </row>
    <row r="10" spans="2:9">
      <c r="B10" s="2">
        <v>55</v>
      </c>
      <c r="C10" s="2">
        <v>230</v>
      </c>
      <c r="D10" s="2">
        <v>135</v>
      </c>
      <c r="E10" s="2">
        <v>1</v>
      </c>
      <c r="G10" s="5" t="s">
        <v>7</v>
      </c>
      <c r="H10">
        <f t="shared" si="0"/>
        <v>20.5</v>
      </c>
      <c r="I10" t="str">
        <f t="shared" si="1"/>
        <v>болен</v>
      </c>
    </row>
    <row r="11" spans="2:9" ht="22">
      <c r="B11" s="2">
        <v>42</v>
      </c>
      <c r="C11" s="2">
        <v>170</v>
      </c>
      <c r="D11" s="2">
        <v>115</v>
      </c>
      <c r="E11" s="2">
        <v>0</v>
      </c>
      <c r="G11" s="5" t="s">
        <v>8</v>
      </c>
      <c r="H11">
        <f t="shared" si="0"/>
        <v>14.2</v>
      </c>
      <c r="I11" t="str">
        <f t="shared" si="1"/>
        <v>не болен</v>
      </c>
    </row>
    <row r="12" spans="2:9">
      <c r="B12" s="2">
        <v>48</v>
      </c>
      <c r="C12" s="2">
        <v>210</v>
      </c>
      <c r="D12" s="2">
        <v>145</v>
      </c>
      <c r="E12" s="2">
        <v>1</v>
      </c>
      <c r="G12" s="5" t="s">
        <v>9</v>
      </c>
      <c r="H12">
        <f t="shared" si="0"/>
        <v>19.8</v>
      </c>
      <c r="I12" t="str">
        <f t="shared" si="1"/>
        <v>болен</v>
      </c>
    </row>
    <row r="13" spans="2:9">
      <c r="B13" s="2">
        <v>30</v>
      </c>
      <c r="C13" s="2">
        <v>165</v>
      </c>
      <c r="D13" s="2">
        <v>105</v>
      </c>
      <c r="E13" s="2">
        <v>0</v>
      </c>
      <c r="G13" s="5" t="s">
        <v>10</v>
      </c>
      <c r="H13">
        <f t="shared" si="0"/>
        <v>11.75</v>
      </c>
      <c r="I13" t="str">
        <f t="shared" si="1"/>
        <v>не болен</v>
      </c>
    </row>
    <row r="14" spans="2:9">
      <c r="B14" s="2">
        <v>53</v>
      </c>
      <c r="C14" s="2">
        <v>240</v>
      </c>
      <c r="D14" s="2">
        <v>138</v>
      </c>
      <c r="E14" s="2">
        <v>1</v>
      </c>
      <c r="H14">
        <f t="shared" si="0"/>
        <v>21.1</v>
      </c>
      <c r="I14" t="str">
        <f t="shared" si="1"/>
        <v>болен</v>
      </c>
    </row>
    <row r="15" spans="2:9">
      <c r="B15" s="2">
        <v>41</v>
      </c>
      <c r="C15" s="2">
        <v>175</v>
      </c>
      <c r="D15" s="2">
        <v>118</v>
      </c>
      <c r="E15" s="2">
        <v>0</v>
      </c>
      <c r="H15">
        <f t="shared" si="0"/>
        <v>14.650000000000002</v>
      </c>
      <c r="I15" t="str">
        <f t="shared" si="1"/>
        <v>не болен</v>
      </c>
    </row>
    <row r="16" spans="2:9">
      <c r="B16" s="2">
        <v>59</v>
      </c>
      <c r="C16" s="2">
        <v>255</v>
      </c>
      <c r="D16" s="2">
        <v>155</v>
      </c>
      <c r="E16" s="2">
        <v>1</v>
      </c>
      <c r="H16">
        <f t="shared" si="0"/>
        <v>24.15</v>
      </c>
      <c r="I16" t="str">
        <f t="shared" si="1"/>
        <v>болен</v>
      </c>
    </row>
    <row r="17" spans="2:9">
      <c r="B17" s="2">
        <v>36</v>
      </c>
      <c r="C17" s="2">
        <v>185</v>
      </c>
      <c r="D17" s="2">
        <v>122</v>
      </c>
      <c r="E17" s="2">
        <v>0</v>
      </c>
      <c r="H17">
        <f t="shared" si="0"/>
        <v>15.05</v>
      </c>
      <c r="I17" t="str">
        <f t="shared" si="1"/>
        <v>не болен</v>
      </c>
    </row>
    <row r="18" spans="2:9">
      <c r="B18" s="2">
        <v>62</v>
      </c>
      <c r="C18" s="2">
        <v>245</v>
      </c>
      <c r="D18" s="2">
        <v>148</v>
      </c>
      <c r="E18" s="2">
        <v>1</v>
      </c>
      <c r="H18">
        <f t="shared" si="0"/>
        <v>23.25</v>
      </c>
      <c r="I18" t="str">
        <f t="shared" si="1"/>
        <v>болен</v>
      </c>
    </row>
    <row r="19" spans="2:9">
      <c r="B19" s="2">
        <v>33</v>
      </c>
      <c r="C19" s="2">
        <v>165</v>
      </c>
      <c r="D19" s="2">
        <v>112</v>
      </c>
      <c r="E19" s="2">
        <v>0</v>
      </c>
      <c r="H19">
        <f t="shared" si="0"/>
        <v>12.75</v>
      </c>
      <c r="I19" t="str">
        <f t="shared" si="1"/>
        <v>не болен</v>
      </c>
    </row>
    <row r="20" spans="2:9">
      <c r="B20" s="2">
        <v>57</v>
      </c>
      <c r="C20" s="2">
        <v>235</v>
      </c>
      <c r="D20" s="2">
        <v>140</v>
      </c>
      <c r="E20" s="2">
        <v>1</v>
      </c>
      <c r="H20">
        <f t="shared" si="0"/>
        <v>21.45</v>
      </c>
      <c r="I20" t="str">
        <f t="shared" si="1"/>
        <v>болен</v>
      </c>
    </row>
    <row r="21" spans="2:9">
      <c r="B21" s="2">
        <v>40</v>
      </c>
      <c r="C21" s="2">
        <v>180</v>
      </c>
      <c r="D21" s="2">
        <v>130</v>
      </c>
      <c r="E21" s="2">
        <v>0</v>
      </c>
      <c r="H21">
        <f t="shared" si="0"/>
        <v>16</v>
      </c>
      <c r="I21" t="str">
        <f t="shared" si="1"/>
        <v>не болен</v>
      </c>
    </row>
    <row r="22" spans="2:9">
      <c r="B22" s="2">
        <v>49</v>
      </c>
      <c r="C22" s="2">
        <v>220</v>
      </c>
      <c r="D22" s="2">
        <v>142</v>
      </c>
      <c r="E22" s="2">
        <v>1</v>
      </c>
      <c r="H22">
        <f t="shared" si="0"/>
        <v>20.100000000000001</v>
      </c>
      <c r="I22" t="str">
        <f t="shared" si="1"/>
        <v>болен</v>
      </c>
    </row>
    <row r="23" spans="2:9">
      <c r="B23" s="2">
        <v>31</v>
      </c>
      <c r="C23" s="2">
        <v>160</v>
      </c>
      <c r="D23" s="2">
        <v>108</v>
      </c>
      <c r="E23" s="2">
        <v>0</v>
      </c>
      <c r="H23">
        <f t="shared" si="0"/>
        <v>11.899999999999999</v>
      </c>
      <c r="I23" t="str">
        <f t="shared" si="1"/>
        <v>не болен</v>
      </c>
    </row>
    <row r="24" spans="2:9">
      <c r="B24" s="2">
        <v>54</v>
      </c>
      <c r="C24" s="2">
        <v>230</v>
      </c>
      <c r="D24" s="2">
        <v>136</v>
      </c>
      <c r="E24" s="2">
        <v>1</v>
      </c>
      <c r="H24">
        <f t="shared" si="0"/>
        <v>20.5</v>
      </c>
      <c r="I24" t="str">
        <f t="shared" si="1"/>
        <v>болен</v>
      </c>
    </row>
    <row r="25" spans="2:9">
      <c r="B25" s="2">
        <v>39</v>
      </c>
      <c r="C25" s="2">
        <v>175</v>
      </c>
      <c r="D25" s="2">
        <v>120</v>
      </c>
      <c r="E25" s="2">
        <v>0</v>
      </c>
      <c r="H25">
        <f t="shared" si="0"/>
        <v>14.649999999999999</v>
      </c>
      <c r="I25" t="str">
        <f t="shared" si="1"/>
        <v>не болен</v>
      </c>
    </row>
    <row r="26" spans="2:9">
      <c r="B26" s="2">
        <v>61</v>
      </c>
      <c r="C26" s="2">
        <v>250</v>
      </c>
      <c r="D26" s="2">
        <v>150</v>
      </c>
      <c r="E26" s="2">
        <v>1</v>
      </c>
      <c r="H26">
        <f t="shared" si="0"/>
        <v>23.6</v>
      </c>
      <c r="I26" t="str">
        <f t="shared" si="1"/>
        <v>болен</v>
      </c>
    </row>
    <row r="27" spans="2:9">
      <c r="B27" s="2">
        <v>35</v>
      </c>
      <c r="C27" s="2">
        <v>190</v>
      </c>
      <c r="D27" s="2">
        <v>125</v>
      </c>
      <c r="E27" s="2">
        <v>0</v>
      </c>
      <c r="H27">
        <f t="shared" si="0"/>
        <v>15.5</v>
      </c>
      <c r="I27" t="str">
        <f t="shared" si="1"/>
        <v>не болен</v>
      </c>
    </row>
    <row r="28" spans="2:9">
      <c r="B28" s="2">
        <v>58</v>
      </c>
      <c r="C28" s="2">
        <v>240</v>
      </c>
      <c r="D28" s="2">
        <v>145</v>
      </c>
      <c r="E28" s="2">
        <v>1</v>
      </c>
      <c r="H28">
        <f>0.1*B28+0.05*C28+0.1*D28-10</f>
        <v>22.299999999999997</v>
      </c>
      <c r="I28" t="str">
        <f t="shared" si="1"/>
        <v>болен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57BC-DCBF-44E3-8AEB-03312E492EBA}">
  <dimension ref="A1"/>
  <sheetViews>
    <sheetView topLeftCell="A71" workbookViewId="0">
      <selection activeCell="O93" sqref="O93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1:P85"/>
  <sheetViews>
    <sheetView topLeftCell="C74" zoomScale="120" zoomScaleNormal="120" workbookViewId="0">
      <selection activeCell="L89" sqref="L89"/>
    </sheetView>
  </sheetViews>
  <sheetFormatPr baseColWidth="10" defaultColWidth="8.83203125" defaultRowHeight="15"/>
  <cols>
    <col min="2" max="2" width="9.1640625" bestFit="1" customWidth="1"/>
    <col min="3" max="3" width="28.6640625" customWidth="1"/>
    <col min="4" max="4" width="25.83203125" customWidth="1"/>
    <col min="5" max="5" width="11.6640625" customWidth="1"/>
  </cols>
  <sheetData>
    <row r="11" spans="2:4">
      <c r="B11" s="6" t="s">
        <v>11</v>
      </c>
      <c r="C11" s="6" t="s">
        <v>12</v>
      </c>
      <c r="D11" s="6"/>
    </row>
    <row r="12" spans="2:4">
      <c r="B12" s="6">
        <v>1</v>
      </c>
      <c r="C12" s="6" t="s">
        <v>15</v>
      </c>
      <c r="D12" s="7" t="s">
        <v>16</v>
      </c>
    </row>
    <row r="13" spans="2:4">
      <c r="B13" s="6">
        <v>2</v>
      </c>
      <c r="C13" s="6" t="s">
        <v>17</v>
      </c>
      <c r="D13" s="7">
        <v>0</v>
      </c>
    </row>
    <row r="14" spans="2:4">
      <c r="B14" s="6">
        <v>3</v>
      </c>
      <c r="C14" s="6" t="s">
        <v>18</v>
      </c>
      <c r="D14" s="7" t="s">
        <v>19</v>
      </c>
    </row>
    <row r="15" spans="2:4">
      <c r="B15" s="6">
        <v>4</v>
      </c>
      <c r="C15" s="6" t="s">
        <v>20</v>
      </c>
      <c r="D15" s="7">
        <v>0</v>
      </c>
    </row>
    <row r="16" spans="2:4">
      <c r="B16" s="6">
        <v>5</v>
      </c>
      <c r="C16" s="6" t="s">
        <v>21</v>
      </c>
      <c r="D16" s="7" t="s">
        <v>22</v>
      </c>
    </row>
    <row r="17" spans="2:4">
      <c r="B17" s="6">
        <v>6</v>
      </c>
      <c r="C17" s="6" t="s">
        <v>23</v>
      </c>
      <c r="D17" s="7">
        <v>0</v>
      </c>
    </row>
    <row r="18" spans="2:4">
      <c r="B18" s="6">
        <v>7</v>
      </c>
      <c r="C18" s="6" t="s">
        <v>24</v>
      </c>
      <c r="D18" s="7" t="s">
        <v>25</v>
      </c>
    </row>
    <row r="19" spans="2:4">
      <c r="B19" s="6">
        <v>8</v>
      </c>
      <c r="C19" s="6" t="s">
        <v>26</v>
      </c>
      <c r="D19" s="7">
        <v>0</v>
      </c>
    </row>
    <row r="20" spans="2:4">
      <c r="B20" s="6">
        <v>9</v>
      </c>
      <c r="C20" s="6" t="s">
        <v>27</v>
      </c>
      <c r="D20" s="7" t="s">
        <v>28</v>
      </c>
    </row>
    <row r="21" spans="2:4">
      <c r="B21" s="6">
        <v>10</v>
      </c>
      <c r="C21" s="6" t="s">
        <v>29</v>
      </c>
      <c r="D21" s="7">
        <v>0</v>
      </c>
    </row>
    <row r="22" spans="2:4">
      <c r="B22" s="6">
        <v>11</v>
      </c>
      <c r="C22" s="6" t="s">
        <v>30</v>
      </c>
      <c r="D22" s="7" t="s">
        <v>31</v>
      </c>
    </row>
    <row r="23" spans="2:4">
      <c r="B23" s="6">
        <v>12</v>
      </c>
      <c r="C23" s="6" t="s">
        <v>32</v>
      </c>
      <c r="D23" s="7">
        <v>0</v>
      </c>
    </row>
    <row r="24" spans="2:4">
      <c r="B24" s="6">
        <v>13</v>
      </c>
      <c r="C24" s="6" t="s">
        <v>33</v>
      </c>
      <c r="D24" s="7" t="s">
        <v>34</v>
      </c>
    </row>
    <row r="25" spans="2:4">
      <c r="B25" s="6">
        <v>14</v>
      </c>
      <c r="C25" s="6" t="s">
        <v>35</v>
      </c>
      <c r="D25" s="7">
        <v>0</v>
      </c>
    </row>
    <row r="26" spans="2:4">
      <c r="B26" s="6">
        <v>15</v>
      </c>
      <c r="C26" s="6" t="s">
        <v>36</v>
      </c>
      <c r="D26" s="7" t="s">
        <v>37</v>
      </c>
    </row>
    <row r="27" spans="2:4">
      <c r="B27" s="6">
        <v>16</v>
      </c>
      <c r="C27" s="6" t="s">
        <v>38</v>
      </c>
      <c r="D27" s="7">
        <v>0</v>
      </c>
    </row>
    <row r="28" spans="2:4">
      <c r="B28" s="6">
        <v>17</v>
      </c>
      <c r="C28" s="6" t="s">
        <v>39</v>
      </c>
      <c r="D28" s="7" t="s">
        <v>40</v>
      </c>
    </row>
    <row r="29" spans="2:4">
      <c r="B29" s="6">
        <v>18</v>
      </c>
      <c r="C29" s="6" t="s">
        <v>41</v>
      </c>
      <c r="D29" s="7">
        <v>0</v>
      </c>
    </row>
    <row r="30" spans="2:4">
      <c r="B30" s="6">
        <v>19</v>
      </c>
      <c r="C30" s="6" t="s">
        <v>42</v>
      </c>
      <c r="D30" s="7" t="s">
        <v>43</v>
      </c>
    </row>
    <row r="31" spans="2:4">
      <c r="B31" s="6">
        <v>20</v>
      </c>
      <c r="C31" s="6" t="s">
        <v>44</v>
      </c>
      <c r="D31" s="7">
        <v>0</v>
      </c>
    </row>
    <row r="32" spans="2:4">
      <c r="B32" s="6">
        <v>21</v>
      </c>
      <c r="C32" s="6" t="s">
        <v>45</v>
      </c>
      <c r="D32" s="7" t="s">
        <v>46</v>
      </c>
    </row>
    <row r="33" spans="2:4">
      <c r="B33" s="6">
        <v>22</v>
      </c>
      <c r="C33" s="6" t="s">
        <v>47</v>
      </c>
      <c r="D33" s="7">
        <v>0</v>
      </c>
    </row>
    <row r="34" spans="2:4">
      <c r="B34" s="6">
        <v>23</v>
      </c>
      <c r="C34" s="6" t="s">
        <v>48</v>
      </c>
      <c r="D34" s="7" t="s">
        <v>49</v>
      </c>
    </row>
    <row r="35" spans="2:4">
      <c r="B35" s="6">
        <v>24</v>
      </c>
      <c r="C35" s="6" t="s">
        <v>50</v>
      </c>
      <c r="D35" s="7">
        <v>0</v>
      </c>
    </row>
    <row r="36" spans="2:4">
      <c r="B36" s="6">
        <v>25</v>
      </c>
      <c r="C36" s="6" t="s">
        <v>51</v>
      </c>
      <c r="D36" s="7" t="s">
        <v>52</v>
      </c>
    </row>
    <row r="81" spans="13:16">
      <c r="M81" t="s">
        <v>54</v>
      </c>
      <c r="N81" t="s">
        <v>55</v>
      </c>
      <c r="O81" t="s">
        <v>56</v>
      </c>
      <c r="P81" t="s">
        <v>57</v>
      </c>
    </row>
    <row r="82" spans="13:16">
      <c r="M82">
        <v>1</v>
      </c>
      <c r="N82">
        <v>1</v>
      </c>
      <c r="O82">
        <f>(M82-0.5*(18478*M82+1422*N82-1422))</f>
        <v>-9238</v>
      </c>
      <c r="P82">
        <f>(N82-0.5*(26*N82+1422*M82-26))</f>
        <v>-710</v>
      </c>
    </row>
    <row r="83" spans="13:16">
      <c r="M83">
        <f>O82</f>
        <v>-9238</v>
      </c>
      <c r="N83">
        <f>P82</f>
        <v>-710</v>
      </c>
      <c r="O83">
        <f t="shared" ref="O83:O85" si="0">(M83-0.5*(18478*M83+1422*N83-1422))</f>
        <v>85846165</v>
      </c>
      <c r="P83">
        <f t="shared" ref="P83:P85" si="1">(N83-0.5*(26*N83+1422*M83-26))</f>
        <v>6576751</v>
      </c>
    </row>
    <row r="84" spans="13:16">
      <c r="M84">
        <f t="shared" ref="M84:N85" si="2">O83</f>
        <v>85846165</v>
      </c>
      <c r="N84">
        <f t="shared" si="2"/>
        <v>6576751</v>
      </c>
      <c r="O84">
        <f t="shared" si="0"/>
        <v>-797722941520</v>
      </c>
      <c r="P84">
        <f t="shared" si="1"/>
        <v>-61115544314</v>
      </c>
    </row>
    <row r="85" spans="13:16">
      <c r="M85">
        <f t="shared" si="2"/>
        <v>-797722941520</v>
      </c>
      <c r="N85">
        <f t="shared" si="2"/>
        <v>-61115544314</v>
      </c>
      <c r="O85">
        <f t="shared" si="0"/>
        <v>7412817685769725</v>
      </c>
      <c r="P85">
        <f t="shared" si="1"/>
        <v>567914397952501</v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C80B4-C4D9-469A-847A-EBDF9F1C6D77}">
  <dimension ref="Q4:Y52"/>
  <sheetViews>
    <sheetView topLeftCell="O34" workbookViewId="0">
      <selection activeCell="AB45" sqref="AB45"/>
    </sheetView>
  </sheetViews>
  <sheetFormatPr baseColWidth="10" defaultColWidth="8.83203125" defaultRowHeight="15"/>
  <sheetData>
    <row r="4" spans="17:25" ht="96">
      <c r="Q4" s="9" t="s">
        <v>54</v>
      </c>
      <c r="R4" s="9">
        <v>0.1</v>
      </c>
      <c r="T4" s="10" t="s">
        <v>61</v>
      </c>
      <c r="U4" s="10" t="s">
        <v>62</v>
      </c>
      <c r="V4" s="10" t="s">
        <v>63</v>
      </c>
      <c r="W4" s="10" t="s">
        <v>4</v>
      </c>
      <c r="X4" s="10" t="s">
        <v>64</v>
      </c>
      <c r="Y4" s="10" t="s">
        <v>65</v>
      </c>
    </row>
    <row r="5" spans="17:25">
      <c r="Q5" s="9" t="s">
        <v>58</v>
      </c>
      <c r="R5" s="9">
        <v>0.05</v>
      </c>
      <c r="T5" s="6">
        <v>45</v>
      </c>
      <c r="U5" s="6">
        <v>220</v>
      </c>
      <c r="V5" s="6">
        <v>130</v>
      </c>
      <c r="W5" s="6">
        <v>1</v>
      </c>
      <c r="X5" s="6">
        <f>T5*$P$12+U5*$P$13+V5*$P$14+$P$15</f>
        <v>0</v>
      </c>
      <c r="Y5" s="6">
        <f>1/(1+EXP(-X5))</f>
        <v>0.5</v>
      </c>
    </row>
    <row r="6" spans="17:25">
      <c r="Q6" s="9" t="s">
        <v>59</v>
      </c>
      <c r="R6" s="9">
        <v>0.1</v>
      </c>
      <c r="T6" s="6">
        <v>34</v>
      </c>
      <c r="U6" s="6">
        <v>180</v>
      </c>
      <c r="V6" s="6">
        <v>120</v>
      </c>
      <c r="W6" s="6">
        <v>0</v>
      </c>
      <c r="X6" s="6">
        <f t="shared" ref="X6:X29" si="0">T6*$P$12+U6*$P$13+V6*$P$14+$P$15</f>
        <v>0</v>
      </c>
      <c r="Y6" s="6">
        <f t="shared" ref="Y6:Y29" si="1">1/(1+EXP(-X6))</f>
        <v>0.5</v>
      </c>
    </row>
    <row r="7" spans="17:25">
      <c r="Q7" s="9" t="s">
        <v>60</v>
      </c>
      <c r="R7" s="6">
        <v>-10</v>
      </c>
      <c r="T7" s="6">
        <v>50</v>
      </c>
      <c r="U7" s="6">
        <v>240</v>
      </c>
      <c r="V7" s="6">
        <v>140</v>
      </c>
      <c r="W7" s="6">
        <v>1</v>
      </c>
      <c r="X7" s="6">
        <f t="shared" si="0"/>
        <v>0</v>
      </c>
      <c r="Y7" s="6">
        <f t="shared" si="1"/>
        <v>0.5</v>
      </c>
    </row>
    <row r="8" spans="17:25">
      <c r="T8" s="6">
        <v>29</v>
      </c>
      <c r="U8" s="6">
        <v>160</v>
      </c>
      <c r="V8" s="6">
        <v>110</v>
      </c>
      <c r="W8" s="6">
        <v>0</v>
      </c>
      <c r="X8" s="6">
        <f t="shared" si="0"/>
        <v>0</v>
      </c>
      <c r="Y8" s="6">
        <f t="shared" si="1"/>
        <v>0.5</v>
      </c>
    </row>
    <row r="9" spans="17:25">
      <c r="T9" s="6">
        <v>60</v>
      </c>
      <c r="U9" s="6">
        <v>250</v>
      </c>
      <c r="V9" s="6">
        <v>150</v>
      </c>
      <c r="W9" s="6">
        <v>1</v>
      </c>
      <c r="X9" s="6">
        <f t="shared" si="0"/>
        <v>0</v>
      </c>
      <c r="Y9" s="6">
        <f t="shared" si="1"/>
        <v>0.5</v>
      </c>
    </row>
    <row r="10" spans="17:25">
      <c r="T10" s="6">
        <v>38</v>
      </c>
      <c r="U10" s="6">
        <v>190</v>
      </c>
      <c r="V10" s="6">
        <v>125</v>
      </c>
      <c r="W10" s="6">
        <v>0</v>
      </c>
      <c r="X10" s="6">
        <f t="shared" si="0"/>
        <v>0</v>
      </c>
      <c r="Y10" s="6">
        <f t="shared" si="1"/>
        <v>0.5</v>
      </c>
    </row>
    <row r="11" spans="17:25">
      <c r="T11" s="6">
        <v>55</v>
      </c>
      <c r="U11" s="6">
        <v>230</v>
      </c>
      <c r="V11" s="6">
        <v>135</v>
      </c>
      <c r="W11" s="6">
        <v>1</v>
      </c>
      <c r="X11" s="6">
        <f t="shared" si="0"/>
        <v>0</v>
      </c>
      <c r="Y11" s="6">
        <f t="shared" si="1"/>
        <v>0.5</v>
      </c>
    </row>
    <row r="12" spans="17:25">
      <c r="T12" s="6">
        <v>42</v>
      </c>
      <c r="U12" s="6">
        <v>170</v>
      </c>
      <c r="V12" s="6">
        <v>115</v>
      </c>
      <c r="W12" s="6">
        <v>0</v>
      </c>
      <c r="X12" s="6">
        <f t="shared" si="0"/>
        <v>0</v>
      </c>
      <c r="Y12" s="6">
        <f t="shared" si="1"/>
        <v>0.5</v>
      </c>
    </row>
    <row r="13" spans="17:25">
      <c r="T13" s="6">
        <v>48</v>
      </c>
      <c r="U13" s="6">
        <v>210</v>
      </c>
      <c r="V13" s="6">
        <v>145</v>
      </c>
      <c r="W13" s="6">
        <v>1</v>
      </c>
      <c r="X13" s="6">
        <f t="shared" si="0"/>
        <v>0</v>
      </c>
      <c r="Y13" s="6">
        <f t="shared" si="1"/>
        <v>0.5</v>
      </c>
    </row>
    <row r="14" spans="17:25">
      <c r="T14" s="6">
        <v>30</v>
      </c>
      <c r="U14" s="6">
        <v>165</v>
      </c>
      <c r="V14" s="6">
        <v>105</v>
      </c>
      <c r="W14" s="6">
        <v>0</v>
      </c>
      <c r="X14" s="6">
        <f t="shared" si="0"/>
        <v>0</v>
      </c>
      <c r="Y14" s="6">
        <f t="shared" si="1"/>
        <v>0.5</v>
      </c>
    </row>
    <row r="15" spans="17:25">
      <c r="T15" s="6">
        <v>53</v>
      </c>
      <c r="U15" s="6">
        <v>240</v>
      </c>
      <c r="V15" s="6">
        <v>138</v>
      </c>
      <c r="W15" s="6">
        <v>1</v>
      </c>
      <c r="X15" s="6">
        <f t="shared" si="0"/>
        <v>0</v>
      </c>
      <c r="Y15" s="6">
        <f t="shared" si="1"/>
        <v>0.5</v>
      </c>
    </row>
    <row r="16" spans="17:25">
      <c r="T16" s="6">
        <v>41</v>
      </c>
      <c r="U16" s="6">
        <v>175</v>
      </c>
      <c r="V16" s="6">
        <v>118</v>
      </c>
      <c r="W16" s="6">
        <v>0</v>
      </c>
      <c r="X16" s="6">
        <f t="shared" si="0"/>
        <v>0</v>
      </c>
      <c r="Y16" s="6">
        <f t="shared" si="1"/>
        <v>0.5</v>
      </c>
    </row>
    <row r="17" spans="19:25">
      <c r="T17" s="6">
        <v>59</v>
      </c>
      <c r="U17" s="6">
        <v>255</v>
      </c>
      <c r="V17" s="6">
        <v>155</v>
      </c>
      <c r="W17" s="6">
        <v>1</v>
      </c>
      <c r="X17" s="6">
        <f t="shared" si="0"/>
        <v>0</v>
      </c>
      <c r="Y17" s="6">
        <f t="shared" si="1"/>
        <v>0.5</v>
      </c>
    </row>
    <row r="18" spans="19:25">
      <c r="T18" s="6">
        <v>36</v>
      </c>
      <c r="U18" s="6">
        <v>185</v>
      </c>
      <c r="V18" s="6">
        <v>122</v>
      </c>
      <c r="W18" s="6">
        <v>0</v>
      </c>
      <c r="X18" s="6">
        <f t="shared" si="0"/>
        <v>0</v>
      </c>
      <c r="Y18" s="6">
        <f t="shared" si="1"/>
        <v>0.5</v>
      </c>
    </row>
    <row r="19" spans="19:25">
      <c r="T19" s="6">
        <v>62</v>
      </c>
      <c r="U19" s="6">
        <v>245</v>
      </c>
      <c r="V19" s="6">
        <v>148</v>
      </c>
      <c r="W19" s="6">
        <v>1</v>
      </c>
      <c r="X19" s="6">
        <f t="shared" si="0"/>
        <v>0</v>
      </c>
      <c r="Y19" s="6">
        <f t="shared" si="1"/>
        <v>0.5</v>
      </c>
    </row>
    <row r="20" spans="19:25">
      <c r="T20" s="6">
        <v>33</v>
      </c>
      <c r="U20" s="6">
        <v>165</v>
      </c>
      <c r="V20" s="6">
        <v>112</v>
      </c>
      <c r="W20" s="6">
        <v>0</v>
      </c>
      <c r="X20" s="6">
        <f t="shared" si="0"/>
        <v>0</v>
      </c>
      <c r="Y20" s="6">
        <f t="shared" si="1"/>
        <v>0.5</v>
      </c>
    </row>
    <row r="21" spans="19:25">
      <c r="T21" s="6">
        <v>57</v>
      </c>
      <c r="U21" s="6">
        <v>235</v>
      </c>
      <c r="V21" s="6">
        <v>140</v>
      </c>
      <c r="W21" s="6">
        <v>1</v>
      </c>
      <c r="X21" s="6">
        <f t="shared" si="0"/>
        <v>0</v>
      </c>
      <c r="Y21" s="6">
        <f t="shared" si="1"/>
        <v>0.5</v>
      </c>
    </row>
    <row r="22" spans="19:25">
      <c r="T22" s="6">
        <v>40</v>
      </c>
      <c r="U22" s="6">
        <v>180</v>
      </c>
      <c r="V22" s="6">
        <v>130</v>
      </c>
      <c r="W22" s="6">
        <v>0</v>
      </c>
      <c r="X22" s="6">
        <f t="shared" si="0"/>
        <v>0</v>
      </c>
      <c r="Y22" s="6">
        <f t="shared" si="1"/>
        <v>0.5</v>
      </c>
    </row>
    <row r="23" spans="19:25">
      <c r="T23" s="6">
        <v>49</v>
      </c>
      <c r="U23" s="6">
        <v>220</v>
      </c>
      <c r="V23" s="6">
        <v>142</v>
      </c>
      <c r="W23" s="6">
        <v>1</v>
      </c>
      <c r="X23" s="6">
        <f t="shared" si="0"/>
        <v>0</v>
      </c>
      <c r="Y23" s="6">
        <f t="shared" si="1"/>
        <v>0.5</v>
      </c>
    </row>
    <row r="24" spans="19:25">
      <c r="T24" s="6">
        <v>31</v>
      </c>
      <c r="U24" s="6">
        <v>160</v>
      </c>
      <c r="V24" s="6">
        <v>108</v>
      </c>
      <c r="W24" s="6">
        <v>0</v>
      </c>
      <c r="X24" s="6">
        <f t="shared" si="0"/>
        <v>0</v>
      </c>
      <c r="Y24" s="6">
        <f t="shared" si="1"/>
        <v>0.5</v>
      </c>
    </row>
    <row r="25" spans="19:25">
      <c r="T25" s="6">
        <v>54</v>
      </c>
      <c r="U25" s="6">
        <v>230</v>
      </c>
      <c r="V25" s="6">
        <v>136</v>
      </c>
      <c r="W25" s="6">
        <v>1</v>
      </c>
      <c r="X25" s="6">
        <f t="shared" si="0"/>
        <v>0</v>
      </c>
      <c r="Y25" s="6">
        <f t="shared" si="1"/>
        <v>0.5</v>
      </c>
    </row>
    <row r="26" spans="19:25">
      <c r="T26" s="6">
        <v>39</v>
      </c>
      <c r="U26" s="6">
        <v>175</v>
      </c>
      <c r="V26" s="6">
        <v>120</v>
      </c>
      <c r="W26" s="6">
        <v>0</v>
      </c>
      <c r="X26" s="6">
        <f t="shared" si="0"/>
        <v>0</v>
      </c>
      <c r="Y26" s="6">
        <f t="shared" si="1"/>
        <v>0.5</v>
      </c>
    </row>
    <row r="27" spans="19:25">
      <c r="T27" s="6">
        <v>61</v>
      </c>
      <c r="U27" s="6">
        <v>250</v>
      </c>
      <c r="V27" s="6">
        <v>150</v>
      </c>
      <c r="W27" s="6">
        <v>1</v>
      </c>
      <c r="X27" s="6">
        <f t="shared" si="0"/>
        <v>0</v>
      </c>
      <c r="Y27" s="6">
        <f t="shared" si="1"/>
        <v>0.5</v>
      </c>
    </row>
    <row r="28" spans="19:25">
      <c r="T28" s="6">
        <v>35</v>
      </c>
      <c r="U28" s="6">
        <v>190</v>
      </c>
      <c r="V28" s="6">
        <v>125</v>
      </c>
      <c r="W28" s="6">
        <v>0</v>
      </c>
      <c r="X28" s="6">
        <f t="shared" si="0"/>
        <v>0</v>
      </c>
      <c r="Y28" s="6">
        <f t="shared" si="1"/>
        <v>0.5</v>
      </c>
    </row>
    <row r="29" spans="19:25">
      <c r="T29" s="6">
        <v>58</v>
      </c>
      <c r="U29" s="6">
        <v>240</v>
      </c>
      <c r="V29" s="6">
        <v>145</v>
      </c>
      <c r="W29" s="6">
        <v>1</v>
      </c>
      <c r="X29" s="6">
        <f t="shared" si="0"/>
        <v>0</v>
      </c>
      <c r="Y29" s="6">
        <f t="shared" si="1"/>
        <v>0.5</v>
      </c>
    </row>
    <row r="31" spans="19:25">
      <c r="S31" s="9" t="s">
        <v>66</v>
      </c>
      <c r="T31" s="9" t="s">
        <v>67</v>
      </c>
      <c r="U31" s="9" t="s">
        <v>68</v>
      </c>
      <c r="V31" s="9" t="s">
        <v>69</v>
      </c>
      <c r="W31" s="9" t="s">
        <v>70</v>
      </c>
      <c r="X31" s="9" t="s">
        <v>71</v>
      </c>
      <c r="Y31" s="9" t="s">
        <v>72</v>
      </c>
    </row>
    <row r="32" spans="19:25">
      <c r="S32" s="6">
        <v>0</v>
      </c>
      <c r="T32" s="6">
        <f>COUNTIFS($V$6:$V$30,"1",$X$6:$X$30,"&gt;="&amp;S32)</f>
        <v>0</v>
      </c>
      <c r="U32" s="6">
        <f>COUNTIFS($V$6:$V$30,"0",$X$6:$X$30,"&gt;="&amp;S32)</f>
        <v>0</v>
      </c>
      <c r="V32" s="6">
        <f>COUNTIFS($V$6:$V$30,"0",$X$6:$X$30,"&lt;"&amp;S32)</f>
        <v>0</v>
      </c>
      <c r="W32" s="6">
        <f>COUNTIFS($V$6:$V$30,"1",$X$6:$X$30,"&lt;="&amp;S32)</f>
        <v>0</v>
      </c>
      <c r="X32" s="6" t="e">
        <f>U32/(U32+V32)</f>
        <v>#DIV/0!</v>
      </c>
      <c r="Y32" s="6" t="e">
        <f>T32/(T32+W32)</f>
        <v>#DIV/0!</v>
      </c>
    </row>
    <row r="33" spans="19:25">
      <c r="S33" s="6">
        <v>0.05</v>
      </c>
      <c r="T33" s="6">
        <f t="shared" ref="T33:T51" si="2">COUNTIFS($V$6:$V$30,"1",$X$6:$X$30,"&gt;="&amp;S33)</f>
        <v>0</v>
      </c>
      <c r="U33" s="6">
        <f t="shared" ref="U33:U52" si="3">COUNTIFS($V$6:$V$30,"0",$X$6:$X$30,"&gt;="&amp;S33)</f>
        <v>0</v>
      </c>
      <c r="V33" s="6">
        <f t="shared" ref="V33:V52" si="4">COUNTIFS($V$6:$V$30,"0",$X$6:$X$30,"&lt;"&amp;S33)</f>
        <v>0</v>
      </c>
      <c r="W33" s="6">
        <f t="shared" ref="W33:W51" si="5">COUNTIFS($V$6:$V$30,"1",$X$6:$X$30,"&lt;="&amp;S33)</f>
        <v>0</v>
      </c>
      <c r="X33" s="6" t="e">
        <f t="shared" ref="X33:X52" si="6">U33/(U33+V33)</f>
        <v>#DIV/0!</v>
      </c>
      <c r="Y33" s="6" t="e">
        <f t="shared" ref="Y33:Y52" si="7">T33/(T33+W33)</f>
        <v>#DIV/0!</v>
      </c>
    </row>
    <row r="34" spans="19:25">
      <c r="S34" s="6">
        <v>0.1</v>
      </c>
      <c r="T34" s="6">
        <f t="shared" si="2"/>
        <v>0</v>
      </c>
      <c r="U34" s="6">
        <f t="shared" si="3"/>
        <v>0</v>
      </c>
      <c r="V34" s="6">
        <f t="shared" si="4"/>
        <v>0</v>
      </c>
      <c r="W34" s="6">
        <f t="shared" si="5"/>
        <v>0</v>
      </c>
      <c r="X34" s="6" t="e">
        <f t="shared" si="6"/>
        <v>#DIV/0!</v>
      </c>
      <c r="Y34" s="6" t="e">
        <f t="shared" si="7"/>
        <v>#DIV/0!</v>
      </c>
    </row>
    <row r="35" spans="19:25">
      <c r="S35" s="6">
        <v>0.15</v>
      </c>
      <c r="T35" s="6">
        <f t="shared" si="2"/>
        <v>0</v>
      </c>
      <c r="U35" s="6">
        <f t="shared" si="3"/>
        <v>0</v>
      </c>
      <c r="V35" s="6">
        <f t="shared" si="4"/>
        <v>0</v>
      </c>
      <c r="W35" s="6">
        <f t="shared" si="5"/>
        <v>0</v>
      </c>
      <c r="X35" s="6" t="e">
        <f t="shared" si="6"/>
        <v>#DIV/0!</v>
      </c>
      <c r="Y35" s="6" t="e">
        <f t="shared" si="7"/>
        <v>#DIV/0!</v>
      </c>
    </row>
    <row r="36" spans="19:25">
      <c r="S36" s="6">
        <v>0.2</v>
      </c>
      <c r="T36" s="6">
        <f t="shared" si="2"/>
        <v>0</v>
      </c>
      <c r="U36" s="6">
        <f t="shared" si="3"/>
        <v>0</v>
      </c>
      <c r="V36" s="6">
        <f t="shared" si="4"/>
        <v>0</v>
      </c>
      <c r="W36" s="6">
        <f t="shared" si="5"/>
        <v>0</v>
      </c>
      <c r="X36" s="6" t="e">
        <f t="shared" si="6"/>
        <v>#DIV/0!</v>
      </c>
      <c r="Y36" s="6" t="e">
        <f t="shared" si="7"/>
        <v>#DIV/0!</v>
      </c>
    </row>
    <row r="37" spans="19:25">
      <c r="S37" s="6">
        <v>0.25</v>
      </c>
      <c r="T37" s="6">
        <f t="shared" si="2"/>
        <v>0</v>
      </c>
      <c r="U37" s="6">
        <f t="shared" si="3"/>
        <v>0</v>
      </c>
      <c r="V37" s="6">
        <f t="shared" si="4"/>
        <v>0</v>
      </c>
      <c r="W37" s="6">
        <f t="shared" si="5"/>
        <v>0</v>
      </c>
      <c r="X37" s="6" t="e">
        <f t="shared" si="6"/>
        <v>#DIV/0!</v>
      </c>
      <c r="Y37" s="6" t="e">
        <f t="shared" si="7"/>
        <v>#DIV/0!</v>
      </c>
    </row>
    <row r="38" spans="19:25">
      <c r="S38" s="6">
        <v>0.3</v>
      </c>
      <c r="T38" s="6">
        <f t="shared" si="2"/>
        <v>0</v>
      </c>
      <c r="U38" s="6">
        <f t="shared" si="3"/>
        <v>0</v>
      </c>
      <c r="V38" s="6">
        <f t="shared" si="4"/>
        <v>0</v>
      </c>
      <c r="W38" s="6">
        <f t="shared" si="5"/>
        <v>0</v>
      </c>
      <c r="X38" s="6" t="e">
        <f t="shared" si="6"/>
        <v>#DIV/0!</v>
      </c>
      <c r="Y38" s="6" t="e">
        <f t="shared" si="7"/>
        <v>#DIV/0!</v>
      </c>
    </row>
    <row r="39" spans="19:25">
      <c r="S39" s="6">
        <v>0.35</v>
      </c>
      <c r="T39" s="6">
        <f t="shared" si="2"/>
        <v>0</v>
      </c>
      <c r="U39" s="6">
        <f t="shared" si="3"/>
        <v>0</v>
      </c>
      <c r="V39" s="6">
        <f t="shared" si="4"/>
        <v>0</v>
      </c>
      <c r="W39" s="6">
        <f t="shared" si="5"/>
        <v>0</v>
      </c>
      <c r="X39" s="6" t="e">
        <f t="shared" si="6"/>
        <v>#DIV/0!</v>
      </c>
      <c r="Y39" s="6" t="e">
        <f t="shared" si="7"/>
        <v>#DIV/0!</v>
      </c>
    </row>
    <row r="40" spans="19:25">
      <c r="S40" s="6">
        <v>0.4</v>
      </c>
      <c r="T40" s="6">
        <f t="shared" si="2"/>
        <v>0</v>
      </c>
      <c r="U40" s="6">
        <f t="shared" si="3"/>
        <v>0</v>
      </c>
      <c r="V40" s="6">
        <f t="shared" si="4"/>
        <v>0</v>
      </c>
      <c r="W40" s="6">
        <f t="shared" si="5"/>
        <v>0</v>
      </c>
      <c r="X40" s="6" t="e">
        <f t="shared" si="6"/>
        <v>#DIV/0!</v>
      </c>
      <c r="Y40" s="6" t="e">
        <f t="shared" si="7"/>
        <v>#DIV/0!</v>
      </c>
    </row>
    <row r="41" spans="19:25">
      <c r="S41" s="6">
        <v>0.45</v>
      </c>
      <c r="T41" s="6">
        <f t="shared" si="2"/>
        <v>0</v>
      </c>
      <c r="U41" s="6">
        <f t="shared" si="3"/>
        <v>0</v>
      </c>
      <c r="V41" s="6">
        <f t="shared" si="4"/>
        <v>0</v>
      </c>
      <c r="W41" s="6">
        <f t="shared" si="5"/>
        <v>0</v>
      </c>
      <c r="X41" s="6" t="e">
        <f t="shared" si="6"/>
        <v>#DIV/0!</v>
      </c>
      <c r="Y41" s="6" t="e">
        <f t="shared" si="7"/>
        <v>#DIV/0!</v>
      </c>
    </row>
    <row r="42" spans="19:25">
      <c r="S42" s="6">
        <v>0.5</v>
      </c>
      <c r="T42" s="6">
        <f t="shared" si="2"/>
        <v>0</v>
      </c>
      <c r="U42" s="6">
        <f t="shared" si="3"/>
        <v>0</v>
      </c>
      <c r="V42" s="6">
        <f t="shared" si="4"/>
        <v>0</v>
      </c>
      <c r="W42" s="6">
        <f t="shared" si="5"/>
        <v>0</v>
      </c>
      <c r="X42" s="6" t="e">
        <f t="shared" si="6"/>
        <v>#DIV/0!</v>
      </c>
      <c r="Y42" s="6" t="e">
        <f t="shared" si="7"/>
        <v>#DIV/0!</v>
      </c>
    </row>
    <row r="43" spans="19:25">
      <c r="S43" s="6">
        <v>0.55000000000000004</v>
      </c>
      <c r="T43" s="6">
        <f t="shared" si="2"/>
        <v>0</v>
      </c>
      <c r="U43" s="6">
        <f t="shared" si="3"/>
        <v>0</v>
      </c>
      <c r="V43" s="6">
        <f t="shared" si="4"/>
        <v>0</v>
      </c>
      <c r="W43" s="6">
        <f t="shared" si="5"/>
        <v>0</v>
      </c>
      <c r="X43" s="6" t="e">
        <f t="shared" si="6"/>
        <v>#DIV/0!</v>
      </c>
      <c r="Y43" s="6" t="e">
        <f t="shared" si="7"/>
        <v>#DIV/0!</v>
      </c>
    </row>
    <row r="44" spans="19:25">
      <c r="S44" s="6">
        <v>0.6</v>
      </c>
      <c r="T44" s="6">
        <f t="shared" si="2"/>
        <v>0</v>
      </c>
      <c r="U44" s="6">
        <f t="shared" si="3"/>
        <v>0</v>
      </c>
      <c r="V44" s="6">
        <f t="shared" si="4"/>
        <v>0</v>
      </c>
      <c r="W44" s="6">
        <f t="shared" si="5"/>
        <v>0</v>
      </c>
      <c r="X44" s="6" t="e">
        <f t="shared" si="6"/>
        <v>#DIV/0!</v>
      </c>
      <c r="Y44" s="6" t="e">
        <f t="shared" si="7"/>
        <v>#DIV/0!</v>
      </c>
    </row>
    <row r="45" spans="19:25">
      <c r="S45" s="6">
        <v>0.65</v>
      </c>
      <c r="T45" s="6">
        <f t="shared" si="2"/>
        <v>0</v>
      </c>
      <c r="U45" s="6">
        <f t="shared" si="3"/>
        <v>0</v>
      </c>
      <c r="V45" s="6">
        <f t="shared" si="4"/>
        <v>0</v>
      </c>
      <c r="W45" s="6">
        <f t="shared" si="5"/>
        <v>0</v>
      </c>
      <c r="X45" s="6" t="e">
        <f t="shared" si="6"/>
        <v>#DIV/0!</v>
      </c>
      <c r="Y45" s="6" t="e">
        <f t="shared" si="7"/>
        <v>#DIV/0!</v>
      </c>
    </row>
    <row r="46" spans="19:25">
      <c r="S46" s="6">
        <v>0.7</v>
      </c>
      <c r="T46" s="6">
        <f t="shared" si="2"/>
        <v>0</v>
      </c>
      <c r="U46" s="6">
        <f t="shared" si="3"/>
        <v>0</v>
      </c>
      <c r="V46" s="6">
        <f t="shared" si="4"/>
        <v>0</v>
      </c>
      <c r="W46" s="6">
        <f t="shared" si="5"/>
        <v>0</v>
      </c>
      <c r="X46" s="6" t="e">
        <f t="shared" si="6"/>
        <v>#DIV/0!</v>
      </c>
      <c r="Y46" s="6" t="e">
        <f t="shared" si="7"/>
        <v>#DIV/0!</v>
      </c>
    </row>
    <row r="47" spans="19:25">
      <c r="S47" s="6">
        <v>0.75</v>
      </c>
      <c r="T47" s="6">
        <f t="shared" si="2"/>
        <v>0</v>
      </c>
      <c r="U47" s="6">
        <f t="shared" si="3"/>
        <v>0</v>
      </c>
      <c r="V47" s="6">
        <f t="shared" si="4"/>
        <v>0</v>
      </c>
      <c r="W47" s="6">
        <f t="shared" si="5"/>
        <v>0</v>
      </c>
      <c r="X47" s="6" t="e">
        <f t="shared" si="6"/>
        <v>#DIV/0!</v>
      </c>
      <c r="Y47" s="6" t="e">
        <f t="shared" si="7"/>
        <v>#DIV/0!</v>
      </c>
    </row>
    <row r="48" spans="19:25">
      <c r="S48" s="6">
        <v>0.8</v>
      </c>
      <c r="T48" s="6">
        <f t="shared" si="2"/>
        <v>0</v>
      </c>
      <c r="U48" s="6">
        <f t="shared" si="3"/>
        <v>0</v>
      </c>
      <c r="V48" s="6">
        <f t="shared" si="4"/>
        <v>0</v>
      </c>
      <c r="W48" s="6">
        <f t="shared" si="5"/>
        <v>0</v>
      </c>
      <c r="X48" s="6" t="e">
        <f t="shared" si="6"/>
        <v>#DIV/0!</v>
      </c>
      <c r="Y48" s="6" t="e">
        <f t="shared" si="7"/>
        <v>#DIV/0!</v>
      </c>
    </row>
    <row r="49" spans="19:25">
      <c r="S49" s="6">
        <v>0.85</v>
      </c>
      <c r="T49" s="6">
        <f t="shared" si="2"/>
        <v>0</v>
      </c>
      <c r="U49" s="6">
        <f t="shared" si="3"/>
        <v>0</v>
      </c>
      <c r="V49" s="6">
        <f t="shared" si="4"/>
        <v>0</v>
      </c>
      <c r="W49" s="6">
        <f t="shared" si="5"/>
        <v>0</v>
      </c>
      <c r="X49" s="6" t="e">
        <f t="shared" si="6"/>
        <v>#DIV/0!</v>
      </c>
      <c r="Y49" s="6" t="e">
        <f t="shared" si="7"/>
        <v>#DIV/0!</v>
      </c>
    </row>
    <row r="50" spans="19:25">
      <c r="S50" s="6">
        <v>0.9</v>
      </c>
      <c r="T50" s="6">
        <f t="shared" si="2"/>
        <v>0</v>
      </c>
      <c r="U50" s="6">
        <f t="shared" si="3"/>
        <v>0</v>
      </c>
      <c r="V50" s="6">
        <f t="shared" si="4"/>
        <v>0</v>
      </c>
      <c r="W50" s="6">
        <f t="shared" si="5"/>
        <v>0</v>
      </c>
      <c r="X50" s="6" t="e">
        <f t="shared" si="6"/>
        <v>#DIV/0!</v>
      </c>
      <c r="Y50" s="6" t="e">
        <f t="shared" si="7"/>
        <v>#DIV/0!</v>
      </c>
    </row>
    <row r="51" spans="19:25">
      <c r="S51" s="6">
        <v>0.95</v>
      </c>
      <c r="T51" s="6">
        <f t="shared" si="2"/>
        <v>0</v>
      </c>
      <c r="U51" s="6">
        <f t="shared" si="3"/>
        <v>0</v>
      </c>
      <c r="V51" s="6">
        <f t="shared" si="4"/>
        <v>0</v>
      </c>
      <c r="W51" s="6">
        <f t="shared" si="5"/>
        <v>0</v>
      </c>
      <c r="X51" s="6" t="e">
        <f t="shared" si="6"/>
        <v>#DIV/0!</v>
      </c>
      <c r="Y51" s="6" t="e">
        <f t="shared" si="7"/>
        <v>#DIV/0!</v>
      </c>
    </row>
    <row r="52" spans="19:25">
      <c r="S52" s="6">
        <v>1</v>
      </c>
      <c r="T52" s="6">
        <v>6</v>
      </c>
      <c r="U52" s="6">
        <f t="shared" si="3"/>
        <v>0</v>
      </c>
      <c r="V52" s="6">
        <f t="shared" si="4"/>
        <v>0</v>
      </c>
      <c r="W52" s="6">
        <v>7</v>
      </c>
      <c r="X52" s="6" t="e">
        <f t="shared" si="6"/>
        <v>#DIV/0!</v>
      </c>
      <c r="Y52" s="6">
        <f t="shared" si="7"/>
        <v>0.46153846153846156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2:C35"/>
  <sheetViews>
    <sheetView tabSelected="1" workbookViewId="0">
      <selection activeCell="C29" sqref="C29"/>
    </sheetView>
  </sheetViews>
  <sheetFormatPr baseColWidth="10" defaultColWidth="8.83203125" defaultRowHeight="15"/>
  <sheetData>
    <row r="22" spans="2:3">
      <c r="B22" s="6" t="s">
        <v>13</v>
      </c>
      <c r="C22" s="6" t="s">
        <v>14</v>
      </c>
    </row>
    <row r="23" spans="2:3">
      <c r="B23" s="6">
        <v>1</v>
      </c>
      <c r="C23" s="6">
        <v>1</v>
      </c>
    </row>
    <row r="24" spans="2:3">
      <c r="B24" s="6">
        <v>0</v>
      </c>
      <c r="C24" s="6">
        <v>1</v>
      </c>
    </row>
    <row r="25" spans="2:3">
      <c r="B25" s="6">
        <v>1</v>
      </c>
      <c r="C25" s="6">
        <v>1</v>
      </c>
    </row>
    <row r="26" spans="2:3">
      <c r="B26" s="6">
        <v>1</v>
      </c>
      <c r="C26" s="6">
        <v>0</v>
      </c>
    </row>
    <row r="27" spans="2:3">
      <c r="B27" s="6">
        <v>0</v>
      </c>
      <c r="C27" s="6">
        <v>1</v>
      </c>
    </row>
    <row r="28" spans="2:3">
      <c r="B28" s="6">
        <v>0</v>
      </c>
      <c r="C28" s="6">
        <v>0</v>
      </c>
    </row>
    <row r="29" spans="2:3">
      <c r="B29" s="6">
        <v>1</v>
      </c>
      <c r="C29" s="6">
        <v>0</v>
      </c>
    </row>
    <row r="30" spans="2:3">
      <c r="B30" s="6">
        <v>1</v>
      </c>
      <c r="C30" s="6">
        <v>1</v>
      </c>
    </row>
    <row r="31" spans="2:3">
      <c r="B31" s="6">
        <v>1</v>
      </c>
      <c r="C31" s="6">
        <v>1</v>
      </c>
    </row>
    <row r="32" spans="2:3">
      <c r="B32" s="6">
        <v>1</v>
      </c>
      <c r="C32" s="6">
        <v>1</v>
      </c>
    </row>
    <row r="33" spans="2:3">
      <c r="B33" s="6">
        <v>0</v>
      </c>
      <c r="C33" s="6">
        <v>0</v>
      </c>
    </row>
    <row r="34" spans="2:3">
      <c r="B34" s="6">
        <v>0</v>
      </c>
      <c r="C34" s="6">
        <v>1</v>
      </c>
    </row>
    <row r="35" spans="2:3">
      <c r="B35" s="6">
        <v>0</v>
      </c>
      <c r="C35" s="6">
        <v>1</v>
      </c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A6B28-CFBD-2841-9553-CBA1C83DC480}">
  <dimension ref="A8:G55"/>
  <sheetViews>
    <sheetView topLeftCell="A47" workbookViewId="0">
      <selection activeCell="K77" sqref="K77"/>
    </sheetView>
  </sheetViews>
  <sheetFormatPr baseColWidth="10" defaultRowHeight="15"/>
  <sheetData>
    <row r="8" spans="1:6" ht="80">
      <c r="A8" s="10" t="s">
        <v>73</v>
      </c>
      <c r="B8" s="10" t="s">
        <v>74</v>
      </c>
      <c r="C8" s="10" t="s">
        <v>75</v>
      </c>
      <c r="D8" s="10" t="s">
        <v>76</v>
      </c>
      <c r="E8" s="10" t="s">
        <v>64</v>
      </c>
      <c r="F8" s="10" t="s">
        <v>65</v>
      </c>
    </row>
    <row r="9" spans="1:6">
      <c r="A9" s="11">
        <v>25</v>
      </c>
      <c r="B9" s="11">
        <v>1000</v>
      </c>
      <c r="C9" s="11">
        <v>2</v>
      </c>
      <c r="D9" s="11">
        <v>0</v>
      </c>
      <c r="E9" s="12">
        <f t="shared" ref="E9:E18" si="0">A9*$N$5+B9*$N$6+C9*$N$7+$N$8</f>
        <v>0</v>
      </c>
      <c r="F9" s="12"/>
    </row>
    <row r="10" spans="1:6">
      <c r="A10" s="13">
        <v>30</v>
      </c>
      <c r="B10" s="13">
        <v>50000</v>
      </c>
      <c r="C10" s="13">
        <v>7</v>
      </c>
      <c r="D10" s="13">
        <v>1</v>
      </c>
      <c r="E10" s="12">
        <f t="shared" si="0"/>
        <v>0</v>
      </c>
      <c r="F10" s="12">
        <f t="shared" ref="F10:F18" si="1">1/(1+EXP(-E10))</f>
        <v>0.5</v>
      </c>
    </row>
    <row r="11" spans="1:6">
      <c r="A11" s="13">
        <v>22</v>
      </c>
      <c r="B11" s="13">
        <v>10000</v>
      </c>
      <c r="C11" s="13">
        <v>3</v>
      </c>
      <c r="D11" s="13">
        <v>0</v>
      </c>
      <c r="E11" s="12">
        <f t="shared" si="0"/>
        <v>0</v>
      </c>
      <c r="F11" s="12">
        <f t="shared" si="1"/>
        <v>0.5</v>
      </c>
    </row>
    <row r="12" spans="1:6">
      <c r="A12" s="13">
        <v>20</v>
      </c>
      <c r="B12" s="13">
        <v>30000</v>
      </c>
      <c r="C12" s="13">
        <v>8</v>
      </c>
      <c r="D12" s="13">
        <v>1</v>
      </c>
      <c r="E12" s="12">
        <f t="shared" si="0"/>
        <v>0</v>
      </c>
      <c r="F12" s="12">
        <f t="shared" si="1"/>
        <v>0.5</v>
      </c>
    </row>
    <row r="13" spans="1:6">
      <c r="A13" s="13">
        <v>40</v>
      </c>
      <c r="B13" s="13">
        <v>60000</v>
      </c>
      <c r="C13" s="13">
        <v>6</v>
      </c>
      <c r="D13" s="13">
        <v>1</v>
      </c>
      <c r="E13" s="12">
        <f t="shared" si="0"/>
        <v>0</v>
      </c>
      <c r="F13" s="12">
        <f t="shared" si="1"/>
        <v>0.5</v>
      </c>
    </row>
    <row r="14" spans="1:6">
      <c r="A14" s="13">
        <v>20</v>
      </c>
      <c r="B14" s="13">
        <v>10000</v>
      </c>
      <c r="C14" s="13">
        <v>1</v>
      </c>
      <c r="D14" s="13">
        <v>0</v>
      </c>
      <c r="E14" s="12">
        <f t="shared" si="0"/>
        <v>0</v>
      </c>
      <c r="F14" s="12">
        <f t="shared" si="1"/>
        <v>0.5</v>
      </c>
    </row>
    <row r="15" spans="1:6">
      <c r="A15" s="13">
        <v>33</v>
      </c>
      <c r="B15" s="13">
        <v>50000</v>
      </c>
      <c r="C15" s="13">
        <v>9</v>
      </c>
      <c r="D15" s="13">
        <v>1</v>
      </c>
      <c r="E15" s="12">
        <f t="shared" si="0"/>
        <v>0</v>
      </c>
      <c r="F15" s="12">
        <f t="shared" si="1"/>
        <v>0.5</v>
      </c>
    </row>
    <row r="16" spans="1:6">
      <c r="A16" s="13">
        <v>30</v>
      </c>
      <c r="B16" s="13">
        <v>5000</v>
      </c>
      <c r="C16" s="13">
        <v>1</v>
      </c>
      <c r="D16" s="13">
        <v>1</v>
      </c>
      <c r="E16" s="12">
        <f t="shared" si="0"/>
        <v>0</v>
      </c>
      <c r="F16" s="12">
        <f t="shared" si="1"/>
        <v>0.5</v>
      </c>
    </row>
    <row r="17" spans="1:6">
      <c r="A17" s="13">
        <v>50</v>
      </c>
      <c r="B17" s="13">
        <v>10000</v>
      </c>
      <c r="C17" s="13">
        <v>2</v>
      </c>
      <c r="D17" s="13">
        <v>0</v>
      </c>
      <c r="E17" s="12">
        <f t="shared" si="0"/>
        <v>0</v>
      </c>
      <c r="F17" s="12">
        <f t="shared" si="1"/>
        <v>0.5</v>
      </c>
    </row>
    <row r="18" spans="1:6">
      <c r="A18" s="13">
        <v>29</v>
      </c>
      <c r="B18" s="13">
        <v>3500</v>
      </c>
      <c r="C18" s="13">
        <v>1</v>
      </c>
      <c r="D18" s="13">
        <v>0</v>
      </c>
      <c r="E18" s="12">
        <f t="shared" si="0"/>
        <v>0</v>
      </c>
      <c r="F18" s="12">
        <f t="shared" si="1"/>
        <v>0.5</v>
      </c>
    </row>
    <row r="34" spans="1:7">
      <c r="A34" s="14" t="s">
        <v>77</v>
      </c>
      <c r="B34" s="14" t="s">
        <v>67</v>
      </c>
      <c r="C34" s="14" t="s">
        <v>68</v>
      </c>
      <c r="D34" s="14" t="s">
        <v>69</v>
      </c>
      <c r="E34" s="14" t="s">
        <v>70</v>
      </c>
      <c r="F34" s="14" t="s">
        <v>78</v>
      </c>
      <c r="G34" s="14" t="s">
        <v>79</v>
      </c>
    </row>
    <row r="35" spans="1:7">
      <c r="A35" s="12">
        <v>0</v>
      </c>
      <c r="B35" s="12">
        <f ca="1">COUNTIFS($E$13:$E$22,"1",$G$13:$G$22,"&gt;="&amp;$C35)</f>
        <v>5</v>
      </c>
      <c r="C35" s="12">
        <f ca="1">COUNTIFS($E$13:$E$22,"1",$G$13:$G$22,"&gt;="&amp;$C35)</f>
        <v>5</v>
      </c>
      <c r="D35" s="12">
        <f ca="1">COUNTIFS($E$13:$E$22,"1",$G$13:$G$22,"&gt;="&amp;$C35)</f>
        <v>5</v>
      </c>
      <c r="E35" s="12">
        <f t="shared" ref="E35:E55" ca="1" si="2">COUNTIFS($E$13:$E$22,"1",$G$13:$G$22,"&lt;="&amp;$C35)</f>
        <v>0</v>
      </c>
      <c r="F35" s="12">
        <f t="shared" ref="F35:F55" ca="1" si="3">$E35/($E35+$F35)</f>
        <v>0.5</v>
      </c>
      <c r="G35" s="12">
        <f t="shared" ref="G35:G55" ca="1" si="4">$D35/($D35+$G35)</f>
        <v>1</v>
      </c>
    </row>
    <row r="36" spans="1:7">
      <c r="A36" s="12">
        <v>0.05</v>
      </c>
      <c r="B36" s="12">
        <f t="shared" ref="B36:B55" si="5">COUNTIFS($E$13:$E$22,"1",$G$13:$G$22,"&gt;="&amp;A36)</f>
        <v>0</v>
      </c>
      <c r="C36" s="12">
        <f t="shared" ref="C36:C55" si="6">COUNTIFS($E$13:$E$22,"0",$G$13:$G$22,"&gt;="&amp;A36)</f>
        <v>0</v>
      </c>
      <c r="D36" s="12">
        <f t="shared" ref="D36:D55" si="7">COUNTIFS($E$13:$E$22,"0",$G$13:$G$22,"&lt;"&amp;A36)</f>
        <v>0</v>
      </c>
      <c r="E36" s="12">
        <f t="shared" si="2"/>
        <v>0</v>
      </c>
      <c r="F36" s="12">
        <f t="shared" ca="1" si="3"/>
        <v>1</v>
      </c>
      <c r="G36" s="12">
        <f t="shared" ca="1" si="4"/>
        <v>1</v>
      </c>
    </row>
    <row r="37" spans="1:7">
      <c r="A37" s="12">
        <v>0.1</v>
      </c>
      <c r="B37" s="12">
        <f t="shared" si="5"/>
        <v>0</v>
      </c>
      <c r="C37" s="12">
        <f t="shared" si="6"/>
        <v>0</v>
      </c>
      <c r="D37" s="12">
        <f t="shared" si="7"/>
        <v>0</v>
      </c>
      <c r="E37" s="12">
        <f t="shared" si="2"/>
        <v>0</v>
      </c>
      <c r="F37" s="12">
        <f t="shared" ca="1" si="3"/>
        <v>1</v>
      </c>
      <c r="G37" s="12">
        <f t="shared" ca="1" si="4"/>
        <v>1</v>
      </c>
    </row>
    <row r="38" spans="1:7">
      <c r="A38" s="12">
        <v>0.15</v>
      </c>
      <c r="B38" s="12">
        <f t="shared" si="5"/>
        <v>0</v>
      </c>
      <c r="C38" s="12">
        <f t="shared" si="6"/>
        <v>0</v>
      </c>
      <c r="D38" s="12">
        <f t="shared" si="7"/>
        <v>0</v>
      </c>
      <c r="E38" s="12">
        <f t="shared" si="2"/>
        <v>0</v>
      </c>
      <c r="F38" s="12">
        <f t="shared" ca="1" si="3"/>
        <v>1</v>
      </c>
      <c r="G38" s="12">
        <f t="shared" ca="1" si="4"/>
        <v>1</v>
      </c>
    </row>
    <row r="39" spans="1:7">
      <c r="A39" s="12">
        <v>0.2</v>
      </c>
      <c r="B39" s="12">
        <f t="shared" si="5"/>
        <v>0</v>
      </c>
      <c r="C39" s="12">
        <f t="shared" si="6"/>
        <v>0</v>
      </c>
      <c r="D39" s="12">
        <f t="shared" si="7"/>
        <v>0</v>
      </c>
      <c r="E39" s="12">
        <f t="shared" si="2"/>
        <v>0</v>
      </c>
      <c r="F39" s="12">
        <f t="shared" ca="1" si="3"/>
        <v>1</v>
      </c>
      <c r="G39" s="12">
        <f t="shared" ca="1" si="4"/>
        <v>1</v>
      </c>
    </row>
    <row r="40" spans="1:7">
      <c r="A40" s="12">
        <v>0.25</v>
      </c>
      <c r="B40" s="12">
        <f t="shared" si="5"/>
        <v>0</v>
      </c>
      <c r="C40" s="12">
        <f t="shared" si="6"/>
        <v>0</v>
      </c>
      <c r="D40" s="12">
        <f t="shared" si="7"/>
        <v>0</v>
      </c>
      <c r="E40" s="12">
        <f t="shared" si="2"/>
        <v>0</v>
      </c>
      <c r="F40" s="12">
        <f t="shared" ca="1" si="3"/>
        <v>1</v>
      </c>
      <c r="G40" s="12">
        <f t="shared" ca="1" si="4"/>
        <v>1</v>
      </c>
    </row>
    <row r="41" spans="1:7">
      <c r="A41" s="12">
        <v>0.3</v>
      </c>
      <c r="B41" s="12">
        <f t="shared" si="5"/>
        <v>0</v>
      </c>
      <c r="C41" s="12">
        <f t="shared" si="6"/>
        <v>0</v>
      </c>
      <c r="D41" s="12">
        <f t="shared" si="7"/>
        <v>0</v>
      </c>
      <c r="E41" s="12">
        <f t="shared" si="2"/>
        <v>0</v>
      </c>
      <c r="F41" s="12">
        <f t="shared" ca="1" si="3"/>
        <v>0.75</v>
      </c>
      <c r="G41" s="12">
        <f t="shared" ca="1" si="4"/>
        <v>1</v>
      </c>
    </row>
    <row r="42" spans="1:7">
      <c r="A42" s="12">
        <v>0.35</v>
      </c>
      <c r="B42" s="12">
        <f t="shared" si="5"/>
        <v>0</v>
      </c>
      <c r="C42" s="12">
        <f t="shared" si="6"/>
        <v>0</v>
      </c>
      <c r="D42" s="12">
        <f t="shared" si="7"/>
        <v>0</v>
      </c>
      <c r="E42" s="12">
        <f t="shared" si="2"/>
        <v>0</v>
      </c>
      <c r="F42" s="12">
        <f t="shared" ca="1" si="3"/>
        <v>0.75</v>
      </c>
      <c r="G42" s="12">
        <f t="shared" ca="1" si="4"/>
        <v>1</v>
      </c>
    </row>
    <row r="43" spans="1:7">
      <c r="A43" s="12">
        <v>0.4</v>
      </c>
      <c r="B43" s="12">
        <f t="shared" si="5"/>
        <v>0</v>
      </c>
      <c r="C43" s="12">
        <f t="shared" si="6"/>
        <v>0</v>
      </c>
      <c r="D43" s="12">
        <f t="shared" si="7"/>
        <v>0</v>
      </c>
      <c r="E43" s="12">
        <f t="shared" si="2"/>
        <v>0</v>
      </c>
      <c r="F43" s="12">
        <f t="shared" ca="1" si="3"/>
        <v>0.5</v>
      </c>
      <c r="G43" s="12">
        <f t="shared" ca="1" si="4"/>
        <v>0.8</v>
      </c>
    </row>
    <row r="44" spans="1:7">
      <c r="A44" s="12">
        <v>0.45</v>
      </c>
      <c r="B44" s="12">
        <f t="shared" si="5"/>
        <v>0</v>
      </c>
      <c r="C44" s="12">
        <f t="shared" si="6"/>
        <v>0</v>
      </c>
      <c r="D44" s="12">
        <f t="shared" si="7"/>
        <v>0</v>
      </c>
      <c r="E44" s="12">
        <f t="shared" si="2"/>
        <v>0</v>
      </c>
      <c r="F44" s="12">
        <f t="shared" ca="1" si="3"/>
        <v>0.5</v>
      </c>
      <c r="G44" s="12">
        <f t="shared" ca="1" si="4"/>
        <v>0.8</v>
      </c>
    </row>
    <row r="45" spans="1:7">
      <c r="A45" s="12">
        <v>0.5</v>
      </c>
      <c r="B45" s="12">
        <f t="shared" si="5"/>
        <v>0</v>
      </c>
      <c r="C45" s="12">
        <f t="shared" si="6"/>
        <v>0</v>
      </c>
      <c r="D45" s="12">
        <f t="shared" si="7"/>
        <v>0</v>
      </c>
      <c r="E45" s="12">
        <f t="shared" si="2"/>
        <v>0</v>
      </c>
      <c r="F45" s="12">
        <f t="shared" ca="1" si="3"/>
        <v>0.5</v>
      </c>
      <c r="G45" s="12">
        <f t="shared" ca="1" si="4"/>
        <v>0.8</v>
      </c>
    </row>
    <row r="46" spans="1:7">
      <c r="A46" s="12">
        <v>0.55000000000000004</v>
      </c>
      <c r="B46" s="12">
        <f t="shared" si="5"/>
        <v>0</v>
      </c>
      <c r="C46" s="12">
        <f t="shared" si="6"/>
        <v>0</v>
      </c>
      <c r="D46" s="12">
        <f t="shared" si="7"/>
        <v>0</v>
      </c>
      <c r="E46" s="12">
        <f t="shared" si="2"/>
        <v>0</v>
      </c>
      <c r="F46" s="12">
        <f t="shared" ca="1" si="3"/>
        <v>0.5</v>
      </c>
      <c r="G46" s="12">
        <f t="shared" ca="1" si="4"/>
        <v>0.8</v>
      </c>
    </row>
    <row r="47" spans="1:7">
      <c r="A47" s="12">
        <v>0.6</v>
      </c>
      <c r="B47" s="12">
        <f t="shared" si="5"/>
        <v>0</v>
      </c>
      <c r="C47" s="12">
        <f t="shared" si="6"/>
        <v>0</v>
      </c>
      <c r="D47" s="12">
        <f t="shared" si="7"/>
        <v>0</v>
      </c>
      <c r="E47" s="12">
        <f t="shared" si="2"/>
        <v>0</v>
      </c>
      <c r="F47" s="12">
        <f t="shared" ca="1" si="3"/>
        <v>0.5</v>
      </c>
      <c r="G47" s="12">
        <f t="shared" ca="1" si="4"/>
        <v>0.8</v>
      </c>
    </row>
    <row r="48" spans="1:7">
      <c r="A48" s="12">
        <v>0.65</v>
      </c>
      <c r="B48" s="12">
        <f t="shared" si="5"/>
        <v>0</v>
      </c>
      <c r="C48" s="12">
        <f t="shared" si="6"/>
        <v>0</v>
      </c>
      <c r="D48" s="12">
        <f t="shared" si="7"/>
        <v>0</v>
      </c>
      <c r="E48" s="12">
        <f t="shared" si="2"/>
        <v>0</v>
      </c>
      <c r="F48" s="12">
        <f t="shared" ca="1" si="3"/>
        <v>0.5</v>
      </c>
      <c r="G48" s="12">
        <f t="shared" ca="1" si="4"/>
        <v>0.8</v>
      </c>
    </row>
    <row r="49" spans="1:7">
      <c r="A49" s="12">
        <v>0.7</v>
      </c>
      <c r="B49" s="12">
        <f t="shared" si="5"/>
        <v>0</v>
      </c>
      <c r="C49" s="12">
        <f t="shared" si="6"/>
        <v>0</v>
      </c>
      <c r="D49" s="12">
        <f t="shared" si="7"/>
        <v>0</v>
      </c>
      <c r="E49" s="12">
        <f t="shared" si="2"/>
        <v>0</v>
      </c>
      <c r="F49" s="12">
        <f t="shared" ca="1" si="3"/>
        <v>0.25</v>
      </c>
      <c r="G49" s="12">
        <f t="shared" ca="1" si="4"/>
        <v>0.8</v>
      </c>
    </row>
    <row r="50" spans="1:7">
      <c r="A50" s="12">
        <v>0.75</v>
      </c>
      <c r="B50" s="12">
        <f t="shared" si="5"/>
        <v>0</v>
      </c>
      <c r="C50" s="12">
        <f t="shared" si="6"/>
        <v>0</v>
      </c>
      <c r="D50" s="12">
        <f t="shared" si="7"/>
        <v>0</v>
      </c>
      <c r="E50" s="12">
        <f t="shared" si="2"/>
        <v>0</v>
      </c>
      <c r="F50" s="12">
        <f t="shared" ca="1" si="3"/>
        <v>0.25</v>
      </c>
      <c r="G50" s="12">
        <f t="shared" ca="1" si="4"/>
        <v>0.8</v>
      </c>
    </row>
    <row r="51" spans="1:7">
      <c r="A51" s="12">
        <v>0.8</v>
      </c>
      <c r="B51" s="12">
        <f t="shared" si="5"/>
        <v>0</v>
      </c>
      <c r="C51" s="12">
        <f t="shared" si="6"/>
        <v>0</v>
      </c>
      <c r="D51" s="12">
        <f t="shared" si="7"/>
        <v>0</v>
      </c>
      <c r="E51" s="12">
        <f t="shared" si="2"/>
        <v>0</v>
      </c>
      <c r="F51" s="12">
        <f t="shared" ca="1" si="3"/>
        <v>0.25</v>
      </c>
      <c r="G51" s="12">
        <f t="shared" ca="1" si="4"/>
        <v>0.8</v>
      </c>
    </row>
    <row r="52" spans="1:7">
      <c r="A52" s="12">
        <v>0.85</v>
      </c>
      <c r="B52" s="12">
        <f t="shared" si="5"/>
        <v>0</v>
      </c>
      <c r="C52" s="12">
        <f t="shared" si="6"/>
        <v>0</v>
      </c>
      <c r="D52" s="12">
        <f t="shared" si="7"/>
        <v>0</v>
      </c>
      <c r="E52" s="12">
        <f t="shared" si="2"/>
        <v>0</v>
      </c>
      <c r="F52" s="12">
        <f t="shared" ca="1" si="3"/>
        <v>0.25</v>
      </c>
      <c r="G52" s="12">
        <f t="shared" ca="1" si="4"/>
        <v>0.8</v>
      </c>
    </row>
    <row r="53" spans="1:7">
      <c r="A53" s="12">
        <v>0.9</v>
      </c>
      <c r="B53" s="12">
        <f t="shared" si="5"/>
        <v>0</v>
      </c>
      <c r="C53" s="12">
        <f t="shared" si="6"/>
        <v>0</v>
      </c>
      <c r="D53" s="12">
        <f t="shared" si="7"/>
        <v>0</v>
      </c>
      <c r="E53" s="12">
        <f t="shared" si="2"/>
        <v>0</v>
      </c>
      <c r="F53" s="12">
        <f t="shared" ca="1" si="3"/>
        <v>0.25</v>
      </c>
      <c r="G53" s="12">
        <f t="shared" ca="1" si="4"/>
        <v>0.8</v>
      </c>
    </row>
    <row r="54" spans="1:7">
      <c r="A54" s="12">
        <v>0.95</v>
      </c>
      <c r="B54" s="12">
        <f t="shared" si="5"/>
        <v>0</v>
      </c>
      <c r="C54" s="12">
        <f t="shared" si="6"/>
        <v>0</v>
      </c>
      <c r="D54" s="12">
        <f t="shared" si="7"/>
        <v>0</v>
      </c>
      <c r="E54" s="12">
        <f t="shared" si="2"/>
        <v>0</v>
      </c>
      <c r="F54" s="12">
        <f t="shared" ca="1" si="3"/>
        <v>0.25</v>
      </c>
      <c r="G54" s="12">
        <f t="shared" ca="1" si="4"/>
        <v>0.8</v>
      </c>
    </row>
    <row r="55" spans="1:7">
      <c r="A55" s="12">
        <v>1</v>
      </c>
      <c r="B55" s="12">
        <f t="shared" si="5"/>
        <v>0</v>
      </c>
      <c r="C55" s="12">
        <f t="shared" si="6"/>
        <v>0</v>
      </c>
      <c r="D55" s="12">
        <f t="shared" si="7"/>
        <v>0</v>
      </c>
      <c r="E55" s="12">
        <f t="shared" si="2"/>
        <v>0</v>
      </c>
      <c r="F55" s="12">
        <f t="shared" ca="1" si="3"/>
        <v>0</v>
      </c>
      <c r="G55" s="12">
        <f t="shared" ca="1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Введение</vt:lpstr>
      <vt:lpstr>Данные</vt:lpstr>
      <vt:lpstr>Задание 1</vt:lpstr>
      <vt:lpstr>Задание 2</vt:lpstr>
      <vt:lpstr>Задание 3</vt:lpstr>
      <vt:lpstr>Задание 4</vt:lpstr>
      <vt:lpstr>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Бесхмельницкая</dc:creator>
  <cp:lastModifiedBy>Sasha Lazutkina</cp:lastModifiedBy>
  <cp:revision>1</cp:revision>
  <dcterms:created xsi:type="dcterms:W3CDTF">2015-06-05T18:17:20Z</dcterms:created>
  <dcterms:modified xsi:type="dcterms:W3CDTF">2024-11-07T13:05:40Z</dcterms:modified>
</cp:coreProperties>
</file>