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ient\test-automation-framework\src\data\cba-cardholder\"/>
    </mc:Choice>
  </mc:AlternateContent>
  <xr:revisionPtr revIDLastSave="0" documentId="13_ncr:1_{430CAC7C-03E4-4C13-ACC5-913CF3A86550}" xr6:coauthVersionLast="47" xr6:coauthVersionMax="47" xr10:uidLastSave="{00000000-0000-0000-0000-000000000000}"/>
  <bookViews>
    <workbookView xWindow="-108" yWindow="-108" windowWidth="23256" windowHeight="12576" tabRatio="655" activeTab="5" xr2:uid="{C08C249B-4850-46F8-8D4B-1D291C629E68}"/>
  </bookViews>
  <sheets>
    <sheet name="WL_WO_AddOn" sheetId="6" r:id="rId1"/>
    <sheet name="WL_With_AddOn" sheetId="2" r:id="rId2"/>
    <sheet name="WL_WO_AddOn_EMC" sheetId="14" r:id="rId3"/>
    <sheet name="WL_With_AddOn_EMC" sheetId="15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1" hidden="1">WL_With_AddOn!$A$1:$AE$22</definedName>
    <definedName name="_xlnm._FilterDatabase" localSheetId="3" hidden="1">WL_With_AddOn_EMC!$A$1:$AF$22</definedName>
    <definedName name="_xlnm._FilterDatabase" localSheetId="0" hidden="1">WL_WO_AddOn!$A$1:$AK$22</definedName>
    <definedName name="_xlnm._FilterDatabase" localSheetId="2" hidden="1">WL_WO_AddOn_EMC!$A$1:$AL$22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2" i="15" l="1"/>
  <c r="G22" i="15"/>
  <c r="H22" i="15" s="1"/>
  <c r="J22" i="15" s="1"/>
  <c r="K22" i="15" s="1"/>
  <c r="AF21" i="15"/>
  <c r="G21" i="15"/>
  <c r="H21" i="15" s="1"/>
  <c r="J21" i="15" s="1"/>
  <c r="K21" i="15" s="1"/>
  <c r="AF20" i="15"/>
  <c r="G20" i="15"/>
  <c r="H20" i="15" s="1"/>
  <c r="J20" i="15" s="1"/>
  <c r="K20" i="15" s="1"/>
  <c r="AF19" i="15"/>
  <c r="G19" i="15"/>
  <c r="H19" i="15" s="1"/>
  <c r="J19" i="15" s="1"/>
  <c r="K19" i="15" s="1"/>
  <c r="AF18" i="15"/>
  <c r="G18" i="15"/>
  <c r="H18" i="15" s="1"/>
  <c r="J18" i="15" s="1"/>
  <c r="K18" i="15" s="1"/>
  <c r="AF17" i="15"/>
  <c r="G17" i="15"/>
  <c r="H17" i="15" s="1"/>
  <c r="J17" i="15" s="1"/>
  <c r="K17" i="15" s="1"/>
  <c r="AF16" i="15"/>
  <c r="G16" i="15"/>
  <c r="H16" i="15" s="1"/>
  <c r="J16" i="15" s="1"/>
  <c r="K16" i="15" s="1"/>
  <c r="AF15" i="15"/>
  <c r="G15" i="15"/>
  <c r="H15" i="15" s="1"/>
  <c r="J15" i="15" s="1"/>
  <c r="K15" i="15" s="1"/>
  <c r="AF14" i="15"/>
  <c r="G14" i="15"/>
  <c r="H14" i="15" s="1"/>
  <c r="J14" i="15" s="1"/>
  <c r="K14" i="15" s="1"/>
  <c r="AF13" i="15"/>
  <c r="G13" i="15"/>
  <c r="H13" i="15" s="1"/>
  <c r="J13" i="15" s="1"/>
  <c r="K13" i="15" s="1"/>
  <c r="AF12" i="15"/>
  <c r="G12" i="15"/>
  <c r="H12" i="15" s="1"/>
  <c r="J12" i="15" s="1"/>
  <c r="K12" i="15" s="1"/>
  <c r="AF11" i="15"/>
  <c r="G11" i="15"/>
  <c r="H11" i="15" s="1"/>
  <c r="J11" i="15" s="1"/>
  <c r="K11" i="15" s="1"/>
  <c r="AF10" i="15"/>
  <c r="G10" i="15"/>
  <c r="H10" i="15" s="1"/>
  <c r="J10" i="15" s="1"/>
  <c r="K10" i="15" s="1"/>
  <c r="AF9" i="15"/>
  <c r="G9" i="15"/>
  <c r="H9" i="15" s="1"/>
  <c r="J9" i="15" s="1"/>
  <c r="K9" i="15" s="1"/>
  <c r="AF8" i="15"/>
  <c r="G8" i="15"/>
  <c r="H8" i="15" s="1"/>
  <c r="J8" i="15" s="1"/>
  <c r="K8" i="15" s="1"/>
  <c r="AF7" i="15"/>
  <c r="G7" i="15"/>
  <c r="H7" i="15" s="1"/>
  <c r="J7" i="15" s="1"/>
  <c r="K7" i="15" s="1"/>
  <c r="AF6" i="15"/>
  <c r="G6" i="15"/>
  <c r="H6" i="15" s="1"/>
  <c r="J6" i="15" s="1"/>
  <c r="K6" i="15" s="1"/>
  <c r="AF5" i="15"/>
  <c r="G5" i="15"/>
  <c r="H5" i="15" s="1"/>
  <c r="J5" i="15" s="1"/>
  <c r="K5" i="15" s="1"/>
  <c r="AF4" i="15"/>
  <c r="G4" i="15"/>
  <c r="H4" i="15" s="1"/>
  <c r="J4" i="15" s="1"/>
  <c r="K4" i="15" s="1"/>
  <c r="AF3" i="15"/>
  <c r="G3" i="15"/>
  <c r="H3" i="15" s="1"/>
  <c r="J3" i="15" s="1"/>
  <c r="K3" i="15" s="1"/>
  <c r="AF2" i="15"/>
  <c r="G2" i="15"/>
  <c r="H2" i="15" s="1"/>
  <c r="J2" i="15" s="1"/>
  <c r="K2" i="15" s="1"/>
  <c r="Z22" i="14"/>
  <c r="G22" i="14"/>
  <c r="H22" i="14" s="1"/>
  <c r="J22" i="14" s="1"/>
  <c r="K22" i="14" s="1"/>
  <c r="Z21" i="14"/>
  <c r="G21" i="14"/>
  <c r="H21" i="14" s="1"/>
  <c r="J21" i="14" s="1"/>
  <c r="K21" i="14" s="1"/>
  <c r="Z20" i="14"/>
  <c r="G20" i="14"/>
  <c r="H20" i="14" s="1"/>
  <c r="J20" i="14" s="1"/>
  <c r="K20" i="14" s="1"/>
  <c r="Z19" i="14"/>
  <c r="G19" i="14"/>
  <c r="H19" i="14" s="1"/>
  <c r="J19" i="14" s="1"/>
  <c r="K19" i="14" s="1"/>
  <c r="Z18" i="14"/>
  <c r="G18" i="14"/>
  <c r="H18" i="14" s="1"/>
  <c r="J18" i="14" s="1"/>
  <c r="K18" i="14" s="1"/>
  <c r="Z17" i="14"/>
  <c r="G17" i="14"/>
  <c r="H17" i="14" s="1"/>
  <c r="J17" i="14" s="1"/>
  <c r="K17" i="14" s="1"/>
  <c r="Z16" i="14"/>
  <c r="G16" i="14"/>
  <c r="H16" i="14" s="1"/>
  <c r="J16" i="14" s="1"/>
  <c r="K16" i="14" s="1"/>
  <c r="Z15" i="14"/>
  <c r="G15" i="14"/>
  <c r="H15" i="14" s="1"/>
  <c r="J15" i="14" s="1"/>
  <c r="K15" i="14" s="1"/>
  <c r="Z14" i="14"/>
  <c r="G14" i="14"/>
  <c r="H14" i="14" s="1"/>
  <c r="J14" i="14" s="1"/>
  <c r="K14" i="14" s="1"/>
  <c r="Z13" i="14"/>
  <c r="G13" i="14"/>
  <c r="H13" i="14" s="1"/>
  <c r="J13" i="14" s="1"/>
  <c r="K13" i="14" s="1"/>
  <c r="Z12" i="14"/>
  <c r="G12" i="14"/>
  <c r="H12" i="14" s="1"/>
  <c r="J12" i="14" s="1"/>
  <c r="K12" i="14" s="1"/>
  <c r="Z11" i="14"/>
  <c r="G11" i="14"/>
  <c r="H11" i="14" s="1"/>
  <c r="J11" i="14" s="1"/>
  <c r="K11" i="14" s="1"/>
  <c r="Z10" i="14"/>
  <c r="G10" i="14"/>
  <c r="H10" i="14" s="1"/>
  <c r="J10" i="14" s="1"/>
  <c r="K10" i="14" s="1"/>
  <c r="Z9" i="14"/>
  <c r="G9" i="14"/>
  <c r="H9" i="14" s="1"/>
  <c r="J9" i="14" s="1"/>
  <c r="K9" i="14" s="1"/>
  <c r="Z8" i="14"/>
  <c r="G8" i="14"/>
  <c r="H8" i="14" s="1"/>
  <c r="J8" i="14" s="1"/>
  <c r="K8" i="14" s="1"/>
  <c r="Z7" i="14"/>
  <c r="G7" i="14"/>
  <c r="H7" i="14" s="1"/>
  <c r="J7" i="14" s="1"/>
  <c r="K7" i="14" s="1"/>
  <c r="Z6" i="14"/>
  <c r="G6" i="14"/>
  <c r="H6" i="14" s="1"/>
  <c r="J6" i="14" s="1"/>
  <c r="K6" i="14" s="1"/>
  <c r="Z5" i="14"/>
  <c r="G5" i="14"/>
  <c r="H5" i="14" s="1"/>
  <c r="J5" i="14" s="1"/>
  <c r="K5" i="14" s="1"/>
  <c r="Z4" i="14"/>
  <c r="G4" i="14"/>
  <c r="H4" i="14" s="1"/>
  <c r="J4" i="14" s="1"/>
  <c r="K4" i="14" s="1"/>
  <c r="Z3" i="14"/>
  <c r="G3" i="14"/>
  <c r="H3" i="14" s="1"/>
  <c r="J3" i="14" s="1"/>
  <c r="K3" i="14" s="1"/>
  <c r="Z2" i="14"/>
  <c r="G2" i="14"/>
  <c r="H2" i="14" s="1"/>
  <c r="J2" i="14" s="1"/>
  <c r="K2" i="14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" i="2"/>
  <c r="H2" i="2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" i="1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" i="2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" i="6" l="1"/>
  <c r="J21" i="6" l="1"/>
  <c r="K21" i="6" s="1"/>
  <c r="J19" i="6"/>
  <c r="K19" i="6" s="1"/>
  <c r="J17" i="6"/>
  <c r="K17" i="6" s="1"/>
  <c r="J15" i="6"/>
  <c r="K15" i="6" s="1"/>
  <c r="J22" i="6" l="1"/>
  <c r="K22" i="6" s="1"/>
  <c r="J18" i="6"/>
  <c r="K18" i="6" s="1"/>
  <c r="J14" i="6"/>
  <c r="K14" i="6" s="1"/>
  <c r="J13" i="6"/>
  <c r="K13" i="6" s="1"/>
  <c r="J11" i="6"/>
  <c r="K11" i="6" s="1"/>
  <c r="J10" i="6"/>
  <c r="K10" i="6" s="1"/>
  <c r="J8" i="6"/>
  <c r="K8" i="6" s="1"/>
  <c r="J7" i="6"/>
  <c r="K7" i="6" s="1"/>
  <c r="J3" i="6"/>
  <c r="K3" i="6" s="1"/>
  <c r="J4" i="6"/>
  <c r="K4" i="6" s="1"/>
  <c r="J5" i="6"/>
  <c r="K5" i="6" s="1"/>
  <c r="J6" i="6"/>
  <c r="K6" i="6" s="1"/>
  <c r="J9" i="6"/>
  <c r="K9" i="6" s="1"/>
  <c r="J12" i="6"/>
  <c r="K12" i="6" s="1"/>
  <c r="J16" i="6"/>
  <c r="K16" i="6" s="1"/>
  <c r="J20" i="6"/>
  <c r="K20" i="6" s="1"/>
  <c r="G2" i="6" l="1"/>
  <c r="H2" i="6" s="1"/>
  <c r="J2" i="6" l="1"/>
  <c r="K2" i="6" s="1"/>
</calcChain>
</file>

<file path=xl/sharedStrings.xml><?xml version="1.0" encoding="utf-8"?>
<sst xmlns="http://schemas.openxmlformats.org/spreadsheetml/2006/main" count="1554" uniqueCount="158">
  <si>
    <t>FLAG_START</t>
  </si>
  <si>
    <t>Execute</t>
  </si>
  <si>
    <t>APIKey</t>
  </si>
  <si>
    <t>campaignID</t>
  </si>
  <si>
    <t>planName</t>
  </si>
  <si>
    <t>leadTime</t>
  </si>
  <si>
    <t>formulaDepatureDate</t>
  </si>
  <si>
    <t>departureDate</t>
  </si>
  <si>
    <t>duration</t>
  </si>
  <si>
    <t>formulaReturnDate</t>
  </si>
  <si>
    <t>returnDate</t>
  </si>
  <si>
    <t>destinationCountryCodes</t>
  </si>
  <si>
    <t>area</t>
  </si>
  <si>
    <t>multiTripDuration</t>
  </si>
  <si>
    <t>isResident</t>
  </si>
  <si>
    <t>numAdults</t>
  </si>
  <si>
    <t>numChild</t>
  </si>
  <si>
    <t>country</t>
  </si>
  <si>
    <t>promoCode</t>
  </si>
  <si>
    <t>productID</t>
  </si>
  <si>
    <t>productCode</t>
  </si>
  <si>
    <t>planCode</t>
  </si>
  <si>
    <t>excess</t>
  </si>
  <si>
    <t>pdsUrl</t>
  </si>
  <si>
    <t>yes</t>
  </si>
  <si>
    <t>cba-cardholder</t>
  </si>
  <si>
    <t>228</t>
  </si>
  <si>
    <t>Activ2-Gold-C</t>
  </si>
  <si>
    <t>3</t>
  </si>
  <si>
    <t>IDN</t>
  </si>
  <si>
    <t>Indonesia and South West Pacific</t>
  </si>
  <si>
    <t>true</t>
  </si>
  <si>
    <t>1</t>
  </si>
  <si>
    <t>AUS</t>
  </si>
  <si>
    <t>BDAY10</t>
  </si>
  <si>
    <t>CB2</t>
  </si>
  <si>
    <t>A2GC</t>
  </si>
  <si>
    <t>FLAG_END</t>
  </si>
  <si>
    <t>Activ2-Gold-CC</t>
  </si>
  <si>
    <t>10</t>
  </si>
  <si>
    <t>A2GCC</t>
  </si>
  <si>
    <t>Activ2-Gold-CF</t>
  </si>
  <si>
    <t>2</t>
  </si>
  <si>
    <t>A2GCF</t>
  </si>
  <si>
    <t>229</t>
  </si>
  <si>
    <t>Activ2-Plat-C</t>
  </si>
  <si>
    <t>5</t>
  </si>
  <si>
    <t>A2PC</t>
  </si>
  <si>
    <t>Activ2-Plat-CC</t>
  </si>
  <si>
    <t>6</t>
  </si>
  <si>
    <t>A2PCC</t>
  </si>
  <si>
    <t>Activ2-Plat-CF</t>
  </si>
  <si>
    <t>7</t>
  </si>
  <si>
    <t>30</t>
  </si>
  <si>
    <t>A2PCF</t>
  </si>
  <si>
    <t>230</t>
  </si>
  <si>
    <t>Activ2-Diam-C</t>
  </si>
  <si>
    <t>8</t>
  </si>
  <si>
    <t>A2DC</t>
  </si>
  <si>
    <t>Activ2-Diam-CC</t>
  </si>
  <si>
    <t>A2DCC</t>
  </si>
  <si>
    <t>Activ2-Diam-CF</t>
  </si>
  <si>
    <t>45</t>
  </si>
  <si>
    <t>A2DCF</t>
  </si>
  <si>
    <t>281</t>
  </si>
  <si>
    <t>Activ2-Ulti-C</t>
  </si>
  <si>
    <t>A2UC</t>
  </si>
  <si>
    <t>Activ2-Ulti-CC</t>
  </si>
  <si>
    <t>A2UCC</t>
  </si>
  <si>
    <t>Activ2-Ulti-CF</t>
  </si>
  <si>
    <t>60</t>
  </si>
  <si>
    <t>A2UCF</t>
  </si>
  <si>
    <t>337</t>
  </si>
  <si>
    <t>Activ2-SA-C</t>
  </si>
  <si>
    <t>A2SC</t>
  </si>
  <si>
    <t>Activ2-SA-CC</t>
  </si>
  <si>
    <t>A2SCC</t>
  </si>
  <si>
    <t>Activ2-SA-CF</t>
  </si>
  <si>
    <t>A2SCF</t>
  </si>
  <si>
    <t>231</t>
  </si>
  <si>
    <t>Activ2-BGold-C</t>
  </si>
  <si>
    <t>A2BGC</t>
  </si>
  <si>
    <t>Activ2-BGold-CC</t>
  </si>
  <si>
    <t>A2BGCC</t>
  </si>
  <si>
    <t>Activ2-BGold-CF</t>
  </si>
  <si>
    <t>15</t>
  </si>
  <si>
    <t>A2BGCF</t>
  </si>
  <si>
    <t>232</t>
  </si>
  <si>
    <t>Activ2-BPlat-C</t>
  </si>
  <si>
    <t>A2BPC</t>
  </si>
  <si>
    <t>Activ2-BPlat-CC</t>
  </si>
  <si>
    <t>A2BPCC</t>
  </si>
  <si>
    <t>Activ2-BPlat-CF</t>
  </si>
  <si>
    <t>A2BPCF</t>
  </si>
  <si>
    <t>AGECBA</t>
  </si>
  <si>
    <t>SNSPRTS3</t>
  </si>
  <si>
    <t>CRS2</t>
  </si>
  <si>
    <t>ADVACT3</t>
  </si>
  <si>
    <t>RTCR</t>
  </si>
  <si>
    <t>MTCLTWO</t>
  </si>
  <si>
    <t>null</t>
  </si>
  <si>
    <t>emc</t>
  </si>
  <si>
    <t>EMCT3</t>
  </si>
  <si>
    <t>EMCT5</t>
  </si>
  <si>
    <t>EMCT6</t>
  </si>
  <si>
    <t>EMCT7</t>
  </si>
  <si>
    <t>EMCT8</t>
  </si>
  <si>
    <t>EMCT9</t>
  </si>
  <si>
    <t>EMCT10</t>
  </si>
  <si>
    <t>travellerLevel</t>
  </si>
  <si>
    <t>policyLevel</t>
  </si>
  <si>
    <t>different only for age 80 above, formula same as snow sport</t>
  </si>
  <si>
    <t>same as lugg formula</t>
  </si>
  <si>
    <t>LUGG</t>
  </si>
  <si>
    <t>CANX</t>
  </si>
  <si>
    <t>Same</t>
  </si>
  <si>
    <t>SNSPRTS</t>
  </si>
  <si>
    <t>ADVACT</t>
  </si>
  <si>
    <t>SNSPRTS2</t>
  </si>
  <si>
    <t>different same as snowsport formula</t>
  </si>
  <si>
    <t>CRS</t>
  </si>
  <si>
    <t>CANXPC</t>
  </si>
  <si>
    <t>helpText</t>
  </si>
  <si>
    <t>Tier</t>
  </si>
  <si>
    <t>Value</t>
  </si>
  <si>
    <t>Range</t>
  </si>
  <si>
    <t>3.31 to 4.00</t>
  </si>
  <si>
    <t>1.00 to 1.40</t>
  </si>
  <si>
    <t>1.41 to 3.30</t>
  </si>
  <si>
    <t>4.01 to 5.00</t>
  </si>
  <si>
    <t>5.01 to 6.10</t>
  </si>
  <si>
    <t>6.11 to 7.00</t>
  </si>
  <si>
    <t>7.01 to 8.00</t>
  </si>
  <si>
    <t>productName</t>
  </si>
  <si>
    <t>Excess</t>
  </si>
  <si>
    <t>Multi</t>
  </si>
  <si>
    <t>Adult</t>
  </si>
  <si>
    <t>Des</t>
  </si>
  <si>
    <t>Activated Gold cardholder only</t>
  </si>
  <si>
    <t>500</t>
  </si>
  <si>
    <t>Int</t>
  </si>
  <si>
    <t>Activated Gold cardholder with family</t>
  </si>
  <si>
    <t>1+1</t>
  </si>
  <si>
    <t>Activated Platinum cardholder only</t>
  </si>
  <si>
    <t>Activated Platinum cardholder with family</t>
  </si>
  <si>
    <t>Activated Diamond cardholder only</t>
  </si>
  <si>
    <t>Activated Diamond cardholder with family</t>
  </si>
  <si>
    <t>Activated Ultimate cardholder only</t>
  </si>
  <si>
    <t>Activated Ultimate cardholder with family</t>
  </si>
  <si>
    <t>Activated Smart Awards cardholder only</t>
  </si>
  <si>
    <t>Activated Smart Awards cardholder with family</t>
  </si>
  <si>
    <t>Activated Business Gold cardholder only</t>
  </si>
  <si>
    <t>Activated Business Gold cardholder with family</t>
  </si>
  <si>
    <t>Activated Business Platinum cardholder only</t>
  </si>
  <si>
    <t>Activated Business Platinum cardholder with family</t>
  </si>
  <si>
    <t>https://policy.poweredbycovermore.com/partners/cba/files/documents/pds/PDS_CB2.pdf</t>
  </si>
  <si>
    <t>discount</t>
  </si>
  <si>
    <t>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</si>
</sst>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 readingOrder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sheetPr codeName="Sheet1"/>
  <dimension ref="A1:AK71"/>
  <sheetViews>
    <sheetView topLeftCell="N1" workbookViewId="0">
      <selection activeCell="T1" sqref="T1"/>
    </sheetView>
  </sheetViews>
  <sheetFormatPr defaultRowHeight="14.4" x14ac:dyDescent="0.3"/>
  <cols>
    <col min="1" max="1" width="12" bestFit="1" customWidth="1"/>
    <col min="2" max="2" width="8.33203125" bestFit="1" customWidth="1"/>
    <col min="3" max="3" width="9.44140625" bestFit="1" customWidth="1"/>
    <col min="4" max="4" width="12" bestFit="1" customWidth="1"/>
    <col min="5" max="5" width="16.109375" bestFit="1" customWidth="1"/>
    <col min="6" max="6" width="16.109375" customWidth="1"/>
    <col min="7" max="7" width="16.109375" hidden="1" customWidth="1"/>
    <col min="8" max="8" width="14.5546875" style="9" bestFit="1" customWidth="1"/>
    <col min="9" max="9" width="8.88671875" bestFit="1" customWidth="1"/>
    <col min="10" max="10" width="11.44140625" hidden="1" customWidth="1"/>
    <col min="11" max="11" width="11.44140625" customWidth="1"/>
    <col min="12" max="12" width="25.109375" bestFit="1" customWidth="1"/>
    <col min="13" max="13" width="12.5546875" bestFit="1" customWidth="1"/>
    <col min="14" max="14" width="17" bestFit="1" customWidth="1"/>
    <col min="15" max="15" width="10.6640625" bestFit="1" customWidth="1"/>
    <col min="16" max="16" width="11" bestFit="1" customWidth="1"/>
    <col min="17" max="28" width="11" customWidth="1"/>
    <col min="29" max="29" width="8.33203125" bestFit="1" customWidth="1"/>
    <col min="30" max="30" width="11.6640625" bestFit="1" customWidth="1"/>
    <col min="31" max="31" width="11.88671875" bestFit="1" customWidth="1"/>
    <col min="32" max="32" width="8" bestFit="1" customWidth="1"/>
    <col min="33" max="33" width="10" bestFit="1" customWidth="1"/>
    <col min="34" max="34" width="12.88671875" bestFit="1" customWidth="1"/>
    <col min="35" max="35" width="9.6640625" bestFit="1" customWidth="1"/>
    <col min="36" max="36" width="7.33203125" bestFit="1" customWidth="1"/>
    <col min="37" max="37" width="10.44140625" bestFit="1" customWidth="1"/>
  </cols>
  <sheetData>
    <row r="1" spans="1:37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156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3">
      <c r="B2" s="1" t="s">
        <v>24</v>
      </c>
      <c r="C2" s="9" t="s">
        <v>25</v>
      </c>
      <c r="D2" s="2" t="s">
        <v>26</v>
      </c>
      <c r="E2" s="2" t="s">
        <v>27</v>
      </c>
      <c r="F2" s="2" t="s">
        <v>28</v>
      </c>
      <c r="G2" s="2">
        <f ca="1">TODAY()+F2</f>
        <v>45597</v>
      </c>
      <c r="H2" s="2" t="str">
        <f ca="1">TEXT(G2, "YYYY-MM-DD")</f>
        <v>2024-11-01</v>
      </c>
      <c r="I2" s="2" t="s">
        <v>28</v>
      </c>
      <c r="J2" s="2">
        <f ca="1">(DATE(LEFT(H2,4),MID(H2,6,2), RIGHT(H2,2)))+(I2-1)</f>
        <v>45599</v>
      </c>
      <c r="K2" s="2" t="str">
        <f ca="1">TEXT(J2, "yyyy-mm-dd")</f>
        <v>2024-11-03</v>
      </c>
      <c r="L2" s="2" t="s">
        <v>29</v>
      </c>
      <c r="M2" s="2" t="s">
        <v>30</v>
      </c>
      <c r="N2" s="2"/>
      <c r="O2" s="2" t="s">
        <v>31</v>
      </c>
      <c r="P2" s="2" t="s">
        <v>32</v>
      </c>
      <c r="Q2" s="2"/>
      <c r="R2" s="2" t="s">
        <v>33</v>
      </c>
      <c r="S2" s="2" t="s">
        <v>34</v>
      </c>
      <c r="T2" s="2"/>
      <c r="U2" s="12">
        <v>2500</v>
      </c>
      <c r="V2" s="2" t="s">
        <v>35</v>
      </c>
      <c r="W2" s="12" t="s">
        <v>36</v>
      </c>
      <c r="X2" s="1">
        <v>500</v>
      </c>
      <c r="Y2" t="str">
        <f>VLOOKUP(V2, Products!$A$2:$B$2, 2, FALSE)</f>
        <v>https://policy.poweredbycovermore.com/partners/cba/files/documents/pds/PDS_CB2.pdf</v>
      </c>
      <c r="Z2" s="4" t="s">
        <v>37</v>
      </c>
      <c r="AA2" s="2"/>
      <c r="AB2" s="2"/>
      <c r="AC2" s="1"/>
      <c r="AD2" s="1"/>
      <c r="AF2" s="1"/>
      <c r="AG2" s="1"/>
      <c r="AH2" s="1"/>
      <c r="AI2" s="1"/>
      <c r="AJ2" s="1"/>
      <c r="AK2" s="1"/>
    </row>
    <row r="3" spans="1:37" x14ac:dyDescent="0.3">
      <c r="B3" s="1" t="s">
        <v>24</v>
      </c>
      <c r="C3" s="9" t="s">
        <v>25</v>
      </c>
      <c r="D3" s="2" t="s">
        <v>26</v>
      </c>
      <c r="E3" s="2" t="s">
        <v>38</v>
      </c>
      <c r="F3" s="2" t="s">
        <v>28</v>
      </c>
      <c r="G3" s="2">
        <f t="shared" ref="G3:G22" ca="1" si="0">TODAY()+F3</f>
        <v>45597</v>
      </c>
      <c r="H3" s="2" t="str">
        <f t="shared" ref="H3:H22" ca="1" si="1">TEXT(G3, "YYYY-MM-DD")</f>
        <v>2024-11-01</v>
      </c>
      <c r="I3" s="2" t="s">
        <v>39</v>
      </c>
      <c r="J3" s="2">
        <f t="shared" ref="J3:J20" ca="1" si="2">(DATE(LEFT(H3,4),MID(H3,6,2), RIGHT(H3,2)))+(I3-1)</f>
        <v>45606</v>
      </c>
      <c r="K3" s="2" t="str">
        <f t="shared" ref="K3:K20" ca="1" si="3">TEXT(J3, "yyyy-mm-dd")</f>
        <v>2024-11-10</v>
      </c>
      <c r="L3" s="2" t="s">
        <v>29</v>
      </c>
      <c r="M3" s="2" t="s">
        <v>30</v>
      </c>
      <c r="N3" s="2"/>
      <c r="O3" s="2" t="s">
        <v>31</v>
      </c>
      <c r="P3" s="2" t="s">
        <v>32</v>
      </c>
      <c r="Q3" s="2" t="s">
        <v>32</v>
      </c>
      <c r="R3" s="2" t="s">
        <v>33</v>
      </c>
      <c r="S3" s="2"/>
      <c r="T3" s="2"/>
      <c r="U3" s="12">
        <v>2501</v>
      </c>
      <c r="V3" s="2" t="s">
        <v>35</v>
      </c>
      <c r="W3" s="12" t="s">
        <v>40</v>
      </c>
      <c r="X3" s="1">
        <v>500</v>
      </c>
      <c r="Y3" t="str">
        <f>VLOOKUP(V3, Products!$A$2:$B$2, 2, FALSE)</f>
        <v>https://policy.poweredbycovermore.com/partners/cba/files/documents/pds/PDS_CB2.pdf</v>
      </c>
      <c r="Z3" s="4"/>
      <c r="AA3" s="2"/>
      <c r="AB3" s="2"/>
      <c r="AC3" s="1"/>
      <c r="AD3" s="1"/>
      <c r="AF3" s="1"/>
      <c r="AG3" s="1"/>
      <c r="AH3" s="1"/>
      <c r="AI3" s="1"/>
      <c r="AJ3" s="1"/>
      <c r="AK3" s="1"/>
    </row>
    <row r="4" spans="1:37" x14ac:dyDescent="0.3">
      <c r="B4" s="1" t="s">
        <v>24</v>
      </c>
      <c r="C4" s="9" t="s">
        <v>25</v>
      </c>
      <c r="D4" s="2" t="s">
        <v>26</v>
      </c>
      <c r="E4" s="2" t="s">
        <v>41</v>
      </c>
      <c r="F4" s="2" t="s">
        <v>28</v>
      </c>
      <c r="G4" s="2">
        <f t="shared" ca="1" si="0"/>
        <v>45597</v>
      </c>
      <c r="H4" s="2" t="str">
        <f t="shared" ca="1" si="1"/>
        <v>2024-11-01</v>
      </c>
      <c r="I4" s="2" t="s">
        <v>39</v>
      </c>
      <c r="J4" s="2">
        <f t="shared" ca="1" si="2"/>
        <v>45606</v>
      </c>
      <c r="K4" s="2" t="str">
        <f t="shared" ca="1" si="3"/>
        <v>2024-11-10</v>
      </c>
      <c r="L4" s="2" t="s">
        <v>29</v>
      </c>
      <c r="M4" s="2" t="s">
        <v>30</v>
      </c>
      <c r="N4" s="2"/>
      <c r="O4" s="2" t="s">
        <v>31</v>
      </c>
      <c r="P4" s="2" t="s">
        <v>42</v>
      </c>
      <c r="Q4" s="2"/>
      <c r="R4" s="2" t="s">
        <v>33</v>
      </c>
      <c r="S4" s="2"/>
      <c r="T4" s="2"/>
      <c r="U4" s="12">
        <v>2502</v>
      </c>
      <c r="V4" s="2" t="s">
        <v>35</v>
      </c>
      <c r="W4" s="12" t="s">
        <v>43</v>
      </c>
      <c r="X4" s="1">
        <v>500</v>
      </c>
      <c r="Y4" t="str">
        <f>VLOOKUP(V4, Products!$A$2:$B$2, 2, FALSE)</f>
        <v>https://policy.poweredbycovermore.com/partners/cba/files/documents/pds/PDS_CB2.pdf</v>
      </c>
      <c r="Z4" s="4"/>
      <c r="AA4" s="2"/>
      <c r="AB4" s="2"/>
      <c r="AC4" s="1"/>
      <c r="AD4" s="1"/>
      <c r="AF4" s="1"/>
      <c r="AG4" s="1"/>
      <c r="AH4" s="1"/>
      <c r="AI4" s="1"/>
      <c r="AJ4" s="1"/>
      <c r="AK4" s="1"/>
    </row>
    <row r="5" spans="1:37" x14ac:dyDescent="0.3">
      <c r="B5" s="1" t="s">
        <v>24</v>
      </c>
      <c r="C5" s="9" t="s">
        <v>25</v>
      </c>
      <c r="D5" s="2" t="s">
        <v>44</v>
      </c>
      <c r="E5" s="2" t="s">
        <v>45</v>
      </c>
      <c r="F5" s="2" t="s">
        <v>46</v>
      </c>
      <c r="G5" s="2">
        <f t="shared" ca="1" si="0"/>
        <v>45599</v>
      </c>
      <c r="H5" s="2" t="str">
        <f t="shared" ca="1" si="1"/>
        <v>2024-11-03</v>
      </c>
      <c r="I5" s="2" t="s">
        <v>39</v>
      </c>
      <c r="J5" s="2">
        <f t="shared" ca="1" si="2"/>
        <v>45608</v>
      </c>
      <c r="K5" s="2" t="str">
        <f t="shared" ca="1" si="3"/>
        <v>2024-11-12</v>
      </c>
      <c r="L5" s="2" t="s">
        <v>29</v>
      </c>
      <c r="M5" s="2" t="s">
        <v>30</v>
      </c>
      <c r="N5" s="2"/>
      <c r="O5" s="2" t="s">
        <v>31</v>
      </c>
      <c r="P5" s="2" t="s">
        <v>32</v>
      </c>
      <c r="Q5" s="2"/>
      <c r="R5" s="2" t="s">
        <v>33</v>
      </c>
      <c r="S5" s="2"/>
      <c r="T5" s="2"/>
      <c r="U5" s="12">
        <v>2503</v>
      </c>
      <c r="V5" s="2" t="s">
        <v>35</v>
      </c>
      <c r="W5" s="12" t="s">
        <v>47</v>
      </c>
      <c r="X5" s="1">
        <v>500</v>
      </c>
      <c r="Y5" t="str">
        <f>VLOOKUP(V5, Products!$A$2:$B$2, 2, FALSE)</f>
        <v>https://policy.poweredbycovermore.com/partners/cba/files/documents/pds/PDS_CB2.pdf</v>
      </c>
      <c r="AA5" s="2"/>
      <c r="AB5" s="2"/>
      <c r="AC5" s="1"/>
      <c r="AD5" s="1"/>
      <c r="AE5" s="1"/>
      <c r="AF5" s="1"/>
      <c r="AG5" s="1"/>
      <c r="AH5" s="1"/>
      <c r="AI5" s="1"/>
      <c r="AJ5" s="1"/>
    </row>
    <row r="6" spans="1:37" x14ac:dyDescent="0.3">
      <c r="B6" s="1" t="s">
        <v>24</v>
      </c>
      <c r="C6" s="9" t="s">
        <v>25</v>
      </c>
      <c r="D6" s="2" t="s">
        <v>44</v>
      </c>
      <c r="E6" s="2" t="s">
        <v>48</v>
      </c>
      <c r="F6" s="2" t="s">
        <v>49</v>
      </c>
      <c r="G6" s="2">
        <f t="shared" ca="1" si="0"/>
        <v>45600</v>
      </c>
      <c r="H6" s="2" t="str">
        <f t="shared" ca="1" si="1"/>
        <v>2024-11-04</v>
      </c>
      <c r="I6" s="2" t="s">
        <v>39</v>
      </c>
      <c r="J6" s="2">
        <f t="shared" ca="1" si="2"/>
        <v>45609</v>
      </c>
      <c r="K6" s="2" t="str">
        <f t="shared" ca="1" si="3"/>
        <v>2024-11-13</v>
      </c>
      <c r="L6" s="2" t="s">
        <v>29</v>
      </c>
      <c r="M6" s="2" t="s">
        <v>30</v>
      </c>
      <c r="N6" s="2"/>
      <c r="O6" s="2" t="s">
        <v>31</v>
      </c>
      <c r="P6" s="2" t="s">
        <v>32</v>
      </c>
      <c r="Q6" s="2" t="s">
        <v>32</v>
      </c>
      <c r="R6" s="2" t="s">
        <v>33</v>
      </c>
      <c r="S6" s="2"/>
      <c r="T6" s="2"/>
      <c r="U6" s="12">
        <v>2504</v>
      </c>
      <c r="V6" s="2" t="s">
        <v>35</v>
      </c>
      <c r="W6" s="12" t="s">
        <v>50</v>
      </c>
      <c r="X6" s="1">
        <v>500</v>
      </c>
      <c r="Y6" t="str">
        <f>VLOOKUP(V6, Products!$A$2:$B$2, 2, FALSE)</f>
        <v>https://policy.poweredbycovermore.com/partners/cba/files/documents/pds/PDS_CB2.pdf</v>
      </c>
      <c r="AA6" s="2"/>
      <c r="AB6" s="2"/>
      <c r="AC6" s="1"/>
      <c r="AD6" s="1"/>
      <c r="AE6" s="1"/>
      <c r="AF6" s="1"/>
      <c r="AG6" s="1"/>
      <c r="AH6" s="1"/>
      <c r="AI6" s="1"/>
      <c r="AJ6" s="1"/>
    </row>
    <row r="7" spans="1:37" x14ac:dyDescent="0.3">
      <c r="B7" s="1" t="s">
        <v>24</v>
      </c>
      <c r="C7" s="9" t="s">
        <v>25</v>
      </c>
      <c r="D7" s="2" t="s">
        <v>44</v>
      </c>
      <c r="E7" s="2" t="s">
        <v>51</v>
      </c>
      <c r="F7" s="2" t="s">
        <v>52</v>
      </c>
      <c r="G7" s="2">
        <f t="shared" ca="1" si="0"/>
        <v>45601</v>
      </c>
      <c r="H7" s="2" t="str">
        <f t="shared" ca="1" si="1"/>
        <v>2024-11-05</v>
      </c>
      <c r="I7" s="2" t="s">
        <v>53</v>
      </c>
      <c r="J7" s="2">
        <f t="shared" ref="J7:J8" ca="1" si="4">(DATE(LEFT(H7,4),MID(H7,6,2), RIGHT(H7,2)))+(I7-1)</f>
        <v>45630</v>
      </c>
      <c r="K7" s="2" t="str">
        <f t="shared" ref="K7:K8" ca="1" si="5">TEXT(J7, "yyyy-mm-dd")</f>
        <v>2024-12-04</v>
      </c>
      <c r="L7" s="2" t="s">
        <v>29</v>
      </c>
      <c r="M7" s="2" t="s">
        <v>30</v>
      </c>
      <c r="N7" s="2"/>
      <c r="O7" s="2" t="s">
        <v>31</v>
      </c>
      <c r="P7" s="2" t="s">
        <v>42</v>
      </c>
      <c r="Q7" s="2"/>
      <c r="R7" s="2" t="s">
        <v>33</v>
      </c>
      <c r="S7" s="2"/>
      <c r="T7" s="2"/>
      <c r="U7" s="12">
        <v>2505</v>
      </c>
      <c r="V7" s="2" t="s">
        <v>35</v>
      </c>
      <c r="W7" s="12" t="s">
        <v>54</v>
      </c>
      <c r="X7" s="1">
        <v>500</v>
      </c>
      <c r="Y7" t="str">
        <f>VLOOKUP(V7, Products!$A$2:$B$2, 2, FALSE)</f>
        <v>https://policy.poweredbycovermore.com/partners/cba/files/documents/pds/PDS_CB2.pdf</v>
      </c>
      <c r="AA7" s="2"/>
      <c r="AB7" s="2"/>
      <c r="AC7" s="1"/>
      <c r="AD7" s="1"/>
      <c r="AE7" s="1"/>
      <c r="AF7" s="1"/>
      <c r="AG7" s="1"/>
      <c r="AH7" s="1"/>
      <c r="AI7" s="1"/>
      <c r="AJ7" s="1"/>
    </row>
    <row r="8" spans="1:37" x14ac:dyDescent="0.3">
      <c r="B8" s="1" t="s">
        <v>24</v>
      </c>
      <c r="C8" s="9" t="s">
        <v>25</v>
      </c>
      <c r="D8" s="2" t="s">
        <v>55</v>
      </c>
      <c r="E8" s="2" t="s">
        <v>56</v>
      </c>
      <c r="F8" s="2" t="s">
        <v>57</v>
      </c>
      <c r="G8" s="2">
        <f t="shared" ca="1" si="0"/>
        <v>45602</v>
      </c>
      <c r="H8" s="2" t="str">
        <f t="shared" ca="1" si="1"/>
        <v>2024-11-06</v>
      </c>
      <c r="I8" s="2" t="s">
        <v>53</v>
      </c>
      <c r="J8" s="2">
        <f t="shared" ca="1" si="4"/>
        <v>45631</v>
      </c>
      <c r="K8" s="2" t="str">
        <f t="shared" ca="1" si="5"/>
        <v>2024-12-05</v>
      </c>
      <c r="L8" s="2" t="s">
        <v>29</v>
      </c>
      <c r="M8" s="2" t="s">
        <v>30</v>
      </c>
      <c r="N8" s="2"/>
      <c r="O8" s="2" t="s">
        <v>31</v>
      </c>
      <c r="P8" s="2" t="s">
        <v>32</v>
      </c>
      <c r="Q8" s="2"/>
      <c r="R8" s="2" t="s">
        <v>33</v>
      </c>
      <c r="S8" s="2"/>
      <c r="T8" s="2"/>
      <c r="U8" s="12">
        <v>2506</v>
      </c>
      <c r="V8" s="2" t="s">
        <v>35</v>
      </c>
      <c r="W8" s="12" t="s">
        <v>58</v>
      </c>
      <c r="X8" s="1">
        <v>500</v>
      </c>
      <c r="Y8" t="str">
        <f>VLOOKUP(V8, Products!$A$2:$B$2, 2, FALSE)</f>
        <v>https://policy.poweredbycovermore.com/partners/cba/files/documents/pds/PDS_CB2.pdf</v>
      </c>
      <c r="AA8" s="2"/>
      <c r="AB8" s="2"/>
      <c r="AC8" s="1"/>
      <c r="AD8" s="1"/>
      <c r="AE8" s="1"/>
      <c r="AF8" s="1"/>
      <c r="AG8" s="1"/>
      <c r="AH8" s="1"/>
      <c r="AI8" s="1"/>
      <c r="AJ8" s="1"/>
    </row>
    <row r="9" spans="1:37" x14ac:dyDescent="0.3">
      <c r="B9" s="1" t="s">
        <v>24</v>
      </c>
      <c r="C9" s="9" t="s">
        <v>25</v>
      </c>
      <c r="D9" s="2" t="s">
        <v>55</v>
      </c>
      <c r="E9" s="2" t="s">
        <v>59</v>
      </c>
      <c r="F9" s="2" t="s">
        <v>32</v>
      </c>
      <c r="G9" s="2">
        <f t="shared" ca="1" si="0"/>
        <v>45595</v>
      </c>
      <c r="H9" s="2" t="str">
        <f t="shared" ca="1" si="1"/>
        <v>2024-10-30</v>
      </c>
      <c r="I9" s="2" t="s">
        <v>53</v>
      </c>
      <c r="J9" s="2">
        <f t="shared" ca="1" si="2"/>
        <v>45624</v>
      </c>
      <c r="K9" s="2" t="str">
        <f t="shared" ca="1" si="3"/>
        <v>2024-11-28</v>
      </c>
      <c r="L9" s="2" t="s">
        <v>29</v>
      </c>
      <c r="M9" s="2" t="s">
        <v>30</v>
      </c>
      <c r="N9" s="2"/>
      <c r="O9" s="2" t="s">
        <v>31</v>
      </c>
      <c r="P9" s="2" t="s">
        <v>32</v>
      </c>
      <c r="Q9" s="2" t="s">
        <v>32</v>
      </c>
      <c r="R9" s="2" t="s">
        <v>33</v>
      </c>
      <c r="S9" s="2"/>
      <c r="T9" s="2"/>
      <c r="U9" s="12">
        <v>2507</v>
      </c>
      <c r="V9" s="2" t="s">
        <v>35</v>
      </c>
      <c r="W9" s="12" t="s">
        <v>60</v>
      </c>
      <c r="X9" s="1">
        <v>500</v>
      </c>
      <c r="Y9" t="str">
        <f>VLOOKUP(V9, Products!$A$2:$B$2, 2, FALSE)</f>
        <v>https://policy.poweredbycovermore.com/partners/cba/files/documents/pds/PDS_CB2.pdf</v>
      </c>
      <c r="AA9" s="2"/>
      <c r="AB9" s="2"/>
      <c r="AC9" s="1"/>
      <c r="AD9" s="1"/>
      <c r="AE9" s="1"/>
      <c r="AF9" s="1"/>
      <c r="AG9" s="1"/>
      <c r="AH9" s="1"/>
      <c r="AI9" s="1"/>
      <c r="AJ9" s="1"/>
    </row>
    <row r="10" spans="1:37" x14ac:dyDescent="0.3">
      <c r="B10" s="1" t="s">
        <v>24</v>
      </c>
      <c r="C10" s="9" t="s">
        <v>25</v>
      </c>
      <c r="D10" s="2" t="s">
        <v>55</v>
      </c>
      <c r="E10" s="2" t="s">
        <v>61</v>
      </c>
      <c r="F10" s="2" t="s">
        <v>42</v>
      </c>
      <c r="G10" s="2">
        <f t="shared" ca="1" si="0"/>
        <v>45596</v>
      </c>
      <c r="H10" s="2" t="str">
        <f t="shared" ca="1" si="1"/>
        <v>2024-10-31</v>
      </c>
      <c r="I10" s="2" t="s">
        <v>62</v>
      </c>
      <c r="J10" s="2">
        <f t="shared" ref="J10:J11" ca="1" si="6">(DATE(LEFT(H10,4),MID(H10,6,2), RIGHT(H10,2)))+(I10-1)</f>
        <v>45640</v>
      </c>
      <c r="K10" s="2" t="str">
        <f t="shared" ref="K10:K11" ca="1" si="7">TEXT(J10, "yyyy-mm-dd")</f>
        <v>2024-12-14</v>
      </c>
      <c r="L10" s="2" t="s">
        <v>29</v>
      </c>
      <c r="M10" s="2" t="s">
        <v>30</v>
      </c>
      <c r="N10" s="2"/>
      <c r="O10" s="2" t="s">
        <v>31</v>
      </c>
      <c r="P10" s="2" t="s">
        <v>42</v>
      </c>
      <c r="Q10" s="2"/>
      <c r="R10" s="2" t="s">
        <v>33</v>
      </c>
      <c r="S10" s="2"/>
      <c r="T10" s="2"/>
      <c r="U10" s="12">
        <v>2508</v>
      </c>
      <c r="V10" s="2" t="s">
        <v>35</v>
      </c>
      <c r="W10" s="12" t="s">
        <v>63</v>
      </c>
      <c r="X10" s="1">
        <v>500</v>
      </c>
      <c r="Y10" t="str">
        <f>VLOOKUP(V10, Products!$A$2:$B$2, 2, FALSE)</f>
        <v>https://policy.poweredbycovermore.com/partners/cba/files/documents/pds/PDS_CB2.pdf</v>
      </c>
      <c r="AA10" s="2"/>
      <c r="AB10" s="2"/>
      <c r="AC10" s="1"/>
      <c r="AD10" s="1"/>
      <c r="AE10" s="1"/>
      <c r="AF10" s="1"/>
      <c r="AG10" s="1"/>
      <c r="AH10" s="1"/>
      <c r="AI10" s="1"/>
      <c r="AJ10" s="1"/>
    </row>
    <row r="11" spans="1:37" x14ac:dyDescent="0.3">
      <c r="B11" s="1" t="s">
        <v>24</v>
      </c>
      <c r="C11" s="9" t="s">
        <v>25</v>
      </c>
      <c r="D11" s="2" t="s">
        <v>64</v>
      </c>
      <c r="E11" s="2" t="s">
        <v>65</v>
      </c>
      <c r="F11" s="2" t="s">
        <v>28</v>
      </c>
      <c r="G11" s="2">
        <f t="shared" ca="1" si="0"/>
        <v>45597</v>
      </c>
      <c r="H11" s="2" t="str">
        <f t="shared" ca="1" si="1"/>
        <v>2024-11-01</v>
      </c>
      <c r="I11" s="2" t="s">
        <v>62</v>
      </c>
      <c r="J11" s="2">
        <f t="shared" ca="1" si="6"/>
        <v>45641</v>
      </c>
      <c r="K11" s="2" t="str">
        <f t="shared" ca="1" si="7"/>
        <v>2024-12-15</v>
      </c>
      <c r="L11" s="2" t="s">
        <v>29</v>
      </c>
      <c r="M11" s="2" t="s">
        <v>30</v>
      </c>
      <c r="N11" s="2"/>
      <c r="O11" s="2" t="s">
        <v>31</v>
      </c>
      <c r="P11" s="2" t="s">
        <v>32</v>
      </c>
      <c r="Q11" s="2"/>
      <c r="R11" s="2" t="s">
        <v>33</v>
      </c>
      <c r="S11" s="2"/>
      <c r="T11" s="2"/>
      <c r="U11" s="12">
        <v>2509</v>
      </c>
      <c r="V11" s="2" t="s">
        <v>35</v>
      </c>
      <c r="W11" s="12" t="s">
        <v>66</v>
      </c>
      <c r="X11" s="1">
        <v>500</v>
      </c>
      <c r="Y11" t="str">
        <f>VLOOKUP(V11, Products!$A$2:$B$2, 2, FALSE)</f>
        <v>https://policy.poweredbycovermore.com/partners/cba/files/documents/pds/PDS_CB2.pdf</v>
      </c>
      <c r="AA11" s="2"/>
      <c r="AB11" s="2"/>
      <c r="AC11" s="1"/>
      <c r="AD11" s="1"/>
      <c r="AE11" s="1"/>
      <c r="AF11" s="1"/>
      <c r="AG11" s="1"/>
      <c r="AH11" s="1"/>
      <c r="AI11" s="1"/>
      <c r="AJ11" s="1"/>
    </row>
    <row r="12" spans="1:37" x14ac:dyDescent="0.3">
      <c r="B12" s="1" t="s">
        <v>24</v>
      </c>
      <c r="C12" s="9" t="s">
        <v>25</v>
      </c>
      <c r="D12" s="2" t="s">
        <v>64</v>
      </c>
      <c r="E12" s="2" t="s">
        <v>67</v>
      </c>
      <c r="F12" s="2" t="s">
        <v>28</v>
      </c>
      <c r="G12" s="2">
        <f t="shared" ca="1" si="0"/>
        <v>45597</v>
      </c>
      <c r="H12" s="2" t="str">
        <f t="shared" ca="1" si="1"/>
        <v>2024-11-01</v>
      </c>
      <c r="I12" s="2" t="s">
        <v>62</v>
      </c>
      <c r="J12" s="2">
        <f t="shared" ca="1" si="2"/>
        <v>45641</v>
      </c>
      <c r="K12" s="2" t="str">
        <f t="shared" ca="1" si="3"/>
        <v>2024-12-15</v>
      </c>
      <c r="L12" s="2" t="s">
        <v>29</v>
      </c>
      <c r="M12" s="2" t="s">
        <v>30</v>
      </c>
      <c r="N12" s="2"/>
      <c r="O12" s="2" t="s">
        <v>31</v>
      </c>
      <c r="P12" s="2" t="s">
        <v>32</v>
      </c>
      <c r="Q12" s="2" t="s">
        <v>32</v>
      </c>
      <c r="R12" s="2" t="s">
        <v>33</v>
      </c>
      <c r="S12" s="2"/>
      <c r="T12" s="2"/>
      <c r="U12" s="12">
        <v>2510</v>
      </c>
      <c r="V12" s="2" t="s">
        <v>35</v>
      </c>
      <c r="W12" s="12" t="s">
        <v>68</v>
      </c>
      <c r="X12" s="1">
        <v>500</v>
      </c>
      <c r="Y12" t="str">
        <f>VLOOKUP(V12, Products!$A$2:$B$2, 2, FALSE)</f>
        <v>https://policy.poweredbycovermore.com/partners/cba/files/documents/pds/PDS_CB2.pdf</v>
      </c>
      <c r="AA12" s="2"/>
      <c r="AB12" s="2"/>
      <c r="AC12" s="1"/>
      <c r="AD12" s="1"/>
      <c r="AE12" s="1"/>
      <c r="AF12" s="1"/>
      <c r="AG12" s="1"/>
      <c r="AH12" s="1"/>
      <c r="AI12" s="1"/>
      <c r="AJ12" s="1"/>
    </row>
    <row r="13" spans="1:37" x14ac:dyDescent="0.3">
      <c r="B13" s="1" t="s">
        <v>24</v>
      </c>
      <c r="C13" s="9" t="s">
        <v>25</v>
      </c>
      <c r="D13" s="2" t="s">
        <v>64</v>
      </c>
      <c r="E13" s="2" t="s">
        <v>69</v>
      </c>
      <c r="F13" s="2" t="s">
        <v>28</v>
      </c>
      <c r="G13" s="2">
        <f t="shared" ca="1" si="0"/>
        <v>45597</v>
      </c>
      <c r="H13" s="2" t="str">
        <f t="shared" ca="1" si="1"/>
        <v>2024-11-01</v>
      </c>
      <c r="I13" s="2" t="s">
        <v>70</v>
      </c>
      <c r="J13" s="2">
        <f t="shared" ref="J13:J14" ca="1" si="8">(DATE(LEFT(H13,4),MID(H13,6,2), RIGHT(H13,2)))+(I13-1)</f>
        <v>45656</v>
      </c>
      <c r="K13" s="2" t="str">
        <f t="shared" ref="K13:K14" ca="1" si="9">TEXT(J13, "yyyy-mm-dd")</f>
        <v>2024-12-30</v>
      </c>
      <c r="L13" s="2" t="s">
        <v>29</v>
      </c>
      <c r="M13" s="2" t="s">
        <v>30</v>
      </c>
      <c r="N13" s="2"/>
      <c r="O13" s="2" t="s">
        <v>31</v>
      </c>
      <c r="P13" s="2" t="s">
        <v>42</v>
      </c>
      <c r="Q13" s="2"/>
      <c r="R13" s="2" t="s">
        <v>33</v>
      </c>
      <c r="S13" s="2"/>
      <c r="T13" s="2"/>
      <c r="U13" s="12">
        <v>2511</v>
      </c>
      <c r="V13" s="2" t="s">
        <v>35</v>
      </c>
      <c r="W13" s="12" t="s">
        <v>71</v>
      </c>
      <c r="X13" s="1">
        <v>500</v>
      </c>
      <c r="Y13" t="str">
        <f>VLOOKUP(V13, Products!$A$2:$B$2, 2, FALSE)</f>
        <v>https://policy.poweredbycovermore.com/partners/cba/files/documents/pds/PDS_CB2.pdf</v>
      </c>
      <c r="AA13" s="2"/>
      <c r="AB13" s="2"/>
      <c r="AC13" s="1"/>
      <c r="AD13" s="1"/>
      <c r="AE13" s="1"/>
      <c r="AF13" s="1"/>
      <c r="AG13" s="1"/>
      <c r="AH13" s="1"/>
      <c r="AI13" s="1"/>
      <c r="AJ13" s="1"/>
    </row>
    <row r="14" spans="1:37" x14ac:dyDescent="0.3">
      <c r="B14" s="1" t="s">
        <v>24</v>
      </c>
      <c r="C14" s="9" t="s">
        <v>25</v>
      </c>
      <c r="D14" s="2" t="s">
        <v>72</v>
      </c>
      <c r="E14" s="2" t="s">
        <v>73</v>
      </c>
      <c r="F14" s="2" t="s">
        <v>28</v>
      </c>
      <c r="G14" s="2">
        <f t="shared" ca="1" si="0"/>
        <v>45597</v>
      </c>
      <c r="H14" s="2" t="str">
        <f t="shared" ca="1" si="1"/>
        <v>2024-11-01</v>
      </c>
      <c r="I14" s="2" t="s">
        <v>70</v>
      </c>
      <c r="J14" s="2">
        <f t="shared" ca="1" si="8"/>
        <v>45656</v>
      </c>
      <c r="K14" s="2" t="str">
        <f t="shared" ca="1" si="9"/>
        <v>2024-12-30</v>
      </c>
      <c r="L14" s="2" t="s">
        <v>29</v>
      </c>
      <c r="M14" s="2" t="s">
        <v>30</v>
      </c>
      <c r="N14" s="2"/>
      <c r="O14" s="2" t="s">
        <v>31</v>
      </c>
      <c r="P14" s="2" t="s">
        <v>32</v>
      </c>
      <c r="Q14" s="2"/>
      <c r="R14" s="2" t="s">
        <v>33</v>
      </c>
      <c r="S14" s="2"/>
      <c r="T14" s="2"/>
      <c r="U14" s="12">
        <v>2512</v>
      </c>
      <c r="V14" s="2" t="s">
        <v>35</v>
      </c>
      <c r="W14" s="12" t="s">
        <v>74</v>
      </c>
      <c r="X14" s="1">
        <v>500</v>
      </c>
      <c r="Y14" t="str">
        <f>VLOOKUP(V14, Products!$A$2:$B$2, 2, FALSE)</f>
        <v>https://policy.poweredbycovermore.com/partners/cba/files/documents/pds/PDS_CB2.pdf</v>
      </c>
      <c r="AA14" s="2"/>
      <c r="AB14" s="2"/>
      <c r="AC14" s="1"/>
      <c r="AD14" s="1"/>
      <c r="AE14" s="1"/>
      <c r="AF14" s="1"/>
      <c r="AG14" s="1"/>
      <c r="AH14" s="1"/>
      <c r="AI14" s="1"/>
      <c r="AJ14" s="1"/>
    </row>
    <row r="15" spans="1:37" x14ac:dyDescent="0.3">
      <c r="B15" s="1" t="s">
        <v>24</v>
      </c>
      <c r="C15" s="9" t="s">
        <v>25</v>
      </c>
      <c r="D15" s="2" t="s">
        <v>72</v>
      </c>
      <c r="E15" s="2" t="s">
        <v>75</v>
      </c>
      <c r="F15" s="2" t="s">
        <v>28</v>
      </c>
      <c r="G15" s="2">
        <f t="shared" ca="1" si="0"/>
        <v>45597</v>
      </c>
      <c r="H15" s="2" t="str">
        <f t="shared" ca="1" si="1"/>
        <v>2024-11-01</v>
      </c>
      <c r="I15" s="2" t="s">
        <v>70</v>
      </c>
      <c r="J15" s="2">
        <f t="shared" ref="J15" ca="1" si="10">(DATE(LEFT(H15,4),MID(H15,6,2), RIGHT(H15,2)))+(I15-1)</f>
        <v>45656</v>
      </c>
      <c r="K15" s="2" t="str">
        <f t="shared" ref="K15" ca="1" si="11">TEXT(J15, "yyyy-mm-dd")</f>
        <v>2024-12-30</v>
      </c>
      <c r="L15" s="2" t="s">
        <v>29</v>
      </c>
      <c r="M15" s="2" t="s">
        <v>30</v>
      </c>
      <c r="N15" s="2"/>
      <c r="O15" s="2" t="s">
        <v>31</v>
      </c>
      <c r="P15" s="2" t="s">
        <v>32</v>
      </c>
      <c r="Q15" s="2" t="s">
        <v>32</v>
      </c>
      <c r="R15" s="2" t="s">
        <v>33</v>
      </c>
      <c r="S15" s="2"/>
      <c r="T15" s="2"/>
      <c r="U15" s="12">
        <v>2513</v>
      </c>
      <c r="V15" s="2" t="s">
        <v>35</v>
      </c>
      <c r="W15" s="12" t="s">
        <v>76</v>
      </c>
      <c r="X15" s="1">
        <v>500</v>
      </c>
      <c r="Y15" t="str">
        <f>VLOOKUP(V15, Products!$A$2:$B$2, 2, FALSE)</f>
        <v>https://policy.poweredbycovermore.com/partners/cba/files/documents/pds/PDS_CB2.pdf</v>
      </c>
      <c r="AA15" s="2"/>
      <c r="AB15" s="2"/>
      <c r="AC15" s="1"/>
      <c r="AD15" s="1"/>
      <c r="AE15" s="1"/>
      <c r="AF15" s="1"/>
      <c r="AG15" s="1"/>
      <c r="AH15" s="1"/>
      <c r="AI15" s="1"/>
      <c r="AJ15" s="1"/>
    </row>
    <row r="16" spans="1:37" x14ac:dyDescent="0.3">
      <c r="B16" s="1" t="s">
        <v>24</v>
      </c>
      <c r="C16" s="9" t="s">
        <v>25</v>
      </c>
      <c r="D16" s="2" t="s">
        <v>72</v>
      </c>
      <c r="E16" s="2" t="s">
        <v>77</v>
      </c>
      <c r="F16" s="2" t="s">
        <v>28</v>
      </c>
      <c r="G16" s="2">
        <f t="shared" ca="1" si="0"/>
        <v>45597</v>
      </c>
      <c r="H16" s="2" t="str">
        <f t="shared" ca="1" si="1"/>
        <v>2024-11-01</v>
      </c>
      <c r="I16" s="2" t="s">
        <v>39</v>
      </c>
      <c r="J16" s="2">
        <f t="shared" ca="1" si="2"/>
        <v>45606</v>
      </c>
      <c r="K16" s="2" t="str">
        <f t="shared" ca="1" si="3"/>
        <v>2024-11-10</v>
      </c>
      <c r="L16" s="2" t="s">
        <v>29</v>
      </c>
      <c r="M16" s="2" t="s">
        <v>30</v>
      </c>
      <c r="N16" s="2"/>
      <c r="O16" s="2" t="s">
        <v>31</v>
      </c>
      <c r="P16" s="2" t="s">
        <v>42</v>
      </c>
      <c r="Q16" s="2"/>
      <c r="R16" s="2" t="s">
        <v>33</v>
      </c>
      <c r="S16" s="2"/>
      <c r="T16" s="2"/>
      <c r="U16" s="12">
        <v>2514</v>
      </c>
      <c r="V16" s="2" t="s">
        <v>35</v>
      </c>
      <c r="W16" s="12" t="s">
        <v>78</v>
      </c>
      <c r="X16" s="1">
        <v>500</v>
      </c>
      <c r="Y16" t="str">
        <f>VLOOKUP(V16, Products!$A$2:$B$2, 2, FALSE)</f>
        <v>https://policy.poweredbycovermore.com/partners/cba/files/documents/pds/PDS_CB2.pdf</v>
      </c>
      <c r="AA16" s="2"/>
      <c r="AB16" s="2"/>
      <c r="AC16" s="1"/>
      <c r="AD16" s="1"/>
      <c r="AE16" s="1"/>
      <c r="AF16" s="1"/>
      <c r="AG16" s="1"/>
      <c r="AH16" s="1"/>
      <c r="AI16" s="1"/>
      <c r="AJ16" s="1"/>
    </row>
    <row r="17" spans="2:36" x14ac:dyDescent="0.3">
      <c r="B17" s="1" t="s">
        <v>24</v>
      </c>
      <c r="C17" s="9" t="s">
        <v>25</v>
      </c>
      <c r="D17" s="2" t="s">
        <v>79</v>
      </c>
      <c r="E17" s="2" t="s">
        <v>80</v>
      </c>
      <c r="F17" s="2" t="s">
        <v>28</v>
      </c>
      <c r="G17" s="2">
        <f t="shared" ca="1" si="0"/>
        <v>45597</v>
      </c>
      <c r="H17" s="2" t="str">
        <f t="shared" ca="1" si="1"/>
        <v>2024-11-01</v>
      </c>
      <c r="I17" s="2" t="s">
        <v>39</v>
      </c>
      <c r="J17" s="2">
        <f t="shared" ref="J17" ca="1" si="12">(DATE(LEFT(H17,4),MID(H17,6,2), RIGHT(H17,2)))+(I17-1)</f>
        <v>45606</v>
      </c>
      <c r="K17" s="2" t="str">
        <f t="shared" ref="K17" ca="1" si="13">TEXT(J17, "yyyy-mm-dd")</f>
        <v>2024-11-10</v>
      </c>
      <c r="L17" s="2" t="s">
        <v>29</v>
      </c>
      <c r="M17" s="2" t="s">
        <v>30</v>
      </c>
      <c r="N17" s="2"/>
      <c r="O17" s="2" t="s">
        <v>31</v>
      </c>
      <c r="P17" s="2" t="s">
        <v>32</v>
      </c>
      <c r="Q17" s="2"/>
      <c r="R17" s="2" t="s">
        <v>33</v>
      </c>
      <c r="S17" s="2"/>
      <c r="T17" s="2"/>
      <c r="U17" s="12">
        <v>2515</v>
      </c>
      <c r="V17" s="2" t="s">
        <v>35</v>
      </c>
      <c r="W17" s="12" t="s">
        <v>81</v>
      </c>
      <c r="X17" s="1">
        <v>500</v>
      </c>
      <c r="Y17" t="str">
        <f>VLOOKUP(V17, Products!$A$2:$B$2, 2, FALSE)</f>
        <v>https://policy.poweredbycovermore.com/partners/cba/files/documents/pds/PDS_CB2.pdf</v>
      </c>
      <c r="AA17" s="2"/>
      <c r="AB17" s="2"/>
      <c r="AC17" s="1"/>
      <c r="AD17" s="1"/>
      <c r="AE17" s="1"/>
      <c r="AF17" s="1"/>
      <c r="AG17" s="1"/>
      <c r="AH17" s="1"/>
      <c r="AI17" s="1"/>
      <c r="AJ17" s="1"/>
    </row>
    <row r="18" spans="2:36" x14ac:dyDescent="0.3">
      <c r="B18" s="1" t="s">
        <v>24</v>
      </c>
      <c r="C18" s="9" t="s">
        <v>25</v>
      </c>
      <c r="D18" s="2" t="s">
        <v>79</v>
      </c>
      <c r="E18" s="2" t="s">
        <v>82</v>
      </c>
      <c r="F18" s="2" t="s">
        <v>28</v>
      </c>
      <c r="G18" s="2">
        <f t="shared" ca="1" si="0"/>
        <v>45597</v>
      </c>
      <c r="H18" s="2" t="str">
        <f t="shared" ca="1" si="1"/>
        <v>2024-11-01</v>
      </c>
      <c r="I18" s="2" t="s">
        <v>39</v>
      </c>
      <c r="J18" s="2">
        <f t="shared" ref="J18" ca="1" si="14">(DATE(LEFT(H18,4),MID(H18,6,2), RIGHT(H18,2)))+(I18-1)</f>
        <v>45606</v>
      </c>
      <c r="K18" s="2" t="str">
        <f t="shared" ref="K18" ca="1" si="15">TEXT(J18, "yyyy-mm-dd")</f>
        <v>2024-11-10</v>
      </c>
      <c r="L18" s="2" t="s">
        <v>29</v>
      </c>
      <c r="M18" s="2" t="s">
        <v>30</v>
      </c>
      <c r="N18" s="2"/>
      <c r="O18" s="2" t="s">
        <v>31</v>
      </c>
      <c r="P18" s="2" t="s">
        <v>32</v>
      </c>
      <c r="Q18" s="2" t="s">
        <v>32</v>
      </c>
      <c r="R18" s="2" t="s">
        <v>33</v>
      </c>
      <c r="S18" s="2"/>
      <c r="T18" s="2"/>
      <c r="U18" s="12">
        <v>2516</v>
      </c>
      <c r="V18" s="2" t="s">
        <v>35</v>
      </c>
      <c r="W18" s="12" t="s">
        <v>83</v>
      </c>
      <c r="X18" s="1">
        <v>500</v>
      </c>
      <c r="Y18" t="str">
        <f>VLOOKUP(V18, Products!$A$2:$B$2, 2, FALSE)</f>
        <v>https://policy.poweredbycovermore.com/partners/cba/files/documents/pds/PDS_CB2.pdf</v>
      </c>
      <c r="AA18" s="2"/>
      <c r="AB18" s="2"/>
      <c r="AC18" s="1"/>
      <c r="AD18" s="1"/>
      <c r="AE18" s="1"/>
      <c r="AF18" s="1"/>
      <c r="AG18" s="1"/>
      <c r="AH18" s="1"/>
      <c r="AI18" s="1"/>
      <c r="AJ18" s="1"/>
    </row>
    <row r="19" spans="2:36" x14ac:dyDescent="0.3">
      <c r="B19" s="1" t="s">
        <v>24</v>
      </c>
      <c r="C19" s="9" t="s">
        <v>25</v>
      </c>
      <c r="D19" s="2" t="s">
        <v>79</v>
      </c>
      <c r="E19" s="2" t="s">
        <v>84</v>
      </c>
      <c r="F19" s="2" t="s">
        <v>28</v>
      </c>
      <c r="G19" s="2">
        <f t="shared" ca="1" si="0"/>
        <v>45597</v>
      </c>
      <c r="H19" s="2" t="str">
        <f t="shared" ca="1" si="1"/>
        <v>2024-11-01</v>
      </c>
      <c r="I19" s="2" t="s">
        <v>85</v>
      </c>
      <c r="J19" s="2">
        <f t="shared" ref="J19" ca="1" si="16">(DATE(LEFT(H19,4),MID(H19,6,2), RIGHT(H19,2)))+(I19-1)</f>
        <v>45611</v>
      </c>
      <c r="K19" s="2" t="str">
        <f t="shared" ref="K19" ca="1" si="17">TEXT(J19, "yyyy-mm-dd")</f>
        <v>2024-11-15</v>
      </c>
      <c r="L19" s="2" t="s">
        <v>29</v>
      </c>
      <c r="M19" s="2" t="s">
        <v>30</v>
      </c>
      <c r="N19" s="2"/>
      <c r="O19" s="2" t="s">
        <v>31</v>
      </c>
      <c r="P19" s="2" t="s">
        <v>42</v>
      </c>
      <c r="Q19" s="2"/>
      <c r="R19" s="2" t="s">
        <v>33</v>
      </c>
      <c r="S19" s="2"/>
      <c r="T19" s="2"/>
      <c r="U19" s="12">
        <v>2517</v>
      </c>
      <c r="V19" s="2" t="s">
        <v>35</v>
      </c>
      <c r="W19" s="12" t="s">
        <v>86</v>
      </c>
      <c r="X19" s="1">
        <v>500</v>
      </c>
      <c r="Y19" t="str">
        <f>VLOOKUP(V19, Products!$A$2:$B$2, 2, FALSE)</f>
        <v>https://policy.poweredbycovermore.com/partners/cba/files/documents/pds/PDS_CB2.pdf</v>
      </c>
      <c r="AA19" s="2"/>
      <c r="AB19" s="2"/>
      <c r="AC19" s="1"/>
      <c r="AD19" s="1"/>
      <c r="AE19" s="1"/>
      <c r="AF19" s="1"/>
      <c r="AG19" s="1"/>
      <c r="AH19" s="1"/>
      <c r="AI19" s="1"/>
      <c r="AJ19" s="1"/>
    </row>
    <row r="20" spans="2:36" x14ac:dyDescent="0.3">
      <c r="B20" s="1" t="s">
        <v>24</v>
      </c>
      <c r="C20" s="9" t="s">
        <v>25</v>
      </c>
      <c r="D20" s="2" t="s">
        <v>87</v>
      </c>
      <c r="E20" s="2" t="s">
        <v>88</v>
      </c>
      <c r="F20" s="2" t="s">
        <v>28</v>
      </c>
      <c r="G20" s="2">
        <f t="shared" ca="1" si="0"/>
        <v>45597</v>
      </c>
      <c r="H20" s="2" t="str">
        <f t="shared" ca="1" si="1"/>
        <v>2024-11-01</v>
      </c>
      <c r="I20" s="2" t="s">
        <v>53</v>
      </c>
      <c r="J20" s="2">
        <f t="shared" ca="1" si="2"/>
        <v>45626</v>
      </c>
      <c r="K20" s="2" t="str">
        <f t="shared" ca="1" si="3"/>
        <v>2024-11-30</v>
      </c>
      <c r="L20" s="2" t="s">
        <v>29</v>
      </c>
      <c r="M20" s="2" t="s">
        <v>30</v>
      </c>
      <c r="N20" s="2"/>
      <c r="O20" s="2" t="s">
        <v>31</v>
      </c>
      <c r="P20" s="2" t="s">
        <v>32</v>
      </c>
      <c r="Q20" s="2"/>
      <c r="R20" s="2" t="s">
        <v>33</v>
      </c>
      <c r="S20" s="2"/>
      <c r="T20" s="2"/>
      <c r="U20" s="12">
        <v>2518</v>
      </c>
      <c r="V20" s="2" t="s">
        <v>35</v>
      </c>
      <c r="W20" s="12" t="s">
        <v>89</v>
      </c>
      <c r="X20" s="1">
        <v>500</v>
      </c>
      <c r="Y20" t="str">
        <f>VLOOKUP(V20, Products!$A$2:$B$2, 2, FALSE)</f>
        <v>https://policy.poweredbycovermore.com/partners/cba/files/documents/pds/PDS_CB2.pdf</v>
      </c>
      <c r="AA20" s="2"/>
      <c r="AB20" s="2"/>
      <c r="AC20" s="1"/>
      <c r="AD20" s="1"/>
      <c r="AE20" s="1"/>
      <c r="AF20" s="1"/>
      <c r="AG20" s="1"/>
      <c r="AH20" s="1"/>
      <c r="AI20" s="1"/>
      <c r="AJ20" s="1"/>
    </row>
    <row r="21" spans="2:36" x14ac:dyDescent="0.3">
      <c r="B21" s="1" t="s">
        <v>24</v>
      </c>
      <c r="C21" s="9" t="s">
        <v>25</v>
      </c>
      <c r="D21" s="2" t="s">
        <v>87</v>
      </c>
      <c r="E21" s="2" t="s">
        <v>90</v>
      </c>
      <c r="F21" s="2" t="s">
        <v>28</v>
      </c>
      <c r="G21" s="2">
        <f t="shared" ca="1" si="0"/>
        <v>45597</v>
      </c>
      <c r="H21" s="2" t="str">
        <f t="shared" ca="1" si="1"/>
        <v>2024-11-01</v>
      </c>
      <c r="I21" s="2" t="s">
        <v>53</v>
      </c>
      <c r="J21" s="2">
        <f t="shared" ref="J21" ca="1" si="18">(DATE(LEFT(H21,4),MID(H21,6,2), RIGHT(H21,2)))+(I21-1)</f>
        <v>45626</v>
      </c>
      <c r="K21" s="2" t="str">
        <f t="shared" ref="K21" ca="1" si="19">TEXT(J21, "yyyy-mm-dd")</f>
        <v>2024-11-30</v>
      </c>
      <c r="L21" s="2" t="s">
        <v>29</v>
      </c>
      <c r="M21" s="2" t="s">
        <v>30</v>
      </c>
      <c r="N21" s="2"/>
      <c r="O21" s="2" t="s">
        <v>31</v>
      </c>
      <c r="P21" s="2" t="s">
        <v>32</v>
      </c>
      <c r="Q21" s="2" t="s">
        <v>32</v>
      </c>
      <c r="R21" s="2" t="s">
        <v>33</v>
      </c>
      <c r="S21" s="2"/>
      <c r="T21" s="2"/>
      <c r="U21" s="12">
        <v>2519</v>
      </c>
      <c r="V21" s="2" t="s">
        <v>35</v>
      </c>
      <c r="W21" s="12" t="s">
        <v>91</v>
      </c>
      <c r="X21" s="1">
        <v>500</v>
      </c>
      <c r="Y21" t="str">
        <f>VLOOKUP(V21, Products!$A$2:$B$2, 2, FALSE)</f>
        <v>https://policy.poweredbycovermore.com/partners/cba/files/documents/pds/PDS_CB2.pdf</v>
      </c>
      <c r="AA21" s="2"/>
      <c r="AB21" s="2"/>
      <c r="AC21" s="1"/>
      <c r="AD21" s="1"/>
      <c r="AE21" s="1"/>
      <c r="AF21" s="1"/>
      <c r="AG21" s="1"/>
      <c r="AH21" s="1"/>
      <c r="AI21" s="1"/>
      <c r="AJ21" s="1"/>
    </row>
    <row r="22" spans="2:36" x14ac:dyDescent="0.3">
      <c r="B22" s="1" t="s">
        <v>24</v>
      </c>
      <c r="C22" s="9" t="s">
        <v>25</v>
      </c>
      <c r="D22" s="2" t="s">
        <v>87</v>
      </c>
      <c r="E22" s="2" t="s">
        <v>92</v>
      </c>
      <c r="F22" s="2" t="s">
        <v>28</v>
      </c>
      <c r="G22" s="2">
        <f t="shared" ca="1" si="0"/>
        <v>45597</v>
      </c>
      <c r="H22" s="2" t="str">
        <f t="shared" ca="1" si="1"/>
        <v>2024-11-01</v>
      </c>
      <c r="I22" s="2" t="s">
        <v>53</v>
      </c>
      <c r="J22" s="2">
        <f t="shared" ref="J22" ca="1" si="20">(DATE(LEFT(H22,4),MID(H22,6,2), RIGHT(H22,2)))+(I22-1)</f>
        <v>45626</v>
      </c>
      <c r="K22" s="2" t="str">
        <f t="shared" ref="K22" ca="1" si="21">TEXT(J22, "yyyy-mm-dd")</f>
        <v>2024-11-30</v>
      </c>
      <c r="L22" s="2" t="s">
        <v>29</v>
      </c>
      <c r="M22" s="2" t="s">
        <v>30</v>
      </c>
      <c r="N22" s="2"/>
      <c r="O22" s="2" t="s">
        <v>31</v>
      </c>
      <c r="P22" s="2" t="s">
        <v>42</v>
      </c>
      <c r="Q22" s="2"/>
      <c r="R22" s="2" t="s">
        <v>33</v>
      </c>
      <c r="S22" s="2"/>
      <c r="T22" s="2"/>
      <c r="U22" s="12">
        <v>2520</v>
      </c>
      <c r="V22" s="2" t="s">
        <v>35</v>
      </c>
      <c r="W22" s="12" t="s">
        <v>93</v>
      </c>
      <c r="X22" s="1">
        <v>500</v>
      </c>
      <c r="Y22" t="str">
        <f>VLOOKUP(V22, Products!$A$2:$B$2, 2, FALSE)</f>
        <v>https://policy.poweredbycovermore.com/partners/cba/files/documents/pds/PDS_CB2.pdf</v>
      </c>
      <c r="AA22" s="2"/>
      <c r="AB22" s="2"/>
      <c r="AC22" s="1"/>
      <c r="AD22" s="1"/>
      <c r="AE22" s="1"/>
      <c r="AF22" s="1"/>
      <c r="AG22" s="1"/>
      <c r="AH22" s="1"/>
      <c r="AI22" s="1"/>
      <c r="AJ22" s="1"/>
    </row>
    <row r="23" spans="2:36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AA23" s="2"/>
      <c r="AB23" s="2"/>
      <c r="AC23" s="1"/>
      <c r="AD23" s="1"/>
      <c r="AE23" s="1"/>
      <c r="AF23" s="1"/>
      <c r="AG23" s="1"/>
      <c r="AH23" s="1"/>
      <c r="AI23" s="1"/>
      <c r="AJ23" s="1"/>
    </row>
    <row r="24" spans="2:36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AA24" s="2"/>
      <c r="AB24" s="2"/>
      <c r="AC24" s="1"/>
      <c r="AD24" s="1"/>
      <c r="AE24" s="1"/>
      <c r="AF24" s="1"/>
      <c r="AG24" s="1"/>
      <c r="AH24" s="1"/>
      <c r="AI24" s="1"/>
      <c r="AJ24" s="1"/>
    </row>
    <row r="25" spans="2:36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AA25" s="2"/>
      <c r="AB25" s="2"/>
      <c r="AC25" s="1"/>
      <c r="AD25" s="1"/>
      <c r="AE25" s="1"/>
      <c r="AF25" s="1"/>
      <c r="AG25" s="1"/>
      <c r="AH25" s="1"/>
      <c r="AI25" s="1"/>
      <c r="AJ25" s="1"/>
    </row>
    <row r="26" spans="2:36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AA26" s="2"/>
      <c r="AB26" s="2"/>
      <c r="AC26" s="1"/>
      <c r="AD26" s="1"/>
      <c r="AE26" s="1"/>
      <c r="AF26" s="1"/>
      <c r="AG26" s="1"/>
      <c r="AH26" s="1"/>
      <c r="AI26" s="1"/>
      <c r="AJ26" s="1"/>
    </row>
    <row r="27" spans="2:36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AA27" s="2"/>
      <c r="AB27" s="2"/>
      <c r="AC27" s="1"/>
      <c r="AD27" s="1"/>
      <c r="AE27" s="1"/>
      <c r="AF27" s="1"/>
      <c r="AG27" s="1"/>
      <c r="AH27" s="1"/>
      <c r="AI27" s="1"/>
      <c r="AJ27" s="1"/>
    </row>
    <row r="28" spans="2:36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AA28" s="2"/>
      <c r="AB28" s="2"/>
      <c r="AC28" s="1"/>
      <c r="AD28" s="1"/>
      <c r="AE28" s="1"/>
      <c r="AF28" s="1"/>
      <c r="AG28" s="1"/>
      <c r="AH28" s="1"/>
      <c r="AI28" s="1"/>
      <c r="AJ28" s="1"/>
    </row>
    <row r="29" spans="2:36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AA29" s="2"/>
      <c r="AB29" s="2"/>
      <c r="AC29" s="1"/>
      <c r="AD29" s="1"/>
      <c r="AE29" s="1"/>
      <c r="AF29" s="1"/>
      <c r="AG29" s="1"/>
      <c r="AH29" s="1"/>
      <c r="AI29" s="1"/>
      <c r="AJ29" s="1"/>
    </row>
    <row r="30" spans="2:36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A30" s="2"/>
      <c r="AB30" s="2"/>
      <c r="AC30" s="1"/>
      <c r="AD30" s="1"/>
      <c r="AE30" s="1"/>
      <c r="AF30" s="1"/>
      <c r="AG30" s="1"/>
      <c r="AH30" s="1"/>
      <c r="AI30" s="1"/>
      <c r="AJ30" s="1"/>
    </row>
    <row r="31" spans="2:36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AA31" s="2"/>
      <c r="AB31" s="2"/>
      <c r="AC31" s="1"/>
      <c r="AD31" s="1"/>
      <c r="AE31" s="1"/>
      <c r="AF31" s="1"/>
      <c r="AG31" s="1"/>
      <c r="AH31" s="1"/>
      <c r="AI31" s="1"/>
      <c r="AJ31" s="1"/>
    </row>
    <row r="32" spans="2:36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A32" s="2"/>
      <c r="AB32" s="2"/>
      <c r="AC32" s="1"/>
      <c r="AD32" s="1"/>
      <c r="AE32" s="1"/>
      <c r="AF32" s="1"/>
      <c r="AG32" s="1"/>
      <c r="AH32" s="1"/>
      <c r="AI32" s="1"/>
      <c r="AJ32" s="1"/>
    </row>
    <row r="33" spans="4:37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A33" s="2"/>
      <c r="AB33" s="2"/>
      <c r="AC33" s="1"/>
      <c r="AD33" s="1"/>
      <c r="AE33" s="1"/>
      <c r="AF33" s="1"/>
      <c r="AG33" s="1"/>
      <c r="AH33" s="1"/>
      <c r="AI33" s="1"/>
      <c r="AJ33" s="1"/>
    </row>
    <row r="34" spans="4:37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2"/>
      <c r="AB34" s="2"/>
      <c r="AC34" s="1"/>
      <c r="AD34" s="1"/>
      <c r="AE34" s="1"/>
      <c r="AF34" s="1"/>
      <c r="AG34" s="1"/>
      <c r="AH34" s="1"/>
      <c r="AI34" s="1"/>
      <c r="AJ34" s="1"/>
    </row>
    <row r="35" spans="4:37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2"/>
      <c r="AB35" s="2"/>
      <c r="AC35" s="1"/>
      <c r="AD35" s="1"/>
      <c r="AE35" s="1"/>
      <c r="AF35" s="1"/>
      <c r="AG35" s="1"/>
      <c r="AH35" s="1"/>
      <c r="AI35" s="1"/>
      <c r="AJ35" s="1"/>
    </row>
    <row r="36" spans="4:37" x14ac:dyDescent="0.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A36" s="2"/>
      <c r="AB36" s="2"/>
      <c r="AC36" s="1"/>
      <c r="AD36" s="1"/>
      <c r="AE36" s="1"/>
      <c r="AF36" s="1"/>
      <c r="AG36" s="1"/>
      <c r="AH36" s="1"/>
      <c r="AI36" s="1"/>
      <c r="AJ36" s="1"/>
    </row>
    <row r="37" spans="4:37" x14ac:dyDescent="0.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A37" s="2"/>
      <c r="AB37" s="2"/>
      <c r="AC37" s="1"/>
      <c r="AD37" s="1"/>
      <c r="AE37" s="1"/>
      <c r="AF37" s="1"/>
      <c r="AG37" s="1"/>
      <c r="AH37" s="1"/>
      <c r="AI37" s="1"/>
      <c r="AJ37" s="1"/>
    </row>
    <row r="38" spans="4:37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A38" s="2"/>
      <c r="AB38" s="2"/>
      <c r="AC38" s="1"/>
      <c r="AD38" s="1"/>
      <c r="AE38" s="1"/>
      <c r="AF38" s="1"/>
      <c r="AG38" s="1"/>
      <c r="AH38" s="1"/>
      <c r="AI38" s="1"/>
      <c r="AJ38" s="1"/>
    </row>
    <row r="39" spans="4:37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A39" s="2"/>
      <c r="AB39" s="2"/>
      <c r="AC39" s="1"/>
      <c r="AD39" s="1"/>
      <c r="AE39" s="1"/>
      <c r="AF39" s="1"/>
      <c r="AG39" s="1"/>
      <c r="AH39" s="1"/>
      <c r="AI39" s="1"/>
      <c r="AJ39" s="1"/>
    </row>
    <row r="40" spans="4:37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2"/>
      <c r="AB40" s="2"/>
      <c r="AC40" s="1"/>
      <c r="AD40" s="1"/>
      <c r="AE40" s="1"/>
      <c r="AF40" s="1"/>
      <c r="AG40" s="1"/>
      <c r="AH40" s="1"/>
      <c r="AI40" s="1"/>
      <c r="AJ40" s="1"/>
    </row>
    <row r="41" spans="4:37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A41" s="2"/>
      <c r="AB41" s="2"/>
      <c r="AC41" s="1"/>
      <c r="AD41" s="1"/>
      <c r="AE41" s="1"/>
      <c r="AF41" s="1"/>
      <c r="AG41" s="1"/>
      <c r="AH41" s="1"/>
      <c r="AI41" s="1"/>
      <c r="AJ41" s="1"/>
    </row>
    <row r="42" spans="4:37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A42" s="2"/>
      <c r="AB42" s="2"/>
      <c r="AC42" s="1"/>
      <c r="AD42" s="1"/>
      <c r="AE42" s="1"/>
      <c r="AF42" s="1"/>
      <c r="AG42" s="1"/>
      <c r="AH42" s="1"/>
      <c r="AI42" s="1"/>
      <c r="AJ42" s="1"/>
    </row>
    <row r="43" spans="4:37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1"/>
      <c r="AD43" s="1"/>
      <c r="AE43" s="1"/>
      <c r="AF43" s="1"/>
      <c r="AG43" s="1"/>
      <c r="AH43" s="1"/>
      <c r="AI43" s="1"/>
      <c r="AJ43" s="1"/>
    </row>
    <row r="44" spans="4:37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1"/>
      <c r="AD44" s="1"/>
      <c r="AE44" s="1"/>
      <c r="AF44" s="1"/>
      <c r="AG44" s="1"/>
      <c r="AH44" s="1"/>
      <c r="AI44" s="1"/>
      <c r="AJ44" s="1"/>
      <c r="AK44" s="1"/>
    </row>
    <row r="45" spans="4:37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</row>
    <row r="46" spans="4:37" x14ac:dyDescent="0.3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  <c r="AB46" s="2"/>
      <c r="AC46" s="1"/>
      <c r="AD46" s="1"/>
      <c r="AE46" s="1"/>
      <c r="AF46" s="1"/>
      <c r="AG46" s="1"/>
      <c r="AH46" s="1"/>
      <c r="AI46" s="1"/>
      <c r="AJ46" s="1"/>
    </row>
    <row r="47" spans="4:37" x14ac:dyDescent="0.3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A47" s="2"/>
      <c r="AB47" s="2"/>
      <c r="AC47" s="1"/>
      <c r="AD47" s="1"/>
      <c r="AE47" s="1"/>
      <c r="AF47" s="1"/>
      <c r="AG47" s="1"/>
      <c r="AH47" s="1"/>
      <c r="AI47" s="1"/>
      <c r="AJ47" s="1"/>
    </row>
    <row r="48" spans="4:37" x14ac:dyDescent="0.3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A48" s="2"/>
      <c r="AB48" s="2"/>
      <c r="AC48" s="1"/>
      <c r="AD48" s="1"/>
      <c r="AE48" s="1"/>
      <c r="AF48" s="1"/>
      <c r="AG48" s="1"/>
      <c r="AH48" s="1"/>
      <c r="AI48" s="1"/>
      <c r="AJ48" s="1"/>
    </row>
    <row r="49" spans="4:36" x14ac:dyDescent="0.3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AA49" s="2"/>
      <c r="AB49" s="2"/>
      <c r="AC49" s="1"/>
      <c r="AD49" s="1"/>
      <c r="AE49" s="1"/>
      <c r="AF49" s="1"/>
      <c r="AG49" s="1"/>
      <c r="AH49" s="1"/>
      <c r="AI49" s="1"/>
      <c r="AJ49" s="1"/>
    </row>
    <row r="50" spans="4:36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AA50" s="2"/>
      <c r="AB50" s="2"/>
      <c r="AC50" s="1"/>
      <c r="AD50" s="1"/>
      <c r="AE50" s="1"/>
      <c r="AF50" s="1"/>
      <c r="AG50" s="1"/>
      <c r="AH50" s="1"/>
      <c r="AI50" s="1"/>
      <c r="AJ50" s="1"/>
    </row>
    <row r="51" spans="4:36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AA51" s="2"/>
      <c r="AB51" s="2"/>
      <c r="AC51" s="1"/>
      <c r="AD51" s="1"/>
      <c r="AE51" s="1"/>
      <c r="AF51" s="1"/>
      <c r="AG51" s="1"/>
      <c r="AH51" s="1"/>
      <c r="AI51" s="1"/>
      <c r="AJ51" s="1"/>
    </row>
    <row r="52" spans="4:36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AA52" s="2"/>
      <c r="AB52" s="2"/>
      <c r="AC52" s="1"/>
      <c r="AD52" s="1"/>
      <c r="AE52" s="1"/>
      <c r="AF52" s="1"/>
      <c r="AG52" s="1"/>
      <c r="AH52" s="1"/>
      <c r="AI52" s="1"/>
      <c r="AJ52" s="1"/>
    </row>
    <row r="53" spans="4:36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AA53" s="2"/>
      <c r="AB53" s="2"/>
      <c r="AC53" s="1"/>
      <c r="AD53" s="1"/>
      <c r="AE53" s="1"/>
      <c r="AF53" s="1"/>
      <c r="AG53" s="1"/>
      <c r="AH53" s="1"/>
      <c r="AI53" s="1"/>
      <c r="AJ53" s="1"/>
    </row>
    <row r="54" spans="4:36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AA54" s="2"/>
      <c r="AB54" s="2"/>
      <c r="AC54" s="1"/>
      <c r="AD54" s="1"/>
      <c r="AE54" s="1"/>
      <c r="AF54" s="1"/>
      <c r="AG54" s="1"/>
      <c r="AH54" s="1"/>
      <c r="AI54" s="1"/>
      <c r="AJ54" s="1"/>
    </row>
    <row r="55" spans="4:36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A55" s="2"/>
      <c r="AB55" s="2"/>
      <c r="AC55" s="1"/>
      <c r="AD55" s="1"/>
      <c r="AE55" s="1"/>
      <c r="AF55" s="1"/>
      <c r="AG55" s="1"/>
      <c r="AH55" s="1"/>
      <c r="AI55" s="1"/>
      <c r="AJ55" s="1"/>
    </row>
    <row r="56" spans="4:36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A56" s="2"/>
      <c r="AB56" s="2"/>
      <c r="AC56" s="1"/>
      <c r="AD56" s="1"/>
      <c r="AE56" s="1"/>
      <c r="AF56" s="1"/>
      <c r="AG56" s="1"/>
      <c r="AH56" s="1"/>
      <c r="AI56" s="1"/>
      <c r="AJ56" s="1"/>
    </row>
    <row r="57" spans="4:36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A57" s="2"/>
      <c r="AB57" s="2"/>
      <c r="AC57" s="1"/>
      <c r="AD57" s="1"/>
      <c r="AE57" s="1"/>
      <c r="AF57" s="1"/>
      <c r="AG57" s="1"/>
      <c r="AH57" s="1"/>
      <c r="AI57" s="1"/>
      <c r="AJ57" s="1"/>
    </row>
    <row r="58" spans="4:36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A58" s="2"/>
      <c r="AB58" s="2"/>
      <c r="AC58" s="1"/>
      <c r="AD58" s="1"/>
      <c r="AE58" s="1"/>
      <c r="AF58" s="1"/>
      <c r="AG58" s="1"/>
      <c r="AH58" s="1"/>
      <c r="AI58" s="1"/>
      <c r="AJ58" s="1"/>
    </row>
    <row r="59" spans="4:36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AA59" s="2"/>
      <c r="AB59" s="2"/>
      <c r="AC59" s="1"/>
      <c r="AD59" s="1"/>
      <c r="AE59" s="1"/>
      <c r="AF59" s="1"/>
      <c r="AG59" s="1"/>
      <c r="AH59" s="1"/>
      <c r="AI59" s="1"/>
      <c r="AJ59" s="1"/>
    </row>
    <row r="60" spans="4:36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AA60" s="2"/>
      <c r="AB60" s="2"/>
      <c r="AC60" s="1"/>
      <c r="AD60" s="1"/>
      <c r="AE60" s="1"/>
      <c r="AF60" s="1"/>
      <c r="AG60" s="1"/>
      <c r="AH60" s="1"/>
      <c r="AI60" s="1"/>
      <c r="AJ60" s="1"/>
    </row>
    <row r="61" spans="4:36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AA61" s="2"/>
      <c r="AB61" s="2"/>
      <c r="AC61" s="1"/>
      <c r="AD61" s="1"/>
      <c r="AE61" s="1"/>
      <c r="AF61" s="1"/>
      <c r="AG61" s="1"/>
      <c r="AH61" s="1"/>
      <c r="AI61" s="1"/>
      <c r="AJ61" s="1"/>
    </row>
    <row r="62" spans="4:36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AA62" s="2"/>
      <c r="AB62" s="2"/>
      <c r="AC62" s="1"/>
      <c r="AD62" s="1"/>
      <c r="AE62" s="1"/>
      <c r="AF62" s="1"/>
      <c r="AG62" s="1"/>
      <c r="AH62" s="1"/>
      <c r="AI62" s="1"/>
      <c r="AJ62" s="1"/>
    </row>
    <row r="63" spans="4:36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AA63" s="2"/>
      <c r="AB63" s="2"/>
      <c r="AC63" s="1"/>
      <c r="AD63" s="1"/>
      <c r="AE63" s="1"/>
      <c r="AF63" s="1"/>
      <c r="AG63" s="1"/>
      <c r="AH63" s="1"/>
      <c r="AI63" s="1"/>
      <c r="AJ63" s="1"/>
    </row>
    <row r="64" spans="4:36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AA64" s="2"/>
      <c r="AB64" s="2"/>
      <c r="AC64" s="1"/>
      <c r="AD64" s="1"/>
      <c r="AE64" s="1"/>
      <c r="AF64" s="1"/>
      <c r="AG64" s="1"/>
      <c r="AH64" s="1"/>
      <c r="AI64" s="1"/>
      <c r="AJ64" s="1"/>
    </row>
    <row r="65" spans="4:36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A65" s="2"/>
      <c r="AB65" s="2"/>
      <c r="AC65" s="1"/>
      <c r="AD65" s="1"/>
      <c r="AE65" s="1"/>
      <c r="AF65" s="1"/>
      <c r="AG65" s="1"/>
      <c r="AH65" s="1"/>
      <c r="AI65" s="1"/>
      <c r="AJ65" s="1"/>
    </row>
    <row r="66" spans="4:36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A66" s="2"/>
      <c r="AB66" s="2"/>
      <c r="AC66" s="1"/>
      <c r="AD66" s="1"/>
      <c r="AE66" s="1"/>
      <c r="AF66" s="1"/>
      <c r="AG66" s="1"/>
      <c r="AH66" s="1"/>
      <c r="AI66" s="1"/>
      <c r="AJ66" s="1"/>
    </row>
    <row r="67" spans="4:36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AA67" s="2"/>
      <c r="AB67" s="2"/>
      <c r="AC67" s="1"/>
      <c r="AD67" s="1"/>
      <c r="AE67" s="1"/>
      <c r="AF67" s="1"/>
      <c r="AG67" s="1"/>
      <c r="AH67" s="1"/>
      <c r="AI67" s="1"/>
      <c r="AJ67" s="1"/>
    </row>
    <row r="68" spans="4:36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AA68" s="2"/>
      <c r="AB68" s="2"/>
      <c r="AC68" s="1"/>
      <c r="AD68" s="1"/>
      <c r="AE68" s="1"/>
      <c r="AF68" s="1"/>
      <c r="AG68" s="1"/>
      <c r="AH68" s="1"/>
      <c r="AI68" s="1"/>
      <c r="AJ68" s="1"/>
    </row>
    <row r="69" spans="4:36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AA69" s="2"/>
      <c r="AB69" s="2"/>
      <c r="AC69" s="1"/>
      <c r="AD69" s="1"/>
      <c r="AE69" s="1"/>
      <c r="AF69" s="1"/>
      <c r="AG69" s="1"/>
      <c r="AH69" s="1"/>
      <c r="AI69" s="1"/>
      <c r="AJ69" s="1"/>
    </row>
    <row r="70" spans="4:36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AA70" s="2"/>
      <c r="AB70" s="2"/>
      <c r="AC70" s="1"/>
      <c r="AD70" s="1"/>
      <c r="AE70" s="1"/>
      <c r="AF70" s="1"/>
      <c r="AG70" s="1"/>
      <c r="AH70" s="1"/>
      <c r="AI70" s="1"/>
      <c r="AJ70" s="1"/>
    </row>
    <row r="71" spans="4:36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AA71" s="2"/>
      <c r="AB71" s="2"/>
      <c r="AC71" s="1"/>
      <c r="AD71" s="1"/>
      <c r="AE71" s="1"/>
      <c r="AF71" s="1"/>
      <c r="AG71" s="1"/>
      <c r="AH71" s="1"/>
      <c r="AI71" s="1"/>
      <c r="AJ71" s="1"/>
    </row>
  </sheetData>
  <sortState xmlns:xlrd2="http://schemas.microsoft.com/office/spreadsheetml/2017/richdata2" ref="A2:AK71">
    <sortCondition ref="AG2:AG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sheetPr codeName="Sheet2"/>
  <dimension ref="A1:AE24"/>
  <sheetViews>
    <sheetView topLeftCell="I1" zoomScaleNormal="100" workbookViewId="0">
      <selection activeCell="V27" sqref="V27"/>
    </sheetView>
  </sheetViews>
  <sheetFormatPr defaultRowHeight="14.4" x14ac:dyDescent="0.3"/>
  <cols>
    <col min="1" max="1" width="12" bestFit="1" customWidth="1"/>
    <col min="2" max="2" width="8.33203125" bestFit="1" customWidth="1"/>
    <col min="3" max="3" width="9.44140625" bestFit="1" customWidth="1"/>
    <col min="4" max="4" width="11.5546875" bestFit="1" customWidth="1"/>
    <col min="5" max="5" width="16.109375" bestFit="1" customWidth="1"/>
    <col min="6" max="6" width="16.109375" customWidth="1"/>
    <col min="7" max="7" width="16.109375" hidden="1" customWidth="1"/>
    <col min="8" max="8" width="14.33203125" style="9" bestFit="1" customWidth="1"/>
    <col min="9" max="9" width="8.88671875" bestFit="1" customWidth="1"/>
    <col min="10" max="10" width="10.88671875" hidden="1" customWidth="1"/>
    <col min="11" max="11" width="11.6640625" bestFit="1" customWidth="1"/>
    <col min="12" max="12" width="24.88671875" customWidth="1"/>
    <col min="13" max="13" width="12.5546875" bestFit="1" customWidth="1"/>
    <col min="14" max="14" width="17.33203125" customWidth="1"/>
    <col min="15" max="16" width="10.6640625" customWidth="1"/>
    <col min="17" max="17" width="9.88671875" customWidth="1"/>
    <col min="18" max="18" width="8.33203125" customWidth="1"/>
    <col min="19" max="20" width="11.6640625" customWidth="1"/>
    <col min="21" max="21" width="8.44140625" bestFit="1" customWidth="1"/>
    <col min="22" max="22" width="10.33203125" bestFit="1" customWidth="1"/>
    <col min="23" max="23" width="5.88671875" bestFit="1" customWidth="1"/>
    <col min="24" max="24" width="9.33203125" bestFit="1" customWidth="1"/>
    <col min="25" max="25" width="6" bestFit="1" customWidth="1"/>
    <col min="26" max="26" width="10.33203125" bestFit="1" customWidth="1"/>
    <col min="27" max="27" width="10" bestFit="1" customWidth="1"/>
    <col min="28" max="28" width="12.88671875" bestFit="1" customWidth="1"/>
    <col min="29" max="29" width="9.6640625" bestFit="1" customWidth="1"/>
    <col min="30" max="30" width="7.33203125" bestFit="1" customWidth="1"/>
  </cols>
  <sheetData>
    <row r="1" spans="1:31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156</v>
      </c>
      <c r="U1" s="4" t="s">
        <v>94</v>
      </c>
      <c r="V1" s="4" t="s">
        <v>95</v>
      </c>
      <c r="W1" s="4" t="s">
        <v>96</v>
      </c>
      <c r="X1" s="4" t="s">
        <v>97</v>
      </c>
      <c r="Y1" s="4" t="s">
        <v>98</v>
      </c>
      <c r="Z1" s="4" t="s">
        <v>99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</row>
    <row r="2" spans="1:31" x14ac:dyDescent="0.3">
      <c r="B2" s="1" t="s">
        <v>24</v>
      </c>
      <c r="C2" s="9" t="s">
        <v>25</v>
      </c>
      <c r="D2" s="2" t="s">
        <v>26</v>
      </c>
      <c r="E2" s="2" t="s">
        <v>27</v>
      </c>
      <c r="F2" s="2" t="s">
        <v>42</v>
      </c>
      <c r="G2" s="2">
        <f ca="1">TODAY()+F2</f>
        <v>45596</v>
      </c>
      <c r="H2" s="2" t="str">
        <f ca="1">TEXT(G2, "YYYY-MM-DD")</f>
        <v>2024-10-31</v>
      </c>
      <c r="I2" s="2" t="s">
        <v>28</v>
      </c>
      <c r="J2" s="2">
        <f ca="1">(DATE(LEFT(H2,4),MID(H2,6,2), RIGHT(H2,2)))+(I2-1)</f>
        <v>45598</v>
      </c>
      <c r="K2" s="2" t="str">
        <f ca="1">TEXT(J2, "yyyy-mm-dd")</f>
        <v>2024-11-02</v>
      </c>
      <c r="L2" s="2" t="s">
        <v>29</v>
      </c>
      <c r="M2" s="2" t="s">
        <v>30</v>
      </c>
      <c r="N2" s="2"/>
      <c r="O2" s="2" t="s">
        <v>31</v>
      </c>
      <c r="P2" s="2" t="s">
        <v>32</v>
      </c>
      <c r="Q2" s="2"/>
      <c r="R2" s="2" t="s">
        <v>33</v>
      </c>
      <c r="S2" s="2" t="s">
        <v>34</v>
      </c>
      <c r="T2" s="2"/>
      <c r="U2" t="s">
        <v>100</v>
      </c>
      <c r="V2">
        <v>0</v>
      </c>
      <c r="W2">
        <v>0</v>
      </c>
      <c r="X2">
        <v>0</v>
      </c>
      <c r="Y2">
        <v>2000</v>
      </c>
      <c r="Z2" t="s">
        <v>24</v>
      </c>
      <c r="AA2" s="12">
        <v>2500</v>
      </c>
      <c r="AB2" s="2" t="s">
        <v>35</v>
      </c>
      <c r="AC2" s="12" t="s">
        <v>36</v>
      </c>
      <c r="AD2" s="1">
        <v>500</v>
      </c>
      <c r="AE2" t="str">
        <f>VLOOKUP(AB2, Products!$A$2:$B$3, 2, FALSE)</f>
        <v>https://policy.poweredbycovermore.com/partners/cba/files/documents/pds/PDS_CB2.pdf</v>
      </c>
    </row>
    <row r="3" spans="1:31" x14ac:dyDescent="0.3">
      <c r="B3" s="1" t="s">
        <v>24</v>
      </c>
      <c r="C3" s="9" t="s">
        <v>25</v>
      </c>
      <c r="D3" s="2" t="s">
        <v>26</v>
      </c>
      <c r="E3" s="2" t="s">
        <v>38</v>
      </c>
      <c r="F3" s="2" t="s">
        <v>42</v>
      </c>
      <c r="G3" s="2">
        <f t="shared" ref="G3:G22" ca="1" si="0">TODAY()+F3</f>
        <v>45596</v>
      </c>
      <c r="H3" s="2" t="str">
        <f t="shared" ref="H3:H22" ca="1" si="1">TEXT(G3, "YYYY-MM-DD")</f>
        <v>2024-10-31</v>
      </c>
      <c r="I3" s="2" t="s">
        <v>39</v>
      </c>
      <c r="J3" s="2">
        <f t="shared" ref="J3:J22" ca="1" si="2">(DATE(LEFT(H3,4),MID(H3,6,2), RIGHT(H3,2)))+(I3-1)</f>
        <v>45605</v>
      </c>
      <c r="K3" s="2" t="str">
        <f t="shared" ref="K3:K22" ca="1" si="3">TEXT(J3, "yyyy-mm-dd")</f>
        <v>2024-11-09</v>
      </c>
      <c r="L3" s="2" t="s">
        <v>29</v>
      </c>
      <c r="M3" s="2" t="s">
        <v>30</v>
      </c>
      <c r="N3" s="2"/>
      <c r="O3" s="2" t="s">
        <v>31</v>
      </c>
      <c r="P3" s="2" t="s">
        <v>32</v>
      </c>
      <c r="Q3" s="2" t="s">
        <v>32</v>
      </c>
      <c r="R3" s="2" t="s">
        <v>33</v>
      </c>
      <c r="S3" s="2"/>
      <c r="T3" s="2"/>
      <c r="Y3">
        <v>4000</v>
      </c>
      <c r="Z3" t="s">
        <v>24</v>
      </c>
      <c r="AA3" s="12">
        <v>2501</v>
      </c>
      <c r="AB3" s="2" t="s">
        <v>35</v>
      </c>
      <c r="AC3" s="12" t="s">
        <v>40</v>
      </c>
      <c r="AD3" s="1">
        <v>500</v>
      </c>
      <c r="AE3" t="str">
        <f>VLOOKUP(AB3, Products!$A$2:$B$3, 2, FALSE)</f>
        <v>https://policy.poweredbycovermore.com/partners/cba/files/documents/pds/PDS_CB2.pdf</v>
      </c>
    </row>
    <row r="4" spans="1:31" x14ac:dyDescent="0.3">
      <c r="B4" s="1" t="s">
        <v>24</v>
      </c>
      <c r="C4" s="9" t="s">
        <v>25</v>
      </c>
      <c r="D4" s="2" t="s">
        <v>26</v>
      </c>
      <c r="E4" s="2" t="s">
        <v>41</v>
      </c>
      <c r="F4" s="2" t="s">
        <v>42</v>
      </c>
      <c r="G4" s="2">
        <f t="shared" ca="1" si="0"/>
        <v>45596</v>
      </c>
      <c r="H4" s="2" t="str">
        <f t="shared" ca="1" si="1"/>
        <v>2024-10-31</v>
      </c>
      <c r="I4" s="2" t="s">
        <v>39</v>
      </c>
      <c r="J4" s="2">
        <f t="shared" ca="1" si="2"/>
        <v>45605</v>
      </c>
      <c r="K4" s="2" t="str">
        <f t="shared" ca="1" si="3"/>
        <v>2024-11-09</v>
      </c>
      <c r="L4" s="2" t="s">
        <v>29</v>
      </c>
      <c r="M4" s="2" t="s">
        <v>30</v>
      </c>
      <c r="N4" s="2"/>
      <c r="O4" s="2" t="s">
        <v>31</v>
      </c>
      <c r="P4" s="2" t="s">
        <v>42</v>
      </c>
      <c r="Q4" s="2"/>
      <c r="R4" s="2" t="s">
        <v>33</v>
      </c>
      <c r="S4" s="2"/>
      <c r="T4" s="2"/>
      <c r="Y4">
        <v>5000</v>
      </c>
      <c r="Z4" t="s">
        <v>24</v>
      </c>
      <c r="AA4" s="12">
        <v>2502</v>
      </c>
      <c r="AB4" s="2" t="s">
        <v>35</v>
      </c>
      <c r="AC4" s="12" t="s">
        <v>43</v>
      </c>
      <c r="AD4" s="1">
        <v>500</v>
      </c>
      <c r="AE4" t="str">
        <f>VLOOKUP(AB4, Products!$A$2:$B$3, 2, FALSE)</f>
        <v>https://policy.poweredbycovermore.com/partners/cba/files/documents/pds/PDS_CB2.pdf</v>
      </c>
    </row>
    <row r="5" spans="1:31" x14ac:dyDescent="0.3">
      <c r="B5" s="1" t="s">
        <v>24</v>
      </c>
      <c r="C5" s="9" t="s">
        <v>25</v>
      </c>
      <c r="D5" s="2" t="s">
        <v>44</v>
      </c>
      <c r="E5" s="2" t="s">
        <v>45</v>
      </c>
      <c r="F5" s="2" t="s">
        <v>42</v>
      </c>
      <c r="G5" s="2">
        <f t="shared" ca="1" si="0"/>
        <v>45596</v>
      </c>
      <c r="H5" s="2" t="str">
        <f t="shared" ca="1" si="1"/>
        <v>2024-10-31</v>
      </c>
      <c r="I5" s="2" t="s">
        <v>39</v>
      </c>
      <c r="J5" s="2">
        <f t="shared" ca="1" si="2"/>
        <v>45605</v>
      </c>
      <c r="K5" s="2" t="str">
        <f t="shared" ca="1" si="3"/>
        <v>2024-11-09</v>
      </c>
      <c r="L5" s="2" t="s">
        <v>29</v>
      </c>
      <c r="M5" s="2" t="s">
        <v>30</v>
      </c>
      <c r="N5" s="2"/>
      <c r="O5" s="2" t="s">
        <v>31</v>
      </c>
      <c r="P5" s="2" t="s">
        <v>32</v>
      </c>
      <c r="Q5" s="2"/>
      <c r="R5" s="2" t="s">
        <v>33</v>
      </c>
      <c r="S5" s="2"/>
      <c r="T5" s="2"/>
      <c r="Y5">
        <v>6000</v>
      </c>
      <c r="Z5" t="s">
        <v>24</v>
      </c>
      <c r="AA5" s="12">
        <v>2503</v>
      </c>
      <c r="AB5" s="2" t="s">
        <v>35</v>
      </c>
      <c r="AC5" s="12" t="s">
        <v>47</v>
      </c>
      <c r="AD5" s="1">
        <v>500</v>
      </c>
      <c r="AE5" t="str">
        <f>VLOOKUP(AB5, Products!$A$2:$B$3, 2, FALSE)</f>
        <v>https://policy.poweredbycovermore.com/partners/cba/files/documents/pds/PDS_CB2.pdf</v>
      </c>
    </row>
    <row r="6" spans="1:31" x14ac:dyDescent="0.3">
      <c r="B6" s="1" t="s">
        <v>24</v>
      </c>
      <c r="C6" s="9" t="s">
        <v>25</v>
      </c>
      <c r="D6" s="2" t="s">
        <v>44</v>
      </c>
      <c r="E6" s="2" t="s">
        <v>48</v>
      </c>
      <c r="F6" s="2" t="s">
        <v>42</v>
      </c>
      <c r="G6" s="2">
        <f t="shared" ca="1" si="0"/>
        <v>45596</v>
      </c>
      <c r="H6" s="2" t="str">
        <f t="shared" ca="1" si="1"/>
        <v>2024-10-31</v>
      </c>
      <c r="I6" s="2" t="s">
        <v>39</v>
      </c>
      <c r="J6" s="2">
        <f t="shared" ca="1" si="2"/>
        <v>45605</v>
      </c>
      <c r="K6" s="2" t="str">
        <f t="shared" ca="1" si="3"/>
        <v>2024-11-09</v>
      </c>
      <c r="L6" s="2" t="s">
        <v>29</v>
      </c>
      <c r="M6" s="2" t="s">
        <v>30</v>
      </c>
      <c r="N6" s="2"/>
      <c r="O6" s="2" t="s">
        <v>31</v>
      </c>
      <c r="P6" s="2" t="s">
        <v>32</v>
      </c>
      <c r="Q6" s="2" t="s">
        <v>32</v>
      </c>
      <c r="R6" s="2" t="s">
        <v>33</v>
      </c>
      <c r="S6" s="2"/>
      <c r="T6" s="2"/>
      <c r="Z6" t="s">
        <v>24</v>
      </c>
      <c r="AA6" s="12">
        <v>2504</v>
      </c>
      <c r="AB6" s="2" t="s">
        <v>35</v>
      </c>
      <c r="AC6" s="12" t="s">
        <v>50</v>
      </c>
      <c r="AD6" s="1">
        <v>500</v>
      </c>
      <c r="AE6" t="str">
        <f>VLOOKUP(AB6, Products!$A$2:$B$3, 2, FALSE)</f>
        <v>https://policy.poweredbycovermore.com/partners/cba/files/documents/pds/PDS_CB2.pdf</v>
      </c>
    </row>
    <row r="7" spans="1:31" x14ac:dyDescent="0.3">
      <c r="B7" s="1" t="s">
        <v>24</v>
      </c>
      <c r="C7" s="9" t="s">
        <v>25</v>
      </c>
      <c r="D7" s="2" t="s">
        <v>44</v>
      </c>
      <c r="E7" s="2" t="s">
        <v>51</v>
      </c>
      <c r="F7" s="2" t="s">
        <v>42</v>
      </c>
      <c r="G7" s="2">
        <f t="shared" ca="1" si="0"/>
        <v>45596</v>
      </c>
      <c r="H7" s="2" t="str">
        <f t="shared" ca="1" si="1"/>
        <v>2024-10-31</v>
      </c>
      <c r="I7" s="2" t="s">
        <v>53</v>
      </c>
      <c r="J7" s="2">
        <f t="shared" ca="1" si="2"/>
        <v>45625</v>
      </c>
      <c r="K7" s="2" t="str">
        <f t="shared" ca="1" si="3"/>
        <v>2024-11-29</v>
      </c>
      <c r="L7" s="2" t="s">
        <v>29</v>
      </c>
      <c r="M7" s="2" t="s">
        <v>30</v>
      </c>
      <c r="N7" s="2"/>
      <c r="O7" s="2" t="s">
        <v>31</v>
      </c>
      <c r="P7" s="2" t="s">
        <v>42</v>
      </c>
      <c r="Q7" s="2"/>
      <c r="R7" s="2" t="s">
        <v>33</v>
      </c>
      <c r="S7" s="2"/>
      <c r="T7" s="2"/>
      <c r="Z7" t="s">
        <v>24</v>
      </c>
      <c r="AA7" s="12">
        <v>2505</v>
      </c>
      <c r="AB7" s="2" t="s">
        <v>35</v>
      </c>
      <c r="AC7" s="12" t="s">
        <v>54</v>
      </c>
      <c r="AD7" s="1">
        <v>500</v>
      </c>
      <c r="AE7" t="str">
        <f>VLOOKUP(AB7, Products!$A$2:$B$3, 2, FALSE)</f>
        <v>https://policy.poweredbycovermore.com/partners/cba/files/documents/pds/PDS_CB2.pdf</v>
      </c>
    </row>
    <row r="8" spans="1:31" x14ac:dyDescent="0.3">
      <c r="B8" s="1" t="s">
        <v>24</v>
      </c>
      <c r="C8" s="9" t="s">
        <v>25</v>
      </c>
      <c r="D8" s="2" t="s">
        <v>55</v>
      </c>
      <c r="E8" s="2" t="s">
        <v>56</v>
      </c>
      <c r="F8" s="2" t="s">
        <v>42</v>
      </c>
      <c r="G8" s="2">
        <f t="shared" ca="1" si="0"/>
        <v>45596</v>
      </c>
      <c r="H8" s="2" t="str">
        <f t="shared" ca="1" si="1"/>
        <v>2024-10-31</v>
      </c>
      <c r="I8" s="2" t="s">
        <v>53</v>
      </c>
      <c r="J8" s="2">
        <f t="shared" ca="1" si="2"/>
        <v>45625</v>
      </c>
      <c r="K8" s="2" t="str">
        <f t="shared" ca="1" si="3"/>
        <v>2024-11-29</v>
      </c>
      <c r="L8" s="2" t="s">
        <v>29</v>
      </c>
      <c r="M8" s="2" t="s">
        <v>30</v>
      </c>
      <c r="N8" s="2"/>
      <c r="O8" s="2" t="s">
        <v>31</v>
      </c>
      <c r="P8" s="2" t="s">
        <v>32</v>
      </c>
      <c r="Q8" s="2"/>
      <c r="R8" s="2" t="s">
        <v>33</v>
      </c>
      <c r="S8" s="2"/>
      <c r="T8" s="2"/>
      <c r="Z8" t="s">
        <v>24</v>
      </c>
      <c r="AA8" s="12">
        <v>2506</v>
      </c>
      <c r="AB8" s="2" t="s">
        <v>35</v>
      </c>
      <c r="AC8" s="12" t="s">
        <v>58</v>
      </c>
      <c r="AD8" s="1">
        <v>500</v>
      </c>
      <c r="AE8" t="str">
        <f>VLOOKUP(AB8, Products!$A$2:$B$3, 2, FALSE)</f>
        <v>https://policy.poweredbycovermore.com/partners/cba/files/documents/pds/PDS_CB2.pdf</v>
      </c>
    </row>
    <row r="9" spans="1:31" x14ac:dyDescent="0.3">
      <c r="B9" s="1" t="s">
        <v>24</v>
      </c>
      <c r="C9" s="9" t="s">
        <v>25</v>
      </c>
      <c r="D9" s="2" t="s">
        <v>55</v>
      </c>
      <c r="E9" s="2" t="s">
        <v>59</v>
      </c>
      <c r="F9" s="2" t="s">
        <v>42</v>
      </c>
      <c r="G9" s="2">
        <f t="shared" ca="1" si="0"/>
        <v>45596</v>
      </c>
      <c r="H9" s="2" t="str">
        <f t="shared" ca="1" si="1"/>
        <v>2024-10-31</v>
      </c>
      <c r="I9" s="2" t="s">
        <v>53</v>
      </c>
      <c r="J9" s="2">
        <f t="shared" ca="1" si="2"/>
        <v>45625</v>
      </c>
      <c r="K9" s="2" t="str">
        <f t="shared" ca="1" si="3"/>
        <v>2024-11-29</v>
      </c>
      <c r="L9" s="2" t="s">
        <v>29</v>
      </c>
      <c r="M9" s="2" t="s">
        <v>30</v>
      </c>
      <c r="N9" s="2"/>
      <c r="O9" s="2" t="s">
        <v>31</v>
      </c>
      <c r="P9" s="2" t="s">
        <v>32</v>
      </c>
      <c r="Q9" s="2" t="s">
        <v>32</v>
      </c>
      <c r="R9" s="2" t="s">
        <v>33</v>
      </c>
      <c r="S9" s="2"/>
      <c r="T9" s="2"/>
      <c r="Z9" t="s">
        <v>24</v>
      </c>
      <c r="AA9" s="12">
        <v>2507</v>
      </c>
      <c r="AB9" s="2" t="s">
        <v>35</v>
      </c>
      <c r="AC9" s="12" t="s">
        <v>60</v>
      </c>
      <c r="AD9" s="1">
        <v>500</v>
      </c>
      <c r="AE9" t="str">
        <f>VLOOKUP(AB9, Products!$A$2:$B$3, 2, FALSE)</f>
        <v>https://policy.poweredbycovermore.com/partners/cba/files/documents/pds/PDS_CB2.pdf</v>
      </c>
    </row>
    <row r="10" spans="1:31" x14ac:dyDescent="0.3">
      <c r="B10" s="1" t="s">
        <v>24</v>
      </c>
      <c r="C10" s="9" t="s">
        <v>25</v>
      </c>
      <c r="D10" s="2" t="s">
        <v>55</v>
      </c>
      <c r="E10" s="2" t="s">
        <v>61</v>
      </c>
      <c r="F10" s="2" t="s">
        <v>42</v>
      </c>
      <c r="G10" s="2">
        <f t="shared" ca="1" si="0"/>
        <v>45596</v>
      </c>
      <c r="H10" s="2" t="str">
        <f t="shared" ca="1" si="1"/>
        <v>2024-10-31</v>
      </c>
      <c r="I10" s="2" t="s">
        <v>62</v>
      </c>
      <c r="J10" s="2">
        <f t="shared" ca="1" si="2"/>
        <v>45640</v>
      </c>
      <c r="K10" s="2" t="str">
        <f t="shared" ca="1" si="3"/>
        <v>2024-12-14</v>
      </c>
      <c r="L10" s="2" t="s">
        <v>29</v>
      </c>
      <c r="M10" s="2" t="s">
        <v>30</v>
      </c>
      <c r="N10" s="2"/>
      <c r="O10" s="2" t="s">
        <v>31</v>
      </c>
      <c r="P10" s="2" t="s">
        <v>42</v>
      </c>
      <c r="Q10" s="2"/>
      <c r="R10" s="2" t="s">
        <v>33</v>
      </c>
      <c r="S10" s="2"/>
      <c r="T10" s="2"/>
      <c r="Z10" t="s">
        <v>24</v>
      </c>
      <c r="AA10" s="12">
        <v>2508</v>
      </c>
      <c r="AB10" s="2" t="s">
        <v>35</v>
      </c>
      <c r="AC10" s="12" t="s">
        <v>63</v>
      </c>
      <c r="AD10" s="1">
        <v>500</v>
      </c>
      <c r="AE10" t="str">
        <f>VLOOKUP(AB10, Products!$A$2:$B$3, 2, FALSE)</f>
        <v>https://policy.poweredbycovermore.com/partners/cba/files/documents/pds/PDS_CB2.pdf</v>
      </c>
    </row>
    <row r="11" spans="1:31" x14ac:dyDescent="0.3">
      <c r="B11" s="1" t="s">
        <v>24</v>
      </c>
      <c r="C11" s="9" t="s">
        <v>25</v>
      </c>
      <c r="D11" s="2" t="s">
        <v>64</v>
      </c>
      <c r="E11" s="2" t="s">
        <v>65</v>
      </c>
      <c r="F11" s="2" t="s">
        <v>42</v>
      </c>
      <c r="G11" s="2">
        <f t="shared" ca="1" si="0"/>
        <v>45596</v>
      </c>
      <c r="H11" s="2" t="str">
        <f t="shared" ca="1" si="1"/>
        <v>2024-10-31</v>
      </c>
      <c r="I11" s="2" t="s">
        <v>62</v>
      </c>
      <c r="J11" s="2">
        <f t="shared" ca="1" si="2"/>
        <v>45640</v>
      </c>
      <c r="K11" s="2" t="str">
        <f t="shared" ca="1" si="3"/>
        <v>2024-12-14</v>
      </c>
      <c r="L11" s="2" t="s">
        <v>29</v>
      </c>
      <c r="M11" s="2" t="s">
        <v>30</v>
      </c>
      <c r="N11" s="2"/>
      <c r="O11" s="2" t="s">
        <v>31</v>
      </c>
      <c r="P11" s="2" t="s">
        <v>32</v>
      </c>
      <c r="Q11" s="2"/>
      <c r="R11" s="2" t="s">
        <v>33</v>
      </c>
      <c r="S11" s="2"/>
      <c r="T11" s="2"/>
      <c r="Z11" t="s">
        <v>24</v>
      </c>
      <c r="AA11" s="12">
        <v>2509</v>
      </c>
      <c r="AB11" s="2" t="s">
        <v>35</v>
      </c>
      <c r="AC11" s="12" t="s">
        <v>66</v>
      </c>
      <c r="AD11" s="1">
        <v>500</v>
      </c>
      <c r="AE11" t="str">
        <f>VLOOKUP(AB11, Products!$A$2:$B$3, 2, FALSE)</f>
        <v>https://policy.poweredbycovermore.com/partners/cba/files/documents/pds/PDS_CB2.pdf</v>
      </c>
    </row>
    <row r="12" spans="1:31" x14ac:dyDescent="0.3">
      <c r="B12" s="1" t="s">
        <v>24</v>
      </c>
      <c r="C12" s="9" t="s">
        <v>25</v>
      </c>
      <c r="D12" s="2" t="s">
        <v>64</v>
      </c>
      <c r="E12" s="2" t="s">
        <v>67</v>
      </c>
      <c r="F12" s="2" t="s">
        <v>42</v>
      </c>
      <c r="G12" s="2">
        <f t="shared" ca="1" si="0"/>
        <v>45596</v>
      </c>
      <c r="H12" s="2" t="str">
        <f t="shared" ca="1" si="1"/>
        <v>2024-10-31</v>
      </c>
      <c r="I12" s="2" t="s">
        <v>62</v>
      </c>
      <c r="J12" s="2">
        <f t="shared" ca="1" si="2"/>
        <v>45640</v>
      </c>
      <c r="K12" s="2" t="str">
        <f t="shared" ca="1" si="3"/>
        <v>2024-12-14</v>
      </c>
      <c r="L12" s="2" t="s">
        <v>29</v>
      </c>
      <c r="M12" s="2" t="s">
        <v>30</v>
      </c>
      <c r="N12" s="2"/>
      <c r="O12" s="2" t="s">
        <v>31</v>
      </c>
      <c r="P12" s="2" t="s">
        <v>32</v>
      </c>
      <c r="Q12" s="2" t="s">
        <v>32</v>
      </c>
      <c r="R12" s="2" t="s">
        <v>33</v>
      </c>
      <c r="S12" s="2"/>
      <c r="T12" s="2"/>
      <c r="Z12" t="s">
        <v>24</v>
      </c>
      <c r="AA12" s="12">
        <v>2510</v>
      </c>
      <c r="AB12" s="2" t="s">
        <v>35</v>
      </c>
      <c r="AC12" s="12" t="s">
        <v>68</v>
      </c>
      <c r="AD12" s="1">
        <v>500</v>
      </c>
      <c r="AE12" t="str">
        <f>VLOOKUP(AB12, Products!$A$2:$B$3, 2, FALSE)</f>
        <v>https://policy.poweredbycovermore.com/partners/cba/files/documents/pds/PDS_CB2.pdf</v>
      </c>
    </row>
    <row r="13" spans="1:31" x14ac:dyDescent="0.3">
      <c r="B13" s="1" t="s">
        <v>24</v>
      </c>
      <c r="C13" s="9" t="s">
        <v>25</v>
      </c>
      <c r="D13" s="2" t="s">
        <v>64</v>
      </c>
      <c r="E13" s="2" t="s">
        <v>69</v>
      </c>
      <c r="F13" s="2" t="s">
        <v>42</v>
      </c>
      <c r="G13" s="2">
        <f t="shared" ca="1" si="0"/>
        <v>45596</v>
      </c>
      <c r="H13" s="2" t="str">
        <f t="shared" ca="1" si="1"/>
        <v>2024-10-31</v>
      </c>
      <c r="I13" s="2" t="s">
        <v>70</v>
      </c>
      <c r="J13" s="2">
        <f t="shared" ca="1" si="2"/>
        <v>45655</v>
      </c>
      <c r="K13" s="2" t="str">
        <f t="shared" ca="1" si="3"/>
        <v>2024-12-29</v>
      </c>
      <c r="L13" s="2" t="s">
        <v>29</v>
      </c>
      <c r="M13" s="2" t="s">
        <v>30</v>
      </c>
      <c r="N13" s="2"/>
      <c r="O13" s="2" t="s">
        <v>31</v>
      </c>
      <c r="P13" s="2" t="s">
        <v>42</v>
      </c>
      <c r="Q13" s="2"/>
      <c r="R13" s="2" t="s">
        <v>33</v>
      </c>
      <c r="S13" s="2"/>
      <c r="T13" s="2"/>
      <c r="Z13" t="s">
        <v>24</v>
      </c>
      <c r="AA13" s="12">
        <v>2511</v>
      </c>
      <c r="AB13" s="2" t="s">
        <v>35</v>
      </c>
      <c r="AC13" s="12" t="s">
        <v>71</v>
      </c>
      <c r="AD13" s="1">
        <v>500</v>
      </c>
      <c r="AE13" t="str">
        <f>VLOOKUP(AB13, Products!$A$2:$B$3, 2, FALSE)</f>
        <v>https://policy.poweredbycovermore.com/partners/cba/files/documents/pds/PDS_CB2.pdf</v>
      </c>
    </row>
    <row r="14" spans="1:31" x14ac:dyDescent="0.3">
      <c r="B14" s="1" t="s">
        <v>24</v>
      </c>
      <c r="C14" s="9" t="s">
        <v>25</v>
      </c>
      <c r="D14" s="2" t="s">
        <v>72</v>
      </c>
      <c r="E14" s="2" t="s">
        <v>73</v>
      </c>
      <c r="F14" s="2" t="s">
        <v>42</v>
      </c>
      <c r="G14" s="2">
        <f t="shared" ca="1" si="0"/>
        <v>45596</v>
      </c>
      <c r="H14" s="2" t="str">
        <f t="shared" ca="1" si="1"/>
        <v>2024-10-31</v>
      </c>
      <c r="I14" s="2" t="s">
        <v>70</v>
      </c>
      <c r="J14" s="2">
        <f t="shared" ca="1" si="2"/>
        <v>45655</v>
      </c>
      <c r="K14" s="2" t="str">
        <f t="shared" ca="1" si="3"/>
        <v>2024-12-29</v>
      </c>
      <c r="L14" s="2" t="s">
        <v>29</v>
      </c>
      <c r="M14" s="2" t="s">
        <v>30</v>
      </c>
      <c r="N14" s="2"/>
      <c r="O14" s="2" t="s">
        <v>31</v>
      </c>
      <c r="P14" s="2" t="s">
        <v>32</v>
      </c>
      <c r="Q14" s="2"/>
      <c r="R14" s="2" t="s">
        <v>33</v>
      </c>
      <c r="S14" s="2"/>
      <c r="T14" s="2"/>
      <c r="Z14" t="s">
        <v>24</v>
      </c>
      <c r="AA14" s="12">
        <v>2512</v>
      </c>
      <c r="AB14" s="2" t="s">
        <v>35</v>
      </c>
      <c r="AC14" s="12" t="s">
        <v>74</v>
      </c>
      <c r="AD14" s="1">
        <v>500</v>
      </c>
      <c r="AE14" t="str">
        <f>VLOOKUP(AB14, Products!$A$2:$B$3, 2, FALSE)</f>
        <v>https://policy.poweredbycovermore.com/partners/cba/files/documents/pds/PDS_CB2.pdf</v>
      </c>
    </row>
    <row r="15" spans="1:31" x14ac:dyDescent="0.3">
      <c r="B15" s="1" t="s">
        <v>24</v>
      </c>
      <c r="C15" s="9" t="s">
        <v>25</v>
      </c>
      <c r="D15" s="2" t="s">
        <v>72</v>
      </c>
      <c r="E15" s="2" t="s">
        <v>75</v>
      </c>
      <c r="F15" s="2" t="s">
        <v>42</v>
      </c>
      <c r="G15" s="2">
        <f t="shared" ca="1" si="0"/>
        <v>45596</v>
      </c>
      <c r="H15" s="2" t="str">
        <f t="shared" ca="1" si="1"/>
        <v>2024-10-31</v>
      </c>
      <c r="I15" s="2" t="s">
        <v>70</v>
      </c>
      <c r="J15" s="2">
        <f t="shared" ca="1" si="2"/>
        <v>45655</v>
      </c>
      <c r="K15" s="2" t="str">
        <f t="shared" ca="1" si="3"/>
        <v>2024-12-29</v>
      </c>
      <c r="L15" s="2" t="s">
        <v>29</v>
      </c>
      <c r="M15" s="2" t="s">
        <v>30</v>
      </c>
      <c r="N15" s="2"/>
      <c r="O15" s="2" t="s">
        <v>31</v>
      </c>
      <c r="P15" s="2" t="s">
        <v>32</v>
      </c>
      <c r="Q15" s="2" t="s">
        <v>32</v>
      </c>
      <c r="R15" s="2" t="s">
        <v>33</v>
      </c>
      <c r="S15" s="2"/>
      <c r="T15" s="2"/>
      <c r="Z15" t="s">
        <v>24</v>
      </c>
      <c r="AA15" s="12">
        <v>2513</v>
      </c>
      <c r="AB15" s="2" t="s">
        <v>35</v>
      </c>
      <c r="AC15" s="12" t="s">
        <v>76</v>
      </c>
      <c r="AD15" s="1">
        <v>500</v>
      </c>
      <c r="AE15" t="str">
        <f>VLOOKUP(AB15, Products!$A$2:$B$3, 2, FALSE)</f>
        <v>https://policy.poweredbycovermore.com/partners/cba/files/documents/pds/PDS_CB2.pdf</v>
      </c>
    </row>
    <row r="16" spans="1:31" x14ac:dyDescent="0.3">
      <c r="B16" s="1" t="s">
        <v>24</v>
      </c>
      <c r="C16" s="9" t="s">
        <v>25</v>
      </c>
      <c r="D16" s="2" t="s">
        <v>72</v>
      </c>
      <c r="E16" s="2" t="s">
        <v>77</v>
      </c>
      <c r="F16" s="2" t="s">
        <v>42</v>
      </c>
      <c r="G16" s="2">
        <f t="shared" ca="1" si="0"/>
        <v>45596</v>
      </c>
      <c r="H16" s="2" t="str">
        <f t="shared" ca="1" si="1"/>
        <v>2024-10-31</v>
      </c>
      <c r="I16" s="2" t="s">
        <v>39</v>
      </c>
      <c r="J16" s="2">
        <f t="shared" ca="1" si="2"/>
        <v>45605</v>
      </c>
      <c r="K16" s="2" t="str">
        <f t="shared" ca="1" si="3"/>
        <v>2024-11-09</v>
      </c>
      <c r="L16" s="2" t="s">
        <v>29</v>
      </c>
      <c r="M16" s="2" t="s">
        <v>30</v>
      </c>
      <c r="N16" s="2"/>
      <c r="O16" s="2" t="s">
        <v>31</v>
      </c>
      <c r="P16" s="2" t="s">
        <v>42</v>
      </c>
      <c r="Q16" s="2"/>
      <c r="R16" s="2" t="s">
        <v>33</v>
      </c>
      <c r="S16" s="2"/>
      <c r="T16" s="2"/>
      <c r="Z16" t="s">
        <v>24</v>
      </c>
      <c r="AA16" s="12">
        <v>2514</v>
      </c>
      <c r="AB16" s="2" t="s">
        <v>35</v>
      </c>
      <c r="AC16" s="12" t="s">
        <v>78</v>
      </c>
      <c r="AD16" s="1">
        <v>500</v>
      </c>
      <c r="AE16" t="str">
        <f>VLOOKUP(AB16, Products!$A$2:$B$3, 2, FALSE)</f>
        <v>https://policy.poweredbycovermore.com/partners/cba/files/documents/pds/PDS_CB2.pdf</v>
      </c>
    </row>
    <row r="17" spans="2:31" x14ac:dyDescent="0.3">
      <c r="B17" s="1" t="s">
        <v>24</v>
      </c>
      <c r="C17" s="9" t="s">
        <v>25</v>
      </c>
      <c r="D17" s="2" t="s">
        <v>79</v>
      </c>
      <c r="E17" s="2" t="s">
        <v>80</v>
      </c>
      <c r="F17" s="2" t="s">
        <v>42</v>
      </c>
      <c r="G17" s="2">
        <f t="shared" ca="1" si="0"/>
        <v>45596</v>
      </c>
      <c r="H17" s="2" t="str">
        <f t="shared" ca="1" si="1"/>
        <v>2024-10-31</v>
      </c>
      <c r="I17" s="2" t="s">
        <v>39</v>
      </c>
      <c r="J17" s="2">
        <f t="shared" ca="1" si="2"/>
        <v>45605</v>
      </c>
      <c r="K17" s="2" t="str">
        <f t="shared" ca="1" si="3"/>
        <v>2024-11-09</v>
      </c>
      <c r="L17" s="2" t="s">
        <v>29</v>
      </c>
      <c r="M17" s="2" t="s">
        <v>30</v>
      </c>
      <c r="N17" s="2"/>
      <c r="O17" s="2" t="s">
        <v>31</v>
      </c>
      <c r="P17" s="2" t="s">
        <v>32</v>
      </c>
      <c r="Q17" s="2"/>
      <c r="R17" s="2" t="s">
        <v>33</v>
      </c>
      <c r="S17" s="2"/>
      <c r="T17" s="2"/>
      <c r="Z17" t="s">
        <v>24</v>
      </c>
      <c r="AA17" s="12">
        <v>2515</v>
      </c>
      <c r="AB17" s="2" t="s">
        <v>35</v>
      </c>
      <c r="AC17" s="12" t="s">
        <v>81</v>
      </c>
      <c r="AD17" s="1">
        <v>500</v>
      </c>
      <c r="AE17" t="str">
        <f>VLOOKUP(AB17, Products!$A$2:$B$3, 2, FALSE)</f>
        <v>https://policy.poweredbycovermore.com/partners/cba/files/documents/pds/PDS_CB2.pdf</v>
      </c>
    </row>
    <row r="18" spans="2:31" x14ac:dyDescent="0.3">
      <c r="B18" s="1" t="s">
        <v>24</v>
      </c>
      <c r="C18" s="9" t="s">
        <v>25</v>
      </c>
      <c r="D18" s="2" t="s">
        <v>79</v>
      </c>
      <c r="E18" s="2" t="s">
        <v>82</v>
      </c>
      <c r="F18" s="2" t="s">
        <v>42</v>
      </c>
      <c r="G18" s="2">
        <f t="shared" ca="1" si="0"/>
        <v>45596</v>
      </c>
      <c r="H18" s="2" t="str">
        <f t="shared" ca="1" si="1"/>
        <v>2024-10-31</v>
      </c>
      <c r="I18" s="2" t="s">
        <v>39</v>
      </c>
      <c r="J18" s="2">
        <f t="shared" ca="1" si="2"/>
        <v>45605</v>
      </c>
      <c r="K18" s="2" t="str">
        <f t="shared" ca="1" si="3"/>
        <v>2024-11-09</v>
      </c>
      <c r="L18" s="2" t="s">
        <v>29</v>
      </c>
      <c r="M18" s="2" t="s">
        <v>30</v>
      </c>
      <c r="N18" s="2"/>
      <c r="O18" s="2" t="s">
        <v>31</v>
      </c>
      <c r="P18" s="2" t="s">
        <v>32</v>
      </c>
      <c r="Q18" s="2" t="s">
        <v>32</v>
      </c>
      <c r="R18" s="2" t="s">
        <v>33</v>
      </c>
      <c r="S18" s="2"/>
      <c r="T18" s="2"/>
      <c r="Z18" t="s">
        <v>24</v>
      </c>
      <c r="AA18" s="12">
        <v>2516</v>
      </c>
      <c r="AB18" s="2" t="s">
        <v>35</v>
      </c>
      <c r="AC18" s="12" t="s">
        <v>83</v>
      </c>
      <c r="AD18" s="1">
        <v>500</v>
      </c>
      <c r="AE18" t="str">
        <f>VLOOKUP(AB18, Products!$A$2:$B$3, 2, FALSE)</f>
        <v>https://policy.poweredbycovermore.com/partners/cba/files/documents/pds/PDS_CB2.pdf</v>
      </c>
    </row>
    <row r="19" spans="2:31" x14ac:dyDescent="0.3">
      <c r="B19" s="1" t="s">
        <v>24</v>
      </c>
      <c r="C19" s="9" t="s">
        <v>25</v>
      </c>
      <c r="D19" s="2" t="s">
        <v>79</v>
      </c>
      <c r="E19" s="2" t="s">
        <v>84</v>
      </c>
      <c r="F19" s="2" t="s">
        <v>42</v>
      </c>
      <c r="G19" s="2">
        <f t="shared" ca="1" si="0"/>
        <v>45596</v>
      </c>
      <c r="H19" s="2" t="str">
        <f t="shared" ca="1" si="1"/>
        <v>2024-10-31</v>
      </c>
      <c r="I19" s="2" t="s">
        <v>85</v>
      </c>
      <c r="J19" s="2">
        <f t="shared" ca="1" si="2"/>
        <v>45610</v>
      </c>
      <c r="K19" s="2" t="str">
        <f t="shared" ca="1" si="3"/>
        <v>2024-11-14</v>
      </c>
      <c r="L19" s="2" t="s">
        <v>29</v>
      </c>
      <c r="M19" s="2" t="s">
        <v>30</v>
      </c>
      <c r="N19" s="2"/>
      <c r="O19" s="2" t="s">
        <v>31</v>
      </c>
      <c r="P19" s="2" t="s">
        <v>42</v>
      </c>
      <c r="Q19" s="2"/>
      <c r="R19" s="2" t="s">
        <v>33</v>
      </c>
      <c r="S19" s="2"/>
      <c r="T19" s="2"/>
      <c r="Z19" t="s">
        <v>24</v>
      </c>
      <c r="AA19" s="12">
        <v>2517</v>
      </c>
      <c r="AB19" s="2" t="s">
        <v>35</v>
      </c>
      <c r="AC19" s="12" t="s">
        <v>86</v>
      </c>
      <c r="AD19" s="1">
        <v>500</v>
      </c>
      <c r="AE19" t="str">
        <f>VLOOKUP(AB19, Products!$A$2:$B$3, 2, FALSE)</f>
        <v>https://policy.poweredbycovermore.com/partners/cba/files/documents/pds/PDS_CB2.pdf</v>
      </c>
    </row>
    <row r="20" spans="2:31" x14ac:dyDescent="0.3">
      <c r="B20" s="1" t="s">
        <v>24</v>
      </c>
      <c r="C20" s="9" t="s">
        <v>25</v>
      </c>
      <c r="D20" s="2" t="s">
        <v>87</v>
      </c>
      <c r="E20" s="2" t="s">
        <v>88</v>
      </c>
      <c r="F20" s="2" t="s">
        <v>42</v>
      </c>
      <c r="G20" s="2">
        <f t="shared" ca="1" si="0"/>
        <v>45596</v>
      </c>
      <c r="H20" s="2" t="str">
        <f t="shared" ca="1" si="1"/>
        <v>2024-10-31</v>
      </c>
      <c r="I20" s="2" t="s">
        <v>53</v>
      </c>
      <c r="J20" s="2">
        <f t="shared" ca="1" si="2"/>
        <v>45625</v>
      </c>
      <c r="K20" s="2" t="str">
        <f t="shared" ca="1" si="3"/>
        <v>2024-11-29</v>
      </c>
      <c r="L20" s="2" t="s">
        <v>29</v>
      </c>
      <c r="M20" s="2" t="s">
        <v>30</v>
      </c>
      <c r="N20" s="2"/>
      <c r="O20" s="2" t="s">
        <v>31</v>
      </c>
      <c r="P20" s="2" t="s">
        <v>32</v>
      </c>
      <c r="Q20" s="2"/>
      <c r="R20" s="2" t="s">
        <v>33</v>
      </c>
      <c r="S20" s="2"/>
      <c r="T20" s="2"/>
      <c r="Z20" t="s">
        <v>24</v>
      </c>
      <c r="AA20" s="12">
        <v>2518</v>
      </c>
      <c r="AB20" s="2" t="s">
        <v>35</v>
      </c>
      <c r="AC20" s="12" t="s">
        <v>89</v>
      </c>
      <c r="AD20" s="1">
        <v>500</v>
      </c>
      <c r="AE20" t="str">
        <f>VLOOKUP(AB20, Products!$A$2:$B$3, 2, FALSE)</f>
        <v>https://policy.poweredbycovermore.com/partners/cba/files/documents/pds/PDS_CB2.pdf</v>
      </c>
    </row>
    <row r="21" spans="2:31" x14ac:dyDescent="0.3">
      <c r="B21" s="1" t="s">
        <v>24</v>
      </c>
      <c r="C21" s="9" t="s">
        <v>25</v>
      </c>
      <c r="D21" s="2" t="s">
        <v>87</v>
      </c>
      <c r="E21" s="2" t="s">
        <v>90</v>
      </c>
      <c r="F21" s="2" t="s">
        <v>42</v>
      </c>
      <c r="G21" s="2">
        <f t="shared" ca="1" si="0"/>
        <v>45596</v>
      </c>
      <c r="H21" s="2" t="str">
        <f t="shared" ca="1" si="1"/>
        <v>2024-10-31</v>
      </c>
      <c r="I21" s="2" t="s">
        <v>53</v>
      </c>
      <c r="J21" s="2">
        <f t="shared" ca="1" si="2"/>
        <v>45625</v>
      </c>
      <c r="K21" s="2" t="str">
        <f t="shared" ca="1" si="3"/>
        <v>2024-11-29</v>
      </c>
      <c r="L21" s="2" t="s">
        <v>29</v>
      </c>
      <c r="M21" s="2" t="s">
        <v>30</v>
      </c>
      <c r="N21" s="2"/>
      <c r="O21" s="2" t="s">
        <v>31</v>
      </c>
      <c r="P21" s="2" t="s">
        <v>32</v>
      </c>
      <c r="Q21" s="2" t="s">
        <v>32</v>
      </c>
      <c r="R21" s="2" t="s">
        <v>33</v>
      </c>
      <c r="S21" s="2"/>
      <c r="T21" s="2"/>
      <c r="Z21" t="s">
        <v>24</v>
      </c>
      <c r="AA21" s="12">
        <v>2519</v>
      </c>
      <c r="AB21" s="2" t="s">
        <v>35</v>
      </c>
      <c r="AC21" s="12" t="s">
        <v>91</v>
      </c>
      <c r="AD21" s="1">
        <v>500</v>
      </c>
      <c r="AE21" t="str">
        <f>VLOOKUP(AB21, Products!$A$2:$B$3, 2, FALSE)</f>
        <v>https://policy.poweredbycovermore.com/partners/cba/files/documents/pds/PDS_CB2.pdf</v>
      </c>
    </row>
    <row r="22" spans="2:31" x14ac:dyDescent="0.3">
      <c r="B22" s="1" t="s">
        <v>24</v>
      </c>
      <c r="C22" s="9" t="s">
        <v>25</v>
      </c>
      <c r="D22" s="2" t="s">
        <v>87</v>
      </c>
      <c r="E22" s="2" t="s">
        <v>92</v>
      </c>
      <c r="F22" s="2" t="s">
        <v>42</v>
      </c>
      <c r="G22" s="2">
        <f t="shared" ca="1" si="0"/>
        <v>45596</v>
      </c>
      <c r="H22" s="2" t="str">
        <f t="shared" ca="1" si="1"/>
        <v>2024-10-31</v>
      </c>
      <c r="I22" s="2" t="s">
        <v>53</v>
      </c>
      <c r="J22" s="2">
        <f t="shared" ca="1" si="2"/>
        <v>45625</v>
      </c>
      <c r="K22" s="2" t="str">
        <f t="shared" ca="1" si="3"/>
        <v>2024-11-29</v>
      </c>
      <c r="L22" s="2" t="s">
        <v>29</v>
      </c>
      <c r="M22" s="2" t="s">
        <v>30</v>
      </c>
      <c r="N22" s="2"/>
      <c r="O22" s="2" t="s">
        <v>31</v>
      </c>
      <c r="P22" s="2" t="s">
        <v>42</v>
      </c>
      <c r="Q22" s="2"/>
      <c r="R22" s="2" t="s">
        <v>33</v>
      </c>
      <c r="S22" s="2"/>
      <c r="T22" s="2"/>
      <c r="V22">
        <v>0</v>
      </c>
      <c r="AA22" s="12">
        <v>2520</v>
      </c>
      <c r="AB22" s="2" t="s">
        <v>35</v>
      </c>
      <c r="AC22" s="12" t="s">
        <v>93</v>
      </c>
      <c r="AD22" s="1">
        <v>500</v>
      </c>
      <c r="AE22" t="str">
        <f>VLOOKUP(AB22, Products!$A$2:$B$3, 2, FALSE)</f>
        <v>https://policy.poweredbycovermore.com/partners/cba/files/documents/pds/PDS_CB2.pdf</v>
      </c>
    </row>
    <row r="23" spans="2:31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</sheetData>
  <phoneticPr fontId="2" type="noConversion"/>
  <dataValidations count="1">
    <dataValidation type="list" allowBlank="1" showInputMessage="1" showErrorMessage="1" sqref="U23:Z24" xr:uid="{3815BF2F-5B45-4F1B-9F1D-0A4E272721E3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F1D8-FC24-4B9C-AB2D-7624583911E4}">
  <sheetPr codeName="Sheet3"/>
  <dimension ref="A1:AL71"/>
  <sheetViews>
    <sheetView topLeftCell="P1" workbookViewId="0">
      <selection activeCell="T1" sqref="T1"/>
    </sheetView>
  </sheetViews>
  <sheetFormatPr defaultRowHeight="14.4" x14ac:dyDescent="0.3"/>
  <cols>
    <col min="1" max="1" width="12" bestFit="1" customWidth="1"/>
    <col min="2" max="2" width="8.33203125" bestFit="1" customWidth="1"/>
    <col min="3" max="3" width="9.44140625" bestFit="1" customWidth="1"/>
    <col min="4" max="4" width="12" bestFit="1" customWidth="1"/>
    <col min="5" max="5" width="16.109375" bestFit="1" customWidth="1"/>
    <col min="6" max="6" width="16.109375" customWidth="1"/>
    <col min="7" max="7" width="16.109375" hidden="1" customWidth="1"/>
    <col min="8" max="8" width="14.5546875" style="9" bestFit="1" customWidth="1"/>
    <col min="9" max="9" width="8.88671875" bestFit="1" customWidth="1"/>
    <col min="10" max="10" width="11.44140625" hidden="1" customWidth="1"/>
    <col min="11" max="11" width="11.44140625" customWidth="1"/>
    <col min="12" max="12" width="25.109375" bestFit="1" customWidth="1"/>
    <col min="13" max="13" width="12.5546875" bestFit="1" customWidth="1"/>
    <col min="14" max="14" width="17" bestFit="1" customWidth="1"/>
    <col min="15" max="15" width="10.6640625" bestFit="1" customWidth="1"/>
    <col min="16" max="16" width="11" bestFit="1" customWidth="1"/>
    <col min="17" max="29" width="11" customWidth="1"/>
    <col min="30" max="30" width="8.33203125" bestFit="1" customWidth="1"/>
    <col min="31" max="31" width="11.6640625" bestFit="1" customWidth="1"/>
    <col min="32" max="32" width="11.88671875" bestFit="1" customWidth="1"/>
    <col min="33" max="33" width="8" bestFit="1" customWidth="1"/>
    <col min="34" max="34" width="10" bestFit="1" customWidth="1"/>
    <col min="35" max="35" width="12.88671875" bestFit="1" customWidth="1"/>
    <col min="36" max="36" width="9.6640625" bestFit="1" customWidth="1"/>
    <col min="37" max="37" width="7.33203125" bestFit="1" customWidth="1"/>
    <col min="38" max="38" width="10.44140625" bestFit="1" customWidth="1"/>
  </cols>
  <sheetData>
    <row r="1" spans="1:38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156</v>
      </c>
      <c r="U1" s="4" t="s">
        <v>101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3">
      <c r="B2" s="1" t="s">
        <v>24</v>
      </c>
      <c r="C2" s="9" t="s">
        <v>25</v>
      </c>
      <c r="D2" s="2" t="s">
        <v>26</v>
      </c>
      <c r="E2" s="2" t="s">
        <v>27</v>
      </c>
      <c r="F2" s="2" t="s">
        <v>28</v>
      </c>
      <c r="G2" s="2">
        <f ca="1">TODAY()+F2</f>
        <v>45597</v>
      </c>
      <c r="H2" s="2" t="str">
        <f ca="1">TEXT(G2, "YYYY-MM-DD")</f>
        <v>2024-11-01</v>
      </c>
      <c r="I2" s="2" t="s">
        <v>28</v>
      </c>
      <c r="J2" s="2">
        <f ca="1">(DATE(LEFT(H2,4),MID(H2,6,2), RIGHT(H2,2)))+(I2-1)</f>
        <v>45599</v>
      </c>
      <c r="K2" s="2" t="str">
        <f ca="1">TEXT(J2, "yyyy-mm-dd")</f>
        <v>2024-11-03</v>
      </c>
      <c r="L2" s="2" t="s">
        <v>29</v>
      </c>
      <c r="M2" s="2" t="s">
        <v>30</v>
      </c>
      <c r="N2" s="2"/>
      <c r="O2" s="2" t="s">
        <v>31</v>
      </c>
      <c r="P2" s="2" t="s">
        <v>32</v>
      </c>
      <c r="Q2" s="2"/>
      <c r="R2" s="2" t="s">
        <v>33</v>
      </c>
      <c r="S2" s="2" t="s">
        <v>34</v>
      </c>
      <c r="T2" s="2"/>
      <c r="U2" s="2" t="s">
        <v>102</v>
      </c>
      <c r="V2" s="12">
        <v>2500</v>
      </c>
      <c r="W2" s="2" t="s">
        <v>35</v>
      </c>
      <c r="X2" s="12" t="s">
        <v>36</v>
      </c>
      <c r="Y2" s="1">
        <v>500</v>
      </c>
      <c r="Z2" t="str">
        <f>VLOOKUP(W2, Products!$A$2:$B$2, 2, FALSE)</f>
        <v>https://policy.poweredbycovermore.com/partners/cba/files/documents/pds/PDS_CB2.pdf</v>
      </c>
      <c r="AA2" s="4" t="s">
        <v>37</v>
      </c>
      <c r="AB2" s="2"/>
      <c r="AC2" s="2"/>
      <c r="AD2" s="1"/>
      <c r="AE2" s="1"/>
      <c r="AG2" s="1"/>
      <c r="AH2" s="1"/>
      <c r="AI2" s="1"/>
      <c r="AJ2" s="1"/>
      <c r="AK2" s="1"/>
      <c r="AL2" s="1"/>
    </row>
    <row r="3" spans="1:38" x14ac:dyDescent="0.3">
      <c r="B3" s="1" t="s">
        <v>24</v>
      </c>
      <c r="C3" s="9" t="s">
        <v>25</v>
      </c>
      <c r="D3" s="2" t="s">
        <v>26</v>
      </c>
      <c r="E3" s="2" t="s">
        <v>38</v>
      </c>
      <c r="F3" s="2" t="s">
        <v>28</v>
      </c>
      <c r="G3" s="2">
        <f t="shared" ref="G3:G22" ca="1" si="0">TODAY()+F3</f>
        <v>45597</v>
      </c>
      <c r="H3" s="2" t="str">
        <f t="shared" ref="H3:H22" ca="1" si="1">TEXT(G3, "YYYY-MM-DD")</f>
        <v>2024-11-01</v>
      </c>
      <c r="I3" s="2" t="s">
        <v>39</v>
      </c>
      <c r="J3" s="2">
        <f t="shared" ref="J3:J22" ca="1" si="2">(DATE(LEFT(H3,4),MID(H3,6,2), RIGHT(H3,2)))+(I3-1)</f>
        <v>45606</v>
      </c>
      <c r="K3" s="2" t="str">
        <f t="shared" ref="K3:K22" ca="1" si="3">TEXT(J3, "yyyy-mm-dd")</f>
        <v>2024-11-10</v>
      </c>
      <c r="L3" s="2" t="s">
        <v>29</v>
      </c>
      <c r="M3" s="2" t="s">
        <v>30</v>
      </c>
      <c r="N3" s="2"/>
      <c r="O3" s="2" t="s">
        <v>31</v>
      </c>
      <c r="P3" s="2" t="s">
        <v>32</v>
      </c>
      <c r="Q3" s="2" t="s">
        <v>32</v>
      </c>
      <c r="R3" s="2" t="s">
        <v>33</v>
      </c>
      <c r="S3" s="2"/>
      <c r="T3" s="2"/>
      <c r="U3" s="2" t="s">
        <v>103</v>
      </c>
      <c r="V3" s="12">
        <v>2501</v>
      </c>
      <c r="W3" s="2" t="s">
        <v>35</v>
      </c>
      <c r="X3" s="12" t="s">
        <v>40</v>
      </c>
      <c r="Y3" s="1">
        <v>500</v>
      </c>
      <c r="Z3" t="str">
        <f>VLOOKUP(W3, Products!$A$2:$B$2, 2, FALSE)</f>
        <v>https://policy.poweredbycovermore.com/partners/cba/files/documents/pds/PDS_CB2.pdf</v>
      </c>
      <c r="AA3" s="4"/>
      <c r="AB3" s="2"/>
      <c r="AC3" s="2"/>
      <c r="AD3" s="1"/>
      <c r="AE3" s="1"/>
      <c r="AG3" s="1"/>
      <c r="AH3" s="1"/>
      <c r="AI3" s="1"/>
      <c r="AJ3" s="1"/>
      <c r="AK3" s="1"/>
      <c r="AL3" s="1"/>
    </row>
    <row r="4" spans="1:38" x14ac:dyDescent="0.3">
      <c r="B4" s="1" t="s">
        <v>24</v>
      </c>
      <c r="C4" s="9" t="s">
        <v>25</v>
      </c>
      <c r="D4" s="2" t="s">
        <v>26</v>
      </c>
      <c r="E4" s="2" t="s">
        <v>41</v>
      </c>
      <c r="F4" s="2" t="s">
        <v>28</v>
      </c>
      <c r="G4" s="2">
        <f t="shared" ca="1" si="0"/>
        <v>45597</v>
      </c>
      <c r="H4" s="2" t="str">
        <f t="shared" ca="1" si="1"/>
        <v>2024-11-01</v>
      </c>
      <c r="I4" s="2" t="s">
        <v>39</v>
      </c>
      <c r="J4" s="2">
        <f t="shared" ca="1" si="2"/>
        <v>45606</v>
      </c>
      <c r="K4" s="2" t="str">
        <f t="shared" ca="1" si="3"/>
        <v>2024-11-10</v>
      </c>
      <c r="L4" s="2" t="s">
        <v>29</v>
      </c>
      <c r="M4" s="2" t="s">
        <v>30</v>
      </c>
      <c r="N4" s="2"/>
      <c r="O4" s="2" t="s">
        <v>31</v>
      </c>
      <c r="P4" s="2" t="s">
        <v>42</v>
      </c>
      <c r="Q4" s="2"/>
      <c r="R4" s="2" t="s">
        <v>33</v>
      </c>
      <c r="S4" s="2"/>
      <c r="T4" s="2"/>
      <c r="U4" s="1" t="s">
        <v>102</v>
      </c>
      <c r="V4" s="12">
        <v>2502</v>
      </c>
      <c r="W4" s="2" t="s">
        <v>35</v>
      </c>
      <c r="X4" s="12" t="s">
        <v>43</v>
      </c>
      <c r="Y4" s="1">
        <v>500</v>
      </c>
      <c r="Z4" t="str">
        <f>VLOOKUP(W4, Products!$A$2:$B$2, 2, FALSE)</f>
        <v>https://policy.poweredbycovermore.com/partners/cba/files/documents/pds/PDS_CB2.pdf</v>
      </c>
      <c r="AA4" s="4"/>
      <c r="AB4" s="2"/>
      <c r="AC4" s="2"/>
      <c r="AD4" s="1"/>
      <c r="AE4" s="1"/>
      <c r="AG4" s="1"/>
      <c r="AH4" s="1"/>
      <c r="AI4" s="1"/>
      <c r="AJ4" s="1"/>
      <c r="AK4" s="1"/>
      <c r="AL4" s="1"/>
    </row>
    <row r="5" spans="1:38" x14ac:dyDescent="0.3">
      <c r="B5" s="1" t="s">
        <v>24</v>
      </c>
      <c r="C5" s="9" t="s">
        <v>25</v>
      </c>
      <c r="D5" s="2" t="s">
        <v>44</v>
      </c>
      <c r="E5" s="2" t="s">
        <v>45</v>
      </c>
      <c r="F5" s="2" t="s">
        <v>46</v>
      </c>
      <c r="G5" s="2">
        <f t="shared" ca="1" si="0"/>
        <v>45599</v>
      </c>
      <c r="H5" s="2" t="str">
        <f t="shared" ca="1" si="1"/>
        <v>2024-11-03</v>
      </c>
      <c r="I5" s="2" t="s">
        <v>39</v>
      </c>
      <c r="J5" s="2">
        <f t="shared" ca="1" si="2"/>
        <v>45608</v>
      </c>
      <c r="K5" s="2" t="str">
        <f t="shared" ca="1" si="3"/>
        <v>2024-11-12</v>
      </c>
      <c r="L5" s="2" t="s">
        <v>29</v>
      </c>
      <c r="M5" s="2" t="s">
        <v>30</v>
      </c>
      <c r="N5" s="2"/>
      <c r="O5" s="2" t="s">
        <v>31</v>
      </c>
      <c r="P5" s="2" t="s">
        <v>32</v>
      </c>
      <c r="Q5" s="2"/>
      <c r="R5" s="2" t="s">
        <v>33</v>
      </c>
      <c r="S5" s="2"/>
      <c r="T5" s="2"/>
      <c r="U5" s="1" t="s">
        <v>103</v>
      </c>
      <c r="V5" s="12">
        <v>2503</v>
      </c>
      <c r="W5" s="2" t="s">
        <v>35</v>
      </c>
      <c r="X5" s="12" t="s">
        <v>47</v>
      </c>
      <c r="Y5" s="1">
        <v>500</v>
      </c>
      <c r="Z5" t="str">
        <f>VLOOKUP(W5, Products!$A$2:$B$2, 2, FALSE)</f>
        <v>https://policy.poweredbycovermore.com/partners/cba/files/documents/pds/PDS_CB2.pdf</v>
      </c>
      <c r="AB5" s="2"/>
      <c r="AC5" s="2"/>
      <c r="AD5" s="1"/>
      <c r="AE5" s="1"/>
      <c r="AF5" s="1"/>
      <c r="AG5" s="1"/>
      <c r="AH5" s="1"/>
      <c r="AI5" s="1"/>
      <c r="AJ5" s="1"/>
      <c r="AK5" s="1"/>
    </row>
    <row r="6" spans="1:38" x14ac:dyDescent="0.3">
      <c r="B6" s="1" t="s">
        <v>24</v>
      </c>
      <c r="C6" s="9" t="s">
        <v>25</v>
      </c>
      <c r="D6" s="2" t="s">
        <v>44</v>
      </c>
      <c r="E6" s="2" t="s">
        <v>48</v>
      </c>
      <c r="F6" s="2" t="s">
        <v>49</v>
      </c>
      <c r="G6" s="2">
        <f t="shared" ca="1" si="0"/>
        <v>45600</v>
      </c>
      <c r="H6" s="2" t="str">
        <f t="shared" ca="1" si="1"/>
        <v>2024-11-04</v>
      </c>
      <c r="I6" s="2" t="s">
        <v>39</v>
      </c>
      <c r="J6" s="2">
        <f t="shared" ca="1" si="2"/>
        <v>45609</v>
      </c>
      <c r="K6" s="2" t="str">
        <f t="shared" ca="1" si="3"/>
        <v>2024-11-13</v>
      </c>
      <c r="L6" s="2" t="s">
        <v>29</v>
      </c>
      <c r="M6" s="2" t="s">
        <v>30</v>
      </c>
      <c r="N6" s="2"/>
      <c r="O6" s="2" t="s">
        <v>31</v>
      </c>
      <c r="P6" s="2" t="s">
        <v>32</v>
      </c>
      <c r="Q6" s="2" t="s">
        <v>32</v>
      </c>
      <c r="R6" s="2" t="s">
        <v>33</v>
      </c>
      <c r="S6" s="2"/>
      <c r="T6" s="2"/>
      <c r="U6" s="1" t="s">
        <v>104</v>
      </c>
      <c r="V6" s="12">
        <v>2504</v>
      </c>
      <c r="W6" s="2" t="s">
        <v>35</v>
      </c>
      <c r="X6" s="12" t="s">
        <v>50</v>
      </c>
      <c r="Y6" s="1">
        <v>500</v>
      </c>
      <c r="Z6" t="str">
        <f>VLOOKUP(W6, Products!$A$2:$B$2, 2, FALSE)</f>
        <v>https://policy.poweredbycovermore.com/partners/cba/files/documents/pds/PDS_CB2.pdf</v>
      </c>
      <c r="AB6" s="2"/>
      <c r="AC6" s="2"/>
      <c r="AD6" s="1"/>
      <c r="AE6" s="1"/>
      <c r="AF6" s="1"/>
      <c r="AG6" s="1"/>
      <c r="AH6" s="1"/>
      <c r="AI6" s="1"/>
      <c r="AJ6" s="1"/>
      <c r="AK6" s="1"/>
    </row>
    <row r="7" spans="1:38" x14ac:dyDescent="0.3">
      <c r="B7" s="1" t="s">
        <v>24</v>
      </c>
      <c r="C7" s="9" t="s">
        <v>25</v>
      </c>
      <c r="D7" s="2" t="s">
        <v>44</v>
      </c>
      <c r="E7" s="2" t="s">
        <v>51</v>
      </c>
      <c r="F7" s="2" t="s">
        <v>52</v>
      </c>
      <c r="G7" s="2">
        <f t="shared" ca="1" si="0"/>
        <v>45601</v>
      </c>
      <c r="H7" s="2" t="str">
        <f t="shared" ca="1" si="1"/>
        <v>2024-11-05</v>
      </c>
      <c r="I7" s="2" t="s">
        <v>53</v>
      </c>
      <c r="J7" s="2">
        <f t="shared" ca="1" si="2"/>
        <v>45630</v>
      </c>
      <c r="K7" s="2" t="str">
        <f t="shared" ca="1" si="3"/>
        <v>2024-12-04</v>
      </c>
      <c r="L7" s="2" t="s">
        <v>29</v>
      </c>
      <c r="M7" s="2" t="s">
        <v>30</v>
      </c>
      <c r="N7" s="2"/>
      <c r="O7" s="2" t="s">
        <v>31</v>
      </c>
      <c r="P7" s="2" t="s">
        <v>42</v>
      </c>
      <c r="Q7" s="2"/>
      <c r="R7" s="2" t="s">
        <v>33</v>
      </c>
      <c r="S7" s="2"/>
      <c r="T7" s="2"/>
      <c r="U7" s="1" t="s">
        <v>105</v>
      </c>
      <c r="V7" s="12">
        <v>2505</v>
      </c>
      <c r="W7" s="2" t="s">
        <v>35</v>
      </c>
      <c r="X7" s="12" t="s">
        <v>54</v>
      </c>
      <c r="Y7" s="1">
        <v>500</v>
      </c>
      <c r="Z7" t="str">
        <f>VLOOKUP(W7, Products!$A$2:$B$2, 2, FALSE)</f>
        <v>https://policy.poweredbycovermore.com/partners/cba/files/documents/pds/PDS_CB2.pdf</v>
      </c>
      <c r="AB7" s="2"/>
      <c r="AC7" s="2"/>
      <c r="AD7" s="1"/>
      <c r="AE7" s="1"/>
      <c r="AF7" s="1"/>
      <c r="AG7" s="1"/>
      <c r="AH7" s="1"/>
      <c r="AI7" s="1"/>
      <c r="AJ7" s="1"/>
      <c r="AK7" s="1"/>
    </row>
    <row r="8" spans="1:38" x14ac:dyDescent="0.3">
      <c r="B8" s="1" t="s">
        <v>24</v>
      </c>
      <c r="C8" s="9" t="s">
        <v>25</v>
      </c>
      <c r="D8" s="2" t="s">
        <v>55</v>
      </c>
      <c r="E8" s="2" t="s">
        <v>56</v>
      </c>
      <c r="F8" s="2" t="s">
        <v>57</v>
      </c>
      <c r="G8" s="2">
        <f t="shared" ca="1" si="0"/>
        <v>45602</v>
      </c>
      <c r="H8" s="2" t="str">
        <f t="shared" ca="1" si="1"/>
        <v>2024-11-06</v>
      </c>
      <c r="I8" s="2" t="s">
        <v>53</v>
      </c>
      <c r="J8" s="2">
        <f t="shared" ca="1" si="2"/>
        <v>45631</v>
      </c>
      <c r="K8" s="2" t="str">
        <f t="shared" ca="1" si="3"/>
        <v>2024-12-05</v>
      </c>
      <c r="L8" s="2" t="s">
        <v>29</v>
      </c>
      <c r="M8" s="2" t="s">
        <v>30</v>
      </c>
      <c r="N8" s="2"/>
      <c r="O8" s="2" t="s">
        <v>31</v>
      </c>
      <c r="P8" s="2" t="s">
        <v>32</v>
      </c>
      <c r="Q8" s="2"/>
      <c r="R8" s="2" t="s">
        <v>33</v>
      </c>
      <c r="S8" s="2"/>
      <c r="T8" s="2"/>
      <c r="U8" s="1" t="s">
        <v>106</v>
      </c>
      <c r="V8" s="12">
        <v>2506</v>
      </c>
      <c r="W8" s="2" t="s">
        <v>35</v>
      </c>
      <c r="X8" s="12" t="s">
        <v>58</v>
      </c>
      <c r="Y8" s="1">
        <v>500</v>
      </c>
      <c r="Z8" t="str">
        <f>VLOOKUP(W8, Products!$A$2:$B$2, 2, FALSE)</f>
        <v>https://policy.poweredbycovermore.com/partners/cba/files/documents/pds/PDS_CB2.pdf</v>
      </c>
      <c r="AB8" s="2"/>
      <c r="AC8" s="2"/>
      <c r="AD8" s="1"/>
      <c r="AE8" s="1"/>
      <c r="AF8" s="1"/>
      <c r="AG8" s="1"/>
      <c r="AH8" s="1"/>
      <c r="AI8" s="1"/>
      <c r="AJ8" s="1"/>
      <c r="AK8" s="1"/>
    </row>
    <row r="9" spans="1:38" x14ac:dyDescent="0.3">
      <c r="B9" s="1" t="s">
        <v>24</v>
      </c>
      <c r="C9" s="9" t="s">
        <v>25</v>
      </c>
      <c r="D9" s="2" t="s">
        <v>55</v>
      </c>
      <c r="E9" s="2" t="s">
        <v>59</v>
      </c>
      <c r="F9" s="2" t="s">
        <v>32</v>
      </c>
      <c r="G9" s="2">
        <f t="shared" ca="1" si="0"/>
        <v>45595</v>
      </c>
      <c r="H9" s="2" t="str">
        <f t="shared" ca="1" si="1"/>
        <v>2024-10-30</v>
      </c>
      <c r="I9" s="2" t="s">
        <v>53</v>
      </c>
      <c r="J9" s="2">
        <f t="shared" ca="1" si="2"/>
        <v>45624</v>
      </c>
      <c r="K9" s="2" t="str">
        <f t="shared" ca="1" si="3"/>
        <v>2024-11-28</v>
      </c>
      <c r="L9" s="2" t="s">
        <v>29</v>
      </c>
      <c r="M9" s="2" t="s">
        <v>30</v>
      </c>
      <c r="N9" s="2"/>
      <c r="O9" s="2" t="s">
        <v>31</v>
      </c>
      <c r="P9" s="2" t="s">
        <v>32</v>
      </c>
      <c r="Q9" s="2" t="s">
        <v>32</v>
      </c>
      <c r="R9" s="2" t="s">
        <v>33</v>
      </c>
      <c r="S9" s="2"/>
      <c r="T9" s="2"/>
      <c r="U9" s="1" t="s">
        <v>107</v>
      </c>
      <c r="V9" s="12">
        <v>2507</v>
      </c>
      <c r="W9" s="2" t="s">
        <v>35</v>
      </c>
      <c r="X9" s="12" t="s">
        <v>60</v>
      </c>
      <c r="Y9" s="1">
        <v>500</v>
      </c>
      <c r="Z9" t="str">
        <f>VLOOKUP(W9, Products!$A$2:$B$2, 2, FALSE)</f>
        <v>https://policy.poweredbycovermore.com/partners/cba/files/documents/pds/PDS_CB2.pdf</v>
      </c>
      <c r="AB9" s="2"/>
      <c r="AC9" s="2"/>
      <c r="AD9" s="1"/>
      <c r="AE9" s="1"/>
      <c r="AF9" s="1"/>
      <c r="AG9" s="1"/>
      <c r="AH9" s="1"/>
      <c r="AI9" s="1"/>
      <c r="AJ9" s="1"/>
      <c r="AK9" s="1"/>
    </row>
    <row r="10" spans="1:38" x14ac:dyDescent="0.3">
      <c r="B10" s="1" t="s">
        <v>24</v>
      </c>
      <c r="C10" s="9" t="s">
        <v>25</v>
      </c>
      <c r="D10" s="2" t="s">
        <v>55</v>
      </c>
      <c r="E10" s="2" t="s">
        <v>61</v>
      </c>
      <c r="F10" s="2" t="s">
        <v>42</v>
      </c>
      <c r="G10" s="2">
        <f t="shared" ca="1" si="0"/>
        <v>45596</v>
      </c>
      <c r="H10" s="2" t="str">
        <f t="shared" ca="1" si="1"/>
        <v>2024-10-31</v>
      </c>
      <c r="I10" s="2" t="s">
        <v>62</v>
      </c>
      <c r="J10" s="2">
        <f t="shared" ca="1" si="2"/>
        <v>45640</v>
      </c>
      <c r="K10" s="2" t="str">
        <f t="shared" ca="1" si="3"/>
        <v>2024-12-14</v>
      </c>
      <c r="L10" s="2" t="s">
        <v>29</v>
      </c>
      <c r="M10" s="2" t="s">
        <v>30</v>
      </c>
      <c r="N10" s="2"/>
      <c r="O10" s="2" t="s">
        <v>31</v>
      </c>
      <c r="P10" s="2" t="s">
        <v>42</v>
      </c>
      <c r="Q10" s="2"/>
      <c r="R10" s="2" t="s">
        <v>33</v>
      </c>
      <c r="S10" s="2"/>
      <c r="T10" s="2"/>
      <c r="U10" s="1" t="s">
        <v>108</v>
      </c>
      <c r="V10" s="12">
        <v>2508</v>
      </c>
      <c r="W10" s="2" t="s">
        <v>35</v>
      </c>
      <c r="X10" s="12" t="s">
        <v>63</v>
      </c>
      <c r="Y10" s="1">
        <v>500</v>
      </c>
      <c r="Z10" t="str">
        <f>VLOOKUP(W10, Products!$A$2:$B$2, 2, FALSE)</f>
        <v>https://policy.poweredbycovermore.com/partners/cba/files/documents/pds/PDS_CB2.pdf</v>
      </c>
      <c r="AB10" s="2"/>
      <c r="AC10" s="2"/>
      <c r="AD10" s="1"/>
      <c r="AE10" s="1"/>
      <c r="AF10" s="1"/>
      <c r="AG10" s="1"/>
      <c r="AH10" s="1"/>
      <c r="AI10" s="1"/>
      <c r="AJ10" s="1"/>
      <c r="AK10" s="1"/>
    </row>
    <row r="11" spans="1:38" x14ac:dyDescent="0.3">
      <c r="B11" s="1" t="s">
        <v>24</v>
      </c>
      <c r="C11" s="9" t="s">
        <v>25</v>
      </c>
      <c r="D11" s="2" t="s">
        <v>64</v>
      </c>
      <c r="E11" s="2" t="s">
        <v>65</v>
      </c>
      <c r="F11" s="2" t="s">
        <v>28</v>
      </c>
      <c r="G11" s="2">
        <f t="shared" ca="1" si="0"/>
        <v>45597</v>
      </c>
      <c r="H11" s="2" t="str">
        <f t="shared" ca="1" si="1"/>
        <v>2024-11-01</v>
      </c>
      <c r="I11" s="2" t="s">
        <v>62</v>
      </c>
      <c r="J11" s="2">
        <f t="shared" ca="1" si="2"/>
        <v>45641</v>
      </c>
      <c r="K11" s="2" t="str">
        <f t="shared" ca="1" si="3"/>
        <v>2024-12-15</v>
      </c>
      <c r="L11" s="2" t="s">
        <v>29</v>
      </c>
      <c r="M11" s="2" t="s">
        <v>30</v>
      </c>
      <c r="N11" s="2"/>
      <c r="O11" s="2" t="s">
        <v>31</v>
      </c>
      <c r="P11" s="2" t="s">
        <v>32</v>
      </c>
      <c r="Q11" s="2"/>
      <c r="R11" s="2" t="s">
        <v>33</v>
      </c>
      <c r="S11" s="2"/>
      <c r="T11" s="2"/>
      <c r="U11" s="1" t="s">
        <v>102</v>
      </c>
      <c r="V11" s="12">
        <v>2509</v>
      </c>
      <c r="W11" s="2" t="s">
        <v>35</v>
      </c>
      <c r="X11" s="12" t="s">
        <v>66</v>
      </c>
      <c r="Y11" s="1">
        <v>500</v>
      </c>
      <c r="Z11" t="str">
        <f>VLOOKUP(W11, Products!$A$2:$B$2, 2, FALSE)</f>
        <v>https://policy.poweredbycovermore.com/partners/cba/files/documents/pds/PDS_CB2.pdf</v>
      </c>
      <c r="AB11" s="2"/>
      <c r="AC11" s="2"/>
      <c r="AD11" s="1"/>
      <c r="AE11" s="1"/>
      <c r="AF11" s="1"/>
      <c r="AG11" s="1"/>
      <c r="AH11" s="1"/>
      <c r="AI11" s="1"/>
      <c r="AJ11" s="1"/>
      <c r="AK11" s="1"/>
    </row>
    <row r="12" spans="1:38" x14ac:dyDescent="0.3">
      <c r="B12" s="1" t="s">
        <v>24</v>
      </c>
      <c r="C12" s="9" t="s">
        <v>25</v>
      </c>
      <c r="D12" s="2" t="s">
        <v>64</v>
      </c>
      <c r="E12" s="2" t="s">
        <v>67</v>
      </c>
      <c r="F12" s="2" t="s">
        <v>28</v>
      </c>
      <c r="G12" s="2">
        <f t="shared" ca="1" si="0"/>
        <v>45597</v>
      </c>
      <c r="H12" s="2" t="str">
        <f t="shared" ca="1" si="1"/>
        <v>2024-11-01</v>
      </c>
      <c r="I12" s="2" t="s">
        <v>62</v>
      </c>
      <c r="J12" s="2">
        <f t="shared" ca="1" si="2"/>
        <v>45641</v>
      </c>
      <c r="K12" s="2" t="str">
        <f t="shared" ca="1" si="3"/>
        <v>2024-12-15</v>
      </c>
      <c r="L12" s="2" t="s">
        <v>29</v>
      </c>
      <c r="M12" s="2" t="s">
        <v>30</v>
      </c>
      <c r="N12" s="2"/>
      <c r="O12" s="2" t="s">
        <v>31</v>
      </c>
      <c r="P12" s="2" t="s">
        <v>32</v>
      </c>
      <c r="Q12" s="2" t="s">
        <v>32</v>
      </c>
      <c r="R12" s="2" t="s">
        <v>33</v>
      </c>
      <c r="S12" s="2"/>
      <c r="T12" s="2"/>
      <c r="U12" s="1" t="s">
        <v>103</v>
      </c>
      <c r="V12" s="12">
        <v>2510</v>
      </c>
      <c r="W12" s="2" t="s">
        <v>35</v>
      </c>
      <c r="X12" s="12" t="s">
        <v>68</v>
      </c>
      <c r="Y12" s="1">
        <v>500</v>
      </c>
      <c r="Z12" t="str">
        <f>VLOOKUP(W12, Products!$A$2:$B$2, 2, FALSE)</f>
        <v>https://policy.poweredbycovermore.com/partners/cba/files/documents/pds/PDS_CB2.pdf</v>
      </c>
      <c r="AB12" s="2"/>
      <c r="AC12" s="2"/>
      <c r="AD12" s="1"/>
      <c r="AE12" s="1"/>
      <c r="AF12" s="1"/>
      <c r="AG12" s="1"/>
      <c r="AH12" s="1"/>
      <c r="AI12" s="1"/>
      <c r="AJ12" s="1"/>
      <c r="AK12" s="1"/>
    </row>
    <row r="13" spans="1:38" x14ac:dyDescent="0.3">
      <c r="B13" s="1" t="s">
        <v>24</v>
      </c>
      <c r="C13" s="9" t="s">
        <v>25</v>
      </c>
      <c r="D13" s="2" t="s">
        <v>64</v>
      </c>
      <c r="E13" s="2" t="s">
        <v>69</v>
      </c>
      <c r="F13" s="2" t="s">
        <v>28</v>
      </c>
      <c r="G13" s="2">
        <f t="shared" ca="1" si="0"/>
        <v>45597</v>
      </c>
      <c r="H13" s="2" t="str">
        <f t="shared" ca="1" si="1"/>
        <v>2024-11-01</v>
      </c>
      <c r="I13" s="2" t="s">
        <v>70</v>
      </c>
      <c r="J13" s="2">
        <f t="shared" ca="1" si="2"/>
        <v>45656</v>
      </c>
      <c r="K13" s="2" t="str">
        <f t="shared" ca="1" si="3"/>
        <v>2024-12-30</v>
      </c>
      <c r="L13" s="2" t="s">
        <v>29</v>
      </c>
      <c r="M13" s="2" t="s">
        <v>30</v>
      </c>
      <c r="N13" s="2"/>
      <c r="O13" s="2" t="s">
        <v>31</v>
      </c>
      <c r="P13" s="2" t="s">
        <v>42</v>
      </c>
      <c r="Q13" s="2"/>
      <c r="R13" s="2" t="s">
        <v>33</v>
      </c>
      <c r="S13" s="2"/>
      <c r="T13" s="2"/>
      <c r="U13" s="1" t="s">
        <v>104</v>
      </c>
      <c r="V13" s="12">
        <v>2511</v>
      </c>
      <c r="W13" s="2" t="s">
        <v>35</v>
      </c>
      <c r="X13" s="12" t="s">
        <v>71</v>
      </c>
      <c r="Y13" s="1">
        <v>500</v>
      </c>
      <c r="Z13" t="str">
        <f>VLOOKUP(W13, Products!$A$2:$B$2, 2, FALSE)</f>
        <v>https://policy.poweredbycovermore.com/partners/cba/files/documents/pds/PDS_CB2.pdf</v>
      </c>
      <c r="AB13" s="2"/>
      <c r="AC13" s="2"/>
      <c r="AD13" s="1"/>
      <c r="AE13" s="1"/>
      <c r="AF13" s="1"/>
      <c r="AG13" s="1"/>
      <c r="AH13" s="1"/>
      <c r="AI13" s="1"/>
      <c r="AJ13" s="1"/>
      <c r="AK13" s="1"/>
    </row>
    <row r="14" spans="1:38" x14ac:dyDescent="0.3">
      <c r="B14" s="1" t="s">
        <v>24</v>
      </c>
      <c r="C14" s="9" t="s">
        <v>25</v>
      </c>
      <c r="D14" s="2" t="s">
        <v>72</v>
      </c>
      <c r="E14" s="2" t="s">
        <v>73</v>
      </c>
      <c r="F14" s="2" t="s">
        <v>28</v>
      </c>
      <c r="G14" s="2">
        <f t="shared" ca="1" si="0"/>
        <v>45597</v>
      </c>
      <c r="H14" s="2" t="str">
        <f t="shared" ca="1" si="1"/>
        <v>2024-11-01</v>
      </c>
      <c r="I14" s="2" t="s">
        <v>70</v>
      </c>
      <c r="J14" s="2">
        <f t="shared" ca="1" si="2"/>
        <v>45656</v>
      </c>
      <c r="K14" s="2" t="str">
        <f t="shared" ca="1" si="3"/>
        <v>2024-12-30</v>
      </c>
      <c r="L14" s="2" t="s">
        <v>29</v>
      </c>
      <c r="M14" s="2" t="s">
        <v>30</v>
      </c>
      <c r="N14" s="2"/>
      <c r="O14" s="2" t="s">
        <v>31</v>
      </c>
      <c r="P14" s="2" t="s">
        <v>32</v>
      </c>
      <c r="Q14" s="2"/>
      <c r="R14" s="2" t="s">
        <v>33</v>
      </c>
      <c r="S14" s="2"/>
      <c r="T14" s="2"/>
      <c r="U14" s="1" t="s">
        <v>105</v>
      </c>
      <c r="V14" s="12">
        <v>2512</v>
      </c>
      <c r="W14" s="2" t="s">
        <v>35</v>
      </c>
      <c r="X14" s="12" t="s">
        <v>74</v>
      </c>
      <c r="Y14" s="1">
        <v>500</v>
      </c>
      <c r="Z14" t="str">
        <f>VLOOKUP(W14, Products!$A$2:$B$2, 2, FALSE)</f>
        <v>https://policy.poweredbycovermore.com/partners/cba/files/documents/pds/PDS_CB2.pdf</v>
      </c>
      <c r="AB14" s="2"/>
      <c r="AC14" s="2"/>
      <c r="AD14" s="1"/>
      <c r="AE14" s="1"/>
      <c r="AF14" s="1"/>
      <c r="AG14" s="1"/>
      <c r="AH14" s="1"/>
      <c r="AI14" s="1"/>
      <c r="AJ14" s="1"/>
      <c r="AK14" s="1"/>
    </row>
    <row r="15" spans="1:38" x14ac:dyDescent="0.3">
      <c r="B15" s="1" t="s">
        <v>24</v>
      </c>
      <c r="C15" s="9" t="s">
        <v>25</v>
      </c>
      <c r="D15" s="2" t="s">
        <v>72</v>
      </c>
      <c r="E15" s="2" t="s">
        <v>75</v>
      </c>
      <c r="F15" s="2" t="s">
        <v>28</v>
      </c>
      <c r="G15" s="2">
        <f t="shared" ca="1" si="0"/>
        <v>45597</v>
      </c>
      <c r="H15" s="2" t="str">
        <f t="shared" ca="1" si="1"/>
        <v>2024-11-01</v>
      </c>
      <c r="I15" s="2" t="s">
        <v>70</v>
      </c>
      <c r="J15" s="2">
        <f t="shared" ca="1" si="2"/>
        <v>45656</v>
      </c>
      <c r="K15" s="2" t="str">
        <f t="shared" ca="1" si="3"/>
        <v>2024-12-30</v>
      </c>
      <c r="L15" s="2" t="s">
        <v>29</v>
      </c>
      <c r="M15" s="2" t="s">
        <v>30</v>
      </c>
      <c r="N15" s="2"/>
      <c r="O15" s="2" t="s">
        <v>31</v>
      </c>
      <c r="P15" s="2" t="s">
        <v>32</v>
      </c>
      <c r="Q15" s="2" t="s">
        <v>32</v>
      </c>
      <c r="R15" s="2" t="s">
        <v>33</v>
      </c>
      <c r="S15" s="2"/>
      <c r="T15" s="2"/>
      <c r="U15" s="1" t="s">
        <v>103</v>
      </c>
      <c r="V15" s="12">
        <v>2513</v>
      </c>
      <c r="W15" s="2" t="s">
        <v>35</v>
      </c>
      <c r="X15" s="12" t="s">
        <v>76</v>
      </c>
      <c r="Y15" s="1">
        <v>500</v>
      </c>
      <c r="Z15" t="str">
        <f>VLOOKUP(W15, Products!$A$2:$B$2, 2, FALSE)</f>
        <v>https://policy.poweredbycovermore.com/partners/cba/files/documents/pds/PDS_CB2.pdf</v>
      </c>
      <c r="AB15" s="2"/>
      <c r="AC15" s="2"/>
      <c r="AD15" s="1"/>
      <c r="AE15" s="1"/>
      <c r="AF15" s="1"/>
      <c r="AG15" s="1"/>
      <c r="AH15" s="1"/>
      <c r="AI15" s="1"/>
      <c r="AJ15" s="1"/>
      <c r="AK15" s="1"/>
    </row>
    <row r="16" spans="1:38" x14ac:dyDescent="0.3">
      <c r="B16" s="1" t="s">
        <v>24</v>
      </c>
      <c r="C16" s="9" t="s">
        <v>25</v>
      </c>
      <c r="D16" s="2" t="s">
        <v>72</v>
      </c>
      <c r="E16" s="2" t="s">
        <v>77</v>
      </c>
      <c r="F16" s="2" t="s">
        <v>28</v>
      </c>
      <c r="G16" s="2">
        <f t="shared" ca="1" si="0"/>
        <v>45597</v>
      </c>
      <c r="H16" s="2" t="str">
        <f t="shared" ca="1" si="1"/>
        <v>2024-11-01</v>
      </c>
      <c r="I16" s="2" t="s">
        <v>39</v>
      </c>
      <c r="J16" s="2">
        <f t="shared" ca="1" si="2"/>
        <v>45606</v>
      </c>
      <c r="K16" s="2" t="str">
        <f t="shared" ca="1" si="3"/>
        <v>2024-11-10</v>
      </c>
      <c r="L16" s="2" t="s">
        <v>29</v>
      </c>
      <c r="M16" s="2" t="s">
        <v>30</v>
      </c>
      <c r="N16" s="2"/>
      <c r="O16" s="2" t="s">
        <v>31</v>
      </c>
      <c r="P16" s="2" t="s">
        <v>42</v>
      </c>
      <c r="Q16" s="2"/>
      <c r="R16" s="2" t="s">
        <v>33</v>
      </c>
      <c r="S16" s="2"/>
      <c r="T16" s="2"/>
      <c r="U16" s="1" t="s">
        <v>104</v>
      </c>
      <c r="V16" s="12">
        <v>2514</v>
      </c>
      <c r="W16" s="2" t="s">
        <v>35</v>
      </c>
      <c r="X16" s="12" t="s">
        <v>78</v>
      </c>
      <c r="Y16" s="1">
        <v>500</v>
      </c>
      <c r="Z16" t="str">
        <f>VLOOKUP(W16, Products!$A$2:$B$2, 2, FALSE)</f>
        <v>https://policy.poweredbycovermore.com/partners/cba/files/documents/pds/PDS_CB2.pdf</v>
      </c>
      <c r="AB16" s="2"/>
      <c r="AC16" s="2"/>
      <c r="AD16" s="1"/>
      <c r="AE16" s="1"/>
      <c r="AF16" s="1"/>
      <c r="AG16" s="1"/>
      <c r="AH16" s="1"/>
      <c r="AI16" s="1"/>
      <c r="AJ16" s="1"/>
      <c r="AK16" s="1"/>
    </row>
    <row r="17" spans="2:37" x14ac:dyDescent="0.3">
      <c r="B17" s="1" t="s">
        <v>24</v>
      </c>
      <c r="C17" s="9" t="s">
        <v>25</v>
      </c>
      <c r="D17" s="2" t="s">
        <v>79</v>
      </c>
      <c r="E17" s="2" t="s">
        <v>80</v>
      </c>
      <c r="F17" s="2" t="s">
        <v>28</v>
      </c>
      <c r="G17" s="2">
        <f t="shared" ca="1" si="0"/>
        <v>45597</v>
      </c>
      <c r="H17" s="2" t="str">
        <f t="shared" ca="1" si="1"/>
        <v>2024-11-01</v>
      </c>
      <c r="I17" s="2" t="s">
        <v>39</v>
      </c>
      <c r="J17" s="2">
        <f t="shared" ca="1" si="2"/>
        <v>45606</v>
      </c>
      <c r="K17" s="2" t="str">
        <f t="shared" ca="1" si="3"/>
        <v>2024-11-10</v>
      </c>
      <c r="L17" s="2" t="s">
        <v>29</v>
      </c>
      <c r="M17" s="2" t="s">
        <v>30</v>
      </c>
      <c r="N17" s="2"/>
      <c r="O17" s="2" t="s">
        <v>31</v>
      </c>
      <c r="P17" s="2" t="s">
        <v>32</v>
      </c>
      <c r="Q17" s="2"/>
      <c r="R17" s="2" t="s">
        <v>33</v>
      </c>
      <c r="S17" s="2"/>
      <c r="T17" s="2"/>
      <c r="U17" s="1" t="s">
        <v>105</v>
      </c>
      <c r="V17" s="12">
        <v>2515</v>
      </c>
      <c r="W17" s="2" t="s">
        <v>35</v>
      </c>
      <c r="X17" s="12" t="s">
        <v>81</v>
      </c>
      <c r="Y17" s="1">
        <v>500</v>
      </c>
      <c r="Z17" t="str">
        <f>VLOOKUP(W17, Products!$A$2:$B$2, 2, FALSE)</f>
        <v>https://policy.poweredbycovermore.com/partners/cba/files/documents/pds/PDS_CB2.pdf</v>
      </c>
      <c r="AB17" s="2"/>
      <c r="AC17" s="2"/>
      <c r="AD17" s="1"/>
      <c r="AE17" s="1"/>
      <c r="AF17" s="1"/>
      <c r="AG17" s="1"/>
      <c r="AH17" s="1"/>
      <c r="AI17" s="1"/>
      <c r="AJ17" s="1"/>
      <c r="AK17" s="1"/>
    </row>
    <row r="18" spans="2:37" x14ac:dyDescent="0.3">
      <c r="B18" s="1" t="s">
        <v>24</v>
      </c>
      <c r="C18" s="9" t="s">
        <v>25</v>
      </c>
      <c r="D18" s="2" t="s">
        <v>79</v>
      </c>
      <c r="E18" s="2" t="s">
        <v>82</v>
      </c>
      <c r="F18" s="2" t="s">
        <v>28</v>
      </c>
      <c r="G18" s="2">
        <f t="shared" ca="1" si="0"/>
        <v>45597</v>
      </c>
      <c r="H18" s="2" t="str">
        <f t="shared" ca="1" si="1"/>
        <v>2024-11-01</v>
      </c>
      <c r="I18" s="2" t="s">
        <v>39</v>
      </c>
      <c r="J18" s="2">
        <f t="shared" ca="1" si="2"/>
        <v>45606</v>
      </c>
      <c r="K18" s="2" t="str">
        <f t="shared" ca="1" si="3"/>
        <v>2024-11-10</v>
      </c>
      <c r="L18" s="2" t="s">
        <v>29</v>
      </c>
      <c r="M18" s="2" t="s">
        <v>30</v>
      </c>
      <c r="N18" s="2"/>
      <c r="O18" s="2" t="s">
        <v>31</v>
      </c>
      <c r="P18" s="2" t="s">
        <v>32</v>
      </c>
      <c r="Q18" s="2" t="s">
        <v>32</v>
      </c>
      <c r="R18" s="2" t="s">
        <v>33</v>
      </c>
      <c r="S18" s="2"/>
      <c r="T18" s="2"/>
      <c r="U18" s="1" t="s">
        <v>106</v>
      </c>
      <c r="V18" s="12">
        <v>2516</v>
      </c>
      <c r="W18" s="2" t="s">
        <v>35</v>
      </c>
      <c r="X18" s="12" t="s">
        <v>83</v>
      </c>
      <c r="Y18" s="1">
        <v>500</v>
      </c>
      <c r="Z18" t="str">
        <f>VLOOKUP(W18, Products!$A$2:$B$2, 2, FALSE)</f>
        <v>https://policy.poweredbycovermore.com/partners/cba/files/documents/pds/PDS_CB2.pdf</v>
      </c>
      <c r="AB18" s="2"/>
      <c r="AC18" s="2"/>
      <c r="AD18" s="1"/>
      <c r="AE18" s="1"/>
      <c r="AF18" s="1"/>
      <c r="AG18" s="1"/>
      <c r="AH18" s="1"/>
      <c r="AI18" s="1"/>
      <c r="AJ18" s="1"/>
      <c r="AK18" s="1"/>
    </row>
    <row r="19" spans="2:37" x14ac:dyDescent="0.3">
      <c r="B19" s="1" t="s">
        <v>24</v>
      </c>
      <c r="C19" s="9" t="s">
        <v>25</v>
      </c>
      <c r="D19" s="2" t="s">
        <v>79</v>
      </c>
      <c r="E19" s="2" t="s">
        <v>84</v>
      </c>
      <c r="F19" s="2" t="s">
        <v>28</v>
      </c>
      <c r="G19" s="2">
        <f t="shared" ca="1" si="0"/>
        <v>45597</v>
      </c>
      <c r="H19" s="2" t="str">
        <f t="shared" ca="1" si="1"/>
        <v>2024-11-01</v>
      </c>
      <c r="I19" s="2" t="s">
        <v>85</v>
      </c>
      <c r="J19" s="2">
        <f t="shared" ca="1" si="2"/>
        <v>45611</v>
      </c>
      <c r="K19" s="2" t="str">
        <f t="shared" ca="1" si="3"/>
        <v>2024-11-15</v>
      </c>
      <c r="L19" s="2" t="s">
        <v>29</v>
      </c>
      <c r="M19" s="2" t="s">
        <v>30</v>
      </c>
      <c r="N19" s="2"/>
      <c r="O19" s="2" t="s">
        <v>31</v>
      </c>
      <c r="P19" s="2" t="s">
        <v>42</v>
      </c>
      <c r="Q19" s="2"/>
      <c r="R19" s="2" t="s">
        <v>33</v>
      </c>
      <c r="S19" s="2"/>
      <c r="T19" s="2"/>
      <c r="U19" s="1" t="s">
        <v>103</v>
      </c>
      <c r="V19" s="12">
        <v>2517</v>
      </c>
      <c r="W19" s="2" t="s">
        <v>35</v>
      </c>
      <c r="X19" s="12" t="s">
        <v>86</v>
      </c>
      <c r="Y19" s="1">
        <v>500</v>
      </c>
      <c r="Z19" t="str">
        <f>VLOOKUP(W19, Products!$A$2:$B$2, 2, FALSE)</f>
        <v>https://policy.poweredbycovermore.com/partners/cba/files/documents/pds/PDS_CB2.pdf</v>
      </c>
      <c r="AB19" s="2"/>
      <c r="AC19" s="2"/>
      <c r="AD19" s="1"/>
      <c r="AE19" s="1"/>
      <c r="AF19" s="1"/>
      <c r="AG19" s="1"/>
      <c r="AH19" s="1"/>
      <c r="AI19" s="1"/>
      <c r="AJ19" s="1"/>
      <c r="AK19" s="1"/>
    </row>
    <row r="20" spans="2:37" x14ac:dyDescent="0.3">
      <c r="B20" s="1" t="s">
        <v>24</v>
      </c>
      <c r="C20" s="9" t="s">
        <v>25</v>
      </c>
      <c r="D20" s="2" t="s">
        <v>87</v>
      </c>
      <c r="E20" s="2" t="s">
        <v>88</v>
      </c>
      <c r="F20" s="2" t="s">
        <v>28</v>
      </c>
      <c r="G20" s="2">
        <f t="shared" ca="1" si="0"/>
        <v>45597</v>
      </c>
      <c r="H20" s="2" t="str">
        <f t="shared" ca="1" si="1"/>
        <v>2024-11-01</v>
      </c>
      <c r="I20" s="2" t="s">
        <v>53</v>
      </c>
      <c r="J20" s="2">
        <f t="shared" ca="1" si="2"/>
        <v>45626</v>
      </c>
      <c r="K20" s="2" t="str">
        <f t="shared" ca="1" si="3"/>
        <v>2024-11-30</v>
      </c>
      <c r="L20" s="2" t="s">
        <v>29</v>
      </c>
      <c r="M20" s="2" t="s">
        <v>30</v>
      </c>
      <c r="N20" s="2"/>
      <c r="O20" s="2" t="s">
        <v>31</v>
      </c>
      <c r="P20" s="2" t="s">
        <v>32</v>
      </c>
      <c r="Q20" s="2"/>
      <c r="R20" s="2" t="s">
        <v>33</v>
      </c>
      <c r="S20" s="2"/>
      <c r="T20" s="2"/>
      <c r="U20" s="1" t="s">
        <v>104</v>
      </c>
      <c r="V20" s="12">
        <v>2518</v>
      </c>
      <c r="W20" s="2" t="s">
        <v>35</v>
      </c>
      <c r="X20" s="12" t="s">
        <v>89</v>
      </c>
      <c r="Y20" s="1">
        <v>500</v>
      </c>
      <c r="Z20" t="str">
        <f>VLOOKUP(W20, Products!$A$2:$B$2, 2, FALSE)</f>
        <v>https://policy.poweredbycovermore.com/partners/cba/files/documents/pds/PDS_CB2.pdf</v>
      </c>
      <c r="AB20" s="2"/>
      <c r="AC20" s="2"/>
      <c r="AD20" s="1"/>
      <c r="AE20" s="1"/>
      <c r="AF20" s="1"/>
      <c r="AG20" s="1"/>
      <c r="AH20" s="1"/>
      <c r="AI20" s="1"/>
      <c r="AJ20" s="1"/>
      <c r="AK20" s="1"/>
    </row>
    <row r="21" spans="2:37" x14ac:dyDescent="0.3">
      <c r="B21" s="1" t="s">
        <v>24</v>
      </c>
      <c r="C21" s="9" t="s">
        <v>25</v>
      </c>
      <c r="D21" s="2" t="s">
        <v>87</v>
      </c>
      <c r="E21" s="2" t="s">
        <v>90</v>
      </c>
      <c r="F21" s="2" t="s">
        <v>28</v>
      </c>
      <c r="G21" s="2">
        <f t="shared" ca="1" si="0"/>
        <v>45597</v>
      </c>
      <c r="H21" s="2" t="str">
        <f t="shared" ca="1" si="1"/>
        <v>2024-11-01</v>
      </c>
      <c r="I21" s="2" t="s">
        <v>53</v>
      </c>
      <c r="J21" s="2">
        <f t="shared" ca="1" si="2"/>
        <v>45626</v>
      </c>
      <c r="K21" s="2" t="str">
        <f t="shared" ca="1" si="3"/>
        <v>2024-11-30</v>
      </c>
      <c r="L21" s="2" t="s">
        <v>29</v>
      </c>
      <c r="M21" s="2" t="s">
        <v>30</v>
      </c>
      <c r="N21" s="2"/>
      <c r="O21" s="2" t="s">
        <v>31</v>
      </c>
      <c r="P21" s="2" t="s">
        <v>32</v>
      </c>
      <c r="Q21" s="2" t="s">
        <v>32</v>
      </c>
      <c r="R21" s="2" t="s">
        <v>33</v>
      </c>
      <c r="S21" s="2"/>
      <c r="T21" s="2"/>
      <c r="U21" s="1" t="s">
        <v>105</v>
      </c>
      <c r="V21" s="12">
        <v>2519</v>
      </c>
      <c r="W21" s="2" t="s">
        <v>35</v>
      </c>
      <c r="X21" s="12" t="s">
        <v>91</v>
      </c>
      <c r="Y21" s="1">
        <v>500</v>
      </c>
      <c r="Z21" t="str">
        <f>VLOOKUP(W21, Products!$A$2:$B$2, 2, FALSE)</f>
        <v>https://policy.poweredbycovermore.com/partners/cba/files/documents/pds/PDS_CB2.pdf</v>
      </c>
      <c r="AB21" s="2"/>
      <c r="AC21" s="2"/>
      <c r="AD21" s="1"/>
      <c r="AE21" s="1"/>
      <c r="AF21" s="1"/>
      <c r="AG21" s="1"/>
      <c r="AH21" s="1"/>
      <c r="AI21" s="1"/>
      <c r="AJ21" s="1"/>
      <c r="AK21" s="1"/>
    </row>
    <row r="22" spans="2:37" x14ac:dyDescent="0.3">
      <c r="B22" s="1" t="s">
        <v>24</v>
      </c>
      <c r="C22" s="9" t="s">
        <v>25</v>
      </c>
      <c r="D22" s="2" t="s">
        <v>87</v>
      </c>
      <c r="E22" s="2" t="s">
        <v>92</v>
      </c>
      <c r="F22" s="2" t="s">
        <v>28</v>
      </c>
      <c r="G22" s="2">
        <f t="shared" ca="1" si="0"/>
        <v>45597</v>
      </c>
      <c r="H22" s="2" t="str">
        <f t="shared" ca="1" si="1"/>
        <v>2024-11-01</v>
      </c>
      <c r="I22" s="2" t="s">
        <v>53</v>
      </c>
      <c r="J22" s="2">
        <f t="shared" ca="1" si="2"/>
        <v>45626</v>
      </c>
      <c r="K22" s="2" t="str">
        <f t="shared" ca="1" si="3"/>
        <v>2024-11-30</v>
      </c>
      <c r="L22" s="2" t="s">
        <v>29</v>
      </c>
      <c r="M22" s="2" t="s">
        <v>30</v>
      </c>
      <c r="N22" s="2"/>
      <c r="O22" s="2" t="s">
        <v>31</v>
      </c>
      <c r="P22" s="2" t="s">
        <v>42</v>
      </c>
      <c r="Q22" s="2"/>
      <c r="R22" s="2" t="s">
        <v>33</v>
      </c>
      <c r="S22" s="2"/>
      <c r="T22" s="2"/>
      <c r="U22" s="1" t="s">
        <v>106</v>
      </c>
      <c r="V22" s="12">
        <v>2520</v>
      </c>
      <c r="W22" s="2" t="s">
        <v>35</v>
      </c>
      <c r="X22" s="12" t="s">
        <v>93</v>
      </c>
      <c r="Y22" s="1">
        <v>500</v>
      </c>
      <c r="Z22" t="str">
        <f>VLOOKUP(W22, Products!$A$2:$B$2, 2, FALSE)</f>
        <v>https://policy.poweredbycovermore.com/partners/cba/files/documents/pds/PDS_CB2.pdf</v>
      </c>
      <c r="AB22" s="2"/>
      <c r="AC22" s="2"/>
      <c r="AD22" s="1"/>
      <c r="AE22" s="1"/>
      <c r="AF22" s="1"/>
      <c r="AG22" s="1"/>
      <c r="AH22" s="1"/>
      <c r="AI22" s="1"/>
      <c r="AJ22" s="1"/>
      <c r="AK22" s="1"/>
    </row>
    <row r="23" spans="2:37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B23" s="2"/>
      <c r="AC23" s="2"/>
      <c r="AD23" s="1"/>
      <c r="AE23" s="1"/>
      <c r="AF23" s="1"/>
      <c r="AG23" s="1"/>
      <c r="AH23" s="1"/>
      <c r="AI23" s="1"/>
      <c r="AJ23" s="1"/>
      <c r="AK23" s="1"/>
    </row>
    <row r="24" spans="2:37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B24" s="2"/>
      <c r="AC24" s="2"/>
      <c r="AD24" s="1"/>
      <c r="AE24" s="1"/>
      <c r="AF24" s="1"/>
      <c r="AG24" s="1"/>
      <c r="AH24" s="1"/>
      <c r="AI24" s="1"/>
      <c r="AJ24" s="1"/>
      <c r="AK24" s="1"/>
    </row>
    <row r="25" spans="2:37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B25" s="2"/>
      <c r="AC25" s="2"/>
      <c r="AD25" s="1"/>
      <c r="AE25" s="1"/>
      <c r="AF25" s="1"/>
      <c r="AG25" s="1"/>
      <c r="AH25" s="1"/>
      <c r="AI25" s="1"/>
      <c r="AJ25" s="1"/>
      <c r="AK25" s="1"/>
    </row>
    <row r="26" spans="2:37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B26" s="2"/>
      <c r="AC26" s="2"/>
      <c r="AD26" s="1"/>
      <c r="AE26" s="1"/>
      <c r="AF26" s="1"/>
      <c r="AG26" s="1"/>
      <c r="AH26" s="1"/>
      <c r="AI26" s="1"/>
      <c r="AJ26" s="1"/>
      <c r="AK26" s="1"/>
    </row>
    <row r="27" spans="2:37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B27" s="2"/>
      <c r="AC27" s="2"/>
      <c r="AD27" s="1"/>
      <c r="AE27" s="1"/>
      <c r="AF27" s="1"/>
      <c r="AG27" s="1"/>
      <c r="AH27" s="1"/>
      <c r="AI27" s="1"/>
      <c r="AJ27" s="1"/>
      <c r="AK27" s="1"/>
    </row>
    <row r="28" spans="2:37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B28" s="2"/>
      <c r="AC28" s="2"/>
      <c r="AD28" s="1"/>
      <c r="AE28" s="1"/>
      <c r="AF28" s="1"/>
      <c r="AG28" s="1"/>
      <c r="AH28" s="1"/>
      <c r="AI28" s="1"/>
      <c r="AJ28" s="1"/>
      <c r="AK28" s="1"/>
    </row>
    <row r="29" spans="2:37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B29" s="2"/>
      <c r="AC29" s="2"/>
      <c r="AD29" s="1"/>
      <c r="AE29" s="1"/>
      <c r="AF29" s="1"/>
      <c r="AG29" s="1"/>
      <c r="AH29" s="1"/>
      <c r="AI29" s="1"/>
      <c r="AJ29" s="1"/>
      <c r="AK29" s="1"/>
    </row>
    <row r="30" spans="2:37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B30" s="2"/>
      <c r="AC30" s="2"/>
      <c r="AD30" s="1"/>
      <c r="AE30" s="1"/>
      <c r="AF30" s="1"/>
      <c r="AG30" s="1"/>
      <c r="AH30" s="1"/>
      <c r="AI30" s="1"/>
      <c r="AJ30" s="1"/>
      <c r="AK30" s="1"/>
    </row>
    <row r="31" spans="2:37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B31" s="2"/>
      <c r="AC31" s="2"/>
      <c r="AD31" s="1"/>
      <c r="AE31" s="1"/>
      <c r="AF31" s="1"/>
      <c r="AG31" s="1"/>
      <c r="AH31" s="1"/>
      <c r="AI31" s="1"/>
      <c r="AJ31" s="1"/>
      <c r="AK31" s="1"/>
    </row>
    <row r="32" spans="2:37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B32" s="2"/>
      <c r="AC32" s="2"/>
      <c r="AD32" s="1"/>
      <c r="AE32" s="1"/>
      <c r="AF32" s="1"/>
      <c r="AG32" s="1"/>
      <c r="AH32" s="1"/>
      <c r="AI32" s="1"/>
      <c r="AJ32" s="1"/>
      <c r="AK32" s="1"/>
    </row>
    <row r="33" spans="4:38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B33" s="2"/>
      <c r="AC33" s="2"/>
      <c r="AD33" s="1"/>
      <c r="AE33" s="1"/>
      <c r="AF33" s="1"/>
      <c r="AG33" s="1"/>
      <c r="AH33" s="1"/>
      <c r="AI33" s="1"/>
      <c r="AJ33" s="1"/>
      <c r="AK33" s="1"/>
    </row>
    <row r="34" spans="4:38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B34" s="2"/>
      <c r="AC34" s="2"/>
      <c r="AD34" s="1"/>
      <c r="AE34" s="1"/>
      <c r="AF34" s="1"/>
      <c r="AG34" s="1"/>
      <c r="AH34" s="1"/>
      <c r="AI34" s="1"/>
      <c r="AJ34" s="1"/>
      <c r="AK34" s="1"/>
    </row>
    <row r="35" spans="4:38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B35" s="2"/>
      <c r="AC35" s="2"/>
      <c r="AD35" s="1"/>
      <c r="AE35" s="1"/>
      <c r="AF35" s="1"/>
      <c r="AG35" s="1"/>
      <c r="AH35" s="1"/>
      <c r="AI35" s="1"/>
      <c r="AJ35" s="1"/>
      <c r="AK35" s="1"/>
    </row>
    <row r="36" spans="4:38" x14ac:dyDescent="0.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B36" s="2"/>
      <c r="AC36" s="2"/>
      <c r="AD36" s="1"/>
      <c r="AE36" s="1"/>
      <c r="AF36" s="1"/>
      <c r="AG36" s="1"/>
      <c r="AH36" s="1"/>
      <c r="AI36" s="1"/>
      <c r="AJ36" s="1"/>
      <c r="AK36" s="1"/>
    </row>
    <row r="37" spans="4:38" x14ac:dyDescent="0.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B37" s="2"/>
      <c r="AC37" s="2"/>
      <c r="AD37" s="1"/>
      <c r="AE37" s="1"/>
      <c r="AF37" s="1"/>
      <c r="AG37" s="1"/>
      <c r="AH37" s="1"/>
      <c r="AI37" s="1"/>
      <c r="AJ37" s="1"/>
      <c r="AK37" s="1"/>
    </row>
    <row r="38" spans="4:38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B38" s="2"/>
      <c r="AC38" s="2"/>
      <c r="AD38" s="1"/>
      <c r="AE38" s="1"/>
      <c r="AF38" s="1"/>
      <c r="AG38" s="1"/>
      <c r="AH38" s="1"/>
      <c r="AI38" s="1"/>
      <c r="AJ38" s="1"/>
      <c r="AK38" s="1"/>
    </row>
    <row r="39" spans="4:38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B39" s="2"/>
      <c r="AC39" s="2"/>
      <c r="AD39" s="1"/>
      <c r="AE39" s="1"/>
      <c r="AF39" s="1"/>
      <c r="AG39" s="1"/>
      <c r="AH39" s="1"/>
      <c r="AI39" s="1"/>
      <c r="AJ39" s="1"/>
      <c r="AK39" s="1"/>
    </row>
    <row r="40" spans="4:38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B40" s="2"/>
      <c r="AC40" s="2"/>
      <c r="AD40" s="1"/>
      <c r="AE40" s="1"/>
      <c r="AF40" s="1"/>
      <c r="AG40" s="1"/>
      <c r="AH40" s="1"/>
      <c r="AI40" s="1"/>
      <c r="AJ40" s="1"/>
      <c r="AK40" s="1"/>
    </row>
    <row r="41" spans="4:38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B41" s="2"/>
      <c r="AC41" s="2"/>
      <c r="AD41" s="1"/>
      <c r="AE41" s="1"/>
      <c r="AF41" s="1"/>
      <c r="AG41" s="1"/>
      <c r="AH41" s="1"/>
      <c r="AI41" s="1"/>
      <c r="AJ41" s="1"/>
      <c r="AK41" s="1"/>
    </row>
    <row r="42" spans="4:38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B42" s="2"/>
      <c r="AC42" s="2"/>
      <c r="AD42" s="1"/>
      <c r="AE42" s="1"/>
      <c r="AF42" s="1"/>
      <c r="AG42" s="1"/>
      <c r="AH42" s="1"/>
      <c r="AI42" s="1"/>
      <c r="AJ42" s="1"/>
      <c r="AK42" s="1"/>
    </row>
    <row r="43" spans="4:38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B43" s="2"/>
      <c r="AC43" s="2"/>
      <c r="AD43" s="1"/>
      <c r="AE43" s="1"/>
      <c r="AF43" s="1"/>
      <c r="AG43" s="1"/>
      <c r="AH43" s="1"/>
      <c r="AI43" s="1"/>
      <c r="AJ43" s="1"/>
      <c r="AK43" s="1"/>
    </row>
    <row r="44" spans="4:38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B44" s="2"/>
      <c r="AC44" s="2"/>
      <c r="AD44" s="1"/>
      <c r="AE44" s="1"/>
      <c r="AF44" s="1"/>
      <c r="AG44" s="1"/>
      <c r="AH44" s="1"/>
      <c r="AI44" s="1"/>
      <c r="AJ44" s="1"/>
      <c r="AK44" s="1"/>
      <c r="AL44" s="1"/>
    </row>
    <row r="45" spans="4:38" x14ac:dyDescent="0.3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B45" s="2"/>
      <c r="AC45" s="2"/>
      <c r="AD45" s="1"/>
      <c r="AE45" s="1"/>
      <c r="AF45" s="1"/>
      <c r="AG45" s="1"/>
      <c r="AH45" s="1"/>
      <c r="AI45" s="1"/>
      <c r="AJ45" s="1"/>
      <c r="AK45" s="1"/>
      <c r="AL45" s="1"/>
    </row>
    <row r="46" spans="4:38" x14ac:dyDescent="0.3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B46" s="2"/>
      <c r="AC46" s="2"/>
      <c r="AD46" s="1"/>
      <c r="AE46" s="1"/>
      <c r="AF46" s="1"/>
      <c r="AG46" s="1"/>
      <c r="AH46" s="1"/>
      <c r="AI46" s="1"/>
      <c r="AJ46" s="1"/>
      <c r="AK46" s="1"/>
    </row>
    <row r="47" spans="4:38" x14ac:dyDescent="0.3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B47" s="2"/>
      <c r="AC47" s="2"/>
      <c r="AD47" s="1"/>
      <c r="AE47" s="1"/>
      <c r="AF47" s="1"/>
      <c r="AG47" s="1"/>
      <c r="AH47" s="1"/>
      <c r="AI47" s="1"/>
      <c r="AJ47" s="1"/>
      <c r="AK47" s="1"/>
    </row>
    <row r="48" spans="4:38" x14ac:dyDescent="0.3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B48" s="2"/>
      <c r="AC48" s="2"/>
      <c r="AD48" s="1"/>
      <c r="AE48" s="1"/>
      <c r="AF48" s="1"/>
      <c r="AG48" s="1"/>
      <c r="AH48" s="1"/>
      <c r="AI48" s="1"/>
      <c r="AJ48" s="1"/>
      <c r="AK48" s="1"/>
    </row>
    <row r="49" spans="4:37" x14ac:dyDescent="0.3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B49" s="2"/>
      <c r="AC49" s="2"/>
      <c r="AD49" s="1"/>
      <c r="AE49" s="1"/>
      <c r="AF49" s="1"/>
      <c r="AG49" s="1"/>
      <c r="AH49" s="1"/>
      <c r="AI49" s="1"/>
      <c r="AJ49" s="1"/>
      <c r="AK49" s="1"/>
    </row>
    <row r="50" spans="4:37" x14ac:dyDescent="0.3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B50" s="2"/>
      <c r="AC50" s="2"/>
      <c r="AD50" s="1"/>
      <c r="AE50" s="1"/>
      <c r="AF50" s="1"/>
      <c r="AG50" s="1"/>
      <c r="AH50" s="1"/>
      <c r="AI50" s="1"/>
      <c r="AJ50" s="1"/>
      <c r="AK50" s="1"/>
    </row>
    <row r="51" spans="4:37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B51" s="2"/>
      <c r="AC51" s="2"/>
      <c r="AD51" s="1"/>
      <c r="AE51" s="1"/>
      <c r="AF51" s="1"/>
      <c r="AG51" s="1"/>
      <c r="AH51" s="1"/>
      <c r="AI51" s="1"/>
      <c r="AJ51" s="1"/>
      <c r="AK51" s="1"/>
    </row>
    <row r="52" spans="4:37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B52" s="2"/>
      <c r="AC52" s="2"/>
      <c r="AD52" s="1"/>
      <c r="AE52" s="1"/>
      <c r="AF52" s="1"/>
      <c r="AG52" s="1"/>
      <c r="AH52" s="1"/>
      <c r="AI52" s="1"/>
      <c r="AJ52" s="1"/>
      <c r="AK52" s="1"/>
    </row>
    <row r="53" spans="4:37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B53" s="2"/>
      <c r="AC53" s="2"/>
      <c r="AD53" s="1"/>
      <c r="AE53" s="1"/>
      <c r="AF53" s="1"/>
      <c r="AG53" s="1"/>
      <c r="AH53" s="1"/>
      <c r="AI53" s="1"/>
      <c r="AJ53" s="1"/>
      <c r="AK53" s="1"/>
    </row>
    <row r="54" spans="4:37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B54" s="2"/>
      <c r="AC54" s="2"/>
      <c r="AD54" s="1"/>
      <c r="AE54" s="1"/>
      <c r="AF54" s="1"/>
      <c r="AG54" s="1"/>
      <c r="AH54" s="1"/>
      <c r="AI54" s="1"/>
      <c r="AJ54" s="1"/>
      <c r="AK54" s="1"/>
    </row>
    <row r="55" spans="4:37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B55" s="2"/>
      <c r="AC55" s="2"/>
      <c r="AD55" s="1"/>
      <c r="AE55" s="1"/>
      <c r="AF55" s="1"/>
      <c r="AG55" s="1"/>
      <c r="AH55" s="1"/>
      <c r="AI55" s="1"/>
      <c r="AJ55" s="1"/>
      <c r="AK55" s="1"/>
    </row>
    <row r="56" spans="4:37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B56" s="2"/>
      <c r="AC56" s="2"/>
      <c r="AD56" s="1"/>
      <c r="AE56" s="1"/>
      <c r="AF56" s="1"/>
      <c r="AG56" s="1"/>
      <c r="AH56" s="1"/>
      <c r="AI56" s="1"/>
      <c r="AJ56" s="1"/>
      <c r="AK56" s="1"/>
    </row>
    <row r="57" spans="4:37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B57" s="2"/>
      <c r="AC57" s="2"/>
      <c r="AD57" s="1"/>
      <c r="AE57" s="1"/>
      <c r="AF57" s="1"/>
      <c r="AG57" s="1"/>
      <c r="AH57" s="1"/>
      <c r="AI57" s="1"/>
      <c r="AJ57" s="1"/>
      <c r="AK57" s="1"/>
    </row>
    <row r="58" spans="4:37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B58" s="2"/>
      <c r="AC58" s="2"/>
      <c r="AD58" s="1"/>
      <c r="AE58" s="1"/>
      <c r="AF58" s="1"/>
      <c r="AG58" s="1"/>
      <c r="AH58" s="1"/>
      <c r="AI58" s="1"/>
      <c r="AJ58" s="1"/>
      <c r="AK58" s="1"/>
    </row>
    <row r="59" spans="4:37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B59" s="2"/>
      <c r="AC59" s="2"/>
      <c r="AD59" s="1"/>
      <c r="AE59" s="1"/>
      <c r="AF59" s="1"/>
      <c r="AG59" s="1"/>
      <c r="AH59" s="1"/>
      <c r="AI59" s="1"/>
      <c r="AJ59" s="1"/>
      <c r="AK59" s="1"/>
    </row>
    <row r="60" spans="4:37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B60" s="2"/>
      <c r="AC60" s="2"/>
      <c r="AD60" s="1"/>
      <c r="AE60" s="1"/>
      <c r="AF60" s="1"/>
      <c r="AG60" s="1"/>
      <c r="AH60" s="1"/>
      <c r="AI60" s="1"/>
      <c r="AJ60" s="1"/>
      <c r="AK60" s="1"/>
    </row>
    <row r="61" spans="4:37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B61" s="2"/>
      <c r="AC61" s="2"/>
      <c r="AD61" s="1"/>
      <c r="AE61" s="1"/>
      <c r="AF61" s="1"/>
      <c r="AG61" s="1"/>
      <c r="AH61" s="1"/>
      <c r="AI61" s="1"/>
      <c r="AJ61" s="1"/>
      <c r="AK61" s="1"/>
    </row>
    <row r="62" spans="4:37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B62" s="2"/>
      <c r="AC62" s="2"/>
      <c r="AD62" s="1"/>
      <c r="AE62" s="1"/>
      <c r="AF62" s="1"/>
      <c r="AG62" s="1"/>
      <c r="AH62" s="1"/>
      <c r="AI62" s="1"/>
      <c r="AJ62" s="1"/>
      <c r="AK62" s="1"/>
    </row>
    <row r="63" spans="4:37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B63" s="2"/>
      <c r="AC63" s="2"/>
      <c r="AD63" s="1"/>
      <c r="AE63" s="1"/>
      <c r="AF63" s="1"/>
      <c r="AG63" s="1"/>
      <c r="AH63" s="1"/>
      <c r="AI63" s="1"/>
      <c r="AJ63" s="1"/>
      <c r="AK63" s="1"/>
    </row>
    <row r="64" spans="4:37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B64" s="2"/>
      <c r="AC64" s="2"/>
      <c r="AD64" s="1"/>
      <c r="AE64" s="1"/>
      <c r="AF64" s="1"/>
      <c r="AG64" s="1"/>
      <c r="AH64" s="1"/>
      <c r="AI64" s="1"/>
      <c r="AJ64" s="1"/>
      <c r="AK64" s="1"/>
    </row>
    <row r="65" spans="4:37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B65" s="2"/>
      <c r="AC65" s="2"/>
      <c r="AD65" s="1"/>
      <c r="AE65" s="1"/>
      <c r="AF65" s="1"/>
      <c r="AG65" s="1"/>
      <c r="AH65" s="1"/>
      <c r="AI65" s="1"/>
      <c r="AJ65" s="1"/>
      <c r="AK65" s="1"/>
    </row>
    <row r="66" spans="4:37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B66" s="2"/>
      <c r="AC66" s="2"/>
      <c r="AD66" s="1"/>
      <c r="AE66" s="1"/>
      <c r="AF66" s="1"/>
      <c r="AG66" s="1"/>
      <c r="AH66" s="1"/>
      <c r="AI66" s="1"/>
      <c r="AJ66" s="1"/>
      <c r="AK66" s="1"/>
    </row>
    <row r="67" spans="4:37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B67" s="2"/>
      <c r="AC67" s="2"/>
      <c r="AD67" s="1"/>
      <c r="AE67" s="1"/>
      <c r="AF67" s="1"/>
      <c r="AG67" s="1"/>
      <c r="AH67" s="1"/>
      <c r="AI67" s="1"/>
      <c r="AJ67" s="1"/>
      <c r="AK67" s="1"/>
    </row>
    <row r="68" spans="4:37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B68" s="2"/>
      <c r="AC68" s="2"/>
      <c r="AD68" s="1"/>
      <c r="AE68" s="1"/>
      <c r="AF68" s="1"/>
      <c r="AG68" s="1"/>
      <c r="AH68" s="1"/>
      <c r="AI68" s="1"/>
      <c r="AJ68" s="1"/>
      <c r="AK68" s="1"/>
    </row>
    <row r="69" spans="4:37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B69" s="2"/>
      <c r="AC69" s="2"/>
      <c r="AD69" s="1"/>
      <c r="AE69" s="1"/>
      <c r="AF69" s="1"/>
      <c r="AG69" s="1"/>
      <c r="AH69" s="1"/>
      <c r="AI69" s="1"/>
      <c r="AJ69" s="1"/>
      <c r="AK69" s="1"/>
    </row>
    <row r="70" spans="4:37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B70" s="2"/>
      <c r="AC70" s="2"/>
      <c r="AD70" s="1"/>
      <c r="AE70" s="1"/>
      <c r="AF70" s="1"/>
      <c r="AG70" s="1"/>
      <c r="AH70" s="1"/>
      <c r="AI70" s="1"/>
      <c r="AJ70" s="1"/>
      <c r="AK70" s="1"/>
    </row>
    <row r="71" spans="4:37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B71" s="2"/>
      <c r="AC71" s="2"/>
      <c r="AD71" s="1"/>
      <c r="AE71" s="1"/>
      <c r="AF71" s="1"/>
      <c r="AG71" s="1"/>
      <c r="AH71" s="1"/>
      <c r="AI71" s="1"/>
      <c r="AJ71" s="1"/>
      <c r="AK7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1F49-6AC9-4B71-BFA4-7BD17AE2A6F5}">
  <sheetPr codeName="Sheet4"/>
  <dimension ref="A1:AF24"/>
  <sheetViews>
    <sheetView topLeftCell="P1" zoomScaleNormal="100" workbookViewId="0">
      <selection activeCell="T1" sqref="T1"/>
    </sheetView>
  </sheetViews>
  <sheetFormatPr defaultRowHeight="14.4" x14ac:dyDescent="0.3"/>
  <cols>
    <col min="1" max="1" width="12" bestFit="1" customWidth="1"/>
    <col min="2" max="2" width="8.33203125" bestFit="1" customWidth="1"/>
    <col min="3" max="3" width="9.44140625" bestFit="1" customWidth="1"/>
    <col min="4" max="4" width="11.5546875" bestFit="1" customWidth="1"/>
    <col min="5" max="5" width="16.109375" bestFit="1" customWidth="1"/>
    <col min="6" max="6" width="16.109375" customWidth="1"/>
    <col min="7" max="7" width="16.109375" hidden="1" customWidth="1"/>
    <col min="8" max="8" width="14.33203125" style="9" bestFit="1" customWidth="1"/>
    <col min="9" max="9" width="8.88671875" bestFit="1" customWidth="1"/>
    <col min="10" max="10" width="10.88671875" hidden="1" customWidth="1"/>
    <col min="11" max="11" width="11.6640625" bestFit="1" customWidth="1"/>
    <col min="12" max="12" width="24.88671875" customWidth="1"/>
    <col min="13" max="13" width="12.5546875" bestFit="1" customWidth="1"/>
    <col min="14" max="14" width="17.33203125" customWidth="1"/>
    <col min="15" max="16" width="10.6640625" customWidth="1"/>
    <col min="17" max="17" width="9.88671875" customWidth="1"/>
    <col min="18" max="18" width="8.33203125" customWidth="1"/>
    <col min="19" max="20" width="11.6640625" customWidth="1"/>
    <col min="21" max="21" width="8.44140625" bestFit="1" customWidth="1"/>
    <col min="22" max="22" width="10.33203125" bestFit="1" customWidth="1"/>
    <col min="23" max="23" width="5.88671875" bestFit="1" customWidth="1"/>
    <col min="24" max="24" width="9.33203125" bestFit="1" customWidth="1"/>
    <col min="25" max="25" width="6" bestFit="1" customWidth="1"/>
    <col min="26" max="26" width="10.33203125" bestFit="1" customWidth="1"/>
    <col min="27" max="27" width="10.33203125" customWidth="1"/>
    <col min="28" max="28" width="10" bestFit="1" customWidth="1"/>
    <col min="29" max="29" width="12.88671875" bestFit="1" customWidth="1"/>
    <col min="30" max="30" width="9.6640625" bestFit="1" customWidth="1"/>
    <col min="31" max="31" width="7.33203125" bestFit="1" customWidth="1"/>
  </cols>
  <sheetData>
    <row r="1" spans="1:32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156</v>
      </c>
      <c r="U1" s="4" t="s">
        <v>94</v>
      </c>
      <c r="V1" s="4" t="s">
        <v>95</v>
      </c>
      <c r="W1" s="4" t="s">
        <v>96</v>
      </c>
      <c r="X1" s="4" t="s">
        <v>97</v>
      </c>
      <c r="Y1" s="4" t="s">
        <v>98</v>
      </c>
      <c r="Z1" s="4" t="s">
        <v>99</v>
      </c>
      <c r="AA1" s="4" t="s">
        <v>101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</row>
    <row r="2" spans="1:32" x14ac:dyDescent="0.3">
      <c r="B2" s="1" t="s">
        <v>24</v>
      </c>
      <c r="C2" s="9" t="s">
        <v>25</v>
      </c>
      <c r="D2" s="2" t="s">
        <v>26</v>
      </c>
      <c r="E2" s="2" t="s">
        <v>27</v>
      </c>
      <c r="F2" s="2" t="s">
        <v>42</v>
      </c>
      <c r="G2" s="2">
        <f ca="1">TODAY()+F2</f>
        <v>45596</v>
      </c>
      <c r="H2" s="2" t="str">
        <f ca="1">TEXT(G2, "YYYY-MM-DD")</f>
        <v>2024-10-31</v>
      </c>
      <c r="I2" s="2" t="s">
        <v>28</v>
      </c>
      <c r="J2" s="2">
        <f ca="1">(DATE(LEFT(H2,4),MID(H2,6,2), RIGHT(H2,2)))+(I2-1)</f>
        <v>45598</v>
      </c>
      <c r="K2" s="2" t="str">
        <f ca="1">TEXT(J2, "yyyy-mm-dd")</f>
        <v>2024-11-02</v>
      </c>
      <c r="L2" s="2" t="s">
        <v>29</v>
      </c>
      <c r="M2" s="2" t="s">
        <v>30</v>
      </c>
      <c r="N2" s="2"/>
      <c r="O2" s="2" t="s">
        <v>31</v>
      </c>
      <c r="P2" s="2" t="s">
        <v>32</v>
      </c>
      <c r="Q2" s="2"/>
      <c r="R2" s="2" t="s">
        <v>33</v>
      </c>
      <c r="S2" s="2" t="s">
        <v>34</v>
      </c>
      <c r="T2" s="2"/>
      <c r="U2" t="s">
        <v>100</v>
      </c>
      <c r="V2">
        <v>0</v>
      </c>
      <c r="W2">
        <v>0</v>
      </c>
      <c r="X2">
        <v>0</v>
      </c>
      <c r="Y2">
        <v>2000</v>
      </c>
      <c r="Z2" t="s">
        <v>24</v>
      </c>
      <c r="AA2" s="1" t="s">
        <v>104</v>
      </c>
      <c r="AB2" s="12">
        <v>2500</v>
      </c>
      <c r="AC2" s="2" t="s">
        <v>35</v>
      </c>
      <c r="AD2" s="12" t="s">
        <v>36</v>
      </c>
      <c r="AE2" s="1">
        <v>500</v>
      </c>
      <c r="AF2" t="str">
        <f>VLOOKUP(AC2, Products!$A$2:$B$3, 2, FALSE)</f>
        <v>https://policy.poweredbycovermore.com/partners/cba/files/documents/pds/PDS_CB2.pdf</v>
      </c>
    </row>
    <row r="3" spans="1:32" x14ac:dyDescent="0.3">
      <c r="B3" s="1" t="s">
        <v>24</v>
      </c>
      <c r="C3" s="9" t="s">
        <v>25</v>
      </c>
      <c r="D3" s="2" t="s">
        <v>26</v>
      </c>
      <c r="E3" s="2" t="s">
        <v>38</v>
      </c>
      <c r="F3" s="2" t="s">
        <v>42</v>
      </c>
      <c r="G3" s="2">
        <f t="shared" ref="G3:G22" ca="1" si="0">TODAY()+F3</f>
        <v>45596</v>
      </c>
      <c r="H3" s="2" t="str">
        <f t="shared" ref="H3:H22" ca="1" si="1">TEXT(G3, "YYYY-MM-DD")</f>
        <v>2024-10-31</v>
      </c>
      <c r="I3" s="2" t="s">
        <v>39</v>
      </c>
      <c r="J3" s="2">
        <f t="shared" ref="J3:J22" ca="1" si="2">(DATE(LEFT(H3,4),MID(H3,6,2), RIGHT(H3,2)))+(I3-1)</f>
        <v>45605</v>
      </c>
      <c r="K3" s="2" t="str">
        <f t="shared" ref="K3:K22" ca="1" si="3">TEXT(J3, "yyyy-mm-dd")</f>
        <v>2024-11-09</v>
      </c>
      <c r="L3" s="2" t="s">
        <v>29</v>
      </c>
      <c r="M3" s="2" t="s">
        <v>30</v>
      </c>
      <c r="N3" s="2"/>
      <c r="O3" s="2" t="s">
        <v>31</v>
      </c>
      <c r="P3" s="2" t="s">
        <v>32</v>
      </c>
      <c r="Q3" s="2" t="s">
        <v>32</v>
      </c>
      <c r="R3" s="2" t="s">
        <v>33</v>
      </c>
      <c r="S3" s="2"/>
      <c r="T3" s="2"/>
      <c r="Y3">
        <v>4000</v>
      </c>
      <c r="Z3" t="s">
        <v>24</v>
      </c>
      <c r="AA3" s="1" t="s">
        <v>105</v>
      </c>
      <c r="AB3" s="12">
        <v>2501</v>
      </c>
      <c r="AC3" s="2" t="s">
        <v>35</v>
      </c>
      <c r="AD3" s="12" t="s">
        <v>40</v>
      </c>
      <c r="AE3" s="1">
        <v>500</v>
      </c>
      <c r="AF3" t="str">
        <f>VLOOKUP(AC3, Products!$A$2:$B$3, 2, FALSE)</f>
        <v>https://policy.poweredbycovermore.com/partners/cba/files/documents/pds/PDS_CB2.pdf</v>
      </c>
    </row>
    <row r="4" spans="1:32" x14ac:dyDescent="0.3">
      <c r="B4" s="1" t="s">
        <v>24</v>
      </c>
      <c r="C4" s="9" t="s">
        <v>25</v>
      </c>
      <c r="D4" s="2" t="s">
        <v>26</v>
      </c>
      <c r="E4" s="2" t="s">
        <v>41</v>
      </c>
      <c r="F4" s="2" t="s">
        <v>42</v>
      </c>
      <c r="G4" s="2">
        <f t="shared" ca="1" si="0"/>
        <v>45596</v>
      </c>
      <c r="H4" s="2" t="str">
        <f t="shared" ca="1" si="1"/>
        <v>2024-10-31</v>
      </c>
      <c r="I4" s="2" t="s">
        <v>39</v>
      </c>
      <c r="J4" s="2">
        <f t="shared" ca="1" si="2"/>
        <v>45605</v>
      </c>
      <c r="K4" s="2" t="str">
        <f t="shared" ca="1" si="3"/>
        <v>2024-11-09</v>
      </c>
      <c r="L4" s="2" t="s">
        <v>29</v>
      </c>
      <c r="M4" s="2" t="s">
        <v>30</v>
      </c>
      <c r="N4" s="2"/>
      <c r="O4" s="2" t="s">
        <v>31</v>
      </c>
      <c r="P4" s="2" t="s">
        <v>42</v>
      </c>
      <c r="Q4" s="2"/>
      <c r="R4" s="2" t="s">
        <v>33</v>
      </c>
      <c r="S4" s="2"/>
      <c r="T4" s="2"/>
      <c r="Y4">
        <v>5000</v>
      </c>
      <c r="Z4" t="s">
        <v>24</v>
      </c>
      <c r="AA4" s="1" t="s">
        <v>106</v>
      </c>
      <c r="AB4" s="12">
        <v>2502</v>
      </c>
      <c r="AC4" s="2" t="s">
        <v>35</v>
      </c>
      <c r="AD4" s="12" t="s">
        <v>43</v>
      </c>
      <c r="AE4" s="1">
        <v>500</v>
      </c>
      <c r="AF4" t="str">
        <f>VLOOKUP(AC4, Products!$A$2:$B$3, 2, FALSE)</f>
        <v>https://policy.poweredbycovermore.com/partners/cba/files/documents/pds/PDS_CB2.pdf</v>
      </c>
    </row>
    <row r="5" spans="1:32" x14ac:dyDescent="0.3">
      <c r="B5" s="1" t="s">
        <v>24</v>
      </c>
      <c r="C5" s="9" t="s">
        <v>25</v>
      </c>
      <c r="D5" s="2" t="s">
        <v>44</v>
      </c>
      <c r="E5" s="2" t="s">
        <v>45</v>
      </c>
      <c r="F5" s="2" t="s">
        <v>42</v>
      </c>
      <c r="G5" s="2">
        <f t="shared" ca="1" si="0"/>
        <v>45596</v>
      </c>
      <c r="H5" s="2" t="str">
        <f t="shared" ca="1" si="1"/>
        <v>2024-10-31</v>
      </c>
      <c r="I5" s="2" t="s">
        <v>39</v>
      </c>
      <c r="J5" s="2">
        <f t="shared" ca="1" si="2"/>
        <v>45605</v>
      </c>
      <c r="K5" s="2" t="str">
        <f t="shared" ca="1" si="3"/>
        <v>2024-11-09</v>
      </c>
      <c r="L5" s="2" t="s">
        <v>29</v>
      </c>
      <c r="M5" s="2" t="s">
        <v>30</v>
      </c>
      <c r="N5" s="2"/>
      <c r="O5" s="2" t="s">
        <v>31</v>
      </c>
      <c r="P5" s="2" t="s">
        <v>32</v>
      </c>
      <c r="Q5" s="2"/>
      <c r="R5" s="2" t="s">
        <v>33</v>
      </c>
      <c r="S5" s="2"/>
      <c r="T5" s="2"/>
      <c r="Y5">
        <v>6000</v>
      </c>
      <c r="Z5" t="s">
        <v>24</v>
      </c>
      <c r="AA5" s="1" t="s">
        <v>107</v>
      </c>
      <c r="AB5" s="12">
        <v>2503</v>
      </c>
      <c r="AC5" s="2" t="s">
        <v>35</v>
      </c>
      <c r="AD5" s="12" t="s">
        <v>47</v>
      </c>
      <c r="AE5" s="1">
        <v>500</v>
      </c>
      <c r="AF5" t="str">
        <f>VLOOKUP(AC5, Products!$A$2:$B$3, 2, FALSE)</f>
        <v>https://policy.poweredbycovermore.com/partners/cba/files/documents/pds/PDS_CB2.pdf</v>
      </c>
    </row>
    <row r="6" spans="1:32" x14ac:dyDescent="0.3">
      <c r="B6" s="1" t="s">
        <v>24</v>
      </c>
      <c r="C6" s="9" t="s">
        <v>25</v>
      </c>
      <c r="D6" s="2" t="s">
        <v>44</v>
      </c>
      <c r="E6" s="2" t="s">
        <v>48</v>
      </c>
      <c r="F6" s="2" t="s">
        <v>42</v>
      </c>
      <c r="G6" s="2">
        <f t="shared" ca="1" si="0"/>
        <v>45596</v>
      </c>
      <c r="H6" s="2" t="str">
        <f t="shared" ca="1" si="1"/>
        <v>2024-10-31</v>
      </c>
      <c r="I6" s="2" t="s">
        <v>39</v>
      </c>
      <c r="J6" s="2">
        <f t="shared" ca="1" si="2"/>
        <v>45605</v>
      </c>
      <c r="K6" s="2" t="str">
        <f t="shared" ca="1" si="3"/>
        <v>2024-11-09</v>
      </c>
      <c r="L6" s="2" t="s">
        <v>29</v>
      </c>
      <c r="M6" s="2" t="s">
        <v>30</v>
      </c>
      <c r="N6" s="2"/>
      <c r="O6" s="2" t="s">
        <v>31</v>
      </c>
      <c r="P6" s="2" t="s">
        <v>32</v>
      </c>
      <c r="Q6" s="2" t="s">
        <v>32</v>
      </c>
      <c r="R6" s="2" t="s">
        <v>33</v>
      </c>
      <c r="S6" s="2"/>
      <c r="T6" s="2"/>
      <c r="Z6" t="s">
        <v>24</v>
      </c>
      <c r="AA6" s="1" t="s">
        <v>108</v>
      </c>
      <c r="AB6" s="12">
        <v>2504</v>
      </c>
      <c r="AC6" s="2" t="s">
        <v>35</v>
      </c>
      <c r="AD6" s="12" t="s">
        <v>50</v>
      </c>
      <c r="AE6" s="1">
        <v>500</v>
      </c>
      <c r="AF6" t="str">
        <f>VLOOKUP(AC6, Products!$A$2:$B$3, 2, FALSE)</f>
        <v>https://policy.poweredbycovermore.com/partners/cba/files/documents/pds/PDS_CB2.pdf</v>
      </c>
    </row>
    <row r="7" spans="1:32" x14ac:dyDescent="0.3">
      <c r="B7" s="1" t="s">
        <v>24</v>
      </c>
      <c r="C7" s="9" t="s">
        <v>25</v>
      </c>
      <c r="D7" s="2" t="s">
        <v>44</v>
      </c>
      <c r="E7" s="2" t="s">
        <v>51</v>
      </c>
      <c r="F7" s="2" t="s">
        <v>42</v>
      </c>
      <c r="G7" s="2">
        <f t="shared" ca="1" si="0"/>
        <v>45596</v>
      </c>
      <c r="H7" s="2" t="str">
        <f t="shared" ca="1" si="1"/>
        <v>2024-10-31</v>
      </c>
      <c r="I7" s="2" t="s">
        <v>53</v>
      </c>
      <c r="J7" s="2">
        <f t="shared" ca="1" si="2"/>
        <v>45625</v>
      </c>
      <c r="K7" s="2" t="str">
        <f t="shared" ca="1" si="3"/>
        <v>2024-11-29</v>
      </c>
      <c r="L7" s="2" t="s">
        <v>29</v>
      </c>
      <c r="M7" s="2" t="s">
        <v>30</v>
      </c>
      <c r="N7" s="2"/>
      <c r="O7" s="2" t="s">
        <v>31</v>
      </c>
      <c r="P7" s="2" t="s">
        <v>42</v>
      </c>
      <c r="Q7" s="2"/>
      <c r="R7" s="2" t="s">
        <v>33</v>
      </c>
      <c r="S7" s="2"/>
      <c r="T7" s="2"/>
      <c r="Z7" t="s">
        <v>24</v>
      </c>
      <c r="AA7" s="1" t="s">
        <v>102</v>
      </c>
      <c r="AB7" s="12">
        <v>2505</v>
      </c>
      <c r="AC7" s="2" t="s">
        <v>35</v>
      </c>
      <c r="AD7" s="12" t="s">
        <v>54</v>
      </c>
      <c r="AE7" s="1">
        <v>500</v>
      </c>
      <c r="AF7" t="str">
        <f>VLOOKUP(AC7, Products!$A$2:$B$3, 2, FALSE)</f>
        <v>https://policy.poweredbycovermore.com/partners/cba/files/documents/pds/PDS_CB2.pdf</v>
      </c>
    </row>
    <row r="8" spans="1:32" x14ac:dyDescent="0.3">
      <c r="B8" s="1" t="s">
        <v>24</v>
      </c>
      <c r="C8" s="9" t="s">
        <v>25</v>
      </c>
      <c r="D8" s="2" t="s">
        <v>55</v>
      </c>
      <c r="E8" s="2" t="s">
        <v>56</v>
      </c>
      <c r="F8" s="2" t="s">
        <v>42</v>
      </c>
      <c r="G8" s="2">
        <f t="shared" ca="1" si="0"/>
        <v>45596</v>
      </c>
      <c r="H8" s="2" t="str">
        <f t="shared" ca="1" si="1"/>
        <v>2024-10-31</v>
      </c>
      <c r="I8" s="2" t="s">
        <v>53</v>
      </c>
      <c r="J8" s="2">
        <f t="shared" ca="1" si="2"/>
        <v>45625</v>
      </c>
      <c r="K8" s="2" t="str">
        <f t="shared" ca="1" si="3"/>
        <v>2024-11-29</v>
      </c>
      <c r="L8" s="2" t="s">
        <v>29</v>
      </c>
      <c r="M8" s="2" t="s">
        <v>30</v>
      </c>
      <c r="N8" s="2"/>
      <c r="O8" s="2" t="s">
        <v>31</v>
      </c>
      <c r="P8" s="2" t="s">
        <v>32</v>
      </c>
      <c r="Q8" s="2"/>
      <c r="R8" s="2" t="s">
        <v>33</v>
      </c>
      <c r="S8" s="2"/>
      <c r="T8" s="2"/>
      <c r="Z8" t="s">
        <v>24</v>
      </c>
      <c r="AA8" s="1" t="s">
        <v>103</v>
      </c>
      <c r="AB8" s="12">
        <v>2506</v>
      </c>
      <c r="AC8" s="2" t="s">
        <v>35</v>
      </c>
      <c r="AD8" s="12" t="s">
        <v>58</v>
      </c>
      <c r="AE8" s="1">
        <v>500</v>
      </c>
      <c r="AF8" t="str">
        <f>VLOOKUP(AC8, Products!$A$2:$B$3, 2, FALSE)</f>
        <v>https://policy.poweredbycovermore.com/partners/cba/files/documents/pds/PDS_CB2.pdf</v>
      </c>
    </row>
    <row r="9" spans="1:32" x14ac:dyDescent="0.3">
      <c r="B9" s="1" t="s">
        <v>24</v>
      </c>
      <c r="C9" s="9" t="s">
        <v>25</v>
      </c>
      <c r="D9" s="2" t="s">
        <v>55</v>
      </c>
      <c r="E9" s="2" t="s">
        <v>59</v>
      </c>
      <c r="F9" s="2" t="s">
        <v>42</v>
      </c>
      <c r="G9" s="2">
        <f t="shared" ca="1" si="0"/>
        <v>45596</v>
      </c>
      <c r="H9" s="2" t="str">
        <f t="shared" ca="1" si="1"/>
        <v>2024-10-31</v>
      </c>
      <c r="I9" s="2" t="s">
        <v>53</v>
      </c>
      <c r="J9" s="2">
        <f t="shared" ca="1" si="2"/>
        <v>45625</v>
      </c>
      <c r="K9" s="2" t="str">
        <f t="shared" ca="1" si="3"/>
        <v>2024-11-29</v>
      </c>
      <c r="L9" s="2" t="s">
        <v>29</v>
      </c>
      <c r="M9" s="2" t="s">
        <v>30</v>
      </c>
      <c r="N9" s="2"/>
      <c r="O9" s="2" t="s">
        <v>31</v>
      </c>
      <c r="P9" s="2" t="s">
        <v>32</v>
      </c>
      <c r="Q9" s="2" t="s">
        <v>32</v>
      </c>
      <c r="R9" s="2" t="s">
        <v>33</v>
      </c>
      <c r="S9" s="2"/>
      <c r="T9" s="2"/>
      <c r="Z9" t="s">
        <v>24</v>
      </c>
      <c r="AA9" s="1" t="s">
        <v>104</v>
      </c>
      <c r="AB9" s="12">
        <v>2507</v>
      </c>
      <c r="AC9" s="2" t="s">
        <v>35</v>
      </c>
      <c r="AD9" s="12" t="s">
        <v>60</v>
      </c>
      <c r="AE9" s="1">
        <v>500</v>
      </c>
      <c r="AF9" t="str">
        <f>VLOOKUP(AC9, Products!$A$2:$B$3, 2, FALSE)</f>
        <v>https://policy.poweredbycovermore.com/partners/cba/files/documents/pds/PDS_CB2.pdf</v>
      </c>
    </row>
    <row r="10" spans="1:32" x14ac:dyDescent="0.3">
      <c r="B10" s="1" t="s">
        <v>24</v>
      </c>
      <c r="C10" s="9" t="s">
        <v>25</v>
      </c>
      <c r="D10" s="2" t="s">
        <v>55</v>
      </c>
      <c r="E10" s="2" t="s">
        <v>61</v>
      </c>
      <c r="F10" s="2" t="s">
        <v>42</v>
      </c>
      <c r="G10" s="2">
        <f t="shared" ca="1" si="0"/>
        <v>45596</v>
      </c>
      <c r="H10" s="2" t="str">
        <f t="shared" ca="1" si="1"/>
        <v>2024-10-31</v>
      </c>
      <c r="I10" s="2" t="s">
        <v>62</v>
      </c>
      <c r="J10" s="2">
        <f t="shared" ca="1" si="2"/>
        <v>45640</v>
      </c>
      <c r="K10" s="2" t="str">
        <f t="shared" ca="1" si="3"/>
        <v>2024-12-14</v>
      </c>
      <c r="L10" s="2" t="s">
        <v>29</v>
      </c>
      <c r="M10" s="2" t="s">
        <v>30</v>
      </c>
      <c r="N10" s="2"/>
      <c r="O10" s="2" t="s">
        <v>31</v>
      </c>
      <c r="P10" s="2" t="s">
        <v>42</v>
      </c>
      <c r="Q10" s="2"/>
      <c r="R10" s="2" t="s">
        <v>33</v>
      </c>
      <c r="S10" s="2"/>
      <c r="T10" s="2"/>
      <c r="Z10" t="s">
        <v>24</v>
      </c>
      <c r="AA10" s="1" t="s">
        <v>105</v>
      </c>
      <c r="AB10" s="12">
        <v>2508</v>
      </c>
      <c r="AC10" s="2" t="s">
        <v>35</v>
      </c>
      <c r="AD10" s="12" t="s">
        <v>63</v>
      </c>
      <c r="AE10" s="1">
        <v>500</v>
      </c>
      <c r="AF10" t="str">
        <f>VLOOKUP(AC10, Products!$A$2:$B$3, 2, FALSE)</f>
        <v>https://policy.poweredbycovermore.com/partners/cba/files/documents/pds/PDS_CB2.pdf</v>
      </c>
    </row>
    <row r="11" spans="1:32" x14ac:dyDescent="0.3">
      <c r="B11" s="1" t="s">
        <v>24</v>
      </c>
      <c r="C11" s="9" t="s">
        <v>25</v>
      </c>
      <c r="D11" s="2" t="s">
        <v>64</v>
      </c>
      <c r="E11" s="2" t="s">
        <v>65</v>
      </c>
      <c r="F11" s="2" t="s">
        <v>42</v>
      </c>
      <c r="G11" s="2">
        <f t="shared" ca="1" si="0"/>
        <v>45596</v>
      </c>
      <c r="H11" s="2" t="str">
        <f t="shared" ca="1" si="1"/>
        <v>2024-10-31</v>
      </c>
      <c r="I11" s="2" t="s">
        <v>62</v>
      </c>
      <c r="J11" s="2">
        <f t="shared" ca="1" si="2"/>
        <v>45640</v>
      </c>
      <c r="K11" s="2" t="str">
        <f t="shared" ca="1" si="3"/>
        <v>2024-12-14</v>
      </c>
      <c r="L11" s="2" t="s">
        <v>29</v>
      </c>
      <c r="M11" s="2" t="s">
        <v>30</v>
      </c>
      <c r="N11" s="2"/>
      <c r="O11" s="2" t="s">
        <v>31</v>
      </c>
      <c r="P11" s="2" t="s">
        <v>32</v>
      </c>
      <c r="Q11" s="2"/>
      <c r="R11" s="2" t="s">
        <v>33</v>
      </c>
      <c r="S11" s="2"/>
      <c r="T11" s="2"/>
      <c r="Z11" t="s">
        <v>24</v>
      </c>
      <c r="AA11" s="1" t="s">
        <v>103</v>
      </c>
      <c r="AB11" s="12">
        <v>2509</v>
      </c>
      <c r="AC11" s="2" t="s">
        <v>35</v>
      </c>
      <c r="AD11" s="12" t="s">
        <v>66</v>
      </c>
      <c r="AE11" s="1">
        <v>500</v>
      </c>
      <c r="AF11" t="str">
        <f>VLOOKUP(AC11, Products!$A$2:$B$3, 2, FALSE)</f>
        <v>https://policy.poweredbycovermore.com/partners/cba/files/documents/pds/PDS_CB2.pdf</v>
      </c>
    </row>
    <row r="12" spans="1:32" x14ac:dyDescent="0.3">
      <c r="B12" s="1" t="s">
        <v>24</v>
      </c>
      <c r="C12" s="9" t="s">
        <v>25</v>
      </c>
      <c r="D12" s="2" t="s">
        <v>64</v>
      </c>
      <c r="E12" s="2" t="s">
        <v>67</v>
      </c>
      <c r="F12" s="2" t="s">
        <v>42</v>
      </c>
      <c r="G12" s="2">
        <f t="shared" ca="1" si="0"/>
        <v>45596</v>
      </c>
      <c r="H12" s="2" t="str">
        <f t="shared" ca="1" si="1"/>
        <v>2024-10-31</v>
      </c>
      <c r="I12" s="2" t="s">
        <v>62</v>
      </c>
      <c r="J12" s="2">
        <f t="shared" ca="1" si="2"/>
        <v>45640</v>
      </c>
      <c r="K12" s="2" t="str">
        <f t="shared" ca="1" si="3"/>
        <v>2024-12-14</v>
      </c>
      <c r="L12" s="2" t="s">
        <v>29</v>
      </c>
      <c r="M12" s="2" t="s">
        <v>30</v>
      </c>
      <c r="N12" s="2"/>
      <c r="O12" s="2" t="s">
        <v>31</v>
      </c>
      <c r="P12" s="2" t="s">
        <v>32</v>
      </c>
      <c r="Q12" s="2" t="s">
        <v>32</v>
      </c>
      <c r="R12" s="2" t="s">
        <v>33</v>
      </c>
      <c r="S12" s="2"/>
      <c r="T12" s="2"/>
      <c r="Z12" t="s">
        <v>24</v>
      </c>
      <c r="AA12" s="1" t="s">
        <v>104</v>
      </c>
      <c r="AB12" s="12">
        <v>2510</v>
      </c>
      <c r="AC12" s="2" t="s">
        <v>35</v>
      </c>
      <c r="AD12" s="12" t="s">
        <v>68</v>
      </c>
      <c r="AE12" s="1">
        <v>500</v>
      </c>
      <c r="AF12" t="str">
        <f>VLOOKUP(AC12, Products!$A$2:$B$3, 2, FALSE)</f>
        <v>https://policy.poweredbycovermore.com/partners/cba/files/documents/pds/PDS_CB2.pdf</v>
      </c>
    </row>
    <row r="13" spans="1:32" x14ac:dyDescent="0.3">
      <c r="B13" s="1" t="s">
        <v>24</v>
      </c>
      <c r="C13" s="9" t="s">
        <v>25</v>
      </c>
      <c r="D13" s="2" t="s">
        <v>64</v>
      </c>
      <c r="E13" s="2" t="s">
        <v>69</v>
      </c>
      <c r="F13" s="2" t="s">
        <v>42</v>
      </c>
      <c r="G13" s="2">
        <f t="shared" ca="1" si="0"/>
        <v>45596</v>
      </c>
      <c r="H13" s="2" t="str">
        <f t="shared" ca="1" si="1"/>
        <v>2024-10-31</v>
      </c>
      <c r="I13" s="2" t="s">
        <v>70</v>
      </c>
      <c r="J13" s="2">
        <f t="shared" ca="1" si="2"/>
        <v>45655</v>
      </c>
      <c r="K13" s="2" t="str">
        <f t="shared" ca="1" si="3"/>
        <v>2024-12-29</v>
      </c>
      <c r="L13" s="2" t="s">
        <v>29</v>
      </c>
      <c r="M13" s="2" t="s">
        <v>30</v>
      </c>
      <c r="N13" s="2"/>
      <c r="O13" s="2" t="s">
        <v>31</v>
      </c>
      <c r="P13" s="2" t="s">
        <v>42</v>
      </c>
      <c r="Q13" s="2"/>
      <c r="R13" s="2" t="s">
        <v>33</v>
      </c>
      <c r="S13" s="2"/>
      <c r="T13" s="2"/>
      <c r="Z13" t="s">
        <v>24</v>
      </c>
      <c r="AA13" s="1" t="s">
        <v>104</v>
      </c>
      <c r="AB13" s="12">
        <v>2511</v>
      </c>
      <c r="AC13" s="2" t="s">
        <v>35</v>
      </c>
      <c r="AD13" s="12" t="s">
        <v>71</v>
      </c>
      <c r="AE13" s="1">
        <v>500</v>
      </c>
      <c r="AF13" t="str">
        <f>VLOOKUP(AC13, Products!$A$2:$B$3, 2, FALSE)</f>
        <v>https://policy.poweredbycovermore.com/partners/cba/files/documents/pds/PDS_CB2.pdf</v>
      </c>
    </row>
    <row r="14" spans="1:32" x14ac:dyDescent="0.3">
      <c r="B14" s="1" t="s">
        <v>24</v>
      </c>
      <c r="C14" s="9" t="s">
        <v>25</v>
      </c>
      <c r="D14" s="2" t="s">
        <v>72</v>
      </c>
      <c r="E14" s="2" t="s">
        <v>73</v>
      </c>
      <c r="F14" s="2" t="s">
        <v>42</v>
      </c>
      <c r="G14" s="2">
        <f t="shared" ca="1" si="0"/>
        <v>45596</v>
      </c>
      <c r="H14" s="2" t="str">
        <f t="shared" ca="1" si="1"/>
        <v>2024-10-31</v>
      </c>
      <c r="I14" s="2" t="s">
        <v>70</v>
      </c>
      <c r="J14" s="2">
        <f t="shared" ca="1" si="2"/>
        <v>45655</v>
      </c>
      <c r="K14" s="2" t="str">
        <f t="shared" ca="1" si="3"/>
        <v>2024-12-29</v>
      </c>
      <c r="L14" s="2" t="s">
        <v>29</v>
      </c>
      <c r="M14" s="2" t="s">
        <v>30</v>
      </c>
      <c r="N14" s="2"/>
      <c r="O14" s="2" t="s">
        <v>31</v>
      </c>
      <c r="P14" s="2" t="s">
        <v>32</v>
      </c>
      <c r="Q14" s="2"/>
      <c r="R14" s="2" t="s">
        <v>33</v>
      </c>
      <c r="S14" s="2"/>
      <c r="T14" s="2"/>
      <c r="Z14" t="s">
        <v>24</v>
      </c>
      <c r="AA14" s="1" t="s">
        <v>105</v>
      </c>
      <c r="AB14" s="12">
        <v>2512</v>
      </c>
      <c r="AC14" s="2" t="s">
        <v>35</v>
      </c>
      <c r="AD14" s="12" t="s">
        <v>74</v>
      </c>
      <c r="AE14" s="1">
        <v>500</v>
      </c>
      <c r="AF14" t="str">
        <f>VLOOKUP(AC14, Products!$A$2:$B$3, 2, FALSE)</f>
        <v>https://policy.poweredbycovermore.com/partners/cba/files/documents/pds/PDS_CB2.pdf</v>
      </c>
    </row>
    <row r="15" spans="1:32" x14ac:dyDescent="0.3">
      <c r="B15" s="1" t="s">
        <v>24</v>
      </c>
      <c r="C15" s="9" t="s">
        <v>25</v>
      </c>
      <c r="D15" s="2" t="s">
        <v>72</v>
      </c>
      <c r="E15" s="2" t="s">
        <v>75</v>
      </c>
      <c r="F15" s="2" t="s">
        <v>42</v>
      </c>
      <c r="G15" s="2">
        <f t="shared" ca="1" si="0"/>
        <v>45596</v>
      </c>
      <c r="H15" s="2" t="str">
        <f t="shared" ca="1" si="1"/>
        <v>2024-10-31</v>
      </c>
      <c r="I15" s="2" t="s">
        <v>70</v>
      </c>
      <c r="J15" s="2">
        <f t="shared" ca="1" si="2"/>
        <v>45655</v>
      </c>
      <c r="K15" s="2" t="str">
        <f t="shared" ca="1" si="3"/>
        <v>2024-12-29</v>
      </c>
      <c r="L15" s="2" t="s">
        <v>29</v>
      </c>
      <c r="M15" s="2" t="s">
        <v>30</v>
      </c>
      <c r="N15" s="2"/>
      <c r="O15" s="2" t="s">
        <v>31</v>
      </c>
      <c r="P15" s="2" t="s">
        <v>32</v>
      </c>
      <c r="Q15" s="2" t="s">
        <v>32</v>
      </c>
      <c r="R15" s="2" t="s">
        <v>33</v>
      </c>
      <c r="S15" s="2"/>
      <c r="T15" s="2"/>
      <c r="Z15" t="s">
        <v>24</v>
      </c>
      <c r="AA15" s="1" t="s">
        <v>106</v>
      </c>
      <c r="AB15" s="12">
        <v>2513</v>
      </c>
      <c r="AC15" s="2" t="s">
        <v>35</v>
      </c>
      <c r="AD15" s="12" t="s">
        <v>76</v>
      </c>
      <c r="AE15" s="1">
        <v>500</v>
      </c>
      <c r="AF15" t="str">
        <f>VLOOKUP(AC15, Products!$A$2:$B$3, 2, FALSE)</f>
        <v>https://policy.poweredbycovermore.com/partners/cba/files/documents/pds/PDS_CB2.pdf</v>
      </c>
    </row>
    <row r="16" spans="1:32" x14ac:dyDescent="0.3">
      <c r="B16" s="1" t="s">
        <v>24</v>
      </c>
      <c r="C16" s="9" t="s">
        <v>25</v>
      </c>
      <c r="D16" s="2" t="s">
        <v>72</v>
      </c>
      <c r="E16" s="2" t="s">
        <v>77</v>
      </c>
      <c r="F16" s="2" t="s">
        <v>42</v>
      </c>
      <c r="G16" s="2">
        <f t="shared" ca="1" si="0"/>
        <v>45596</v>
      </c>
      <c r="H16" s="2" t="str">
        <f t="shared" ca="1" si="1"/>
        <v>2024-10-31</v>
      </c>
      <c r="I16" s="2" t="s">
        <v>39</v>
      </c>
      <c r="J16" s="2">
        <f t="shared" ca="1" si="2"/>
        <v>45605</v>
      </c>
      <c r="K16" s="2" t="str">
        <f t="shared" ca="1" si="3"/>
        <v>2024-11-09</v>
      </c>
      <c r="L16" s="2" t="s">
        <v>29</v>
      </c>
      <c r="M16" s="2" t="s">
        <v>30</v>
      </c>
      <c r="N16" s="2"/>
      <c r="O16" s="2" t="s">
        <v>31</v>
      </c>
      <c r="P16" s="2" t="s">
        <v>42</v>
      </c>
      <c r="Q16" s="2"/>
      <c r="R16" s="2" t="s">
        <v>33</v>
      </c>
      <c r="S16" s="2"/>
      <c r="T16" s="2"/>
      <c r="Z16" t="s">
        <v>24</v>
      </c>
      <c r="AA16" s="1" t="s">
        <v>107</v>
      </c>
      <c r="AB16" s="12">
        <v>2514</v>
      </c>
      <c r="AC16" s="2" t="s">
        <v>35</v>
      </c>
      <c r="AD16" s="12" t="s">
        <v>78</v>
      </c>
      <c r="AE16" s="1">
        <v>500</v>
      </c>
      <c r="AF16" t="str">
        <f>VLOOKUP(AC16, Products!$A$2:$B$3, 2, FALSE)</f>
        <v>https://policy.poweredbycovermore.com/partners/cba/files/documents/pds/PDS_CB2.pdf</v>
      </c>
    </row>
    <row r="17" spans="2:32" x14ac:dyDescent="0.3">
      <c r="B17" s="1" t="s">
        <v>24</v>
      </c>
      <c r="C17" s="9" t="s">
        <v>25</v>
      </c>
      <c r="D17" s="2" t="s">
        <v>79</v>
      </c>
      <c r="E17" s="2" t="s">
        <v>80</v>
      </c>
      <c r="F17" s="2" t="s">
        <v>42</v>
      </c>
      <c r="G17" s="2">
        <f t="shared" ca="1" si="0"/>
        <v>45596</v>
      </c>
      <c r="H17" s="2" t="str">
        <f t="shared" ca="1" si="1"/>
        <v>2024-10-31</v>
      </c>
      <c r="I17" s="2" t="s">
        <v>39</v>
      </c>
      <c r="J17" s="2">
        <f t="shared" ca="1" si="2"/>
        <v>45605</v>
      </c>
      <c r="K17" s="2" t="str">
        <f t="shared" ca="1" si="3"/>
        <v>2024-11-09</v>
      </c>
      <c r="L17" s="2" t="s">
        <v>29</v>
      </c>
      <c r="M17" s="2" t="s">
        <v>30</v>
      </c>
      <c r="N17" s="2"/>
      <c r="O17" s="2" t="s">
        <v>31</v>
      </c>
      <c r="P17" s="2" t="s">
        <v>32</v>
      </c>
      <c r="Q17" s="2"/>
      <c r="R17" s="2" t="s">
        <v>33</v>
      </c>
      <c r="S17" s="2"/>
      <c r="T17" s="2"/>
      <c r="Z17" t="s">
        <v>24</v>
      </c>
      <c r="AA17" s="1" t="s">
        <v>108</v>
      </c>
      <c r="AB17" s="12">
        <v>2515</v>
      </c>
      <c r="AC17" s="2" t="s">
        <v>35</v>
      </c>
      <c r="AD17" s="12" t="s">
        <v>81</v>
      </c>
      <c r="AE17" s="1">
        <v>500</v>
      </c>
      <c r="AF17" t="str">
        <f>VLOOKUP(AC17, Products!$A$2:$B$3, 2, FALSE)</f>
        <v>https://policy.poweredbycovermore.com/partners/cba/files/documents/pds/PDS_CB2.pdf</v>
      </c>
    </row>
    <row r="18" spans="2:32" x14ac:dyDescent="0.3">
      <c r="B18" s="1" t="s">
        <v>24</v>
      </c>
      <c r="C18" s="9" t="s">
        <v>25</v>
      </c>
      <c r="D18" s="2" t="s">
        <v>79</v>
      </c>
      <c r="E18" s="2" t="s">
        <v>82</v>
      </c>
      <c r="F18" s="2" t="s">
        <v>42</v>
      </c>
      <c r="G18" s="2">
        <f t="shared" ca="1" si="0"/>
        <v>45596</v>
      </c>
      <c r="H18" s="2" t="str">
        <f t="shared" ca="1" si="1"/>
        <v>2024-10-31</v>
      </c>
      <c r="I18" s="2" t="s">
        <v>39</v>
      </c>
      <c r="J18" s="2">
        <f t="shared" ca="1" si="2"/>
        <v>45605</v>
      </c>
      <c r="K18" s="2" t="str">
        <f t="shared" ca="1" si="3"/>
        <v>2024-11-09</v>
      </c>
      <c r="L18" s="2" t="s">
        <v>29</v>
      </c>
      <c r="M18" s="2" t="s">
        <v>30</v>
      </c>
      <c r="N18" s="2"/>
      <c r="O18" s="2" t="s">
        <v>31</v>
      </c>
      <c r="P18" s="2" t="s">
        <v>32</v>
      </c>
      <c r="Q18" s="2" t="s">
        <v>32</v>
      </c>
      <c r="R18" s="2" t="s">
        <v>33</v>
      </c>
      <c r="S18" s="2"/>
      <c r="T18" s="2"/>
      <c r="Z18" t="s">
        <v>24</v>
      </c>
      <c r="AA18" s="1" t="s">
        <v>102</v>
      </c>
      <c r="AB18" s="12">
        <v>2516</v>
      </c>
      <c r="AC18" s="2" t="s">
        <v>35</v>
      </c>
      <c r="AD18" s="12" t="s">
        <v>83</v>
      </c>
      <c r="AE18" s="1">
        <v>500</v>
      </c>
      <c r="AF18" t="str">
        <f>VLOOKUP(AC18, Products!$A$2:$B$3, 2, FALSE)</f>
        <v>https://policy.poweredbycovermore.com/partners/cba/files/documents/pds/PDS_CB2.pdf</v>
      </c>
    </row>
    <row r="19" spans="2:32" x14ac:dyDescent="0.3">
      <c r="B19" s="1" t="s">
        <v>24</v>
      </c>
      <c r="C19" s="9" t="s">
        <v>25</v>
      </c>
      <c r="D19" s="2" t="s">
        <v>79</v>
      </c>
      <c r="E19" s="2" t="s">
        <v>84</v>
      </c>
      <c r="F19" s="2" t="s">
        <v>42</v>
      </c>
      <c r="G19" s="2">
        <f t="shared" ca="1" si="0"/>
        <v>45596</v>
      </c>
      <c r="H19" s="2" t="str">
        <f t="shared" ca="1" si="1"/>
        <v>2024-10-31</v>
      </c>
      <c r="I19" s="2" t="s">
        <v>85</v>
      </c>
      <c r="J19" s="2">
        <f t="shared" ca="1" si="2"/>
        <v>45610</v>
      </c>
      <c r="K19" s="2" t="str">
        <f t="shared" ca="1" si="3"/>
        <v>2024-11-14</v>
      </c>
      <c r="L19" s="2" t="s">
        <v>29</v>
      </c>
      <c r="M19" s="2" t="s">
        <v>30</v>
      </c>
      <c r="N19" s="2"/>
      <c r="O19" s="2" t="s">
        <v>31</v>
      </c>
      <c r="P19" s="2" t="s">
        <v>42</v>
      </c>
      <c r="Q19" s="2"/>
      <c r="R19" s="2" t="s">
        <v>33</v>
      </c>
      <c r="S19" s="2"/>
      <c r="T19" s="2"/>
      <c r="Z19" t="s">
        <v>24</v>
      </c>
      <c r="AA19" s="1" t="s">
        <v>103</v>
      </c>
      <c r="AB19" s="12">
        <v>2517</v>
      </c>
      <c r="AC19" s="2" t="s">
        <v>35</v>
      </c>
      <c r="AD19" s="12" t="s">
        <v>86</v>
      </c>
      <c r="AE19" s="1">
        <v>500</v>
      </c>
      <c r="AF19" t="str">
        <f>VLOOKUP(AC19, Products!$A$2:$B$3, 2, FALSE)</f>
        <v>https://policy.poweredbycovermore.com/partners/cba/files/documents/pds/PDS_CB2.pdf</v>
      </c>
    </row>
    <row r="20" spans="2:32" x14ac:dyDescent="0.3">
      <c r="B20" s="1" t="s">
        <v>24</v>
      </c>
      <c r="C20" s="9" t="s">
        <v>25</v>
      </c>
      <c r="D20" s="2" t="s">
        <v>87</v>
      </c>
      <c r="E20" s="2" t="s">
        <v>88</v>
      </c>
      <c r="F20" s="2" t="s">
        <v>42</v>
      </c>
      <c r="G20" s="2">
        <f t="shared" ca="1" si="0"/>
        <v>45596</v>
      </c>
      <c r="H20" s="2" t="str">
        <f t="shared" ca="1" si="1"/>
        <v>2024-10-31</v>
      </c>
      <c r="I20" s="2" t="s">
        <v>53</v>
      </c>
      <c r="J20" s="2">
        <f t="shared" ca="1" si="2"/>
        <v>45625</v>
      </c>
      <c r="K20" s="2" t="str">
        <f t="shared" ca="1" si="3"/>
        <v>2024-11-29</v>
      </c>
      <c r="L20" s="2" t="s">
        <v>29</v>
      </c>
      <c r="M20" s="2" t="s">
        <v>30</v>
      </c>
      <c r="N20" s="2"/>
      <c r="O20" s="2" t="s">
        <v>31</v>
      </c>
      <c r="P20" s="2" t="s">
        <v>32</v>
      </c>
      <c r="Q20" s="2"/>
      <c r="R20" s="2" t="s">
        <v>33</v>
      </c>
      <c r="S20" s="2"/>
      <c r="T20" s="2"/>
      <c r="Z20" t="s">
        <v>24</v>
      </c>
      <c r="AA20" s="1" t="s">
        <v>104</v>
      </c>
      <c r="AB20" s="12">
        <v>2518</v>
      </c>
      <c r="AC20" s="2" t="s">
        <v>35</v>
      </c>
      <c r="AD20" s="12" t="s">
        <v>89</v>
      </c>
      <c r="AE20" s="1">
        <v>500</v>
      </c>
      <c r="AF20" t="str">
        <f>VLOOKUP(AC20, Products!$A$2:$B$3, 2, FALSE)</f>
        <v>https://policy.poweredbycovermore.com/partners/cba/files/documents/pds/PDS_CB2.pdf</v>
      </c>
    </row>
    <row r="21" spans="2:32" x14ac:dyDescent="0.3">
      <c r="B21" s="1" t="s">
        <v>24</v>
      </c>
      <c r="C21" s="9" t="s">
        <v>25</v>
      </c>
      <c r="D21" s="2" t="s">
        <v>87</v>
      </c>
      <c r="E21" s="2" t="s">
        <v>90</v>
      </c>
      <c r="F21" s="2" t="s">
        <v>42</v>
      </c>
      <c r="G21" s="2">
        <f t="shared" ca="1" si="0"/>
        <v>45596</v>
      </c>
      <c r="H21" s="2" t="str">
        <f t="shared" ca="1" si="1"/>
        <v>2024-10-31</v>
      </c>
      <c r="I21" s="2" t="s">
        <v>53</v>
      </c>
      <c r="J21" s="2">
        <f t="shared" ca="1" si="2"/>
        <v>45625</v>
      </c>
      <c r="K21" s="2" t="str">
        <f t="shared" ca="1" si="3"/>
        <v>2024-11-29</v>
      </c>
      <c r="L21" s="2" t="s">
        <v>29</v>
      </c>
      <c r="M21" s="2" t="s">
        <v>30</v>
      </c>
      <c r="N21" s="2"/>
      <c r="O21" s="2" t="s">
        <v>31</v>
      </c>
      <c r="P21" s="2" t="s">
        <v>32</v>
      </c>
      <c r="Q21" s="2" t="s">
        <v>32</v>
      </c>
      <c r="R21" s="2" t="s">
        <v>33</v>
      </c>
      <c r="S21" s="2"/>
      <c r="T21" s="2"/>
      <c r="Z21" t="s">
        <v>24</v>
      </c>
      <c r="AA21" s="1" t="s">
        <v>105</v>
      </c>
      <c r="AB21" s="12">
        <v>2519</v>
      </c>
      <c r="AC21" s="2" t="s">
        <v>35</v>
      </c>
      <c r="AD21" s="12" t="s">
        <v>91</v>
      </c>
      <c r="AE21" s="1">
        <v>500</v>
      </c>
      <c r="AF21" t="str">
        <f>VLOOKUP(AC21, Products!$A$2:$B$3, 2, FALSE)</f>
        <v>https://policy.poweredbycovermore.com/partners/cba/files/documents/pds/PDS_CB2.pdf</v>
      </c>
    </row>
    <row r="22" spans="2:32" x14ac:dyDescent="0.3">
      <c r="B22" s="1" t="s">
        <v>24</v>
      </c>
      <c r="C22" s="9" t="s">
        <v>25</v>
      </c>
      <c r="D22" s="2" t="s">
        <v>87</v>
      </c>
      <c r="E22" s="2" t="s">
        <v>92</v>
      </c>
      <c r="F22" s="2" t="s">
        <v>42</v>
      </c>
      <c r="G22" s="2">
        <f t="shared" ca="1" si="0"/>
        <v>45596</v>
      </c>
      <c r="H22" s="2" t="str">
        <f t="shared" ca="1" si="1"/>
        <v>2024-10-31</v>
      </c>
      <c r="I22" s="2" t="s">
        <v>53</v>
      </c>
      <c r="J22" s="2">
        <f t="shared" ca="1" si="2"/>
        <v>45625</v>
      </c>
      <c r="K22" s="2" t="str">
        <f t="shared" ca="1" si="3"/>
        <v>2024-11-29</v>
      </c>
      <c r="L22" s="2" t="s">
        <v>29</v>
      </c>
      <c r="M22" s="2" t="s">
        <v>30</v>
      </c>
      <c r="N22" s="2"/>
      <c r="O22" s="2" t="s">
        <v>31</v>
      </c>
      <c r="P22" s="2" t="s">
        <v>42</v>
      </c>
      <c r="Q22" s="2"/>
      <c r="R22" s="2" t="s">
        <v>33</v>
      </c>
      <c r="S22" s="2"/>
      <c r="T22" s="2"/>
      <c r="V22">
        <v>0</v>
      </c>
      <c r="AA22" s="1" t="s">
        <v>103</v>
      </c>
      <c r="AB22" s="12">
        <v>2520</v>
      </c>
      <c r="AC22" s="2" t="s">
        <v>35</v>
      </c>
      <c r="AD22" s="12" t="s">
        <v>93</v>
      </c>
      <c r="AE22" s="1">
        <v>500</v>
      </c>
      <c r="AF22" t="str">
        <f>VLOOKUP(AC22, Products!$A$2:$B$3, 2, FALSE)</f>
        <v>https://policy.poweredbycovermore.com/partners/cba/files/documents/pds/PDS_CB2.pdf</v>
      </c>
    </row>
    <row r="23" spans="2:32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"/>
      <c r="AB23" s="2"/>
      <c r="AC23" s="2"/>
      <c r="AD23" s="2"/>
      <c r="AE23" s="2"/>
    </row>
    <row r="24" spans="2:32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sheetPr codeName="Sheet5"/>
  <dimension ref="A1:J26"/>
  <sheetViews>
    <sheetView workbookViewId="0">
      <selection activeCell="B2" sqref="B2"/>
    </sheetView>
  </sheetViews>
  <sheetFormatPr defaultColWidth="47.33203125" defaultRowHeight="14.4" x14ac:dyDescent="0.3"/>
  <cols>
    <col min="1" max="1" width="13.44140625" bestFit="1" customWidth="1"/>
    <col min="2" max="2" width="11" bestFit="1" customWidth="1"/>
    <col min="3" max="3" width="11" customWidth="1"/>
    <col min="4" max="4" width="31.5546875" customWidth="1"/>
    <col min="5" max="5" width="9.109375" customWidth="1"/>
    <col min="6" max="6" width="9.6640625" customWidth="1"/>
    <col min="7" max="7" width="47.33203125" customWidth="1"/>
    <col min="8" max="8" width="15.5546875" customWidth="1"/>
    <col min="9" max="9" width="12.33203125" bestFit="1" customWidth="1"/>
    <col min="10" max="10" width="10.33203125" bestFit="1" customWidth="1"/>
  </cols>
  <sheetData>
    <row r="1" spans="1:10" x14ac:dyDescent="0.3">
      <c r="A1" s="8" t="s">
        <v>109</v>
      </c>
      <c r="B1" s="8" t="s">
        <v>110</v>
      </c>
      <c r="C1" s="8"/>
      <c r="D1" s="3"/>
      <c r="I1" s="13" t="s">
        <v>109</v>
      </c>
      <c r="J1" s="13" t="s">
        <v>110</v>
      </c>
    </row>
    <row r="2" spans="1:10" x14ac:dyDescent="0.3">
      <c r="A2" s="3" t="s">
        <v>94</v>
      </c>
      <c r="B2" s="3" t="s">
        <v>98</v>
      </c>
      <c r="C2" s="3"/>
      <c r="D2" s="3" t="s">
        <v>111</v>
      </c>
      <c r="E2" s="3" t="s">
        <v>94</v>
      </c>
      <c r="F2" s="3" t="s">
        <v>98</v>
      </c>
      <c r="G2" s="3" t="s">
        <v>112</v>
      </c>
      <c r="H2" s="3"/>
      <c r="I2" s="11" t="s">
        <v>113</v>
      </c>
      <c r="J2" s="11" t="s">
        <v>114</v>
      </c>
    </row>
    <row r="3" spans="1:10" x14ac:dyDescent="0.3">
      <c r="A3" s="3" t="s">
        <v>95</v>
      </c>
      <c r="B3" s="3" t="s">
        <v>99</v>
      </c>
      <c r="C3" s="3"/>
      <c r="D3" t="s">
        <v>115</v>
      </c>
      <c r="E3" s="3" t="s">
        <v>95</v>
      </c>
      <c r="F3" s="3" t="s">
        <v>99</v>
      </c>
      <c r="I3" s="11" t="s">
        <v>116</v>
      </c>
      <c r="J3" s="11" t="s">
        <v>117</v>
      </c>
    </row>
    <row r="4" spans="1:10" x14ac:dyDescent="0.3">
      <c r="A4" s="3" t="s">
        <v>96</v>
      </c>
      <c r="B4" s="3"/>
      <c r="C4" s="3"/>
      <c r="D4" t="s">
        <v>115</v>
      </c>
      <c r="E4" s="3" t="s">
        <v>96</v>
      </c>
      <c r="F4" s="3"/>
      <c r="I4" s="11" t="s">
        <v>118</v>
      </c>
      <c r="J4" s="11" t="s">
        <v>99</v>
      </c>
    </row>
    <row r="5" spans="1:10" x14ac:dyDescent="0.3">
      <c r="A5" s="3" t="s">
        <v>97</v>
      </c>
      <c r="B5" s="11"/>
      <c r="C5" s="11"/>
      <c r="D5" s="3" t="s">
        <v>119</v>
      </c>
      <c r="E5" s="3" t="s">
        <v>97</v>
      </c>
      <c r="F5" s="11"/>
      <c r="I5" s="11" t="s">
        <v>120</v>
      </c>
      <c r="J5" s="11" t="s">
        <v>121</v>
      </c>
    </row>
    <row r="6" spans="1:10" x14ac:dyDescent="0.3">
      <c r="A6" s="11"/>
      <c r="B6" s="11"/>
      <c r="C6" s="11"/>
      <c r="D6" s="3"/>
    </row>
    <row r="7" spans="1:10" x14ac:dyDescent="0.3">
      <c r="D7" s="3"/>
    </row>
    <row r="12" spans="1:10" x14ac:dyDescent="0.3">
      <c r="A12" s="4"/>
      <c r="B12" s="4"/>
      <c r="C12" s="4"/>
      <c r="D12" s="4"/>
      <c r="E12" s="4"/>
      <c r="F12" s="4"/>
      <c r="G12" s="4"/>
      <c r="H12" s="4"/>
    </row>
    <row r="13" spans="1:10" x14ac:dyDescent="0.3">
      <c r="A13" s="3"/>
      <c r="D13" s="3"/>
    </row>
    <row r="14" spans="1:10" x14ac:dyDescent="0.3">
      <c r="A14" s="3"/>
      <c r="D14" s="3"/>
    </row>
    <row r="15" spans="1:10" x14ac:dyDescent="0.3">
      <c r="A15" s="3"/>
      <c r="D15" s="3"/>
    </row>
    <row r="16" spans="1:10" x14ac:dyDescent="0.3">
      <c r="A16" s="3"/>
      <c r="D16" s="3"/>
    </row>
    <row r="17" spans="1:4" x14ac:dyDescent="0.3">
      <c r="A17" s="3"/>
      <c r="D17" s="3"/>
    </row>
    <row r="18" spans="1:4" x14ac:dyDescent="0.3">
      <c r="A18" s="3"/>
      <c r="D18" s="3"/>
    </row>
    <row r="19" spans="1:4" x14ac:dyDescent="0.3">
      <c r="A19" s="3"/>
      <c r="D19" s="3"/>
    </row>
    <row r="20" spans="1:4" x14ac:dyDescent="0.3">
      <c r="A20" s="3"/>
      <c r="D20" s="3"/>
    </row>
    <row r="21" spans="1:4" x14ac:dyDescent="0.3">
      <c r="A21" s="3"/>
      <c r="D21" s="3"/>
    </row>
    <row r="22" spans="1:4" x14ac:dyDescent="0.3">
      <c r="A22" s="3"/>
      <c r="D22" s="3"/>
    </row>
    <row r="23" spans="1:4" x14ac:dyDescent="0.3">
      <c r="A23" s="3"/>
      <c r="D23" s="3"/>
    </row>
    <row r="24" spans="1:4" x14ac:dyDescent="0.3">
      <c r="A24" s="3"/>
      <c r="D24" s="3"/>
    </row>
    <row r="25" spans="1:4" x14ac:dyDescent="0.3">
      <c r="A25" s="3"/>
      <c r="D25" s="3"/>
    </row>
    <row r="26" spans="1:4" x14ac:dyDescent="0.3">
      <c r="A26" s="3"/>
      <c r="D26" s="3"/>
    </row>
  </sheetData>
  <sortState xmlns:xlrd2="http://schemas.microsoft.com/office/spreadsheetml/2017/richdata2" ref="A13:B26">
    <sortCondition ref="A13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7C62-7CBB-44CD-82C6-8D8DC2E11817}">
  <sheetPr codeName="Sheet6"/>
  <dimension ref="A1:B1"/>
  <sheetViews>
    <sheetView tabSelected="1" workbookViewId="0"/>
  </sheetViews>
  <sheetFormatPr defaultRowHeight="14.4" x14ac:dyDescent="0.3"/>
  <cols>
    <col min="1" max="2" width="21.109375" customWidth="1"/>
    <col min="5" max="5" width="8.88671875" customWidth="1"/>
  </cols>
  <sheetData>
    <row r="1" spans="1:2" x14ac:dyDescent="0.3">
      <c r="A1" s="5" t="s">
        <v>157</v>
      </c>
      <c r="B1" s="5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AECB-7137-4D90-8EEF-9EA05256D435}">
  <sheetPr codeName="Sheet7"/>
  <dimension ref="A1:C8"/>
  <sheetViews>
    <sheetView workbookViewId="0">
      <selection activeCell="J10" sqref="J10"/>
    </sheetView>
  </sheetViews>
  <sheetFormatPr defaultRowHeight="14.4" x14ac:dyDescent="0.3"/>
  <cols>
    <col min="3" max="3" width="10.88671875" bestFit="1" customWidth="1"/>
  </cols>
  <sheetData>
    <row r="1" spans="1:3" x14ac:dyDescent="0.3">
      <c r="A1" s="4" t="s">
        <v>123</v>
      </c>
      <c r="B1" s="4" t="s">
        <v>124</v>
      </c>
      <c r="C1" s="4" t="s">
        <v>125</v>
      </c>
    </row>
    <row r="2" spans="1:3" x14ac:dyDescent="0.3">
      <c r="A2" t="s">
        <v>102</v>
      </c>
      <c r="B2" s="10">
        <v>3.5</v>
      </c>
      <c r="C2" t="s">
        <v>126</v>
      </c>
    </row>
    <row r="3" spans="1:3" x14ac:dyDescent="0.3">
      <c r="A3" t="s">
        <v>103</v>
      </c>
      <c r="B3" s="10">
        <v>1.2</v>
      </c>
      <c r="C3" t="s">
        <v>127</v>
      </c>
    </row>
    <row r="4" spans="1:3" x14ac:dyDescent="0.3">
      <c r="A4" t="s">
        <v>104</v>
      </c>
      <c r="B4" s="10">
        <v>1.5</v>
      </c>
      <c r="C4" t="s">
        <v>128</v>
      </c>
    </row>
    <row r="5" spans="1:3" x14ac:dyDescent="0.3">
      <c r="A5" t="s">
        <v>105</v>
      </c>
      <c r="B5" s="10">
        <v>4.2300000000000004</v>
      </c>
      <c r="C5" t="s">
        <v>129</v>
      </c>
    </row>
    <row r="6" spans="1:3" x14ac:dyDescent="0.3">
      <c r="A6" t="s">
        <v>106</v>
      </c>
      <c r="B6" s="10">
        <v>5.9</v>
      </c>
      <c r="C6" t="s">
        <v>130</v>
      </c>
    </row>
    <row r="7" spans="1:3" x14ac:dyDescent="0.3">
      <c r="A7" t="s">
        <v>107</v>
      </c>
      <c r="B7" s="10">
        <v>7</v>
      </c>
      <c r="C7" t="s">
        <v>131</v>
      </c>
    </row>
    <row r="8" spans="1:3" x14ac:dyDescent="0.3">
      <c r="A8" t="s">
        <v>108</v>
      </c>
      <c r="B8" s="10">
        <v>7.69</v>
      </c>
      <c r="C8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4613-1DFA-4012-854E-B45438669FA7}">
  <sheetPr codeName="Sheet8"/>
  <dimension ref="A1:S22"/>
  <sheetViews>
    <sheetView workbookViewId="0">
      <selection activeCell="U9" sqref="U9"/>
    </sheetView>
  </sheetViews>
  <sheetFormatPr defaultColWidth="9.109375" defaultRowHeight="14.4" x14ac:dyDescent="0.3"/>
  <cols>
    <col min="1" max="1" width="11.5546875" style="9" bestFit="1" customWidth="1"/>
    <col min="2" max="2" width="9.6640625" style="9" bestFit="1" customWidth="1"/>
    <col min="3" max="3" width="12.44140625" style="9" bestFit="1" customWidth="1"/>
    <col min="4" max="4" width="9.44140625" style="9" bestFit="1" customWidth="1"/>
    <col min="5" max="5" width="13.33203125" style="9" bestFit="1" customWidth="1"/>
    <col min="6" max="6" width="8.88671875" style="9" hidden="1" customWidth="1"/>
    <col min="7" max="7" width="7.88671875" style="9" hidden="1" customWidth="1"/>
    <col min="8" max="8" width="6.88671875" style="9" bestFit="1" customWidth="1"/>
    <col min="9" max="15" width="9.109375" style="9"/>
    <col min="16" max="16" width="0" style="9" hidden="1" customWidth="1"/>
    <col min="17" max="17" width="9.109375" style="9"/>
    <col min="18" max="18" width="5.88671875" style="9" hidden="1" customWidth="1"/>
    <col min="19" max="19" width="5.109375" style="9" hidden="1" customWidth="1"/>
    <col min="20" max="16384" width="9.109375" style="9"/>
  </cols>
  <sheetData>
    <row r="1" spans="1:19" x14ac:dyDescent="0.3">
      <c r="A1" s="7" t="s">
        <v>2</v>
      </c>
      <c r="B1" s="7" t="s">
        <v>19</v>
      </c>
      <c r="C1" s="7" t="s">
        <v>20</v>
      </c>
      <c r="D1" s="7" t="s">
        <v>21</v>
      </c>
      <c r="E1" s="7" t="s">
        <v>133</v>
      </c>
      <c r="F1" s="7" t="s">
        <v>134</v>
      </c>
      <c r="G1" s="7" t="s">
        <v>135</v>
      </c>
      <c r="H1" s="7" t="s">
        <v>23</v>
      </c>
      <c r="R1" s="9" t="s">
        <v>136</v>
      </c>
      <c r="S1" s="9" t="s">
        <v>137</v>
      </c>
    </row>
    <row r="2" spans="1:19" x14ac:dyDescent="0.3">
      <c r="A2" s="9" t="s">
        <v>25</v>
      </c>
      <c r="B2" s="3">
        <v>2500</v>
      </c>
      <c r="C2" s="9" t="s">
        <v>35</v>
      </c>
      <c r="D2" s="3" t="s">
        <v>36</v>
      </c>
      <c r="E2" s="9" t="s">
        <v>138</v>
      </c>
      <c r="F2" s="9" t="s">
        <v>139</v>
      </c>
      <c r="H2" s="9" t="str">
        <f>VLOOKUP(C2,Products!$A$2:$B$2, 2, FALSE)</f>
        <v>https://policy.poweredbycovermore.com/partners/cba/files/documents/pds/PDS_CB2.pdf</v>
      </c>
      <c r="P2" s="9" t="s">
        <v>26</v>
      </c>
      <c r="R2" s="9" t="s">
        <v>32</v>
      </c>
      <c r="S2" s="9" t="s">
        <v>140</v>
      </c>
    </row>
    <row r="3" spans="1:19" x14ac:dyDescent="0.3">
      <c r="A3" s="9" t="s">
        <v>25</v>
      </c>
      <c r="B3" s="3">
        <v>2501</v>
      </c>
      <c r="C3" s="9" t="s">
        <v>35</v>
      </c>
      <c r="D3" s="3" t="s">
        <v>40</v>
      </c>
      <c r="E3" s="9" t="s">
        <v>141</v>
      </c>
      <c r="F3" s="9" t="s">
        <v>139</v>
      </c>
      <c r="H3" s="9" t="str">
        <f>VLOOKUP(C3,Products!$A$2:$B$2, 2, FALSE)</f>
        <v>https://policy.poweredbycovermore.com/partners/cba/files/documents/pds/PDS_CB2.pdf</v>
      </c>
      <c r="P3" s="9" t="s">
        <v>26</v>
      </c>
      <c r="R3" s="9" t="s">
        <v>142</v>
      </c>
      <c r="S3" s="9" t="s">
        <v>140</v>
      </c>
    </row>
    <row r="4" spans="1:19" x14ac:dyDescent="0.3">
      <c r="A4" s="9" t="s">
        <v>25</v>
      </c>
      <c r="B4" s="3">
        <v>2502</v>
      </c>
      <c r="C4" s="9" t="s">
        <v>35</v>
      </c>
      <c r="D4" s="3" t="s">
        <v>43</v>
      </c>
      <c r="E4" s="9" t="s">
        <v>141</v>
      </c>
      <c r="F4" s="9" t="s">
        <v>139</v>
      </c>
      <c r="H4" s="9" t="str">
        <f>VLOOKUP(C4,Products!$A$2:$B$2, 2, FALSE)</f>
        <v>https://policy.poweredbycovermore.com/partners/cba/files/documents/pds/PDS_CB2.pdf</v>
      </c>
      <c r="P4" s="9" t="s">
        <v>26</v>
      </c>
      <c r="R4" s="9" t="s">
        <v>42</v>
      </c>
      <c r="S4" s="9" t="s">
        <v>140</v>
      </c>
    </row>
    <row r="5" spans="1:19" x14ac:dyDescent="0.3">
      <c r="A5" s="9" t="s">
        <v>25</v>
      </c>
      <c r="B5" s="3">
        <v>2503</v>
      </c>
      <c r="C5" s="9" t="s">
        <v>35</v>
      </c>
      <c r="D5" s="3" t="s">
        <v>47</v>
      </c>
      <c r="E5" s="9" t="s">
        <v>143</v>
      </c>
      <c r="F5" s="9" t="s">
        <v>139</v>
      </c>
      <c r="H5" s="9" t="str">
        <f>VLOOKUP(C5,Products!$A$2:$B$2, 2, FALSE)</f>
        <v>https://policy.poweredbycovermore.com/partners/cba/files/documents/pds/PDS_CB2.pdf</v>
      </c>
      <c r="P5" s="9" t="s">
        <v>44</v>
      </c>
      <c r="R5" s="9" t="s">
        <v>32</v>
      </c>
      <c r="S5" s="9" t="s">
        <v>140</v>
      </c>
    </row>
    <row r="6" spans="1:19" x14ac:dyDescent="0.3">
      <c r="A6" s="9" t="s">
        <v>25</v>
      </c>
      <c r="B6" s="3">
        <v>2504</v>
      </c>
      <c r="C6" s="9" t="s">
        <v>35</v>
      </c>
      <c r="D6" s="3" t="s">
        <v>50</v>
      </c>
      <c r="E6" s="9" t="s">
        <v>144</v>
      </c>
      <c r="F6" s="9" t="s">
        <v>139</v>
      </c>
      <c r="H6" s="9" t="str">
        <f>VLOOKUP(C6,Products!$A$2:$B$2, 2, FALSE)</f>
        <v>https://policy.poweredbycovermore.com/partners/cba/files/documents/pds/PDS_CB2.pdf</v>
      </c>
      <c r="P6" s="9" t="s">
        <v>44</v>
      </c>
      <c r="R6" s="9" t="s">
        <v>142</v>
      </c>
      <c r="S6" s="9" t="s">
        <v>140</v>
      </c>
    </row>
    <row r="7" spans="1:19" x14ac:dyDescent="0.3">
      <c r="A7" s="9" t="s">
        <v>25</v>
      </c>
      <c r="B7" s="3">
        <v>2505</v>
      </c>
      <c r="C7" s="9" t="s">
        <v>35</v>
      </c>
      <c r="D7" s="3" t="s">
        <v>54</v>
      </c>
      <c r="E7" s="9" t="s">
        <v>144</v>
      </c>
      <c r="F7" s="9" t="s">
        <v>139</v>
      </c>
      <c r="H7" s="9" t="str">
        <f>VLOOKUP(C7,Products!$A$2:$B$2, 2, FALSE)</f>
        <v>https://policy.poweredbycovermore.com/partners/cba/files/documents/pds/PDS_CB2.pdf</v>
      </c>
      <c r="P7" s="9" t="s">
        <v>44</v>
      </c>
      <c r="R7" s="9" t="s">
        <v>42</v>
      </c>
      <c r="S7" s="9" t="s">
        <v>140</v>
      </c>
    </row>
    <row r="8" spans="1:19" x14ac:dyDescent="0.3">
      <c r="A8" s="9" t="s">
        <v>25</v>
      </c>
      <c r="B8" s="3">
        <v>2506</v>
      </c>
      <c r="C8" s="9" t="s">
        <v>35</v>
      </c>
      <c r="D8" s="3" t="s">
        <v>58</v>
      </c>
      <c r="E8" s="9" t="s">
        <v>145</v>
      </c>
      <c r="F8" s="9" t="s">
        <v>139</v>
      </c>
      <c r="H8" s="9" t="str">
        <f>VLOOKUP(C8,Products!$A$2:$B$2, 2, FALSE)</f>
        <v>https://policy.poweredbycovermore.com/partners/cba/files/documents/pds/PDS_CB2.pdf</v>
      </c>
      <c r="P8" s="9" t="s">
        <v>55</v>
      </c>
      <c r="R8" s="9" t="s">
        <v>32</v>
      </c>
      <c r="S8" s="9" t="s">
        <v>140</v>
      </c>
    </row>
    <row r="9" spans="1:19" x14ac:dyDescent="0.3">
      <c r="A9" s="9" t="s">
        <v>25</v>
      </c>
      <c r="B9" s="3">
        <v>2507</v>
      </c>
      <c r="C9" s="9" t="s">
        <v>35</v>
      </c>
      <c r="D9" s="3" t="s">
        <v>60</v>
      </c>
      <c r="E9" s="9" t="s">
        <v>146</v>
      </c>
      <c r="F9" s="9" t="s">
        <v>139</v>
      </c>
      <c r="H9" s="9" t="str">
        <f>VLOOKUP(C9,Products!$A$2:$B$2, 2, FALSE)</f>
        <v>https://policy.poweredbycovermore.com/partners/cba/files/documents/pds/PDS_CB2.pdf</v>
      </c>
      <c r="P9" s="9" t="s">
        <v>55</v>
      </c>
      <c r="R9" s="9" t="s">
        <v>142</v>
      </c>
      <c r="S9" s="9" t="s">
        <v>140</v>
      </c>
    </row>
    <row r="10" spans="1:19" x14ac:dyDescent="0.3">
      <c r="A10" s="9" t="s">
        <v>25</v>
      </c>
      <c r="B10" s="3">
        <v>2508</v>
      </c>
      <c r="C10" s="9" t="s">
        <v>35</v>
      </c>
      <c r="D10" s="3" t="s">
        <v>63</v>
      </c>
      <c r="E10" s="9" t="s">
        <v>146</v>
      </c>
      <c r="F10" s="9" t="s">
        <v>139</v>
      </c>
      <c r="H10" s="9" t="str">
        <f>VLOOKUP(C10,Products!$A$2:$B$2, 2, FALSE)</f>
        <v>https://policy.poweredbycovermore.com/partners/cba/files/documents/pds/PDS_CB2.pdf</v>
      </c>
      <c r="P10" s="9" t="s">
        <v>55</v>
      </c>
      <c r="R10" s="9" t="s">
        <v>42</v>
      </c>
      <c r="S10" s="9" t="s">
        <v>140</v>
      </c>
    </row>
    <row r="11" spans="1:19" x14ac:dyDescent="0.3">
      <c r="A11" s="9" t="s">
        <v>25</v>
      </c>
      <c r="B11" s="3">
        <v>2509</v>
      </c>
      <c r="C11" s="9" t="s">
        <v>35</v>
      </c>
      <c r="D11" s="3" t="s">
        <v>66</v>
      </c>
      <c r="E11" s="9" t="s">
        <v>147</v>
      </c>
      <c r="F11" s="9" t="s">
        <v>139</v>
      </c>
      <c r="H11" s="9" t="str">
        <f>VLOOKUP(C11,Products!$A$2:$B$2, 2, FALSE)</f>
        <v>https://policy.poweredbycovermore.com/partners/cba/files/documents/pds/PDS_CB2.pdf</v>
      </c>
      <c r="P11" s="9" t="s">
        <v>64</v>
      </c>
      <c r="R11" s="9" t="s">
        <v>32</v>
      </c>
      <c r="S11" s="9" t="s">
        <v>140</v>
      </c>
    </row>
    <row r="12" spans="1:19" x14ac:dyDescent="0.3">
      <c r="A12" s="9" t="s">
        <v>25</v>
      </c>
      <c r="B12" s="3">
        <v>2510</v>
      </c>
      <c r="C12" s="9" t="s">
        <v>35</v>
      </c>
      <c r="D12" s="3" t="s">
        <v>68</v>
      </c>
      <c r="E12" s="9" t="s">
        <v>148</v>
      </c>
      <c r="F12" s="9" t="s">
        <v>139</v>
      </c>
      <c r="H12" s="9" t="str">
        <f>VLOOKUP(C12,Products!$A$2:$B$2, 2, FALSE)</f>
        <v>https://policy.poweredbycovermore.com/partners/cba/files/documents/pds/PDS_CB2.pdf</v>
      </c>
      <c r="P12" s="9" t="s">
        <v>64</v>
      </c>
      <c r="R12" s="9" t="s">
        <v>142</v>
      </c>
      <c r="S12" s="9" t="s">
        <v>140</v>
      </c>
    </row>
    <row r="13" spans="1:19" x14ac:dyDescent="0.3">
      <c r="A13" s="9" t="s">
        <v>25</v>
      </c>
      <c r="B13" s="3">
        <v>2511</v>
      </c>
      <c r="C13" s="9" t="s">
        <v>35</v>
      </c>
      <c r="D13" s="3" t="s">
        <v>71</v>
      </c>
      <c r="E13" s="9" t="s">
        <v>148</v>
      </c>
      <c r="F13" s="9" t="s">
        <v>139</v>
      </c>
      <c r="H13" s="9" t="str">
        <f>VLOOKUP(C13,Products!$A$2:$B$2, 2, FALSE)</f>
        <v>https://policy.poweredbycovermore.com/partners/cba/files/documents/pds/PDS_CB2.pdf</v>
      </c>
      <c r="P13" s="9" t="s">
        <v>64</v>
      </c>
      <c r="R13" s="9" t="s">
        <v>42</v>
      </c>
      <c r="S13" s="9" t="s">
        <v>140</v>
      </c>
    </row>
    <row r="14" spans="1:19" x14ac:dyDescent="0.3">
      <c r="A14" s="9" t="s">
        <v>25</v>
      </c>
      <c r="B14" s="3">
        <v>2512</v>
      </c>
      <c r="C14" s="9" t="s">
        <v>35</v>
      </c>
      <c r="D14" s="3" t="s">
        <v>74</v>
      </c>
      <c r="E14" s="9" t="s">
        <v>149</v>
      </c>
      <c r="F14" s="9" t="s">
        <v>139</v>
      </c>
      <c r="H14" s="9" t="str">
        <f>VLOOKUP(C14,Products!$A$2:$B$2, 2, FALSE)</f>
        <v>https://policy.poweredbycovermore.com/partners/cba/files/documents/pds/PDS_CB2.pdf</v>
      </c>
      <c r="P14" s="9" t="s">
        <v>72</v>
      </c>
      <c r="R14" s="9" t="s">
        <v>32</v>
      </c>
      <c r="S14" s="9" t="s">
        <v>140</v>
      </c>
    </row>
    <row r="15" spans="1:19" x14ac:dyDescent="0.3">
      <c r="A15" s="9" t="s">
        <v>25</v>
      </c>
      <c r="B15" s="3">
        <v>2513</v>
      </c>
      <c r="C15" s="9" t="s">
        <v>35</v>
      </c>
      <c r="D15" s="3" t="s">
        <v>76</v>
      </c>
      <c r="E15" s="9" t="s">
        <v>150</v>
      </c>
      <c r="F15" s="9" t="s">
        <v>139</v>
      </c>
      <c r="H15" s="9" t="str">
        <f>VLOOKUP(C15,Products!$A$2:$B$2, 2, FALSE)</f>
        <v>https://policy.poweredbycovermore.com/partners/cba/files/documents/pds/PDS_CB2.pdf</v>
      </c>
      <c r="P15" s="9" t="s">
        <v>72</v>
      </c>
      <c r="R15" s="9" t="s">
        <v>142</v>
      </c>
      <c r="S15" s="9" t="s">
        <v>140</v>
      </c>
    </row>
    <row r="16" spans="1:19" x14ac:dyDescent="0.3">
      <c r="A16" s="9" t="s">
        <v>25</v>
      </c>
      <c r="B16" s="3">
        <v>2514</v>
      </c>
      <c r="C16" s="9" t="s">
        <v>35</v>
      </c>
      <c r="D16" s="3" t="s">
        <v>78</v>
      </c>
      <c r="E16" s="9" t="s">
        <v>150</v>
      </c>
      <c r="F16" s="9" t="s">
        <v>139</v>
      </c>
      <c r="H16" s="9" t="str">
        <f>VLOOKUP(C16,Products!$A$2:$B$2, 2, FALSE)</f>
        <v>https://policy.poweredbycovermore.com/partners/cba/files/documents/pds/PDS_CB2.pdf</v>
      </c>
      <c r="P16" s="9" t="s">
        <v>72</v>
      </c>
      <c r="R16" s="9" t="s">
        <v>42</v>
      </c>
      <c r="S16" s="9" t="s">
        <v>140</v>
      </c>
    </row>
    <row r="17" spans="1:19" x14ac:dyDescent="0.3">
      <c r="A17" s="9" t="s">
        <v>25</v>
      </c>
      <c r="B17" s="3">
        <v>2515</v>
      </c>
      <c r="C17" s="9" t="s">
        <v>35</v>
      </c>
      <c r="D17" s="3" t="s">
        <v>81</v>
      </c>
      <c r="E17" s="9" t="s">
        <v>151</v>
      </c>
      <c r="F17" s="9" t="s">
        <v>139</v>
      </c>
      <c r="H17" s="9" t="str">
        <f>VLOOKUP(C17,Products!$A$2:$B$2, 2, FALSE)</f>
        <v>https://policy.poweredbycovermore.com/partners/cba/files/documents/pds/PDS_CB2.pdf</v>
      </c>
      <c r="P17" s="9" t="s">
        <v>79</v>
      </c>
      <c r="R17" s="9" t="s">
        <v>32</v>
      </c>
      <c r="S17" s="9" t="s">
        <v>140</v>
      </c>
    </row>
    <row r="18" spans="1:19" x14ac:dyDescent="0.3">
      <c r="A18" s="9" t="s">
        <v>25</v>
      </c>
      <c r="B18" s="3">
        <v>2516</v>
      </c>
      <c r="C18" s="9" t="s">
        <v>35</v>
      </c>
      <c r="D18" s="3" t="s">
        <v>83</v>
      </c>
      <c r="E18" s="9" t="s">
        <v>152</v>
      </c>
      <c r="F18" s="9" t="s">
        <v>139</v>
      </c>
      <c r="H18" s="9" t="str">
        <f>VLOOKUP(C18,Products!$A$2:$B$2, 2, FALSE)</f>
        <v>https://policy.poweredbycovermore.com/partners/cba/files/documents/pds/PDS_CB2.pdf</v>
      </c>
      <c r="P18" s="9" t="s">
        <v>79</v>
      </c>
      <c r="R18" s="9" t="s">
        <v>142</v>
      </c>
      <c r="S18" s="9" t="s">
        <v>140</v>
      </c>
    </row>
    <row r="19" spans="1:19" x14ac:dyDescent="0.3">
      <c r="A19" s="9" t="s">
        <v>25</v>
      </c>
      <c r="B19" s="3">
        <v>2517</v>
      </c>
      <c r="C19" s="9" t="s">
        <v>35</v>
      </c>
      <c r="D19" s="3" t="s">
        <v>86</v>
      </c>
      <c r="E19" s="9" t="s">
        <v>152</v>
      </c>
      <c r="F19" s="9" t="s">
        <v>139</v>
      </c>
      <c r="H19" s="9" t="str">
        <f>VLOOKUP(C19,Products!$A$2:$B$2, 2, FALSE)</f>
        <v>https://policy.poweredbycovermore.com/partners/cba/files/documents/pds/PDS_CB2.pdf</v>
      </c>
      <c r="P19" s="9" t="s">
        <v>79</v>
      </c>
      <c r="R19" s="9" t="s">
        <v>42</v>
      </c>
      <c r="S19" s="9" t="s">
        <v>140</v>
      </c>
    </row>
    <row r="20" spans="1:19" x14ac:dyDescent="0.3">
      <c r="A20" s="9" t="s">
        <v>25</v>
      </c>
      <c r="B20" s="3">
        <v>2518</v>
      </c>
      <c r="C20" s="9" t="s">
        <v>35</v>
      </c>
      <c r="D20" s="3" t="s">
        <v>89</v>
      </c>
      <c r="E20" s="9" t="s">
        <v>153</v>
      </c>
      <c r="F20" s="9" t="s">
        <v>139</v>
      </c>
      <c r="H20" s="9" t="str">
        <f>VLOOKUP(C20,Products!$A$2:$B$2, 2, FALSE)</f>
        <v>https://policy.poweredbycovermore.com/partners/cba/files/documents/pds/PDS_CB2.pdf</v>
      </c>
      <c r="P20" s="9" t="s">
        <v>87</v>
      </c>
      <c r="R20" s="9" t="s">
        <v>32</v>
      </c>
      <c r="S20" s="9" t="s">
        <v>140</v>
      </c>
    </row>
    <row r="21" spans="1:19" x14ac:dyDescent="0.3">
      <c r="A21" s="9" t="s">
        <v>25</v>
      </c>
      <c r="B21" s="3">
        <v>2519</v>
      </c>
      <c r="C21" s="9" t="s">
        <v>35</v>
      </c>
      <c r="D21" s="3" t="s">
        <v>91</v>
      </c>
      <c r="E21" s="9" t="s">
        <v>154</v>
      </c>
      <c r="F21" s="9" t="s">
        <v>139</v>
      </c>
      <c r="H21" s="9" t="str">
        <f>VLOOKUP(C21,Products!$A$2:$B$2, 2, FALSE)</f>
        <v>https://policy.poweredbycovermore.com/partners/cba/files/documents/pds/PDS_CB2.pdf</v>
      </c>
      <c r="P21" s="9" t="s">
        <v>87</v>
      </c>
      <c r="R21" s="9" t="s">
        <v>142</v>
      </c>
      <c r="S21" s="9" t="s">
        <v>140</v>
      </c>
    </row>
    <row r="22" spans="1:19" x14ac:dyDescent="0.3">
      <c r="A22" s="9" t="s">
        <v>25</v>
      </c>
      <c r="B22" s="3">
        <v>2520</v>
      </c>
      <c r="C22" s="9" t="s">
        <v>35</v>
      </c>
      <c r="D22" s="3" t="s">
        <v>93</v>
      </c>
      <c r="E22" s="9" t="s">
        <v>154</v>
      </c>
      <c r="F22" s="9" t="s">
        <v>139</v>
      </c>
      <c r="H22" s="9" t="str">
        <f>VLOOKUP(C22,Products!$A$2:$B$2, 2, FALSE)</f>
        <v>https://policy.poweredbycovermore.com/partners/cba/files/documents/pds/PDS_CB2.pdf</v>
      </c>
      <c r="P22" s="9" t="s">
        <v>87</v>
      </c>
      <c r="R22" s="9" t="s">
        <v>42</v>
      </c>
      <c r="S22" s="9" t="s">
        <v>140</v>
      </c>
    </row>
  </sheetData>
  <sortState xmlns:xlrd2="http://schemas.microsoft.com/office/spreadsheetml/2017/richdata2" ref="A2:H11">
    <sortCondition ref="B2:B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B2E5-2DAD-455C-B379-0D5908A33811}">
  <sheetPr codeName="Sheet9"/>
  <dimension ref="A1:B2"/>
  <sheetViews>
    <sheetView workbookViewId="0">
      <selection activeCell="D30" sqref="D30"/>
    </sheetView>
  </sheetViews>
  <sheetFormatPr defaultRowHeight="14.4" x14ac:dyDescent="0.3"/>
  <cols>
    <col min="1" max="1" width="11.88671875" bestFit="1" customWidth="1"/>
    <col min="2" max="2" width="88.88671875" bestFit="1" customWidth="1"/>
  </cols>
  <sheetData>
    <row r="1" spans="1:2" x14ac:dyDescent="0.3">
      <c r="A1" s="4" t="s">
        <v>20</v>
      </c>
      <c r="B1" s="4" t="s">
        <v>23</v>
      </c>
    </row>
    <row r="2" spans="1:2" x14ac:dyDescent="0.3">
      <c r="A2" t="s">
        <v>35</v>
      </c>
      <c r="B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6598657825</dc:creator>
  <cp:keywords/>
  <dc:description/>
  <cp:lastModifiedBy>Pooja Gupta</cp:lastModifiedBy>
  <cp:revision/>
  <dcterms:created xsi:type="dcterms:W3CDTF">2024-08-19T04:45:22Z</dcterms:created>
  <dcterms:modified xsi:type="dcterms:W3CDTF">2024-10-28T23:51:16Z</dcterms:modified>
  <cp:category/>
  <cp:contentStatus/>
</cp:coreProperties>
</file>