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5bedbdbf2996037/Documenten/EPA/AFSTUDEREN/Model/"/>
    </mc:Choice>
  </mc:AlternateContent>
  <xr:revisionPtr revIDLastSave="0" documentId="8_{1925AA0C-AAA2-40A1-B662-922D3955223B}" xr6:coauthVersionLast="47" xr6:coauthVersionMax="47" xr10:uidLastSave="{00000000-0000-0000-0000-000000000000}"/>
  <bookViews>
    <workbookView xWindow="-108" yWindow="-108" windowWidth="23256" windowHeight="12456" xr2:uid="{B7E4B328-3139-4026-9ACA-51C9B59B0585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G38" i="1"/>
  <c r="G37" i="1"/>
  <c r="G36" i="1"/>
  <c r="G35" i="1"/>
  <c r="G31" i="1"/>
  <c r="G30" i="1"/>
  <c r="G29" i="1"/>
  <c r="G28" i="1"/>
  <c r="G27" i="1"/>
  <c r="G26" i="1"/>
  <c r="G22" i="1"/>
  <c r="G21" i="1"/>
  <c r="G20" i="1"/>
  <c r="G16" i="1"/>
  <c r="G15" i="1"/>
  <c r="G14" i="1"/>
  <c r="G13" i="1"/>
  <c r="G12" i="1"/>
  <c r="G8" i="1"/>
  <c r="G7" i="1"/>
  <c r="G6" i="1"/>
  <c r="G5" i="1"/>
  <c r="F5" i="1"/>
  <c r="G4" i="1"/>
  <c r="N18" i="1"/>
  <c r="M18" i="1"/>
  <c r="L18" i="1"/>
  <c r="K18" i="1"/>
  <c r="J18" i="1"/>
  <c r="J12" i="1"/>
  <c r="K8" i="1" s="1"/>
  <c r="E39" i="1"/>
  <c r="F38" i="1" s="1"/>
  <c r="F30" i="1"/>
  <c r="F29" i="1"/>
  <c r="F27" i="1"/>
  <c r="E31" i="1"/>
  <c r="F28" i="1" s="1"/>
  <c r="E16" i="1"/>
  <c r="F15" i="1" s="1"/>
  <c r="E8" i="1"/>
  <c r="F7" i="1" s="1"/>
  <c r="E22" i="1"/>
  <c r="F21" i="1" s="1"/>
  <c r="F12" i="1" l="1"/>
  <c r="F35" i="1"/>
  <c r="F36" i="1"/>
  <c r="F26" i="1"/>
  <c r="F37" i="1"/>
  <c r="K9" i="1"/>
  <c r="K10" i="1"/>
  <c r="K11" i="1"/>
  <c r="K4" i="1"/>
  <c r="K5" i="1"/>
  <c r="K6" i="1"/>
  <c r="K7" i="1"/>
  <c r="O18" i="1"/>
  <c r="F13" i="1"/>
  <c r="F4" i="1"/>
  <c r="F6" i="1"/>
  <c r="F14" i="1"/>
  <c r="F20" i="1"/>
  <c r="M19" i="1" l="1"/>
  <c r="K19" i="1"/>
  <c r="J19" i="1"/>
  <c r="L19" i="1"/>
  <c r="N19" i="1"/>
</calcChain>
</file>

<file path=xl/sharedStrings.xml><?xml version="1.0" encoding="utf-8"?>
<sst xmlns="http://schemas.openxmlformats.org/spreadsheetml/2006/main" count="62" uniqueCount="35">
  <si>
    <t>401-800 km</t>
  </si>
  <si>
    <t>801-1300 km</t>
  </si>
  <si>
    <t>1301-2000 km</t>
  </si>
  <si>
    <t>2001-4500 km</t>
  </si>
  <si>
    <t>4500-300000</t>
  </si>
  <si>
    <t>4500-300000 km</t>
  </si>
  <si>
    <t>Short-haul</t>
  </si>
  <si>
    <t>Short-medium-haul</t>
  </si>
  <si>
    <t>Medium-haul</t>
  </si>
  <si>
    <t>Long-haul</t>
  </si>
  <si>
    <t>Ultra-long-haul</t>
  </si>
  <si>
    <t>Distance range</t>
  </si>
  <si>
    <t>152-201 seats</t>
  </si>
  <si>
    <t>101-151 seats</t>
  </si>
  <si>
    <t>20-50 seats</t>
  </si>
  <si>
    <t>Demand share per aircraft type</t>
  </si>
  <si>
    <t>51-100 seats</t>
  </si>
  <si>
    <t>202-251 seats</t>
  </si>
  <si>
    <t>252-301 seats</t>
  </si>
  <si>
    <t>302-600 seats</t>
  </si>
  <si>
    <t>PAX per month</t>
  </si>
  <si>
    <t>1-500</t>
  </si>
  <si>
    <t>501-1000</t>
  </si>
  <si>
    <t>1001-2500</t>
  </si>
  <si>
    <t>2501-5000</t>
  </si>
  <si>
    <t>5001-9000</t>
  </si>
  <si>
    <t>9001-20000</t>
  </si>
  <si>
    <t>20001-38000</t>
  </si>
  <si>
    <t>38001-500000</t>
  </si>
  <si>
    <t xml:space="preserve">PAX per month </t>
  </si>
  <si>
    <t>weight</t>
  </si>
  <si>
    <t>38001-500000, 462000 PAX</t>
  </si>
  <si>
    <t>401 - 800 km</t>
  </si>
  <si>
    <t>Short-medium haul</t>
  </si>
  <si>
    <t>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</si>
</sst>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0" fontId="3" fillId="0" borderId="0" xfId="0" applyFont="1"/>
    <xf numFmtId="9" fontId="0" fillId="0" borderId="0" xfId="1" applyFont="1"/>
    <xf numFmtId="0" fontId="2" fillId="0" borderId="0" xfId="0" applyFon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0995F-C5B5-46D1-9B3A-0B48802EF6F3}">
  <dimension ref="B2:O39"/>
  <sheetViews>
    <sheetView tabSelected="1" topLeftCell="B1" zoomScale="85" zoomScaleNormal="85" workbookViewId="0">
      <selection activeCell="I32" sqref="I32"/>
    </sheetView>
  </sheetViews>
  <sheetFormatPr defaultRowHeight="13.8" x14ac:dyDescent="0.25"/>
  <cols>
    <col min="2" max="2" width="27.8984375" bestFit="1" customWidth="1"/>
    <col min="3" max="3" width="17.8984375" bestFit="1" customWidth="1"/>
    <col min="4" max="4" width="17.8984375" customWidth="1"/>
    <col min="5" max="6" width="10.296875" customWidth="1"/>
    <col min="7" max="7" width="17.5" customWidth="1"/>
    <col min="8" max="8" width="21.296875" bestFit="1" customWidth="1"/>
    <col min="9" max="9" width="23.69921875" bestFit="1" customWidth="1"/>
    <col min="10" max="10" width="11.296875" bestFit="1" customWidth="1"/>
    <col min="11" max="11" width="17.796875" bestFit="1" customWidth="1"/>
    <col min="12" max="13" width="12.296875" bestFit="1" customWidth="1"/>
    <col min="14" max="14" width="13.796875" bestFit="1" customWidth="1"/>
    <col min="15" max="15" width="11.8984375" bestFit="1" customWidth="1"/>
  </cols>
  <sheetData>
    <row r="2" spans="2:14" x14ac:dyDescent="0.25">
      <c r="C2" s="2" t="s">
        <v>6</v>
      </c>
      <c r="D2" s="2"/>
    </row>
    <row r="3" spans="2:14" x14ac:dyDescent="0.25">
      <c r="B3" s="2" t="s">
        <v>11</v>
      </c>
      <c r="C3" t="s">
        <v>0</v>
      </c>
      <c r="G3" s="2" t="s">
        <v>34</v>
      </c>
      <c r="I3" s="2" t="s">
        <v>29</v>
      </c>
      <c r="K3" s="2" t="s">
        <v>30</v>
      </c>
    </row>
    <row r="4" spans="2:14" x14ac:dyDescent="0.25">
      <c r="B4" s="2" t="s">
        <v>15</v>
      </c>
      <c r="C4" t="s">
        <v>14</v>
      </c>
      <c r="D4">
        <v>35</v>
      </c>
      <c r="E4">
        <v>696</v>
      </c>
      <c r="F4" s="3">
        <f>E4/E8</f>
        <v>0.25</v>
      </c>
      <c r="G4">
        <f>F4*D4</f>
        <v>8.75</v>
      </c>
      <c r="I4" t="s">
        <v>21</v>
      </c>
      <c r="J4">
        <v>500</v>
      </c>
      <c r="K4">
        <f>J4/J12</f>
        <v>1E-3</v>
      </c>
    </row>
    <row r="5" spans="2:14" x14ac:dyDescent="0.25">
      <c r="C5" t="s">
        <v>16</v>
      </c>
      <c r="D5">
        <v>75</v>
      </c>
      <c r="E5">
        <v>348</v>
      </c>
      <c r="F5" s="3">
        <f>E5/E8</f>
        <v>0.125</v>
      </c>
      <c r="G5">
        <f>F5*D5</f>
        <v>9.375</v>
      </c>
      <c r="I5" t="s">
        <v>22</v>
      </c>
      <c r="J5">
        <v>500</v>
      </c>
      <c r="K5">
        <f>J5/J12</f>
        <v>1E-3</v>
      </c>
    </row>
    <row r="6" spans="2:14" x14ac:dyDescent="0.25">
      <c r="C6" t="s">
        <v>13</v>
      </c>
      <c r="D6">
        <v>125</v>
      </c>
      <c r="E6">
        <v>1044</v>
      </c>
      <c r="F6" s="1">
        <f>E6/E8</f>
        <v>0.375</v>
      </c>
      <c r="G6">
        <f>F6*D6</f>
        <v>46.875</v>
      </c>
      <c r="I6" t="s">
        <v>23</v>
      </c>
      <c r="J6">
        <v>1500</v>
      </c>
      <c r="K6">
        <f>J6/J12</f>
        <v>3.0000000000000001E-3</v>
      </c>
    </row>
    <row r="7" spans="2:14" x14ac:dyDescent="0.25">
      <c r="C7" t="s">
        <v>12</v>
      </c>
      <c r="D7">
        <v>175</v>
      </c>
      <c r="E7">
        <v>696</v>
      </c>
      <c r="F7" s="1">
        <f>E7/E8</f>
        <v>0.25</v>
      </c>
      <c r="G7">
        <f>F7*D7</f>
        <v>43.75</v>
      </c>
      <c r="I7" t="s">
        <v>24</v>
      </c>
      <c r="J7">
        <v>2500</v>
      </c>
      <c r="K7">
        <f>J7/J12</f>
        <v>5.0000000000000001E-3</v>
      </c>
    </row>
    <row r="8" spans="2:14" x14ac:dyDescent="0.25">
      <c r="E8">
        <f>SUM(E4:E7)</f>
        <v>2784</v>
      </c>
      <c r="G8" s="4">
        <f>SUM(G4:G7)</f>
        <v>108.75</v>
      </c>
      <c r="I8" t="s">
        <v>25</v>
      </c>
      <c r="J8">
        <v>4000</v>
      </c>
      <c r="K8">
        <f>J8/J12</f>
        <v>8.0000000000000002E-3</v>
      </c>
    </row>
    <row r="9" spans="2:14" x14ac:dyDescent="0.25">
      <c r="I9" t="s">
        <v>26</v>
      </c>
      <c r="J9">
        <v>11000</v>
      </c>
      <c r="K9">
        <f>J9/J12</f>
        <v>2.1999999999999999E-2</v>
      </c>
    </row>
    <row r="10" spans="2:14" x14ac:dyDescent="0.25">
      <c r="C10" s="2" t="s">
        <v>7</v>
      </c>
      <c r="D10" s="2"/>
      <c r="I10" t="s">
        <v>27</v>
      </c>
      <c r="J10">
        <v>18000</v>
      </c>
      <c r="K10">
        <f>J10/J12</f>
        <v>3.5999999999999997E-2</v>
      </c>
    </row>
    <row r="11" spans="2:14" x14ac:dyDescent="0.25">
      <c r="B11" s="2" t="s">
        <v>11</v>
      </c>
      <c r="C11" t="s">
        <v>1</v>
      </c>
      <c r="I11" t="s">
        <v>28</v>
      </c>
      <c r="J11">
        <v>462000</v>
      </c>
      <c r="K11">
        <f>J11/J12</f>
        <v>0.92400000000000004</v>
      </c>
    </row>
    <row r="12" spans="2:14" x14ac:dyDescent="0.25">
      <c r="B12" s="2" t="s">
        <v>15</v>
      </c>
      <c r="C12" t="s">
        <v>14</v>
      </c>
      <c r="D12">
        <v>35</v>
      </c>
      <c r="E12">
        <v>348</v>
      </c>
      <c r="F12" s="3">
        <f>E12/E16</f>
        <v>0.125</v>
      </c>
      <c r="G12">
        <f>F12*D12</f>
        <v>4.375</v>
      </c>
      <c r="J12">
        <f>SUM(J4:J11)</f>
        <v>500000</v>
      </c>
    </row>
    <row r="13" spans="2:14" x14ac:dyDescent="0.25">
      <c r="C13" t="s">
        <v>16</v>
      </c>
      <c r="D13">
        <v>75</v>
      </c>
      <c r="E13">
        <v>174</v>
      </c>
      <c r="F13" s="3">
        <f>E13/E16</f>
        <v>6.25E-2</v>
      </c>
      <c r="G13">
        <f>F13*D13</f>
        <v>4.6875</v>
      </c>
    </row>
    <row r="14" spans="2:14" x14ac:dyDescent="0.25">
      <c r="C14" t="s">
        <v>13</v>
      </c>
      <c r="D14">
        <v>125</v>
      </c>
      <c r="E14">
        <v>1392</v>
      </c>
      <c r="F14" s="1">
        <f>E14/E16</f>
        <v>0.5</v>
      </c>
      <c r="G14">
        <f>F14*D14</f>
        <v>62.5</v>
      </c>
      <c r="J14" s="2" t="s">
        <v>6</v>
      </c>
      <c r="K14" s="2" t="s">
        <v>33</v>
      </c>
      <c r="L14" s="2" t="s">
        <v>8</v>
      </c>
      <c r="M14" s="2" t="s">
        <v>9</v>
      </c>
      <c r="N14" s="2" t="s">
        <v>10</v>
      </c>
    </row>
    <row r="15" spans="2:14" x14ac:dyDescent="0.25">
      <c r="C15" t="s">
        <v>12</v>
      </c>
      <c r="D15">
        <v>175</v>
      </c>
      <c r="E15">
        <v>870</v>
      </c>
      <c r="F15" s="3">
        <f>E15/E16</f>
        <v>0.3125</v>
      </c>
      <c r="G15">
        <f>F15*D15</f>
        <v>54.6875</v>
      </c>
      <c r="J15" t="s">
        <v>32</v>
      </c>
      <c r="K15" t="s">
        <v>1</v>
      </c>
      <c r="L15" t="s">
        <v>2</v>
      </c>
      <c r="M15" t="s">
        <v>3</v>
      </c>
      <c r="N15" t="s">
        <v>4</v>
      </c>
    </row>
    <row r="16" spans="2:14" x14ac:dyDescent="0.25">
      <c r="E16">
        <f>SUM(E12:E15)</f>
        <v>2784</v>
      </c>
      <c r="G16" s="4">
        <f>SUM(G12:G15)</f>
        <v>126.25</v>
      </c>
      <c r="I16" s="2" t="s">
        <v>20</v>
      </c>
      <c r="J16">
        <v>600</v>
      </c>
      <c r="K16">
        <v>1000</v>
      </c>
      <c r="L16">
        <v>1600</v>
      </c>
      <c r="M16">
        <v>3250</v>
      </c>
      <c r="N16">
        <v>12000</v>
      </c>
    </row>
    <row r="17" spans="2:15" x14ac:dyDescent="0.25">
      <c r="I17" t="s">
        <v>31</v>
      </c>
      <c r="J17">
        <v>15551200</v>
      </c>
      <c r="K17">
        <v>1351200</v>
      </c>
      <c r="L17">
        <v>713900</v>
      </c>
      <c r="M17">
        <v>429000</v>
      </c>
      <c r="N17">
        <v>123700</v>
      </c>
    </row>
    <row r="18" spans="2:15" x14ac:dyDescent="0.25">
      <c r="C18" s="2" t="s">
        <v>8</v>
      </c>
      <c r="D18" s="2"/>
      <c r="J18">
        <f>J17*J16</f>
        <v>9330720000</v>
      </c>
      <c r="K18">
        <f>K17*K16</f>
        <v>1351200000</v>
      </c>
      <c r="L18">
        <f>L17*L16</f>
        <v>1142240000</v>
      </c>
      <c r="M18">
        <f>M17*M16</f>
        <v>1394250000</v>
      </c>
      <c r="N18">
        <f>N17*N16</f>
        <v>1484400000</v>
      </c>
      <c r="O18">
        <f>SUM(J18:N18)</f>
        <v>14702810000</v>
      </c>
    </row>
    <row r="19" spans="2:15" x14ac:dyDescent="0.25">
      <c r="B19" s="2" t="s">
        <v>11</v>
      </c>
      <c r="C19" t="s">
        <v>2</v>
      </c>
      <c r="J19">
        <f>J18/O18</f>
        <v>0.63462154513320923</v>
      </c>
      <c r="K19">
        <f>K18/O18</f>
        <v>9.1900799915118264E-2</v>
      </c>
      <c r="L19">
        <f>L18/O18</f>
        <v>7.7688550692010569E-2</v>
      </c>
      <c r="M19">
        <f>M18/O18</f>
        <v>9.4828811635326846E-2</v>
      </c>
      <c r="N19">
        <f>N18/O18</f>
        <v>0.10096029262433508</v>
      </c>
    </row>
    <row r="20" spans="2:15" x14ac:dyDescent="0.25">
      <c r="B20" s="2" t="s">
        <v>15</v>
      </c>
      <c r="C20" t="s">
        <v>13</v>
      </c>
      <c r="D20">
        <v>125</v>
      </c>
      <c r="E20">
        <v>1392</v>
      </c>
      <c r="F20" s="3">
        <f>E20/E22</f>
        <v>0.5714285714285714</v>
      </c>
      <c r="G20">
        <f>F20*D20</f>
        <v>71.428571428571431</v>
      </c>
    </row>
    <row r="21" spans="2:15" x14ac:dyDescent="0.25">
      <c r="C21" t="s">
        <v>12</v>
      </c>
      <c r="D21">
        <v>175</v>
      </c>
      <c r="E21">
        <v>1044</v>
      </c>
      <c r="F21" s="3">
        <f>E21/E22</f>
        <v>0.42857142857142855</v>
      </c>
      <c r="G21">
        <f>F21*D21</f>
        <v>75</v>
      </c>
    </row>
    <row r="22" spans="2:15" x14ac:dyDescent="0.25">
      <c r="E22">
        <f>SUM(E20:E21)</f>
        <v>2436</v>
      </c>
      <c r="G22" s="4">
        <f>SUM(G20:G21)</f>
        <v>146.42857142857144</v>
      </c>
    </row>
    <row r="24" spans="2:15" x14ac:dyDescent="0.25">
      <c r="C24" s="2" t="s">
        <v>9</v>
      </c>
      <c r="D24" s="2"/>
    </row>
    <row r="25" spans="2:15" x14ac:dyDescent="0.25">
      <c r="B25" s="2" t="s">
        <v>11</v>
      </c>
      <c r="C25" t="s">
        <v>3</v>
      </c>
    </row>
    <row r="26" spans="2:15" x14ac:dyDescent="0.25">
      <c r="B26" s="2" t="s">
        <v>15</v>
      </c>
      <c r="C26" t="s">
        <v>13</v>
      </c>
      <c r="D26">
        <v>125</v>
      </c>
      <c r="E26">
        <v>1392</v>
      </c>
      <c r="F26" s="3">
        <f>E26/E31</f>
        <v>0.38095238095238093</v>
      </c>
      <c r="G26">
        <f>F26*D26</f>
        <v>47.619047619047613</v>
      </c>
    </row>
    <row r="27" spans="2:15" x14ac:dyDescent="0.25">
      <c r="C27" t="s">
        <v>12</v>
      </c>
      <c r="D27">
        <v>175</v>
      </c>
      <c r="E27">
        <v>1392</v>
      </c>
      <c r="F27" s="3">
        <f>E27/E31</f>
        <v>0.38095238095238093</v>
      </c>
      <c r="G27">
        <f>F27*D27</f>
        <v>66.666666666666657</v>
      </c>
    </row>
    <row r="28" spans="2:15" x14ac:dyDescent="0.25">
      <c r="C28" t="s">
        <v>17</v>
      </c>
      <c r="D28">
        <v>225</v>
      </c>
      <c r="E28">
        <v>348</v>
      </c>
      <c r="F28" s="3">
        <f>E28/E31</f>
        <v>9.5238095238095233E-2</v>
      </c>
      <c r="G28">
        <f>F28*D28</f>
        <v>21.428571428571427</v>
      </c>
    </row>
    <row r="29" spans="2:15" x14ac:dyDescent="0.25">
      <c r="C29" t="s">
        <v>18</v>
      </c>
      <c r="D29">
        <v>275</v>
      </c>
      <c r="E29">
        <v>348</v>
      </c>
      <c r="F29" s="3">
        <f>E29/E31</f>
        <v>9.5238095238095233E-2</v>
      </c>
      <c r="G29">
        <f>F29*D29</f>
        <v>26.19047619047619</v>
      </c>
    </row>
    <row r="30" spans="2:15" x14ac:dyDescent="0.25">
      <c r="C30" t="s">
        <v>19</v>
      </c>
      <c r="D30">
        <v>450</v>
      </c>
      <c r="E30">
        <v>174</v>
      </c>
      <c r="F30" s="3">
        <f>E30/E31</f>
        <v>4.7619047619047616E-2</v>
      </c>
      <c r="G30">
        <f>F30*D30</f>
        <v>21.428571428571427</v>
      </c>
    </row>
    <row r="31" spans="2:15" x14ac:dyDescent="0.25">
      <c r="E31">
        <f>SUM(E26:E30)</f>
        <v>3654</v>
      </c>
      <c r="G31" s="4">
        <f>SUM(G26:G30)</f>
        <v>183.33333333333329</v>
      </c>
    </row>
    <row r="33" spans="2:7" x14ac:dyDescent="0.25">
      <c r="C33" s="2" t="s">
        <v>10</v>
      </c>
      <c r="D33" s="2"/>
    </row>
    <row r="34" spans="2:7" x14ac:dyDescent="0.25">
      <c r="B34" s="2" t="s">
        <v>11</v>
      </c>
      <c r="C34" t="s">
        <v>5</v>
      </c>
    </row>
    <row r="35" spans="2:7" x14ac:dyDescent="0.25">
      <c r="B35" s="2" t="s">
        <v>15</v>
      </c>
      <c r="C35" t="s">
        <v>12</v>
      </c>
      <c r="D35">
        <v>175</v>
      </c>
      <c r="E35">
        <v>348</v>
      </c>
      <c r="F35" s="3">
        <f>E35/E39</f>
        <v>0.1111111111111111</v>
      </c>
      <c r="G35">
        <f>F35*D35</f>
        <v>19.444444444444443</v>
      </c>
    </row>
    <row r="36" spans="2:7" x14ac:dyDescent="0.25">
      <c r="C36" t="s">
        <v>17</v>
      </c>
      <c r="D36">
        <v>225</v>
      </c>
      <c r="E36">
        <v>870</v>
      </c>
      <c r="F36" s="3">
        <f>E36/E39</f>
        <v>0.27777777777777779</v>
      </c>
      <c r="G36">
        <f>F36*D36</f>
        <v>62.5</v>
      </c>
    </row>
    <row r="37" spans="2:7" x14ac:dyDescent="0.25">
      <c r="C37" t="s">
        <v>18</v>
      </c>
      <c r="D37">
        <v>275</v>
      </c>
      <c r="E37">
        <v>870</v>
      </c>
      <c r="F37" s="3">
        <f>E37/E39</f>
        <v>0.27777777777777779</v>
      </c>
      <c r="G37">
        <f>F37*D37</f>
        <v>76.388888888888886</v>
      </c>
    </row>
    <row r="38" spans="2:7" x14ac:dyDescent="0.25">
      <c r="C38" t="s">
        <v>19</v>
      </c>
      <c r="D38">
        <v>450</v>
      </c>
      <c r="E38">
        <v>1044</v>
      </c>
      <c r="F38" s="3">
        <f>E38/E39</f>
        <v>0.33333333333333331</v>
      </c>
      <c r="G38">
        <f>F38*D38</f>
        <v>150</v>
      </c>
    </row>
    <row r="39" spans="2:7" x14ac:dyDescent="0.25">
      <c r="E39">
        <f>SUM(E35:E38)</f>
        <v>3132</v>
      </c>
      <c r="G39" s="4">
        <f>SUM(G35:G38)</f>
        <v>308.33333333333331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Saskia .</dc:creator>
  <cp:lastModifiedBy>Saskia .</cp:lastModifiedBy>
  <dcterms:created xsi:type="dcterms:W3CDTF">2025-01-29T09:55:48Z</dcterms:created>
  <dcterms:modified xsi:type="dcterms:W3CDTF">2025-05-12T18:57:06Z</dcterms:modified>
</cp:coreProperties>
</file>