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aswatichowdhury/Downloads/Concordia Courses/SM/Assignments/1/Final/SM_Assignment1/"/>
    </mc:Choice>
  </mc:AlternateContent>
  <xr:revisionPtr revIDLastSave="0" documentId="13_ncr:1_{50024F2E-5497-2644-9C32-A756E4ABC66C}" xr6:coauthVersionLast="47" xr6:coauthVersionMax="47" xr10:uidLastSave="{00000000-0000-0000-0000-000000000000}"/>
  <bookViews>
    <workbookView xWindow="0" yWindow="500" windowWidth="28800" windowHeight="16080" xr2:uid="{00000000-000D-0000-FFFF-FFFF00000000}"/>
  </bookViews>
  <sheets>
    <sheet name="Sheet1" sheetId="1" r:id="rId1"/>
    <sheet name="Sheet2" sheetId="1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60WX95ie5HAoqzPE7HfajM0pPHw=="/>
    </ext>
  </extLst>
</workbook>
</file>

<file path=xl/calcChain.xml><?xml version="1.0" encoding="utf-8"?>
<calcChain xmlns="http://schemas.openxmlformats.org/spreadsheetml/2006/main">
  <c r="H2" i="1" l="1"/>
  <c r="K2" i="1" s="1"/>
  <c r="J2" i="1"/>
  <c r="I2" i="1"/>
  <c r="F23" i="1"/>
  <c r="F24" i="1"/>
  <c r="F25" i="1"/>
  <c r="F26" i="1"/>
  <c r="F27" i="1"/>
  <c r="F28" i="1"/>
  <c r="F29" i="1"/>
  <c r="F30" i="1"/>
  <c r="F31" i="1"/>
  <c r="F32" i="1"/>
  <c r="F33" i="1"/>
  <c r="F34" i="1"/>
  <c r="F35" i="1"/>
  <c r="F36" i="1"/>
  <c r="F37" i="1"/>
  <c r="F38" i="1"/>
  <c r="F39" i="1"/>
  <c r="F40" i="1"/>
  <c r="F41" i="1"/>
  <c r="F42" i="1"/>
  <c r="F43" i="1"/>
  <c r="F44" i="1"/>
  <c r="F45" i="1"/>
  <c r="F46" i="1"/>
  <c r="F47" i="1"/>
  <c r="F12" i="1"/>
  <c r="F13" i="1"/>
  <c r="F14" i="1"/>
  <c r="F15" i="1"/>
  <c r="F16" i="1"/>
  <c r="F17" i="1"/>
  <c r="F18" i="1"/>
  <c r="F19" i="1"/>
  <c r="F20" i="1"/>
  <c r="F21" i="1"/>
  <c r="F22" i="1"/>
  <c r="F3" i="1"/>
  <c r="F4" i="1"/>
  <c r="F5" i="1"/>
  <c r="F6" i="1"/>
  <c r="F7" i="1"/>
  <c r="F8" i="1"/>
  <c r="F9" i="1"/>
  <c r="F10" i="1"/>
  <c r="F11" i="1"/>
  <c r="F2" i="1"/>
</calcChain>
</file>

<file path=xl/sharedStrings.xml><?xml version="1.0" encoding="utf-8"?>
<sst xmlns="http://schemas.openxmlformats.org/spreadsheetml/2006/main" count="159" uniqueCount="119">
  <si>
    <t>Programming Langugage</t>
  </si>
  <si>
    <t xml:space="preserve">SLOC: Manual counting </t>
  </si>
  <si>
    <t>Effort (in minutes) to write the program</t>
  </si>
  <si>
    <t xml:space="preserve"> Rules of counting</t>
  </si>
  <si>
    <t>Java</t>
  </si>
  <si>
    <t>Number of terminal semicolons and closed braces.</t>
  </si>
  <si>
    <t xml:space="preserve">a.	Physical SLOC : A line in the source code which is not a comment or a blank line. 
b.	Logical SLOC: Gives the number of statements in the program. </t>
  </si>
  <si>
    <t>it takes the source
code of your project and calculates metrics based on numerous aspects of the code</t>
  </si>
  <si>
    <t>each line that began a process and finished it before starting a new process</t>
  </si>
  <si>
    <t>Logical SLOC with number of statements terminating with semicolons (;)
2. Not including lines with whitespaces
3. Not including comment lines</t>
  </si>
  <si>
    <t>Avoiding comments, blank lines and
consider lines having ‘;’ at the end as one line.</t>
  </si>
  <si>
    <t>1.	A statement ending with a semi-colon is a logical lines of code. 
2.	A statement required to compile the code is a logical lines of code. 
3.	“package” definition line were not counted, as they dependent on the external structure, not the code itself. 
4.	Lines consisting of single closing brackets are NOT a logical lines of code. 
5.	Empty lines are NOT logical lines of code</t>
  </si>
  <si>
    <t>1. Comments do not count.
2. Empty lines do not count.
3. Import statements do count.
Automatic Count</t>
  </si>
  <si>
    <t>a. Avoiding comments.
b. Avoiding Blanks.
c. Avoiding lines having only ‘;’.</t>
  </si>
  <si>
    <t>python</t>
  </si>
  <si>
    <t>1.	A source statement is considered as a block of code that performs some action at runtime or directs compilers at compile time. [Nguyen, Deeds-Rubin, Tan, Boehm, 2007]
2.	The source statements can be classified into three types: executable, declaration and compiler directive.
3.	Simple and compound statements yield the same number of logical SLOC
4.	Comments and blank spaces are not counted.</t>
  </si>
  <si>
    <t>Python</t>
  </si>
  <si>
    <t xml:space="preserve">A source line of code is any line of program text that is not a comment or blank line, regardless of the number of statements or fragments of statements on the line. </t>
  </si>
  <si>
    <t>a. Do not count empty lines, comments and import statements
b. Count assignment statements spanning multiple lines as one</t>
  </si>
  <si>
    <t>java</t>
  </si>
  <si>
    <t>Counting all statements line in the program without any blank line or any comment line</t>
  </si>
  <si>
    <t>C#</t>
  </si>
  <si>
    <t>Ignore empty lines.   Ignore comments. Ignore lines containing method/class/etc. definition and the beginning and ending curly brackets.  Ignore external software libraries</t>
  </si>
  <si>
    <t xml:space="preserve">Every line is counted towards a line of code except those lines which are only comments or a blank line. </t>
  </si>
  <si>
    <t>literal number of lines in the code, including blank lines and comments.</t>
  </si>
  <si>
    <t>javascript</t>
  </si>
  <si>
    <t>Comment doesn’t count. Blank line doesn’t count. Long line that wraps into multiple lines will be counted as multiple lines. Ending “}” counts</t>
  </si>
  <si>
    <t>count every line except for empty lines and comment lines</t>
  </si>
  <si>
    <t>JavaScript</t>
  </si>
  <si>
    <t>·       Exclude blank lines. • Exclude comments</t>
  </si>
  <si>
    <t xml:space="preserve">Physical lines of code </t>
  </si>
  <si>
    <t>C++</t>
  </si>
  <si>
    <t>not including comment-lines or blank lines</t>
  </si>
  <si>
    <t xml:space="preserve">I didn’t count comments </t>
  </si>
  <si>
    <t>I calculated every statement except for comment lines and blank lines.</t>
  </si>
  <si>
    <t>ony new code. Exclude comments of any kind and blank Lines</t>
  </si>
  <si>
    <t xml:space="preserve">PHP </t>
  </si>
  <si>
    <t>for each logic line in PHP and HTML, the count is incremented by one. No comments, no blank lines or closing tag line are counted.</t>
  </si>
  <si>
    <t>exclude comments and blank lines</t>
  </si>
  <si>
    <t>exclude Nonexecutable, Comments, Generated with source code generator, Removed code, Libraries</t>
  </si>
  <si>
    <t>php</t>
  </si>
  <si>
    <t>All lines will count towards the physical source line of code count, except for blank lines and commented lines</t>
  </si>
  <si>
    <t>ruby</t>
  </si>
  <si>
    <t>physical LOC includes every line of code except comments (#) and white spaces.</t>
  </si>
  <si>
    <t>Comments and blank lines are ignored.</t>
  </si>
  <si>
    <t xml:space="preserve"> Includes: Instructions, Idirectives. Excludes: Comments, Blank lines,  Language support library</t>
  </si>
  <si>
    <t>counting all lines that are not blank nor comments-only</t>
  </si>
  <si>
    <t>any statement in the source code except for blank lines or comment lines</t>
  </si>
  <si>
    <t xml:space="preserve"> Blank lines are ignored.
. Comment lines (including multi-line string comments) are ignored.
</t>
  </si>
  <si>
    <t>All comments and blank lines are not counted towards the number of lines of code.</t>
  </si>
  <si>
    <t>Physical lines of code in the source file include all lines except blank lines or comment lines (including javadoc).</t>
  </si>
  <si>
    <t>Comments and blank lines are not counted as physical lines of code.</t>
  </si>
  <si>
    <t>logical executable source lines of code</t>
  </si>
  <si>
    <r>
      <t>include everything except white space and comments</t>
    </r>
    <r>
      <rPr>
        <sz val="12"/>
        <color theme="1"/>
        <rFont val="Cambria"/>
        <family val="1"/>
      </rPr>
      <t xml:space="preserve"> </t>
    </r>
  </si>
  <si>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</si>
  <si>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</si>
  <si>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</si>
  <si>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</si>
  <si>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</si>
  <si>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</si>
  <si>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</si>
  <si>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</si>
  <si>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</si>
  <si>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</si>
  <si>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</si>
  <si>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</si>
  <si>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</si>
  <si>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</si>
  <si>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</si>
  <si>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</si>
  <si>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</si>
  <si>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</si>
  <si>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</si>
  <si>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</si>
  <si>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</si>
  <si>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</si>
  <si>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</si>
  <si>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</si>
  <si>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</si>
  <si>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</si>
  <si>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</si>
  <si>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</si>
  <si>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</si>
  <si>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</si>
  <si>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</si>
  <si>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</si>
  <si>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</si>
  <si>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</si>
  <si>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</si>
  <si>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</si>
  <si>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</si>
  <si>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</si>
  <si>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</si>
  <si>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</si>
  <si>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</si>
  <si>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</si>
  <si>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</si>
  <si>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</si>
  <si>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</si>
  <si>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N/A</t>
  </si>
  <si>
    <t>Programmer Productivity</t>
  </si>
  <si>
    <t>P46</t>
  </si>
  <si>
    <t xml:space="preserve">include everything except white space and comments </t>
  </si>
  <si>
    <t>Student #</t>
  </si>
  <si>
    <t>Mean</t>
  </si>
  <si>
    <t>Std Dev</t>
  </si>
  <si>
    <t>UCL</t>
  </si>
  <si>
    <t>LCL</t>
  </si>
  <si>
    <t>Defect ID</t>
  </si>
  <si>
    <t>The program should identify the correct data and provide the correct output</t>
  </si>
  <si>
    <t>Severity</t>
  </si>
  <si>
    <t>Critical</t>
  </si>
  <si>
    <t>Priority</t>
  </si>
  <si>
    <t>High</t>
  </si>
  <si>
    <t>Expected Result</t>
  </si>
  <si>
    <t>Actual Result</t>
  </si>
  <si>
    <t>Fix Bug</t>
  </si>
  <si>
    <t>Now it will check first, and if it is not the correct inpuit, it will ask the user to enter the correct input data to proceed further calculations</t>
  </si>
  <si>
    <t>This source code was taking any user input and throwing exception if it was not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</si>
</sst>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b/>
      <sz val="11"/>
      <color theme="1"/>
      <name val="Calibri"/>
      <family val="2"/>
    </font>
    <font>
      <sz val="11"/>
      <color theme="1"/>
      <name val="Calibri"/>
      <family val="2"/>
    </font>
    <font>
      <sz val="11"/>
      <color theme="1"/>
      <name val="Arial"/>
      <family val="2"/>
    </font>
    <font>
      <sz val="12"/>
      <color theme="1"/>
      <name val="Cambria"/>
      <family val="1"/>
    </font>
    <font>
      <sz val="12"/>
      <color theme="1"/>
      <name val="Arial"/>
      <family val="2"/>
    </font>
    <font>
      <sz val="14"/>
      <color theme="1"/>
      <name val="Arial"/>
      <family val="2"/>
    </font>
    <font>
      <b/>
      <sz val="14"/>
      <color theme="1"/>
      <name val="Arial"/>
      <family val="2"/>
    </font>
  </fonts>
  <fills count="5">
    <fill>
      <patternFill patternType="none"/>
    </fill>
    <fill>
      <patternFill patternType="gray125"/>
    </fill>
    <fill>
      <patternFill patternType="solid">
        <fgColor rgb="FFD8D8D8"/>
        <bgColor rgb="FFD8D8D8"/>
      </patternFill>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8">
    <xf numFmtId="0" fontId="0" fillId="0" borderId="0" xfId="0" applyFont="1" applyAlignment="1"/>
    <xf numFmtId="0" fontId="2" fillId="0" borderId="0" xfId="0" applyFont="1" applyAlignment="1">
      <alignment wrapText="1"/>
    </xf>
    <xf numFmtId="0" fontId="0" fillId="0" borderId="0" xfId="0" applyFont="1" applyAlignment="1">
      <alignment horizontal="center"/>
    </xf>
    <xf numFmtId="0" fontId="0" fillId="0" borderId="0" xfId="0" applyFont="1" applyAlignment="1">
      <alignment wrapText="1"/>
    </xf>
    <xf numFmtId="0" fontId="1" fillId="2" borderId="1"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Font="1" applyBorder="1" applyAlignment="1">
      <alignment horizontal="center"/>
    </xf>
    <xf numFmtId="0" fontId="0" fillId="0" borderId="1" xfId="0" applyBorder="1" applyAlignment="1">
      <alignment horizontal="center"/>
    </xf>
    <xf numFmtId="0" fontId="0" fillId="0" borderId="1" xfId="0" applyFont="1" applyBorder="1" applyAlignment="1">
      <alignment horizontal="center" wrapText="1"/>
    </xf>
    <xf numFmtId="0" fontId="0" fillId="0" borderId="1" xfId="0" applyFont="1" applyBorder="1" applyAlignment="1">
      <alignment wrapText="1"/>
    </xf>
    <xf numFmtId="0" fontId="0" fillId="3" borderId="1" xfId="0" applyFont="1" applyFill="1" applyBorder="1" applyAlignment="1">
      <alignment horizontal="center"/>
    </xf>
    <xf numFmtId="0" fontId="1" fillId="2" borderId="2" xfId="0" applyFont="1" applyFill="1" applyBorder="1" applyAlignment="1">
      <alignment horizontal="center" vertical="center" wrapText="1"/>
    </xf>
    <xf numFmtId="0" fontId="5" fillId="0" borderId="0" xfId="0" applyFont="1" applyAlignment="1"/>
    <xf numFmtId="0" fontId="7" fillId="0" borderId="0" xfId="0" applyFont="1" applyAlignment="1"/>
    <xf numFmtId="0" fontId="7" fillId="4" borderId="1" xfId="0" applyFont="1" applyFill="1" applyBorder="1" applyAlignment="1"/>
    <xf numFmtId="0" fontId="6" fillId="0" borderId="1" xfId="0" applyFont="1" applyBorder="1" applyAlignment="1"/>
    <xf numFmtId="0" fontId="6"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40515863540925"/>
          <c:y val="3.2407407407407406E-2"/>
        </c:manualLayout>
      </c:layout>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Sheet1!$F$1</c:f>
              <c:strCache>
                <c:ptCount val="1"/>
                <c:pt idx="0">
                  <c:v>Programmer Productivity</c:v>
                </c:pt>
              </c:strCache>
            </c:strRef>
          </c:tx>
          <c:spPr>
            <a:ln w="28575" cap="rnd">
              <a:solidFill>
                <a:schemeClr val="accent1"/>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Sheet1!$F$2:$F$992</c:f>
              <c:numCache>
                <c:formatCode>General</c:formatCode>
                <c:ptCount val="991"/>
                <c:pt idx="0">
                  <c:v>0.58823529411764708</c:v>
                </c:pt>
                <c:pt idx="1">
                  <c:v>0.72</c:v>
                </c:pt>
                <c:pt idx="2">
                  <c:v>0.8666666666666667</c:v>
                </c:pt>
                <c:pt idx="3">
                  <c:v>0.29444444444444445</c:v>
                </c:pt>
                <c:pt idx="4">
                  <c:v>1.5454545454545454</c:v>
                </c:pt>
                <c:pt idx="5">
                  <c:v>1.7272727272727273</c:v>
                </c:pt>
                <c:pt idx="6">
                  <c:v>0.78947368421052633</c:v>
                </c:pt>
                <c:pt idx="7">
                  <c:v>0.66666666666666663</c:v>
                </c:pt>
                <c:pt idx="8">
                  <c:v>1.95</c:v>
                </c:pt>
                <c:pt idx="9">
                  <c:v>1</c:v>
                </c:pt>
                <c:pt idx="10">
                  <c:v>0.8571428571428571</c:v>
                </c:pt>
                <c:pt idx="11">
                  <c:v>1.4285714285714286</c:v>
                </c:pt>
                <c:pt idx="12">
                  <c:v>0.4</c:v>
                </c:pt>
                <c:pt idx="13">
                  <c:v>0.75</c:v>
                </c:pt>
                <c:pt idx="14">
                  <c:v>0.44444444444444442</c:v>
                </c:pt>
                <c:pt idx="15">
                  <c:v>0.38181818181818183</c:v>
                </c:pt>
                <c:pt idx="16">
                  <c:v>0.7</c:v>
                </c:pt>
                <c:pt idx="17">
                  <c:v>2.6</c:v>
                </c:pt>
                <c:pt idx="18">
                  <c:v>0.57777777777777772</c:v>
                </c:pt>
                <c:pt idx="19">
                  <c:v>0.5444444444444444</c:v>
                </c:pt>
                <c:pt idx="20">
                  <c:v>0.53488372093023251</c:v>
                </c:pt>
                <c:pt idx="21">
                  <c:v>0.35</c:v>
                </c:pt>
                <c:pt idx="22">
                  <c:v>1.1333333333333333</c:v>
                </c:pt>
                <c:pt idx="23">
                  <c:v>0.5</c:v>
                </c:pt>
                <c:pt idx="24">
                  <c:v>1.0333333333333334</c:v>
                </c:pt>
                <c:pt idx="25">
                  <c:v>1.5</c:v>
                </c:pt>
                <c:pt idx="26">
                  <c:v>0.5</c:v>
                </c:pt>
                <c:pt idx="27">
                  <c:v>0.71111111111111114</c:v>
                </c:pt>
                <c:pt idx="28">
                  <c:v>0.82222222222222219</c:v>
                </c:pt>
                <c:pt idx="29">
                  <c:v>0.80952380952380953</c:v>
                </c:pt>
                <c:pt idx="30">
                  <c:v>1.9333333333333333</c:v>
                </c:pt>
                <c:pt idx="31">
                  <c:v>0.36666666666666664</c:v>
                </c:pt>
                <c:pt idx="32">
                  <c:v>1.3</c:v>
                </c:pt>
                <c:pt idx="33">
                  <c:v>0.6333333333333333</c:v>
                </c:pt>
                <c:pt idx="34">
                  <c:v>0.85</c:v>
                </c:pt>
                <c:pt idx="35">
                  <c:v>1.1499999999999999</c:v>
                </c:pt>
                <c:pt idx="36">
                  <c:v>0.26213592233009708</c:v>
                </c:pt>
                <c:pt idx="37">
                  <c:v>0.85</c:v>
                </c:pt>
                <c:pt idx="38">
                  <c:v>0.9</c:v>
                </c:pt>
                <c:pt idx="39">
                  <c:v>0.46666666666666667</c:v>
                </c:pt>
                <c:pt idx="40">
                  <c:v>4.8666666666666663</c:v>
                </c:pt>
                <c:pt idx="41">
                  <c:v>0.8666666666666667</c:v>
                </c:pt>
                <c:pt idx="42">
                  <c:v>0.38333333333333336</c:v>
                </c:pt>
                <c:pt idx="43">
                  <c:v>6.2222222222222223</c:v>
                </c:pt>
                <c:pt idx="44">
                  <c:v>0.57499999999999996</c:v>
                </c:pt>
                <c:pt idx="45">
                  <c:v>0.66666666666666663</c:v>
                </c:pt>
              </c:numCache>
            </c:numRef>
          </c:yVal>
          <c:smooth val="1"/>
          <c:extLst>
            <c:ext xmlns:c16="http://schemas.microsoft.com/office/drawing/2014/chart" uri="{C3380CC4-5D6E-409C-BE32-E72D297353CC}">
              <c16:uniqueId val="{00000000-2A7C-1B4D-A9BA-415A85E54477}"/>
            </c:ext>
          </c:extLst>
        </c:ser>
        <c:dLbls>
          <c:showLegendKey val="0"/>
          <c:showVal val="0"/>
          <c:showCatName val="0"/>
          <c:showSerName val="0"/>
          <c:showPercent val="0"/>
          <c:showBubbleSize val="0"/>
        </c:dLbls>
        <c:axId val="1182218015"/>
        <c:axId val="1114058671"/>
      </c:scatterChart>
      <c:valAx>
        <c:axId val="1182218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14058671"/>
        <c:crosses val="autoZero"/>
        <c:crossBetween val="midCat"/>
      </c:valAx>
      <c:valAx>
        <c:axId val="111405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82218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Sheet1!$F$1</c:f>
              <c:strCache>
                <c:ptCount val="1"/>
                <c:pt idx="0">
                  <c:v>Programmer Productivity</c:v>
                </c:pt>
              </c:strCache>
            </c:strRef>
          </c:tx>
          <c:spPr>
            <a:ln w="19050" cap="rnd">
              <a:solidFill>
                <a:schemeClr val="accent1"/>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Sheet1!$F$2:$F$992</c:f>
              <c:numCache>
                <c:formatCode>General</c:formatCode>
                <c:ptCount val="991"/>
                <c:pt idx="0">
                  <c:v>0.58823529411764708</c:v>
                </c:pt>
                <c:pt idx="1">
                  <c:v>0.72</c:v>
                </c:pt>
                <c:pt idx="2">
                  <c:v>0.8666666666666667</c:v>
                </c:pt>
                <c:pt idx="3">
                  <c:v>0.29444444444444445</c:v>
                </c:pt>
                <c:pt idx="4">
                  <c:v>1.5454545454545454</c:v>
                </c:pt>
                <c:pt idx="5">
                  <c:v>1.7272727272727273</c:v>
                </c:pt>
                <c:pt idx="6">
                  <c:v>0.78947368421052633</c:v>
                </c:pt>
                <c:pt idx="7">
                  <c:v>0.66666666666666663</c:v>
                </c:pt>
                <c:pt idx="8">
                  <c:v>1.95</c:v>
                </c:pt>
                <c:pt idx="9">
                  <c:v>1</c:v>
                </c:pt>
                <c:pt idx="10">
                  <c:v>0.8571428571428571</c:v>
                </c:pt>
                <c:pt idx="11">
                  <c:v>1.4285714285714286</c:v>
                </c:pt>
                <c:pt idx="12">
                  <c:v>0.4</c:v>
                </c:pt>
                <c:pt idx="13">
                  <c:v>0.75</c:v>
                </c:pt>
                <c:pt idx="14">
                  <c:v>0.44444444444444442</c:v>
                </c:pt>
                <c:pt idx="15">
                  <c:v>0.38181818181818183</c:v>
                </c:pt>
                <c:pt idx="16">
                  <c:v>0.7</c:v>
                </c:pt>
                <c:pt idx="17">
                  <c:v>2.6</c:v>
                </c:pt>
                <c:pt idx="18">
                  <c:v>0.57777777777777772</c:v>
                </c:pt>
                <c:pt idx="19">
                  <c:v>0.5444444444444444</c:v>
                </c:pt>
                <c:pt idx="20">
                  <c:v>0.53488372093023251</c:v>
                </c:pt>
                <c:pt idx="21">
                  <c:v>0.35</c:v>
                </c:pt>
                <c:pt idx="22">
                  <c:v>1.1333333333333333</c:v>
                </c:pt>
                <c:pt idx="23">
                  <c:v>0.5</c:v>
                </c:pt>
                <c:pt idx="24">
                  <c:v>1.0333333333333334</c:v>
                </c:pt>
                <c:pt idx="25">
                  <c:v>1.5</c:v>
                </c:pt>
                <c:pt idx="26">
                  <c:v>0.5</c:v>
                </c:pt>
                <c:pt idx="27">
                  <c:v>0.71111111111111114</c:v>
                </c:pt>
                <c:pt idx="28">
                  <c:v>0.82222222222222219</c:v>
                </c:pt>
                <c:pt idx="29">
                  <c:v>0.80952380952380953</c:v>
                </c:pt>
                <c:pt idx="30">
                  <c:v>1.9333333333333333</c:v>
                </c:pt>
                <c:pt idx="31">
                  <c:v>0.36666666666666664</c:v>
                </c:pt>
                <c:pt idx="32">
                  <c:v>1.3</c:v>
                </c:pt>
                <c:pt idx="33">
                  <c:v>0.6333333333333333</c:v>
                </c:pt>
                <c:pt idx="34">
                  <c:v>0.85</c:v>
                </c:pt>
                <c:pt idx="35">
                  <c:v>1.1499999999999999</c:v>
                </c:pt>
                <c:pt idx="36">
                  <c:v>0.26213592233009708</c:v>
                </c:pt>
                <c:pt idx="37">
                  <c:v>0.85</c:v>
                </c:pt>
                <c:pt idx="38">
                  <c:v>0.9</c:v>
                </c:pt>
                <c:pt idx="39">
                  <c:v>0.46666666666666667</c:v>
                </c:pt>
                <c:pt idx="40">
                  <c:v>4.8666666666666663</c:v>
                </c:pt>
                <c:pt idx="41">
                  <c:v>0.8666666666666667</c:v>
                </c:pt>
                <c:pt idx="42">
                  <c:v>0.38333333333333336</c:v>
                </c:pt>
                <c:pt idx="43">
                  <c:v>6.2222222222222223</c:v>
                </c:pt>
                <c:pt idx="44">
                  <c:v>0.57499999999999996</c:v>
                </c:pt>
                <c:pt idx="45">
                  <c:v>0.66666666666666663</c:v>
                </c:pt>
              </c:numCache>
            </c:numRef>
          </c:yVal>
          <c:smooth val="1"/>
          <c:extLst>
            <c:ext xmlns:c16="http://schemas.microsoft.com/office/drawing/2014/chart" uri="{C3380CC4-5D6E-409C-BE32-E72D297353CC}">
              <c16:uniqueId val="{00000000-BBEE-4B4E-A6C6-A9308DDFAF2D}"/>
            </c:ext>
          </c:extLst>
        </c:ser>
        <c:ser>
          <c:idx val="1"/>
          <c:order val="1"/>
          <c:tx>
            <c:strRef>
              <c:f>Sheet1!$H$1</c:f>
              <c:strCache>
                <c:ptCount val="1"/>
                <c:pt idx="0">
                  <c:v>Mean</c:v>
                </c:pt>
              </c:strCache>
            </c:strRef>
          </c:tx>
          <c:spPr>
            <a:ln w="19050" cap="rnd">
              <a:solidFill>
                <a:schemeClr val="accent2"/>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Sheet1!$H$2:$H$992</c:f>
              <c:numCache>
                <c:formatCode>General</c:formatCode>
                <c:ptCount val="991"/>
                <c:pt idx="0">
                  <c:v>1.0656415689428709</c:v>
                </c:pt>
                <c:pt idx="1">
                  <c:v>1.0656399999999999</c:v>
                </c:pt>
                <c:pt idx="2">
                  <c:v>1.0656399999999999</c:v>
                </c:pt>
                <c:pt idx="3">
                  <c:v>1.0656399999999999</c:v>
                </c:pt>
                <c:pt idx="4">
                  <c:v>1.0656399999999999</c:v>
                </c:pt>
                <c:pt idx="5">
                  <c:v>1.0656399999999999</c:v>
                </c:pt>
                <c:pt idx="6">
                  <c:v>1.0656399999999999</c:v>
                </c:pt>
                <c:pt idx="7">
                  <c:v>1.0656399999999999</c:v>
                </c:pt>
                <c:pt idx="8">
                  <c:v>1.0656399999999999</c:v>
                </c:pt>
                <c:pt idx="9">
                  <c:v>1.0656399999999999</c:v>
                </c:pt>
                <c:pt idx="10">
                  <c:v>1.0656399999999999</c:v>
                </c:pt>
                <c:pt idx="11">
                  <c:v>1.0656399999999999</c:v>
                </c:pt>
                <c:pt idx="12">
                  <c:v>1.0656399999999999</c:v>
                </c:pt>
                <c:pt idx="13">
                  <c:v>1.0656399999999999</c:v>
                </c:pt>
                <c:pt idx="14">
                  <c:v>1.0656399999999999</c:v>
                </c:pt>
                <c:pt idx="15">
                  <c:v>1.0656399999999999</c:v>
                </c:pt>
                <c:pt idx="16">
                  <c:v>1.0656399999999999</c:v>
                </c:pt>
                <c:pt idx="17">
                  <c:v>1.0656399999999999</c:v>
                </c:pt>
                <c:pt idx="18">
                  <c:v>1.0656399999999999</c:v>
                </c:pt>
                <c:pt idx="19">
                  <c:v>1.0656399999999999</c:v>
                </c:pt>
                <c:pt idx="20">
                  <c:v>1.0656399999999999</c:v>
                </c:pt>
                <c:pt idx="21">
                  <c:v>1.0656399999999999</c:v>
                </c:pt>
                <c:pt idx="22">
                  <c:v>1.0656399999999999</c:v>
                </c:pt>
                <c:pt idx="23">
                  <c:v>1.0656399999999999</c:v>
                </c:pt>
                <c:pt idx="24">
                  <c:v>1.0656399999999999</c:v>
                </c:pt>
                <c:pt idx="25">
                  <c:v>1.0656399999999999</c:v>
                </c:pt>
                <c:pt idx="26">
                  <c:v>1.0656399999999999</c:v>
                </c:pt>
                <c:pt idx="27">
                  <c:v>1.0656399999999999</c:v>
                </c:pt>
                <c:pt idx="28">
                  <c:v>1.0656399999999999</c:v>
                </c:pt>
                <c:pt idx="29">
                  <c:v>1.0656399999999999</c:v>
                </c:pt>
                <c:pt idx="30">
                  <c:v>1.0656399999999999</c:v>
                </c:pt>
                <c:pt idx="31">
                  <c:v>1.0656399999999999</c:v>
                </c:pt>
                <c:pt idx="32">
                  <c:v>1.0656399999999999</c:v>
                </c:pt>
                <c:pt idx="33">
                  <c:v>1.0656399999999999</c:v>
                </c:pt>
                <c:pt idx="34">
                  <c:v>1.0656399999999999</c:v>
                </c:pt>
                <c:pt idx="35">
                  <c:v>1.0656399999999999</c:v>
                </c:pt>
                <c:pt idx="36">
                  <c:v>1.0656399999999999</c:v>
                </c:pt>
                <c:pt idx="37">
                  <c:v>1.0656399999999999</c:v>
                </c:pt>
                <c:pt idx="38">
                  <c:v>1.0656399999999999</c:v>
                </c:pt>
                <c:pt idx="39">
                  <c:v>1.0656399999999999</c:v>
                </c:pt>
                <c:pt idx="40">
                  <c:v>1.0656399999999999</c:v>
                </c:pt>
                <c:pt idx="41">
                  <c:v>1.0656399999999999</c:v>
                </c:pt>
                <c:pt idx="42">
                  <c:v>1.0656399999999999</c:v>
                </c:pt>
                <c:pt idx="43">
                  <c:v>1.0656399999999999</c:v>
                </c:pt>
                <c:pt idx="44">
                  <c:v>1.0656399999999999</c:v>
                </c:pt>
                <c:pt idx="45">
                  <c:v>1.0656399999999999</c:v>
                </c:pt>
              </c:numCache>
            </c:numRef>
          </c:yVal>
          <c:smooth val="1"/>
          <c:extLst>
            <c:ext xmlns:c16="http://schemas.microsoft.com/office/drawing/2014/chart" uri="{C3380CC4-5D6E-409C-BE32-E72D297353CC}">
              <c16:uniqueId val="{00000001-BBEE-4B4E-A6C6-A9308DDFAF2D}"/>
            </c:ext>
          </c:extLst>
        </c:ser>
        <c:ser>
          <c:idx val="2"/>
          <c:order val="2"/>
          <c:tx>
            <c:strRef>
              <c:f>Sheet1!$I$1</c:f>
              <c:strCache>
                <c:ptCount val="1"/>
                <c:pt idx="0">
                  <c:v>Std Dev</c:v>
                </c:pt>
              </c:strCache>
            </c:strRef>
          </c:tx>
          <c:spPr>
            <a:ln w="19050" cap="rnd">
              <a:solidFill>
                <a:schemeClr val="accent3"/>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Sheet1!$I$2:$I$992</c:f>
              <c:numCache>
                <c:formatCode>General</c:formatCode>
                <c:ptCount val="991"/>
                <c:pt idx="0">
                  <c:v>1.0921692157182463</c:v>
                </c:pt>
              </c:numCache>
            </c:numRef>
          </c:yVal>
          <c:smooth val="1"/>
          <c:extLst>
            <c:ext xmlns:c16="http://schemas.microsoft.com/office/drawing/2014/chart" uri="{C3380CC4-5D6E-409C-BE32-E72D297353CC}">
              <c16:uniqueId val="{00000002-BBEE-4B4E-A6C6-A9308DDFAF2D}"/>
            </c:ext>
          </c:extLst>
        </c:ser>
        <c:ser>
          <c:idx val="3"/>
          <c:order val="3"/>
          <c:tx>
            <c:strRef>
              <c:f>Sheet1!$J$1</c:f>
              <c:strCache>
                <c:ptCount val="1"/>
                <c:pt idx="0">
                  <c:v>UCL</c:v>
                </c:pt>
              </c:strCache>
            </c:strRef>
          </c:tx>
          <c:spPr>
            <a:ln w="19050" cap="rnd">
              <a:solidFill>
                <a:schemeClr val="accent4"/>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Sheet1!$J$2:$J$992</c:f>
              <c:numCache>
                <c:formatCode>General</c:formatCode>
                <c:ptCount val="991"/>
                <c:pt idx="0">
                  <c:v>3.2499800003793635</c:v>
                </c:pt>
                <c:pt idx="1">
                  <c:v>3.25</c:v>
                </c:pt>
                <c:pt idx="2">
                  <c:v>3.25</c:v>
                </c:pt>
                <c:pt idx="3">
                  <c:v>3.25</c:v>
                </c:pt>
                <c:pt idx="4">
                  <c:v>3.25</c:v>
                </c:pt>
                <c:pt idx="5">
                  <c:v>3.25</c:v>
                </c:pt>
                <c:pt idx="6">
                  <c:v>3.25</c:v>
                </c:pt>
                <c:pt idx="7">
                  <c:v>3.25</c:v>
                </c:pt>
                <c:pt idx="8">
                  <c:v>3.25</c:v>
                </c:pt>
                <c:pt idx="9">
                  <c:v>3.25</c:v>
                </c:pt>
                <c:pt idx="10">
                  <c:v>3.25</c:v>
                </c:pt>
                <c:pt idx="11">
                  <c:v>3.25</c:v>
                </c:pt>
                <c:pt idx="12">
                  <c:v>3.25</c:v>
                </c:pt>
                <c:pt idx="13">
                  <c:v>3.25</c:v>
                </c:pt>
                <c:pt idx="14">
                  <c:v>3.25</c:v>
                </c:pt>
                <c:pt idx="15">
                  <c:v>3.25</c:v>
                </c:pt>
                <c:pt idx="16">
                  <c:v>3.25</c:v>
                </c:pt>
                <c:pt idx="17">
                  <c:v>3.25</c:v>
                </c:pt>
                <c:pt idx="18">
                  <c:v>3.25</c:v>
                </c:pt>
                <c:pt idx="19">
                  <c:v>3.25</c:v>
                </c:pt>
                <c:pt idx="20">
                  <c:v>3.25</c:v>
                </c:pt>
                <c:pt idx="21">
                  <c:v>3.25</c:v>
                </c:pt>
                <c:pt idx="22">
                  <c:v>3.25</c:v>
                </c:pt>
                <c:pt idx="23">
                  <c:v>3.25</c:v>
                </c:pt>
                <c:pt idx="24">
                  <c:v>3.25</c:v>
                </c:pt>
                <c:pt idx="25">
                  <c:v>3.25</c:v>
                </c:pt>
                <c:pt idx="26">
                  <c:v>3.25</c:v>
                </c:pt>
                <c:pt idx="27">
                  <c:v>3.25</c:v>
                </c:pt>
                <c:pt idx="28">
                  <c:v>3.25</c:v>
                </c:pt>
                <c:pt idx="29">
                  <c:v>3.25</c:v>
                </c:pt>
                <c:pt idx="30">
                  <c:v>3.25</c:v>
                </c:pt>
                <c:pt idx="31">
                  <c:v>3.25</c:v>
                </c:pt>
                <c:pt idx="32">
                  <c:v>3.25</c:v>
                </c:pt>
                <c:pt idx="33">
                  <c:v>3.25</c:v>
                </c:pt>
                <c:pt idx="34">
                  <c:v>3.25</c:v>
                </c:pt>
                <c:pt idx="35">
                  <c:v>3.25</c:v>
                </c:pt>
                <c:pt idx="36">
                  <c:v>3.25</c:v>
                </c:pt>
                <c:pt idx="37">
                  <c:v>3.25</c:v>
                </c:pt>
                <c:pt idx="38">
                  <c:v>3.25</c:v>
                </c:pt>
                <c:pt idx="39">
                  <c:v>3.25</c:v>
                </c:pt>
                <c:pt idx="40">
                  <c:v>3.25</c:v>
                </c:pt>
                <c:pt idx="41">
                  <c:v>3.25</c:v>
                </c:pt>
                <c:pt idx="42">
                  <c:v>3.25</c:v>
                </c:pt>
                <c:pt idx="43">
                  <c:v>3.25</c:v>
                </c:pt>
                <c:pt idx="44">
                  <c:v>3.25</c:v>
                </c:pt>
                <c:pt idx="45">
                  <c:v>3.25</c:v>
                </c:pt>
              </c:numCache>
            </c:numRef>
          </c:yVal>
          <c:smooth val="1"/>
          <c:extLst>
            <c:ext xmlns:c16="http://schemas.microsoft.com/office/drawing/2014/chart" uri="{C3380CC4-5D6E-409C-BE32-E72D297353CC}">
              <c16:uniqueId val="{00000003-BBEE-4B4E-A6C6-A9308DDFAF2D}"/>
            </c:ext>
          </c:extLst>
        </c:ser>
        <c:ser>
          <c:idx val="4"/>
          <c:order val="4"/>
          <c:tx>
            <c:strRef>
              <c:f>Sheet1!$K$1</c:f>
              <c:strCache>
                <c:ptCount val="1"/>
                <c:pt idx="0">
                  <c:v>LCL</c:v>
                </c:pt>
              </c:strCache>
            </c:strRef>
          </c:tx>
          <c:spPr>
            <a:ln w="19050" cap="rnd">
              <a:solidFill>
                <a:schemeClr val="accent5"/>
              </a:solidFill>
              <a:round/>
            </a:ln>
            <a:effectLst/>
          </c:spPr>
          <c:marker>
            <c:symbol val="none"/>
          </c:marker>
          <c:xVal>
            <c:strRef>
              <c:f>Sheet1!$A$2:$A$992</c:f>
              <c:strCache>
                <c:ptCount val="46"/>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pt idx="24">
                  <c:v>P25</c:v>
                </c:pt>
                <c:pt idx="25">
                  <c:v>P26</c:v>
                </c:pt>
                <c:pt idx="26">
                  <c:v>P27</c:v>
                </c:pt>
                <c:pt idx="27">
                  <c:v>P28</c:v>
                </c:pt>
                <c:pt idx="28">
                  <c:v>P29</c:v>
                </c:pt>
                <c:pt idx="29">
                  <c:v>P30</c:v>
                </c:pt>
                <c:pt idx="30">
                  <c:v>P31</c:v>
                </c:pt>
                <c:pt idx="31">
                  <c:v>P32</c:v>
                </c:pt>
                <c:pt idx="32">
                  <c:v>P33</c:v>
                </c:pt>
                <c:pt idx="33">
                  <c:v>P34</c:v>
                </c:pt>
                <c:pt idx="34">
                  <c:v>P35</c:v>
                </c:pt>
                <c:pt idx="35">
                  <c:v>P36</c:v>
                </c:pt>
                <c:pt idx="36">
                  <c:v>P37</c:v>
                </c:pt>
                <c:pt idx="37">
                  <c:v>P38</c:v>
                </c:pt>
                <c:pt idx="38">
                  <c:v>P39</c:v>
                </c:pt>
                <c:pt idx="39">
                  <c:v>P40</c:v>
                </c:pt>
                <c:pt idx="40">
                  <c:v>P41</c:v>
                </c:pt>
                <c:pt idx="41">
                  <c:v>P42</c:v>
                </c:pt>
                <c:pt idx="42">
                  <c:v>P43</c:v>
                </c:pt>
                <c:pt idx="43">
                  <c:v>P44</c:v>
                </c:pt>
                <c:pt idx="44">
                  <c:v>P45</c:v>
                </c:pt>
                <c:pt idx="45">
                  <c:v>P46</c:v>
                </c:pt>
              </c:strCache>
            </c:strRef>
          </c:xVal>
          <c:yVal>
            <c:numRef>
              <c:f>Sheet1!$K$2:$K$992</c:f>
              <c:numCache>
                <c:formatCode>General</c:formatCode>
                <c:ptCount val="991"/>
                <c:pt idx="0">
                  <c:v>-1.1186968624936218</c:v>
                </c:pt>
                <c:pt idx="1">
                  <c:v>-1.119</c:v>
                </c:pt>
                <c:pt idx="2">
                  <c:v>-1.119</c:v>
                </c:pt>
                <c:pt idx="3">
                  <c:v>-1.119</c:v>
                </c:pt>
                <c:pt idx="4">
                  <c:v>-1.119</c:v>
                </c:pt>
                <c:pt idx="5">
                  <c:v>-1.119</c:v>
                </c:pt>
                <c:pt idx="6">
                  <c:v>-1.119</c:v>
                </c:pt>
                <c:pt idx="7">
                  <c:v>-1.119</c:v>
                </c:pt>
                <c:pt idx="8">
                  <c:v>-1.119</c:v>
                </c:pt>
                <c:pt idx="9">
                  <c:v>-1.119</c:v>
                </c:pt>
                <c:pt idx="10">
                  <c:v>-1.119</c:v>
                </c:pt>
                <c:pt idx="11">
                  <c:v>-1.119</c:v>
                </c:pt>
                <c:pt idx="12">
                  <c:v>-1.119</c:v>
                </c:pt>
                <c:pt idx="13">
                  <c:v>-1.119</c:v>
                </c:pt>
                <c:pt idx="14">
                  <c:v>-1.119</c:v>
                </c:pt>
                <c:pt idx="15">
                  <c:v>-1.119</c:v>
                </c:pt>
                <c:pt idx="16">
                  <c:v>-1.119</c:v>
                </c:pt>
                <c:pt idx="17">
                  <c:v>-1.119</c:v>
                </c:pt>
                <c:pt idx="18">
                  <c:v>-1.119</c:v>
                </c:pt>
                <c:pt idx="19">
                  <c:v>-1.119</c:v>
                </c:pt>
                <c:pt idx="20">
                  <c:v>-1.119</c:v>
                </c:pt>
                <c:pt idx="21">
                  <c:v>-1.119</c:v>
                </c:pt>
                <c:pt idx="22">
                  <c:v>-1.119</c:v>
                </c:pt>
                <c:pt idx="23">
                  <c:v>-1.119</c:v>
                </c:pt>
                <c:pt idx="24">
                  <c:v>-1.119</c:v>
                </c:pt>
                <c:pt idx="25">
                  <c:v>-1.119</c:v>
                </c:pt>
                <c:pt idx="26">
                  <c:v>-1.119</c:v>
                </c:pt>
                <c:pt idx="27">
                  <c:v>-1.119</c:v>
                </c:pt>
                <c:pt idx="28">
                  <c:v>-1.119</c:v>
                </c:pt>
                <c:pt idx="29">
                  <c:v>-1.119</c:v>
                </c:pt>
                <c:pt idx="30">
                  <c:v>-1.119</c:v>
                </c:pt>
                <c:pt idx="31">
                  <c:v>-1.119</c:v>
                </c:pt>
                <c:pt idx="32">
                  <c:v>-1.119</c:v>
                </c:pt>
                <c:pt idx="33">
                  <c:v>-1.119</c:v>
                </c:pt>
                <c:pt idx="34">
                  <c:v>-1.119</c:v>
                </c:pt>
                <c:pt idx="35">
                  <c:v>-1.119</c:v>
                </c:pt>
                <c:pt idx="36">
                  <c:v>-1.119</c:v>
                </c:pt>
                <c:pt idx="37">
                  <c:v>-1.119</c:v>
                </c:pt>
                <c:pt idx="38">
                  <c:v>-1.119</c:v>
                </c:pt>
                <c:pt idx="39">
                  <c:v>-1.119</c:v>
                </c:pt>
                <c:pt idx="40">
                  <c:v>-1.119</c:v>
                </c:pt>
                <c:pt idx="41">
                  <c:v>-1.119</c:v>
                </c:pt>
                <c:pt idx="42">
                  <c:v>-1.119</c:v>
                </c:pt>
                <c:pt idx="43">
                  <c:v>-1.119</c:v>
                </c:pt>
                <c:pt idx="44">
                  <c:v>-1.119</c:v>
                </c:pt>
                <c:pt idx="45">
                  <c:v>-1.119</c:v>
                </c:pt>
              </c:numCache>
            </c:numRef>
          </c:yVal>
          <c:smooth val="1"/>
          <c:extLst>
            <c:ext xmlns:c16="http://schemas.microsoft.com/office/drawing/2014/chart" uri="{C3380CC4-5D6E-409C-BE32-E72D297353CC}">
              <c16:uniqueId val="{00000004-BBEE-4B4E-A6C6-A9308DDFAF2D}"/>
            </c:ext>
          </c:extLst>
        </c:ser>
        <c:dLbls>
          <c:showLegendKey val="0"/>
          <c:showVal val="0"/>
          <c:showCatName val="0"/>
          <c:showSerName val="0"/>
          <c:showPercent val="0"/>
          <c:showBubbleSize val="0"/>
        </c:dLbls>
        <c:axId val="1309035135"/>
        <c:axId val="1316562687"/>
      </c:scatterChart>
      <c:valAx>
        <c:axId val="13090351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62687"/>
        <c:crosses val="autoZero"/>
        <c:crossBetween val="midCat"/>
      </c:valAx>
      <c:valAx>
        <c:axId val="13165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35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343646</xdr:colOff>
      <xdr:row>51</xdr:row>
      <xdr:rowOff>149412</xdr:rowOff>
    </xdr:from>
    <xdr:to>
      <xdr:col>4</xdr:col>
      <xdr:colOff>2144057</xdr:colOff>
      <xdr:row>67</xdr:row>
      <xdr:rowOff>23906</xdr:rowOff>
    </xdr:to>
    <xdr:graphicFrame macro="">
      <xdr:nvGraphicFramePr>
        <xdr:cNvPr id="4" name="Chart 3">
          <a:extLst>
            <a:ext uri="{FF2B5EF4-FFF2-40B4-BE49-F238E27FC236}">
              <a16:creationId xmlns:a16="http://schemas.microsoft.com/office/drawing/2014/main" id="{91EA25A8-6CFA-F14B-BFFB-FDA9B9A91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2338295</xdr:colOff>
      <xdr:row>51</xdr:row>
      <xdr:rowOff>149411</xdr:rowOff>
    </xdr:from>
    <xdr:to>
      <xdr:col>9</xdr:col>
      <xdr:colOff>164354</xdr:colOff>
      <xdr:row>67</xdr:row>
      <xdr:rowOff>23905</xdr:rowOff>
    </xdr:to>
    <xdr:graphicFrame macro="">
      <xdr:nvGraphicFramePr>
        <xdr:cNvPr id="16" name="Chart 15">
          <a:extLst>
            <a:ext uri="{FF2B5EF4-FFF2-40B4-BE49-F238E27FC236}">
              <a16:creationId xmlns:a16="http://schemas.microsoft.com/office/drawing/2014/main" id="{B79146EA-DAE0-CD45-8975-669A9527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2"/>
  <sheetViews>
    <sheetView tabSelected="1" topLeftCell="A47" zoomScale="170" zoomScaleNormal="170" workbookViewId="0">
      <selection activeCell="E50" sqref="E50"/>
    </sheetView>
  </sheetViews>
  <sheetFormatPr baseColWidth="10" defaultColWidth="12.6640625" defaultRowHeight="15" customHeight="1" x14ac:dyDescent="0.15"/>
  <cols>
    <col min="1" max="1" width="8.5" style="2" bestFit="1" customWidth="1"/>
    <col min="2" max="2" width="9.83203125" style="2" bestFit="1" customWidth="1"/>
    <col min="3" max="3" width="7.1640625" style="2" bestFit="1" customWidth="1"/>
    <col min="4" max="4" width="14.83203125" style="2" bestFit="1" customWidth="1"/>
    <col min="5" max="5" width="54" style="3" customWidth="1"/>
    <col min="6" max="6" width="10.83203125" bestFit="1" customWidth="1"/>
    <col min="7" max="7" width="7.6640625" customWidth="1"/>
    <col min="8" max="8" width="8.33203125" customWidth="1"/>
    <col min="9" max="24" width="7.6640625" customWidth="1"/>
  </cols>
  <sheetData>
    <row r="1" spans="1:11" ht="70" customHeight="1" x14ac:dyDescent="0.2">
      <c r="A1" s="4" t="s">
        <v>103</v>
      </c>
      <c r="B1" s="4" t="s">
        <v>0</v>
      </c>
      <c r="C1" s="4" t="s">
        <v>1</v>
      </c>
      <c r="D1" s="4" t="s">
        <v>2</v>
      </c>
      <c r="E1" s="4" t="s">
        <v>3</v>
      </c>
      <c r="F1" s="4" t="s">
        <v>100</v>
      </c>
      <c r="G1" s="1"/>
      <c r="H1" s="12" t="s">
        <v>104</v>
      </c>
      <c r="I1" s="12" t="s">
        <v>105</v>
      </c>
      <c r="J1" s="12" t="s">
        <v>106</v>
      </c>
      <c r="K1" s="12" t="s">
        <v>107</v>
      </c>
    </row>
    <row r="2" spans="1:11" ht="14.25" customHeight="1" x14ac:dyDescent="0.15">
      <c r="A2" s="5" t="s">
        <v>54</v>
      </c>
      <c r="B2" s="5" t="s">
        <v>4</v>
      </c>
      <c r="C2" s="5">
        <v>20</v>
      </c>
      <c r="D2" s="5">
        <v>34</v>
      </c>
      <c r="E2" s="6" t="s">
        <v>5</v>
      </c>
      <c r="F2" s="11">
        <f>C2/D2</f>
        <v>0.58823529411764708</v>
      </c>
      <c r="H2">
        <f>AVERAGE(F2:F47)</f>
        <v>1.0656415689428709</v>
      </c>
      <c r="I2">
        <f>STDEV(F2:F47)</f>
        <v>1.0921692157182463</v>
      </c>
      <c r="J2">
        <f>H2+(2*I2)</f>
        <v>3.2499800003793635</v>
      </c>
      <c r="K2">
        <f>H2-(2*I2)</f>
        <v>-1.1186968624936218</v>
      </c>
    </row>
    <row r="3" spans="1:11" ht="14.25" customHeight="1" x14ac:dyDescent="0.15">
      <c r="A3" s="5" t="s">
        <v>55</v>
      </c>
      <c r="B3" s="5" t="s">
        <v>4</v>
      </c>
      <c r="C3" s="5">
        <v>18</v>
      </c>
      <c r="D3" s="5">
        <v>25</v>
      </c>
      <c r="E3" s="6" t="s">
        <v>6</v>
      </c>
      <c r="F3" s="11">
        <f t="shared" ref="F3:F47" si="0">C3/D3</f>
        <v>0.72</v>
      </c>
      <c r="H3">
        <v>1.0656399999999999</v>
      </c>
      <c r="J3">
        <v>3.25</v>
      </c>
      <c r="K3">
        <v>-1.119</v>
      </c>
    </row>
    <row r="4" spans="1:11" ht="14.25" customHeight="1" x14ac:dyDescent="0.15">
      <c r="A4" s="7" t="s">
        <v>56</v>
      </c>
      <c r="B4" s="8" t="s">
        <v>19</v>
      </c>
      <c r="C4" s="5">
        <v>26</v>
      </c>
      <c r="D4" s="5">
        <v>30</v>
      </c>
      <c r="E4" s="6" t="s">
        <v>53</v>
      </c>
      <c r="F4" s="11">
        <f t="shared" si="0"/>
        <v>0.8666666666666667</v>
      </c>
      <c r="H4">
        <v>1.0656399999999999</v>
      </c>
      <c r="J4">
        <v>3.25</v>
      </c>
      <c r="K4">
        <v>-1.119</v>
      </c>
    </row>
    <row r="5" spans="1:11" ht="14.25" customHeight="1" x14ac:dyDescent="0.15">
      <c r="A5" s="5" t="s">
        <v>57</v>
      </c>
      <c r="B5" s="5" t="s">
        <v>4</v>
      </c>
      <c r="C5" s="5">
        <v>53</v>
      </c>
      <c r="D5" s="5">
        <v>180</v>
      </c>
      <c r="E5" s="9" t="s">
        <v>99</v>
      </c>
      <c r="F5" s="11">
        <f t="shared" si="0"/>
        <v>0.29444444444444445</v>
      </c>
      <c r="H5">
        <v>1.0656399999999999</v>
      </c>
      <c r="J5">
        <v>3.25</v>
      </c>
      <c r="K5">
        <v>-1.119</v>
      </c>
    </row>
    <row r="6" spans="1:11" ht="14.25" customHeight="1" x14ac:dyDescent="0.15">
      <c r="A6" s="5" t="s">
        <v>58</v>
      </c>
      <c r="B6" s="5" t="s">
        <v>4</v>
      </c>
      <c r="C6" s="5">
        <v>17</v>
      </c>
      <c r="D6" s="5">
        <v>11</v>
      </c>
      <c r="E6" s="6" t="s">
        <v>7</v>
      </c>
      <c r="F6" s="11">
        <f t="shared" si="0"/>
        <v>1.5454545454545454</v>
      </c>
      <c r="H6">
        <v>1.0656399999999999</v>
      </c>
      <c r="J6">
        <v>3.25</v>
      </c>
      <c r="K6">
        <v>-1.119</v>
      </c>
    </row>
    <row r="7" spans="1:11" ht="14.25" customHeight="1" x14ac:dyDescent="0.15">
      <c r="A7" s="5" t="s">
        <v>59</v>
      </c>
      <c r="B7" s="5" t="s">
        <v>4</v>
      </c>
      <c r="C7" s="5">
        <v>19</v>
      </c>
      <c r="D7" s="5">
        <v>11</v>
      </c>
      <c r="E7" s="6" t="s">
        <v>8</v>
      </c>
      <c r="F7" s="11">
        <f t="shared" si="0"/>
        <v>1.7272727272727273</v>
      </c>
      <c r="H7">
        <v>1.0656399999999999</v>
      </c>
      <c r="J7">
        <v>3.25</v>
      </c>
      <c r="K7">
        <v>-1.119</v>
      </c>
    </row>
    <row r="8" spans="1:11" ht="14.25" customHeight="1" x14ac:dyDescent="0.15">
      <c r="A8" s="5" t="s">
        <v>60</v>
      </c>
      <c r="B8" s="5" t="s">
        <v>4</v>
      </c>
      <c r="C8" s="5">
        <v>15</v>
      </c>
      <c r="D8" s="5">
        <v>19</v>
      </c>
      <c r="E8" s="6" t="s">
        <v>9</v>
      </c>
      <c r="F8" s="11">
        <f t="shared" si="0"/>
        <v>0.78947368421052633</v>
      </c>
      <c r="H8">
        <v>1.0656399999999999</v>
      </c>
      <c r="J8">
        <v>3.25</v>
      </c>
      <c r="K8">
        <v>-1.119</v>
      </c>
    </row>
    <row r="9" spans="1:11" ht="14.25" customHeight="1" x14ac:dyDescent="0.15">
      <c r="A9" s="5" t="s">
        <v>61</v>
      </c>
      <c r="B9" s="5" t="s">
        <v>4</v>
      </c>
      <c r="C9" s="5">
        <v>20</v>
      </c>
      <c r="D9" s="5">
        <v>30</v>
      </c>
      <c r="E9" s="6" t="s">
        <v>10</v>
      </c>
      <c r="F9" s="11">
        <f t="shared" si="0"/>
        <v>0.66666666666666663</v>
      </c>
      <c r="H9">
        <v>1.0656399999999999</v>
      </c>
      <c r="J9">
        <v>3.25</v>
      </c>
      <c r="K9">
        <v>-1.119</v>
      </c>
    </row>
    <row r="10" spans="1:11" ht="14.25" customHeight="1" x14ac:dyDescent="0.15">
      <c r="A10" s="5" t="s">
        <v>62</v>
      </c>
      <c r="B10" s="5" t="s">
        <v>4</v>
      </c>
      <c r="C10" s="5">
        <v>39</v>
      </c>
      <c r="D10" s="5">
        <v>20</v>
      </c>
      <c r="E10" s="6" t="s">
        <v>11</v>
      </c>
      <c r="F10" s="11">
        <f t="shared" si="0"/>
        <v>1.95</v>
      </c>
      <c r="H10">
        <v>1.0656399999999999</v>
      </c>
      <c r="J10">
        <v>3.25</v>
      </c>
      <c r="K10">
        <v>-1.119</v>
      </c>
    </row>
    <row r="11" spans="1:11" ht="14.25" customHeight="1" x14ac:dyDescent="0.15">
      <c r="A11" s="5" t="s">
        <v>63</v>
      </c>
      <c r="B11" s="5" t="s">
        <v>4</v>
      </c>
      <c r="C11" s="5">
        <v>15</v>
      </c>
      <c r="D11" s="5">
        <v>15</v>
      </c>
      <c r="E11" s="6" t="s">
        <v>12</v>
      </c>
      <c r="F11" s="11">
        <f t="shared" si="0"/>
        <v>1</v>
      </c>
      <c r="H11">
        <v>1.0656399999999999</v>
      </c>
      <c r="J11">
        <v>3.25</v>
      </c>
      <c r="K11">
        <v>-1.119</v>
      </c>
    </row>
    <row r="12" spans="1:11" ht="14.25" customHeight="1" x14ac:dyDescent="0.15">
      <c r="A12" s="5" t="s">
        <v>64</v>
      </c>
      <c r="B12" s="5" t="s">
        <v>4</v>
      </c>
      <c r="C12" s="5">
        <v>30</v>
      </c>
      <c r="D12" s="5">
        <v>35</v>
      </c>
      <c r="E12" s="6" t="s">
        <v>13</v>
      </c>
      <c r="F12" s="11">
        <f t="shared" si="0"/>
        <v>0.8571428571428571</v>
      </c>
      <c r="H12">
        <v>1.0656399999999999</v>
      </c>
      <c r="J12">
        <v>3.25</v>
      </c>
      <c r="K12">
        <v>-1.119</v>
      </c>
    </row>
    <row r="13" spans="1:11" ht="14.25" customHeight="1" x14ac:dyDescent="0.15">
      <c r="A13" s="5" t="s">
        <v>65</v>
      </c>
      <c r="B13" s="5" t="s">
        <v>14</v>
      </c>
      <c r="C13" s="5">
        <v>20</v>
      </c>
      <c r="D13" s="5">
        <v>14</v>
      </c>
      <c r="E13" s="6" t="s">
        <v>15</v>
      </c>
      <c r="F13" s="11">
        <f t="shared" si="0"/>
        <v>1.4285714285714286</v>
      </c>
      <c r="H13">
        <v>1.0656399999999999</v>
      </c>
      <c r="J13">
        <v>3.25</v>
      </c>
      <c r="K13">
        <v>-1.119</v>
      </c>
    </row>
    <row r="14" spans="1:11" ht="14.25" customHeight="1" x14ac:dyDescent="0.15">
      <c r="A14" s="5" t="s">
        <v>66</v>
      </c>
      <c r="B14" s="5" t="s">
        <v>16</v>
      </c>
      <c r="C14" s="5">
        <v>12</v>
      </c>
      <c r="D14" s="5">
        <v>30</v>
      </c>
      <c r="E14" s="6" t="s">
        <v>17</v>
      </c>
      <c r="F14" s="11">
        <f t="shared" si="0"/>
        <v>0.4</v>
      </c>
      <c r="H14">
        <v>1.0656399999999999</v>
      </c>
      <c r="J14">
        <v>3.25</v>
      </c>
      <c r="K14">
        <v>-1.119</v>
      </c>
    </row>
    <row r="15" spans="1:11" ht="14.25" customHeight="1" x14ac:dyDescent="0.15">
      <c r="A15" s="5" t="s">
        <v>67</v>
      </c>
      <c r="B15" s="5" t="s">
        <v>4</v>
      </c>
      <c r="C15" s="5">
        <v>15</v>
      </c>
      <c r="D15" s="5">
        <v>20</v>
      </c>
      <c r="E15" s="6" t="s">
        <v>18</v>
      </c>
      <c r="F15" s="11">
        <f t="shared" si="0"/>
        <v>0.75</v>
      </c>
      <c r="H15">
        <v>1.0656399999999999</v>
      </c>
      <c r="J15">
        <v>3.25</v>
      </c>
      <c r="K15">
        <v>-1.119</v>
      </c>
    </row>
    <row r="16" spans="1:11" ht="14.25" customHeight="1" x14ac:dyDescent="0.15">
      <c r="A16" s="5" t="s">
        <v>68</v>
      </c>
      <c r="B16" s="5" t="s">
        <v>19</v>
      </c>
      <c r="C16" s="5">
        <v>20</v>
      </c>
      <c r="D16" s="5">
        <v>45</v>
      </c>
      <c r="E16" s="6" t="s">
        <v>20</v>
      </c>
      <c r="F16" s="11">
        <f t="shared" si="0"/>
        <v>0.44444444444444442</v>
      </c>
      <c r="H16">
        <v>1.0656399999999999</v>
      </c>
      <c r="J16">
        <v>3.25</v>
      </c>
      <c r="K16">
        <v>-1.119</v>
      </c>
    </row>
    <row r="17" spans="1:11" ht="14.25" customHeight="1" x14ac:dyDescent="0.15">
      <c r="A17" s="5" t="s">
        <v>69</v>
      </c>
      <c r="B17" s="5" t="s">
        <v>21</v>
      </c>
      <c r="C17" s="5">
        <v>21</v>
      </c>
      <c r="D17" s="5">
        <v>55</v>
      </c>
      <c r="E17" s="6" t="s">
        <v>22</v>
      </c>
      <c r="F17" s="11">
        <f t="shared" si="0"/>
        <v>0.38181818181818183</v>
      </c>
      <c r="H17">
        <v>1.0656399999999999</v>
      </c>
      <c r="J17">
        <v>3.25</v>
      </c>
      <c r="K17">
        <v>-1.119</v>
      </c>
    </row>
    <row r="18" spans="1:11" ht="14.25" customHeight="1" x14ac:dyDescent="0.15">
      <c r="A18" s="5" t="s">
        <v>70</v>
      </c>
      <c r="B18" s="5" t="s">
        <v>19</v>
      </c>
      <c r="C18" s="5">
        <v>42</v>
      </c>
      <c r="D18" s="5">
        <v>60</v>
      </c>
      <c r="E18" s="6" t="s">
        <v>23</v>
      </c>
      <c r="F18" s="11">
        <f t="shared" si="0"/>
        <v>0.7</v>
      </c>
      <c r="H18">
        <v>1.0656399999999999</v>
      </c>
      <c r="J18">
        <v>3.25</v>
      </c>
      <c r="K18">
        <v>-1.119</v>
      </c>
    </row>
    <row r="19" spans="1:11" ht="14.25" customHeight="1" x14ac:dyDescent="0.15">
      <c r="A19" s="5" t="s">
        <v>71</v>
      </c>
      <c r="B19" s="5" t="s">
        <v>19</v>
      </c>
      <c r="C19" s="5">
        <v>26</v>
      </c>
      <c r="D19" s="5">
        <v>10</v>
      </c>
      <c r="E19" s="6" t="s">
        <v>24</v>
      </c>
      <c r="F19" s="11">
        <f t="shared" si="0"/>
        <v>2.6</v>
      </c>
      <c r="H19">
        <v>1.0656399999999999</v>
      </c>
      <c r="J19">
        <v>3.25</v>
      </c>
      <c r="K19">
        <v>-1.119</v>
      </c>
    </row>
    <row r="20" spans="1:11" ht="14.25" customHeight="1" x14ac:dyDescent="0.15">
      <c r="A20" s="5" t="s">
        <v>72</v>
      </c>
      <c r="B20" s="5" t="s">
        <v>25</v>
      </c>
      <c r="C20" s="5">
        <v>26</v>
      </c>
      <c r="D20" s="5">
        <v>45</v>
      </c>
      <c r="E20" s="6" t="s">
        <v>26</v>
      </c>
      <c r="F20" s="11">
        <f t="shared" si="0"/>
        <v>0.57777777777777772</v>
      </c>
      <c r="H20">
        <v>1.0656399999999999</v>
      </c>
      <c r="J20">
        <v>3.25</v>
      </c>
      <c r="K20">
        <v>-1.119</v>
      </c>
    </row>
    <row r="21" spans="1:11" ht="14.25" customHeight="1" x14ac:dyDescent="0.15">
      <c r="A21" s="5" t="s">
        <v>73</v>
      </c>
      <c r="B21" s="5" t="s">
        <v>19</v>
      </c>
      <c r="C21" s="5">
        <v>49</v>
      </c>
      <c r="D21" s="5">
        <v>90</v>
      </c>
      <c r="E21" s="6" t="s">
        <v>27</v>
      </c>
      <c r="F21" s="11">
        <f t="shared" si="0"/>
        <v>0.5444444444444444</v>
      </c>
      <c r="H21">
        <v>1.0656399999999999</v>
      </c>
      <c r="J21">
        <v>3.25</v>
      </c>
      <c r="K21">
        <v>-1.119</v>
      </c>
    </row>
    <row r="22" spans="1:11" ht="14.25" customHeight="1" x14ac:dyDescent="0.15">
      <c r="A22" s="5" t="s">
        <v>74</v>
      </c>
      <c r="B22" s="5" t="s">
        <v>28</v>
      </c>
      <c r="C22" s="5">
        <v>115</v>
      </c>
      <c r="D22" s="5">
        <v>215</v>
      </c>
      <c r="E22" s="6" t="s">
        <v>29</v>
      </c>
      <c r="F22" s="11">
        <f t="shared" si="0"/>
        <v>0.53488372093023251</v>
      </c>
      <c r="H22">
        <v>1.0656399999999999</v>
      </c>
      <c r="J22">
        <v>3.25</v>
      </c>
      <c r="K22">
        <v>-1.119</v>
      </c>
    </row>
    <row r="23" spans="1:11" ht="14.25" customHeight="1" x14ac:dyDescent="0.15">
      <c r="A23" s="5" t="s">
        <v>75</v>
      </c>
      <c r="B23" s="5" t="s">
        <v>19</v>
      </c>
      <c r="C23" s="5">
        <v>42</v>
      </c>
      <c r="D23" s="5">
        <v>120</v>
      </c>
      <c r="E23" s="6" t="s">
        <v>30</v>
      </c>
      <c r="F23" s="11">
        <f t="shared" si="0"/>
        <v>0.35</v>
      </c>
      <c r="H23">
        <v>1.0656399999999999</v>
      </c>
      <c r="J23">
        <v>3.25</v>
      </c>
      <c r="K23">
        <v>-1.119</v>
      </c>
    </row>
    <row r="24" spans="1:11" ht="14.25" customHeight="1" x14ac:dyDescent="0.15">
      <c r="A24" s="5" t="s">
        <v>76</v>
      </c>
      <c r="B24" s="5" t="s">
        <v>31</v>
      </c>
      <c r="C24" s="5">
        <v>34</v>
      </c>
      <c r="D24" s="5">
        <v>30</v>
      </c>
      <c r="E24" s="6" t="s">
        <v>32</v>
      </c>
      <c r="F24" s="11">
        <f t="shared" si="0"/>
        <v>1.1333333333333333</v>
      </c>
      <c r="H24">
        <v>1.0656399999999999</v>
      </c>
      <c r="J24">
        <v>3.25</v>
      </c>
      <c r="K24">
        <v>-1.119</v>
      </c>
    </row>
    <row r="25" spans="1:11" ht="14.25" customHeight="1" x14ac:dyDescent="0.15">
      <c r="A25" s="5" t="s">
        <v>77</v>
      </c>
      <c r="B25" s="5" t="s">
        <v>19</v>
      </c>
      <c r="C25" s="5">
        <v>10</v>
      </c>
      <c r="D25" s="5">
        <v>20</v>
      </c>
      <c r="E25" s="6" t="s">
        <v>33</v>
      </c>
      <c r="F25" s="11">
        <f t="shared" si="0"/>
        <v>0.5</v>
      </c>
      <c r="H25">
        <v>1.0656399999999999</v>
      </c>
      <c r="J25">
        <v>3.25</v>
      </c>
      <c r="K25">
        <v>-1.119</v>
      </c>
    </row>
    <row r="26" spans="1:11" ht="14.25" customHeight="1" x14ac:dyDescent="0.15">
      <c r="A26" s="5" t="s">
        <v>78</v>
      </c>
      <c r="B26" s="5" t="s">
        <v>19</v>
      </c>
      <c r="C26" s="5">
        <v>31</v>
      </c>
      <c r="D26" s="5">
        <v>30</v>
      </c>
      <c r="E26" s="6" t="s">
        <v>34</v>
      </c>
      <c r="F26" s="11">
        <f t="shared" si="0"/>
        <v>1.0333333333333334</v>
      </c>
      <c r="H26">
        <v>1.0656399999999999</v>
      </c>
      <c r="J26">
        <v>3.25</v>
      </c>
      <c r="K26">
        <v>-1.119</v>
      </c>
    </row>
    <row r="27" spans="1:11" ht="14.25" customHeight="1" x14ac:dyDescent="0.15">
      <c r="A27" s="5" t="s">
        <v>79</v>
      </c>
      <c r="B27" s="5" t="s">
        <v>21</v>
      </c>
      <c r="C27" s="5">
        <v>135</v>
      </c>
      <c r="D27" s="5">
        <v>90</v>
      </c>
      <c r="E27" s="6" t="s">
        <v>35</v>
      </c>
      <c r="F27" s="11">
        <f t="shared" si="0"/>
        <v>1.5</v>
      </c>
      <c r="H27">
        <v>1.0656399999999999</v>
      </c>
      <c r="J27">
        <v>3.25</v>
      </c>
      <c r="K27">
        <v>-1.119</v>
      </c>
    </row>
    <row r="28" spans="1:11" ht="14.25" customHeight="1" x14ac:dyDescent="0.15">
      <c r="A28" s="5" t="s">
        <v>80</v>
      </c>
      <c r="B28" s="5" t="s">
        <v>36</v>
      </c>
      <c r="C28" s="5">
        <v>27</v>
      </c>
      <c r="D28" s="5">
        <v>54</v>
      </c>
      <c r="E28" s="6" t="s">
        <v>37</v>
      </c>
      <c r="F28" s="11">
        <f t="shared" si="0"/>
        <v>0.5</v>
      </c>
      <c r="H28">
        <v>1.0656399999999999</v>
      </c>
      <c r="J28">
        <v>3.25</v>
      </c>
      <c r="K28">
        <v>-1.119</v>
      </c>
    </row>
    <row r="29" spans="1:11" ht="14.25" customHeight="1" x14ac:dyDescent="0.15">
      <c r="A29" s="5" t="s">
        <v>81</v>
      </c>
      <c r="B29" s="5" t="s">
        <v>21</v>
      </c>
      <c r="C29" s="5">
        <v>128</v>
      </c>
      <c r="D29" s="5">
        <v>180</v>
      </c>
      <c r="E29" s="6" t="s">
        <v>38</v>
      </c>
      <c r="F29" s="11">
        <f t="shared" si="0"/>
        <v>0.71111111111111114</v>
      </c>
      <c r="H29">
        <v>1.0656399999999999</v>
      </c>
      <c r="J29">
        <v>3.25</v>
      </c>
      <c r="K29">
        <v>-1.119</v>
      </c>
    </row>
    <row r="30" spans="1:11" ht="14.25" customHeight="1" x14ac:dyDescent="0.15">
      <c r="A30" s="5" t="s">
        <v>82</v>
      </c>
      <c r="B30" s="5" t="s">
        <v>19</v>
      </c>
      <c r="C30" s="5">
        <v>37</v>
      </c>
      <c r="D30" s="5">
        <v>45</v>
      </c>
      <c r="E30" s="6" t="s">
        <v>38</v>
      </c>
      <c r="F30" s="11">
        <f t="shared" si="0"/>
        <v>0.82222222222222219</v>
      </c>
      <c r="H30">
        <v>1.0656399999999999</v>
      </c>
      <c r="J30">
        <v>3.25</v>
      </c>
      <c r="K30">
        <v>-1.119</v>
      </c>
    </row>
    <row r="31" spans="1:11" ht="14.25" customHeight="1" x14ac:dyDescent="0.15">
      <c r="A31" s="5" t="s">
        <v>83</v>
      </c>
      <c r="B31" s="5" t="s">
        <v>19</v>
      </c>
      <c r="C31" s="5">
        <v>51</v>
      </c>
      <c r="D31" s="5">
        <v>63</v>
      </c>
      <c r="E31" s="6" t="s">
        <v>39</v>
      </c>
      <c r="F31" s="11">
        <f t="shared" si="0"/>
        <v>0.80952380952380953</v>
      </c>
      <c r="H31">
        <v>1.0656399999999999</v>
      </c>
      <c r="J31">
        <v>3.25</v>
      </c>
      <c r="K31">
        <v>-1.119</v>
      </c>
    </row>
    <row r="32" spans="1:11" ht="14.25" customHeight="1" x14ac:dyDescent="0.15">
      <c r="A32" s="5" t="s">
        <v>84</v>
      </c>
      <c r="B32" s="5" t="s">
        <v>40</v>
      </c>
      <c r="C32" s="5">
        <v>58</v>
      </c>
      <c r="D32" s="5">
        <v>30</v>
      </c>
      <c r="E32" s="6" t="s">
        <v>41</v>
      </c>
      <c r="F32" s="11">
        <f t="shared" si="0"/>
        <v>1.9333333333333333</v>
      </c>
      <c r="H32">
        <v>1.0656399999999999</v>
      </c>
      <c r="J32">
        <v>3.25</v>
      </c>
      <c r="K32">
        <v>-1.119</v>
      </c>
    </row>
    <row r="33" spans="1:11" ht="14.25" customHeight="1" x14ac:dyDescent="0.15">
      <c r="A33" s="5" t="s">
        <v>85</v>
      </c>
      <c r="B33" s="5" t="s">
        <v>42</v>
      </c>
      <c r="C33" s="5">
        <v>44</v>
      </c>
      <c r="D33" s="5">
        <v>120</v>
      </c>
      <c r="E33" s="6" t="s">
        <v>43</v>
      </c>
      <c r="F33" s="11">
        <f t="shared" si="0"/>
        <v>0.36666666666666664</v>
      </c>
      <c r="H33">
        <v>1.0656399999999999</v>
      </c>
      <c r="J33">
        <v>3.25</v>
      </c>
      <c r="K33">
        <v>-1.119</v>
      </c>
    </row>
    <row r="34" spans="1:11" ht="14.25" customHeight="1" x14ac:dyDescent="0.15">
      <c r="A34" s="5" t="s">
        <v>86</v>
      </c>
      <c r="B34" s="5" t="s">
        <v>16</v>
      </c>
      <c r="C34" s="5">
        <v>26</v>
      </c>
      <c r="D34" s="5">
        <v>20</v>
      </c>
      <c r="E34" s="6" t="s">
        <v>44</v>
      </c>
      <c r="F34" s="11">
        <f t="shared" si="0"/>
        <v>1.3</v>
      </c>
      <c r="H34">
        <v>1.0656399999999999</v>
      </c>
      <c r="J34">
        <v>3.25</v>
      </c>
      <c r="K34">
        <v>-1.119</v>
      </c>
    </row>
    <row r="35" spans="1:11" ht="14.25" customHeight="1" x14ac:dyDescent="0.15">
      <c r="A35" s="5" t="s">
        <v>87</v>
      </c>
      <c r="B35" s="5" t="s">
        <v>16</v>
      </c>
      <c r="C35" s="5">
        <v>19</v>
      </c>
      <c r="D35" s="5">
        <v>30</v>
      </c>
      <c r="E35" s="6" t="s">
        <v>45</v>
      </c>
      <c r="F35" s="11">
        <f t="shared" si="0"/>
        <v>0.6333333333333333</v>
      </c>
      <c r="H35">
        <v>1.0656399999999999</v>
      </c>
      <c r="J35">
        <v>3.25</v>
      </c>
      <c r="K35">
        <v>-1.119</v>
      </c>
    </row>
    <row r="36" spans="1:11" ht="14.25" customHeight="1" x14ac:dyDescent="0.15">
      <c r="A36" s="5" t="s">
        <v>88</v>
      </c>
      <c r="B36" s="5" t="s">
        <v>16</v>
      </c>
      <c r="C36" s="5">
        <v>17</v>
      </c>
      <c r="D36" s="5">
        <v>20</v>
      </c>
      <c r="E36" s="6" t="s">
        <v>46</v>
      </c>
      <c r="F36" s="11">
        <f t="shared" si="0"/>
        <v>0.85</v>
      </c>
      <c r="H36">
        <v>1.0656399999999999</v>
      </c>
      <c r="J36">
        <v>3.25</v>
      </c>
      <c r="K36">
        <v>-1.119</v>
      </c>
    </row>
    <row r="37" spans="1:11" ht="14.25" customHeight="1" x14ac:dyDescent="0.15">
      <c r="A37" s="5" t="s">
        <v>89</v>
      </c>
      <c r="B37" s="5" t="s">
        <v>31</v>
      </c>
      <c r="C37" s="5">
        <v>23</v>
      </c>
      <c r="D37" s="5">
        <v>20</v>
      </c>
      <c r="E37" s="6" t="s">
        <v>47</v>
      </c>
      <c r="F37" s="11">
        <f t="shared" si="0"/>
        <v>1.1499999999999999</v>
      </c>
      <c r="H37">
        <v>1.0656399999999999</v>
      </c>
      <c r="J37">
        <v>3.25</v>
      </c>
      <c r="K37">
        <v>-1.119</v>
      </c>
    </row>
    <row r="38" spans="1:11" ht="14.25" customHeight="1" x14ac:dyDescent="0.15">
      <c r="A38" s="5" t="s">
        <v>90</v>
      </c>
      <c r="B38" s="5" t="s">
        <v>16</v>
      </c>
      <c r="C38" s="5">
        <v>27</v>
      </c>
      <c r="D38" s="5">
        <v>103</v>
      </c>
      <c r="E38" s="6" t="s">
        <v>48</v>
      </c>
      <c r="F38" s="11">
        <f t="shared" si="0"/>
        <v>0.26213592233009708</v>
      </c>
      <c r="H38">
        <v>1.0656399999999999</v>
      </c>
      <c r="J38">
        <v>3.25</v>
      </c>
      <c r="K38">
        <v>-1.119</v>
      </c>
    </row>
    <row r="39" spans="1:11" ht="14.25" customHeight="1" x14ac:dyDescent="0.15">
      <c r="A39" s="5" t="s">
        <v>91</v>
      </c>
      <c r="B39" s="5" t="s">
        <v>19</v>
      </c>
      <c r="C39" s="5">
        <v>51</v>
      </c>
      <c r="D39" s="5">
        <v>60</v>
      </c>
      <c r="E39" s="6" t="s">
        <v>49</v>
      </c>
      <c r="F39" s="11">
        <f t="shared" si="0"/>
        <v>0.85</v>
      </c>
      <c r="H39">
        <v>1.0656399999999999</v>
      </c>
      <c r="J39">
        <v>3.25</v>
      </c>
      <c r="K39">
        <v>-1.119</v>
      </c>
    </row>
    <row r="40" spans="1:11" ht="14.25" customHeight="1" x14ac:dyDescent="0.15">
      <c r="A40" s="5" t="s">
        <v>92</v>
      </c>
      <c r="B40" s="5" t="s">
        <v>19</v>
      </c>
      <c r="C40" s="5">
        <v>18</v>
      </c>
      <c r="D40" s="5">
        <v>20</v>
      </c>
      <c r="E40" s="6" t="s">
        <v>49</v>
      </c>
      <c r="F40" s="11">
        <f t="shared" si="0"/>
        <v>0.9</v>
      </c>
      <c r="H40">
        <v>1.0656399999999999</v>
      </c>
      <c r="J40">
        <v>3.25</v>
      </c>
      <c r="K40">
        <v>-1.119</v>
      </c>
    </row>
    <row r="41" spans="1:11" ht="14.25" customHeight="1" x14ac:dyDescent="0.15">
      <c r="A41" s="5" t="s">
        <v>93</v>
      </c>
      <c r="B41" s="5" t="s">
        <v>19</v>
      </c>
      <c r="C41" s="5">
        <v>28</v>
      </c>
      <c r="D41" s="5">
        <v>60</v>
      </c>
      <c r="E41" s="6" t="s">
        <v>50</v>
      </c>
      <c r="F41" s="11">
        <f t="shared" si="0"/>
        <v>0.46666666666666667</v>
      </c>
      <c r="H41">
        <v>1.0656399999999999</v>
      </c>
      <c r="J41">
        <v>3.25</v>
      </c>
      <c r="K41">
        <v>-1.119</v>
      </c>
    </row>
    <row r="42" spans="1:11" ht="14.25" customHeight="1" x14ac:dyDescent="0.15">
      <c r="A42" s="5" t="s">
        <v>94</v>
      </c>
      <c r="B42" s="5" t="s">
        <v>19</v>
      </c>
      <c r="C42" s="5">
        <v>73</v>
      </c>
      <c r="D42" s="5">
        <v>15</v>
      </c>
      <c r="E42" s="6" t="s">
        <v>51</v>
      </c>
      <c r="F42" s="11">
        <f t="shared" si="0"/>
        <v>4.8666666666666663</v>
      </c>
      <c r="H42">
        <v>1.0656399999999999</v>
      </c>
      <c r="J42">
        <v>3.25</v>
      </c>
      <c r="K42">
        <v>-1.119</v>
      </c>
    </row>
    <row r="43" spans="1:11" ht="14.25" customHeight="1" x14ac:dyDescent="0.15">
      <c r="A43" s="7" t="s">
        <v>95</v>
      </c>
      <c r="B43" s="8" t="s">
        <v>19</v>
      </c>
      <c r="C43" s="5">
        <v>26</v>
      </c>
      <c r="D43" s="5">
        <v>30</v>
      </c>
      <c r="E43" s="6" t="s">
        <v>53</v>
      </c>
      <c r="F43" s="11">
        <f t="shared" si="0"/>
        <v>0.8666666666666667</v>
      </c>
      <c r="H43">
        <v>1.0656399999999999</v>
      </c>
      <c r="J43">
        <v>3.25</v>
      </c>
      <c r="K43">
        <v>-1.119</v>
      </c>
    </row>
    <row r="44" spans="1:11" ht="14.25" customHeight="1" x14ac:dyDescent="0.15">
      <c r="A44" s="5" t="s">
        <v>96</v>
      </c>
      <c r="B44" s="5" t="s">
        <v>19</v>
      </c>
      <c r="C44" s="5">
        <v>23</v>
      </c>
      <c r="D44" s="5">
        <v>60</v>
      </c>
      <c r="E44" s="6" t="s">
        <v>51</v>
      </c>
      <c r="F44" s="11">
        <f t="shared" si="0"/>
        <v>0.38333333333333336</v>
      </c>
      <c r="H44">
        <v>1.0656399999999999</v>
      </c>
      <c r="J44">
        <v>3.25</v>
      </c>
      <c r="K44">
        <v>-1.119</v>
      </c>
    </row>
    <row r="45" spans="1:11" ht="14.25" customHeight="1" x14ac:dyDescent="0.15">
      <c r="A45" s="5" t="s">
        <v>97</v>
      </c>
      <c r="B45" s="5" t="s">
        <v>19</v>
      </c>
      <c r="C45" s="5">
        <v>280</v>
      </c>
      <c r="D45" s="5">
        <v>45</v>
      </c>
      <c r="E45" s="6" t="s">
        <v>51</v>
      </c>
      <c r="F45" s="11">
        <f t="shared" si="0"/>
        <v>6.2222222222222223</v>
      </c>
      <c r="H45">
        <v>1.0656399999999999</v>
      </c>
      <c r="J45">
        <v>3.25</v>
      </c>
      <c r="K45">
        <v>-1.119</v>
      </c>
    </row>
    <row r="46" spans="1:11" ht="14.25" customHeight="1" x14ac:dyDescent="0.15">
      <c r="A46" s="5" t="s">
        <v>98</v>
      </c>
      <c r="B46" s="5" t="s">
        <v>19</v>
      </c>
      <c r="C46" s="5">
        <v>23</v>
      </c>
      <c r="D46" s="5">
        <v>40</v>
      </c>
      <c r="E46" s="6" t="s">
        <v>52</v>
      </c>
      <c r="F46" s="11">
        <f t="shared" si="0"/>
        <v>0.57499999999999996</v>
      </c>
      <c r="H46">
        <v>1.0656399999999999</v>
      </c>
      <c r="J46">
        <v>3.25</v>
      </c>
      <c r="K46">
        <v>-1.119</v>
      </c>
    </row>
    <row r="47" spans="1:11" ht="14.25" customHeight="1" x14ac:dyDescent="0.15">
      <c r="A47" s="7" t="s">
        <v>101</v>
      </c>
      <c r="B47" s="7" t="s">
        <v>19</v>
      </c>
      <c r="C47" s="7">
        <v>26</v>
      </c>
      <c r="D47" s="7">
        <v>39</v>
      </c>
      <c r="E47" s="10" t="s">
        <v>102</v>
      </c>
      <c r="F47" s="11">
        <f t="shared" si="0"/>
        <v>0.66666666666666663</v>
      </c>
      <c r="H47">
        <v>1.0656399999999999</v>
      </c>
      <c r="J47">
        <v>3.25</v>
      </c>
      <c r="K47">
        <v>-1.119</v>
      </c>
    </row>
    <row r="48" spans="1:11"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 x14ac:dyDescent="0.15"/>
    <row r="82" ht="14" x14ac:dyDescent="0.15"/>
    <row r="83" ht="14" x14ac:dyDescent="0.15"/>
    <row r="84" ht="14" x14ac:dyDescent="0.15"/>
    <row r="85" ht="14" x14ac:dyDescent="0.15"/>
    <row r="86" ht="14" x14ac:dyDescent="0.15"/>
    <row r="87" ht="14" x14ac:dyDescent="0.15"/>
    <row r="88" ht="14" x14ac:dyDescent="0.15"/>
    <row r="89" ht="14" x14ac:dyDescent="0.15"/>
    <row r="90" ht="14" x14ac:dyDescent="0.15"/>
    <row r="91" ht="14" x14ac:dyDescent="0.15"/>
    <row r="92" ht="14" x14ac:dyDescent="0.15"/>
    <row r="93" ht="14" x14ac:dyDescent="0.15"/>
    <row r="94" ht="14" x14ac:dyDescent="0.15"/>
    <row r="95" ht="14" x14ac:dyDescent="0.15"/>
    <row r="96" ht="14" x14ac:dyDescent="0.15"/>
    <row r="97" ht="14" x14ac:dyDescent="0.15"/>
    <row r="98" ht="14"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33593-1AC1-894C-8CCA-A47CCCA0B1EF}">
  <dimension ref="A1:F2"/>
  <sheetViews>
    <sheetView workbookViewId="0">
      <selection activeCell="C2" sqref="C2"/>
    </sheetView>
  </sheetViews>
  <sheetFormatPr baseColWidth="10" defaultRowHeight="16" x14ac:dyDescent="0.2"/>
  <cols>
    <col min="1" max="1" width="11.5" style="13" bestFit="1" customWidth="1"/>
    <col min="2" max="2" width="24.5" style="13" bestFit="1" customWidth="1"/>
    <col min="3" max="3" width="19.5" style="13" bestFit="1" customWidth="1"/>
    <col min="4" max="4" width="12.1640625" style="13" customWidth="1"/>
    <col min="5" max="5" width="9.33203125" style="13" bestFit="1" customWidth="1"/>
    <col min="6" max="6" width="14.83203125" style="13" bestFit="1" customWidth="1"/>
    <col min="7" max="16384" width="10.83203125" style="13"/>
  </cols>
  <sheetData>
    <row r="1" spans="1:6" s="14" customFormat="1" ht="18" x14ac:dyDescent="0.2">
      <c r="A1" s="15" t="s">
        <v>108</v>
      </c>
      <c r="B1" s="15" t="s">
        <v>114</v>
      </c>
      <c r="C1" s="15" t="s">
        <v>115</v>
      </c>
      <c r="D1" s="15" t="s">
        <v>110</v>
      </c>
      <c r="E1" s="15" t="s">
        <v>112</v>
      </c>
      <c r="F1" s="15" t="s">
        <v>116</v>
      </c>
    </row>
    <row r="2" spans="1:6" ht="247" x14ac:dyDescent="0.2">
      <c r="A2" s="16">
        <v>1</v>
      </c>
      <c r="B2" s="17" t="s">
        <v>109</v>
      </c>
      <c r="C2" s="17" t="s">
        <v>118</v>
      </c>
      <c r="D2" s="16" t="s">
        <v>111</v>
      </c>
      <c r="E2" s="16" t="s">
        <v>113</v>
      </c>
      <c r="F2" s="17"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Microsoft Office User</cp:lastModifiedBy>
  <dcterms:created xsi:type="dcterms:W3CDTF">2021-01-21T17:58:23Z</dcterms:created>
  <dcterms:modified xsi:type="dcterms:W3CDTF">2022-01-22T18:48:10Z</dcterms:modified>
</cp:coreProperties>
</file>