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CDTTP - 21146 du 04_04_2022 au 24_02_2023\Documentation &amp; devoir\Création d'entreprise\CREATION ENTREPRISE\Giratoire BARBAZAN\a rendre\"/>
    </mc:Choice>
  </mc:AlternateContent>
  <bookViews>
    <workbookView xWindow="0" yWindow="0" windowWidth="19200" windowHeight="10860"/>
  </bookViews>
  <sheets>
    <sheet name="4" sheetId="4" r:id="rId1"/>
    <sheet name="5" sheetId="5" r:id="rId2"/>
    <sheet name="6" sheetId="6" r:id="rId3"/>
    <sheet name="7" sheetId="7" r:id="rId4"/>
    <sheet name="8" sheetId="8" r:id="rId5"/>
    <sheet name="9" sheetId="9" r:id="rId6"/>
    <sheet name="10" sheetId="10" r:id="rId7"/>
    <sheet name="11" sheetId="11" r:id="rId8"/>
    <sheet name="12" sheetId="12" r:id="rId9"/>
    <sheet name="13" sheetId="13" r:id="rId10"/>
    <sheet name="14" sheetId="14" r:id="rId11"/>
    <sheet name="15" sheetId="15" r:id="rId12"/>
    <sheet name="16" sheetId="16" r:id="rId13"/>
    <sheet name="17" sheetId="17" r:id="rId14"/>
    <sheet name="18" sheetId="18" r:id="rId15"/>
    <sheet name="bordure p2" sheetId="29" r:id="rId16"/>
    <sheet name="19" sheetId="19" r:id="rId17"/>
    <sheet name="20" sheetId="20" r:id="rId18"/>
    <sheet name="21" sheetId="21" r:id="rId19"/>
    <sheet name="22" sheetId="22" r:id="rId20"/>
    <sheet name="23" sheetId="23" r:id="rId21"/>
    <sheet name="24" sheetId="24" r:id="rId22"/>
    <sheet name="25" sheetId="25" r:id="rId23"/>
    <sheet name="26" sheetId="26" r:id="rId24"/>
    <sheet name="27" sheetId="27" r:id="rId25"/>
    <sheet name="28" sheetId="28" r:id="rId2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" i="14" l="1"/>
  <c r="G2" i="12" l="1"/>
  <c r="G2" i="16" l="1"/>
  <c r="G2" i="13"/>
  <c r="G2" i="23"/>
  <c r="G2" i="21"/>
  <c r="G2" i="17" l="1"/>
  <c r="G2" i="15" l="1"/>
  <c r="C23" i="8"/>
  <c r="G2" i="11"/>
  <c r="G2" i="9"/>
  <c r="G2" i="7" l="1"/>
  <c r="G2" i="6"/>
  <c r="G2" i="19" l="1"/>
</calcChain>
</file>

<file path=xl/sharedStrings.xml><?xml version="1.0" encoding="utf-8"?>
<sst xmlns="http://schemas.openxmlformats.org/spreadsheetml/2006/main" count="267" uniqueCount="72">
  <si>
    <t>N° PRIX</t>
  </si>
  <si>
    <t>DESIGNATION DES TRAVAUX</t>
  </si>
  <si>
    <t>U</t>
  </si>
  <si>
    <t>CALCUL</t>
  </si>
  <si>
    <t>QUANTITE</t>
  </si>
  <si>
    <t>QUANTITE vérif</t>
  </si>
  <si>
    <t>Référence</t>
  </si>
  <si>
    <t>F</t>
  </si>
  <si>
    <t>201S5</t>
  </si>
  <si>
    <t>NETTOYAGE D'EMPRISE Y COMPRIS DEMOLITION PETITES MACONNERIES</t>
  </si>
  <si>
    <t>ARRACHAGE OU ABATTAGE ET DESSOUCHAGE D'ARBRES</t>
  </si>
  <si>
    <t>207B</t>
  </si>
  <si>
    <t>DEMOLITION DECOUPE CHAUSSEE A LA SCIE HYDRAULIQUE ( y compris évacuation des gravats)</t>
  </si>
  <si>
    <t>M²</t>
  </si>
  <si>
    <t>207S1</t>
  </si>
  <si>
    <t xml:space="preserve">SCIAGE DE CHAUSSEE A LA SCIE HYDRAULIQUE </t>
  </si>
  <si>
    <t>Ml</t>
  </si>
  <si>
    <t>RABOTAGE DE CHAUSSEE</t>
  </si>
  <si>
    <t>DEMOLITION DE TROTTOIRS OU D'ILOTS</t>
  </si>
  <si>
    <t>DECAPAGE TERRE VEGETALE</t>
  </si>
  <si>
    <t>REMBLAIS D'EMPRUNT</t>
  </si>
  <si>
    <t>M³</t>
  </si>
  <si>
    <t>409b</t>
  </si>
  <si>
    <t xml:space="preserve">COUCHE DE REPROFILAGE EN GRAVE BITUME CLASSE 2 </t>
  </si>
  <si>
    <t>T</t>
  </si>
  <si>
    <t>409c</t>
  </si>
  <si>
    <t>COUCHE DE FONDATION EN GRAVE BITUME CLASSE 3 EP=12 CM</t>
  </si>
  <si>
    <t>412S</t>
  </si>
  <si>
    <t>COUCHE DE REGLAGE GRAVES CONCASSEES 0/20 EP. 10 CM</t>
  </si>
  <si>
    <t>423B1</t>
  </si>
  <si>
    <t>COUCHE DE ROULEMENT EN BETON BITUMINEUX semi grenu 0/14 de classe 3</t>
  </si>
  <si>
    <t>501B</t>
  </si>
  <si>
    <t>REPRISE DE TERRE VEGETALE SUR DEPOT</t>
  </si>
  <si>
    <t>BORDURES D'ILOTS DE TYPE I1</t>
  </si>
  <si>
    <t>ML</t>
  </si>
  <si>
    <t xml:space="preserve">BORDURES D'ILOTS DE TYPE I2 </t>
  </si>
  <si>
    <t>BORDURES CANIVEAUX DE TYPE CC1</t>
  </si>
  <si>
    <t>528A</t>
  </si>
  <si>
    <t>CONFECTION DE TROTTOIR EN GRAVE 0/20 + bi-couche</t>
  </si>
  <si>
    <t>536B</t>
  </si>
  <si>
    <t>REMPLISSAGE D'ILOTS EN BETON C20/25</t>
  </si>
  <si>
    <t>537B</t>
  </si>
  <si>
    <t>CONFECTION DE SURFACES EN GALETS MACONNES en surlargeur du giratoire</t>
  </si>
  <si>
    <t>537S</t>
  </si>
  <si>
    <t>ILOTS EN BETON ET GALETS DE GARONNE</t>
  </si>
  <si>
    <t>662SE</t>
  </si>
  <si>
    <t>CONSTRUCTION DE CUNETTE BETONNEE</t>
  </si>
  <si>
    <t>665D</t>
  </si>
  <si>
    <t>REGARD 40x40 AVEC GRILLE</t>
  </si>
  <si>
    <t>672B</t>
  </si>
  <si>
    <t>FOURNITURE ET POSE GAINE TYPE JANOLENE Ø  110</t>
  </si>
  <si>
    <t>676S</t>
  </si>
  <si>
    <t>TUYAUX PVC Ø 300 CLASSE 41 (CR4)</t>
  </si>
  <si>
    <t>930S</t>
  </si>
  <si>
    <t xml:space="preserve">DEPOSE DE GLISSIERES DE SECURITE GS2 </t>
  </si>
  <si>
    <t>5+5+13,36+13,01+92,44+94,99</t>
  </si>
  <si>
    <t>36+34</t>
  </si>
  <si>
    <t>4+4,36</t>
  </si>
  <si>
    <t>BORDURES P2 pour giratoire</t>
  </si>
  <si>
    <t>4,59+51,62+9,4+80,19</t>
  </si>
  <si>
    <t>longueur d'un cercle = 2*r*pi
r=(10-0,51)</t>
  </si>
  <si>
    <t>(5+5+13,36+13,01+92,44+94,99)*1</t>
  </si>
  <si>
    <t>30,21+27,73+11,28+6,19+144,57+83,93</t>
  </si>
  <si>
    <t xml:space="preserve">  </t>
  </si>
  <si>
    <t>4560,83*0,34</t>
  </si>
  <si>
    <t>(391,22+263,52+3373,95-94,69-9,65-312,42-108,85)*0,06*2,5</t>
  </si>
  <si>
    <t>17+79,7+84</t>
  </si>
  <si>
    <t>4,59+51,62+9,4+80,19+90,80</t>
  </si>
  <si>
    <t>(3373,95-312,42)*0,24*2,5</t>
  </si>
  <si>
    <t>(3373,95-312,42)*0,04*2,5</t>
  </si>
  <si>
    <t>(65,32*0,1)+(337,43*0,25)+(203,99*0,2)+(200,01*0,55)+(178,6*0,2)</t>
  </si>
  <si>
    <t>(3373,95-312,42)*0,10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</si>
</sst>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;[Red]#,##0.00"/>
  </numFmts>
  <fonts count="4">
    <font>
      <sz val="11"/>
      <color theme="1"/>
      <name val="Calibri"/>
      <family val="2"/>
      <scheme val="minor"/>
    </font>
    <font>
      <b/>
      <i/>
      <u/>
      <sz val="16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2"/>
      <color theme="1"/>
      <name val="TrebuchetMS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 applyProtection="1">
      <alignment horizontal="center" vertical="center"/>
    </xf>
    <xf numFmtId="49" fontId="0" fillId="0" borderId="1" xfId="0" applyNumberFormat="1" applyBorder="1" applyAlignment="1" applyProtection="1">
      <alignment horizontal="center" vertical="center" wrapText="1"/>
    </xf>
    <xf numFmtId="3" fontId="0" fillId="0" borderId="1" xfId="0" applyNumberFormat="1" applyBorder="1" applyAlignment="1" applyProtection="1">
      <alignment horizontal="center" vertical="center" wrapText="1"/>
    </xf>
    <xf numFmtId="164" fontId="0" fillId="0" borderId="1" xfId="0" applyNumberFormat="1" applyBorder="1" applyAlignment="1" applyProtection="1">
      <alignment horizontal="center" vertical="center"/>
    </xf>
    <xf numFmtId="1" fontId="0" fillId="0" borderId="1" xfId="0" applyNumberFormat="1" applyBorder="1" applyAlignment="1" applyProtection="1">
      <alignment horizontal="center" vertical="center" wrapText="1"/>
    </xf>
    <xf numFmtId="164" fontId="0" fillId="0" borderId="1" xfId="0" applyNumberFormat="1" applyBorder="1" applyAlignment="1" applyProtection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" fontId="0" fillId="0" borderId="2" xfId="0" applyNumberFormat="1" applyBorder="1" applyAlignment="1" applyProtection="1">
      <alignment horizontal="center" vertical="center"/>
    </xf>
    <xf numFmtId="164" fontId="0" fillId="0" borderId="3" xfId="0" applyNumberFormat="1" applyBorder="1" applyAlignment="1" applyProtection="1">
      <alignment horizontal="center" vertical="center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Relationship Id="rId5" Type="http://schemas.openxmlformats.org/officeDocument/2006/relationships/image" Target="../media/image7.png"/><Relationship Id="rId4" Type="http://schemas.openxmlformats.org/officeDocument/2006/relationships/image" Target="../media/image6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Relationship Id="rId6" Type="http://schemas.openxmlformats.org/officeDocument/2006/relationships/image" Target="../media/image8.png"/><Relationship Id="rId5" Type="http://schemas.openxmlformats.org/officeDocument/2006/relationships/image" Target="../media/image7.png"/><Relationship Id="rId4" Type="http://schemas.openxmlformats.org/officeDocument/2006/relationships/image" Target="../media/image6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2.png"/><Relationship Id="rId2" Type="http://schemas.openxmlformats.org/officeDocument/2006/relationships/image" Target="../media/image11.png"/><Relationship Id="rId1" Type="http://schemas.openxmlformats.org/officeDocument/2006/relationships/image" Target="../media/image10.png"/><Relationship Id="rId5" Type="http://schemas.openxmlformats.org/officeDocument/2006/relationships/image" Target="../media/image14.png"/><Relationship Id="rId4" Type="http://schemas.openxmlformats.org/officeDocument/2006/relationships/image" Target="../media/image13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18.png"/><Relationship Id="rId2" Type="http://schemas.openxmlformats.org/officeDocument/2006/relationships/image" Target="../media/image17.png"/><Relationship Id="rId1" Type="http://schemas.openxmlformats.org/officeDocument/2006/relationships/image" Target="../media/image16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9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9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9.pn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0.png"/><Relationship Id="rId2" Type="http://schemas.openxmlformats.org/officeDocument/2006/relationships/image" Target="../media/image9.png"/><Relationship Id="rId1" Type="http://schemas.openxmlformats.org/officeDocument/2006/relationships/image" Target="../media/image19.png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3.png"/><Relationship Id="rId2" Type="http://schemas.openxmlformats.org/officeDocument/2006/relationships/image" Target="../media/image22.png"/><Relationship Id="rId1" Type="http://schemas.openxmlformats.org/officeDocument/2006/relationships/image" Target="../media/image21.png"/><Relationship Id="rId4" Type="http://schemas.openxmlformats.org/officeDocument/2006/relationships/image" Target="../media/image24.png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7.png"/><Relationship Id="rId2" Type="http://schemas.openxmlformats.org/officeDocument/2006/relationships/image" Target="../media/image26.png"/><Relationship Id="rId1" Type="http://schemas.openxmlformats.org/officeDocument/2006/relationships/image" Target="../media/image25.pn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9.png"/><Relationship Id="rId1" Type="http://schemas.openxmlformats.org/officeDocument/2006/relationships/image" Target="../media/image28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0.png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32.png"/><Relationship Id="rId1" Type="http://schemas.openxmlformats.org/officeDocument/2006/relationships/image" Target="../media/image31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33.png"/></Relationships>
</file>

<file path=xl/drawings/_rels/drawing1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6.png"/><Relationship Id="rId2" Type="http://schemas.openxmlformats.org/officeDocument/2006/relationships/image" Target="../media/image35.png"/><Relationship Id="rId1" Type="http://schemas.openxmlformats.org/officeDocument/2006/relationships/image" Target="../media/image34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37.png"/></Relationships>
</file>

<file path=xl/drawings/_rels/drawing2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6.png"/><Relationship Id="rId2" Type="http://schemas.openxmlformats.org/officeDocument/2006/relationships/image" Target="../media/image35.png"/><Relationship Id="rId1" Type="http://schemas.openxmlformats.org/officeDocument/2006/relationships/image" Target="../media/image34.png"/><Relationship Id="rId4" Type="http://schemas.openxmlformats.org/officeDocument/2006/relationships/image" Target="../media/image37.pn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8.pn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9.pn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0.pn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4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19347</xdr:rowOff>
    </xdr:from>
    <xdr:to>
      <xdr:col>2</xdr:col>
      <xdr:colOff>2314575</xdr:colOff>
      <xdr:row>27</xdr:row>
      <xdr:rowOff>46723</xdr:rowOff>
    </xdr:to>
    <xdr:pic>
      <xdr:nvPicPr>
        <xdr:cNvPr id="2" name="Imag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048047"/>
          <a:ext cx="4095750" cy="459937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5</xdr:row>
      <xdr:rowOff>76200</xdr:rowOff>
    </xdr:from>
    <xdr:to>
      <xdr:col>5</xdr:col>
      <xdr:colOff>57150</xdr:colOff>
      <xdr:row>24</xdr:row>
      <xdr:rowOff>123305</xdr:rowOff>
    </xdr:to>
    <xdr:pic>
      <xdr:nvPicPr>
        <xdr:cNvPr id="2" name="Imag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590675"/>
          <a:ext cx="6124575" cy="366660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142876</xdr:colOff>
      <xdr:row>2</xdr:row>
      <xdr:rowOff>66676</xdr:rowOff>
    </xdr:from>
    <xdr:to>
      <xdr:col>2</xdr:col>
      <xdr:colOff>2476500</xdr:colOff>
      <xdr:row>11</xdr:row>
      <xdr:rowOff>28300</xdr:rowOff>
    </xdr:to>
    <xdr:pic>
      <xdr:nvPicPr>
        <xdr:cNvPr id="3" name="Image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19301" y="904876"/>
          <a:ext cx="2333624" cy="1676124"/>
        </a:xfrm>
        <a:prstGeom prst="rect">
          <a:avLst/>
        </a:prstGeom>
      </xdr:spPr>
    </xdr:pic>
    <xdr:clientData/>
  </xdr:twoCellAnchor>
  <xdr:twoCellAnchor editAs="oneCell">
    <xdr:from>
      <xdr:col>0</xdr:col>
      <xdr:colOff>276225</xdr:colOff>
      <xdr:row>11</xdr:row>
      <xdr:rowOff>161925</xdr:rowOff>
    </xdr:from>
    <xdr:to>
      <xdr:col>2</xdr:col>
      <xdr:colOff>647700</xdr:colOff>
      <xdr:row>19</xdr:row>
      <xdr:rowOff>130485</xdr:rowOff>
    </xdr:to>
    <xdr:pic>
      <xdr:nvPicPr>
        <xdr:cNvPr id="4" name="Image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76225" y="2714625"/>
          <a:ext cx="2247900" cy="1492560"/>
        </a:xfrm>
        <a:prstGeom prst="rect">
          <a:avLst/>
        </a:prstGeom>
      </xdr:spPr>
    </xdr:pic>
    <xdr:clientData/>
  </xdr:twoCellAnchor>
  <xdr:twoCellAnchor editAs="oneCell">
    <xdr:from>
      <xdr:col>3</xdr:col>
      <xdr:colOff>447676</xdr:colOff>
      <xdr:row>9</xdr:row>
      <xdr:rowOff>67586</xdr:rowOff>
    </xdr:from>
    <xdr:to>
      <xdr:col>6</xdr:col>
      <xdr:colOff>638176</xdr:colOff>
      <xdr:row>19</xdr:row>
      <xdr:rowOff>32641</xdr:rowOff>
    </xdr:to>
    <xdr:pic>
      <xdr:nvPicPr>
        <xdr:cNvPr id="5" name="Image 4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24451" y="2239286"/>
          <a:ext cx="2971800" cy="1870055"/>
        </a:xfrm>
        <a:prstGeom prst="rect">
          <a:avLst/>
        </a:prstGeom>
      </xdr:spPr>
    </xdr:pic>
    <xdr:clientData/>
  </xdr:twoCellAnchor>
  <xdr:twoCellAnchor editAs="oneCell">
    <xdr:from>
      <xdr:col>0</xdr:col>
      <xdr:colOff>95251</xdr:colOff>
      <xdr:row>20</xdr:row>
      <xdr:rowOff>152401</xdr:rowOff>
    </xdr:from>
    <xdr:to>
      <xdr:col>6</xdr:col>
      <xdr:colOff>1190626</xdr:colOff>
      <xdr:row>29</xdr:row>
      <xdr:rowOff>63421</xdr:rowOff>
    </xdr:to>
    <xdr:pic>
      <xdr:nvPicPr>
        <xdr:cNvPr id="7" name="Image 6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5251" y="4419601"/>
          <a:ext cx="8553450" cy="1625520"/>
        </a:xfrm>
        <a:prstGeom prst="rect">
          <a:avLst/>
        </a:prstGeom>
      </xdr:spPr>
    </xdr:pic>
    <xdr:clientData/>
  </xdr:twoCellAnchor>
  <xdr:twoCellAnchor editAs="oneCell">
    <xdr:from>
      <xdr:col>0</xdr:col>
      <xdr:colOff>85726</xdr:colOff>
      <xdr:row>2</xdr:row>
      <xdr:rowOff>104775</xdr:rowOff>
    </xdr:from>
    <xdr:to>
      <xdr:col>1</xdr:col>
      <xdr:colOff>904876</xdr:colOff>
      <xdr:row>10</xdr:row>
      <xdr:rowOff>35269</xdr:rowOff>
    </xdr:to>
    <xdr:pic>
      <xdr:nvPicPr>
        <xdr:cNvPr id="8" name="Image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5726" y="942975"/>
          <a:ext cx="1638300" cy="145449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76200</xdr:rowOff>
    </xdr:from>
    <xdr:to>
      <xdr:col>2</xdr:col>
      <xdr:colOff>1053611</xdr:colOff>
      <xdr:row>13</xdr:row>
      <xdr:rowOff>180975</xdr:rowOff>
    </xdr:to>
    <xdr:pic>
      <xdr:nvPicPr>
        <xdr:cNvPr id="3" name="Image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23900"/>
          <a:ext cx="2815736" cy="2200275"/>
        </a:xfrm>
        <a:prstGeom prst="rect">
          <a:avLst/>
        </a:prstGeom>
      </xdr:spPr>
    </xdr:pic>
    <xdr:clientData/>
  </xdr:twoCellAnchor>
  <xdr:twoCellAnchor editAs="oneCell">
    <xdr:from>
      <xdr:col>0</xdr:col>
      <xdr:colOff>38100</xdr:colOff>
      <xdr:row>14</xdr:row>
      <xdr:rowOff>38100</xdr:rowOff>
    </xdr:from>
    <xdr:to>
      <xdr:col>2</xdr:col>
      <xdr:colOff>1211375</xdr:colOff>
      <xdr:row>24</xdr:row>
      <xdr:rowOff>170688</xdr:rowOff>
    </xdr:to>
    <xdr:pic>
      <xdr:nvPicPr>
        <xdr:cNvPr id="4" name="Image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8100" y="2971800"/>
          <a:ext cx="2935400" cy="2037588"/>
        </a:xfrm>
        <a:prstGeom prst="rect">
          <a:avLst/>
        </a:prstGeom>
      </xdr:spPr>
    </xdr:pic>
    <xdr:clientData/>
  </xdr:twoCellAnchor>
  <xdr:twoCellAnchor editAs="oneCell">
    <xdr:from>
      <xdr:col>4</xdr:col>
      <xdr:colOff>104775</xdr:colOff>
      <xdr:row>2</xdr:row>
      <xdr:rowOff>48536</xdr:rowOff>
    </xdr:from>
    <xdr:to>
      <xdr:col>6</xdr:col>
      <xdr:colOff>857250</xdr:colOff>
      <xdr:row>13</xdr:row>
      <xdr:rowOff>8898</xdr:rowOff>
    </xdr:to>
    <xdr:pic>
      <xdr:nvPicPr>
        <xdr:cNvPr id="5" name="Image 4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38750" y="696236"/>
          <a:ext cx="3019425" cy="2055862"/>
        </a:xfrm>
        <a:prstGeom prst="rect">
          <a:avLst/>
        </a:prstGeom>
      </xdr:spPr>
    </xdr:pic>
    <xdr:clientData/>
  </xdr:twoCellAnchor>
  <xdr:twoCellAnchor editAs="oneCell">
    <xdr:from>
      <xdr:col>2</xdr:col>
      <xdr:colOff>1276350</xdr:colOff>
      <xdr:row>13</xdr:row>
      <xdr:rowOff>152400</xdr:rowOff>
    </xdr:from>
    <xdr:to>
      <xdr:col>7</xdr:col>
      <xdr:colOff>609600</xdr:colOff>
      <xdr:row>22</xdr:row>
      <xdr:rowOff>66471</xdr:rowOff>
    </xdr:to>
    <xdr:pic>
      <xdr:nvPicPr>
        <xdr:cNvPr id="8" name="Image 7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038475" y="2895600"/>
          <a:ext cx="6429375" cy="1628571"/>
        </a:xfrm>
        <a:prstGeom prst="rect">
          <a:avLst/>
        </a:prstGeom>
      </xdr:spPr>
    </xdr:pic>
    <xdr:clientData/>
  </xdr:twoCellAnchor>
  <xdr:twoCellAnchor editAs="oneCell">
    <xdr:from>
      <xdr:col>2</xdr:col>
      <xdr:colOff>1352550</xdr:colOff>
      <xdr:row>2</xdr:row>
      <xdr:rowOff>114300</xdr:rowOff>
    </xdr:from>
    <xdr:to>
      <xdr:col>3</xdr:col>
      <xdr:colOff>669857</xdr:colOff>
      <xdr:row>12</xdr:row>
      <xdr:rowOff>38632</xdr:rowOff>
    </xdr:to>
    <xdr:pic>
      <xdr:nvPicPr>
        <xdr:cNvPr id="7" name="Image 6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114675" y="762000"/>
          <a:ext cx="1927157" cy="182933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37</xdr:row>
      <xdr:rowOff>0</xdr:rowOff>
    </xdr:from>
    <xdr:to>
      <xdr:col>13</xdr:col>
      <xdr:colOff>226893</xdr:colOff>
      <xdr:row>65</xdr:row>
      <xdr:rowOff>94571</xdr:rowOff>
    </xdr:to>
    <xdr:pic>
      <xdr:nvPicPr>
        <xdr:cNvPr id="2" name="Image 1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7315200"/>
          <a:ext cx="13657143" cy="5428571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180975</xdr:rowOff>
    </xdr:from>
    <xdr:to>
      <xdr:col>6</xdr:col>
      <xdr:colOff>1258291</xdr:colOff>
      <xdr:row>11</xdr:row>
      <xdr:rowOff>114035</xdr:rowOff>
    </xdr:to>
    <xdr:pic>
      <xdr:nvPicPr>
        <xdr:cNvPr id="2" name="Imag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66750"/>
          <a:ext cx="8163916" cy="164756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2</xdr:row>
      <xdr:rowOff>95250</xdr:rowOff>
    </xdr:from>
    <xdr:to>
      <xdr:col>2</xdr:col>
      <xdr:colOff>1036345</xdr:colOff>
      <xdr:row>11</xdr:row>
      <xdr:rowOff>13607</xdr:rowOff>
    </xdr:to>
    <xdr:pic>
      <xdr:nvPicPr>
        <xdr:cNvPr id="4" name="Image 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1020536"/>
          <a:ext cx="2778058" cy="1632857"/>
        </a:xfrm>
        <a:prstGeom prst="rect">
          <a:avLst/>
        </a:prstGeom>
      </xdr:spPr>
    </xdr:pic>
    <xdr:clientData/>
  </xdr:twoCellAnchor>
  <xdr:twoCellAnchor editAs="oneCell">
    <xdr:from>
      <xdr:col>5</xdr:col>
      <xdr:colOff>261258</xdr:colOff>
      <xdr:row>2</xdr:row>
      <xdr:rowOff>108857</xdr:rowOff>
    </xdr:from>
    <xdr:to>
      <xdr:col>6</xdr:col>
      <xdr:colOff>1399551</xdr:colOff>
      <xdr:row>17</xdr:row>
      <xdr:rowOff>136071</xdr:rowOff>
    </xdr:to>
    <xdr:pic>
      <xdr:nvPicPr>
        <xdr:cNvPr id="2" name="Image 1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411687" y="1034143"/>
          <a:ext cx="2430971" cy="2884714"/>
        </a:xfrm>
        <a:prstGeom prst="rect">
          <a:avLst/>
        </a:prstGeom>
      </xdr:spPr>
    </xdr:pic>
    <xdr:clientData/>
  </xdr:twoCellAnchor>
  <xdr:twoCellAnchor editAs="oneCell">
    <xdr:from>
      <xdr:col>2</xdr:col>
      <xdr:colOff>1238251</xdr:colOff>
      <xdr:row>2</xdr:row>
      <xdr:rowOff>148774</xdr:rowOff>
    </xdr:from>
    <xdr:to>
      <xdr:col>4</xdr:col>
      <xdr:colOff>802821</xdr:colOff>
      <xdr:row>17</xdr:row>
      <xdr:rowOff>97225</xdr:rowOff>
    </xdr:to>
    <xdr:pic>
      <xdr:nvPicPr>
        <xdr:cNvPr id="7" name="Image 6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979965" y="1074060"/>
          <a:ext cx="2939142" cy="28059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17</xdr:row>
      <xdr:rowOff>188871</xdr:rowOff>
    </xdr:from>
    <xdr:to>
      <xdr:col>5</xdr:col>
      <xdr:colOff>326571</xdr:colOff>
      <xdr:row>28</xdr:row>
      <xdr:rowOff>99047</xdr:rowOff>
    </xdr:to>
    <xdr:pic>
      <xdr:nvPicPr>
        <xdr:cNvPr id="3" name="Image 2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3971657"/>
          <a:ext cx="6477000" cy="200567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28</xdr:row>
      <xdr:rowOff>123122</xdr:rowOff>
    </xdr:from>
    <xdr:to>
      <xdr:col>5</xdr:col>
      <xdr:colOff>1061357</xdr:colOff>
      <xdr:row>38</xdr:row>
      <xdr:rowOff>5189</xdr:rowOff>
    </xdr:to>
    <xdr:pic>
      <xdr:nvPicPr>
        <xdr:cNvPr id="5" name="Image 4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6001408"/>
          <a:ext cx="7211786" cy="1787067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25828</xdr:rowOff>
    </xdr:from>
    <xdr:to>
      <xdr:col>5</xdr:col>
      <xdr:colOff>426974</xdr:colOff>
      <xdr:row>19</xdr:row>
      <xdr:rowOff>170592</xdr:rowOff>
    </xdr:to>
    <xdr:pic>
      <xdr:nvPicPr>
        <xdr:cNvPr id="7" name="Image 6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02103"/>
          <a:ext cx="6141974" cy="3192764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19050</xdr:rowOff>
    </xdr:from>
    <xdr:to>
      <xdr:col>3</xdr:col>
      <xdr:colOff>255540</xdr:colOff>
      <xdr:row>12</xdr:row>
      <xdr:rowOff>142370</xdr:rowOff>
    </xdr:to>
    <xdr:pic>
      <xdr:nvPicPr>
        <xdr:cNvPr id="2" name="Imag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95325"/>
          <a:ext cx="4646565" cy="183782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</xdr:row>
      <xdr:rowOff>61902</xdr:rowOff>
    </xdr:from>
    <xdr:to>
      <xdr:col>4</xdr:col>
      <xdr:colOff>523875</xdr:colOff>
      <xdr:row>30</xdr:row>
      <xdr:rowOff>94383</xdr:rowOff>
    </xdr:to>
    <xdr:pic>
      <xdr:nvPicPr>
        <xdr:cNvPr id="3" name="Imag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643177"/>
          <a:ext cx="5210175" cy="3270981"/>
        </a:xfrm>
        <a:prstGeom prst="rect">
          <a:avLst/>
        </a:prstGeom>
      </xdr:spPr>
    </xdr:pic>
    <xdr:clientData/>
  </xdr:twoCellAnchor>
  <xdr:twoCellAnchor editAs="oneCell">
    <xdr:from>
      <xdr:col>4</xdr:col>
      <xdr:colOff>238125</xdr:colOff>
      <xdr:row>2</xdr:row>
      <xdr:rowOff>178152</xdr:rowOff>
    </xdr:from>
    <xdr:to>
      <xdr:col>6</xdr:col>
      <xdr:colOff>790575</xdr:colOff>
      <xdr:row>11</xdr:row>
      <xdr:rowOff>28167</xdr:rowOff>
    </xdr:to>
    <xdr:pic>
      <xdr:nvPicPr>
        <xdr:cNvPr id="5" name="Image 4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924425" y="663927"/>
          <a:ext cx="2590800" cy="156451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3</xdr:row>
      <xdr:rowOff>0</xdr:rowOff>
    </xdr:from>
    <xdr:to>
      <xdr:col>6</xdr:col>
      <xdr:colOff>914816</xdr:colOff>
      <xdr:row>22</xdr:row>
      <xdr:rowOff>122949</xdr:rowOff>
    </xdr:to>
    <xdr:pic>
      <xdr:nvPicPr>
        <xdr:cNvPr id="3" name="Image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" y="1114425"/>
          <a:ext cx="7810916" cy="3742449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5</xdr:row>
      <xdr:rowOff>0</xdr:rowOff>
    </xdr:from>
    <xdr:to>
      <xdr:col>6</xdr:col>
      <xdr:colOff>164640</xdr:colOff>
      <xdr:row>24</xdr:row>
      <xdr:rowOff>122949</xdr:rowOff>
    </xdr:to>
    <xdr:pic>
      <xdr:nvPicPr>
        <xdr:cNvPr id="2" name="Imag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590800"/>
          <a:ext cx="7813215" cy="3742449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76200</xdr:rowOff>
    </xdr:from>
    <xdr:to>
      <xdr:col>6</xdr:col>
      <xdr:colOff>193215</xdr:colOff>
      <xdr:row>22</xdr:row>
      <xdr:rowOff>8649</xdr:rowOff>
    </xdr:to>
    <xdr:pic>
      <xdr:nvPicPr>
        <xdr:cNvPr id="2" name="Imag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23900"/>
          <a:ext cx="7813215" cy="3742449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6847</xdr:rowOff>
    </xdr:from>
    <xdr:to>
      <xdr:col>5</xdr:col>
      <xdr:colOff>157370</xdr:colOff>
      <xdr:row>12</xdr:row>
      <xdr:rowOff>16565</xdr:rowOff>
    </xdr:to>
    <xdr:pic>
      <xdr:nvPicPr>
        <xdr:cNvPr id="3" name="Image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26217"/>
          <a:ext cx="5830957" cy="191471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</xdr:row>
      <xdr:rowOff>69360</xdr:rowOff>
    </xdr:from>
    <xdr:to>
      <xdr:col>3</xdr:col>
      <xdr:colOff>149086</xdr:colOff>
      <xdr:row>17</xdr:row>
      <xdr:rowOff>24169</xdr:rowOff>
    </xdr:to>
    <xdr:pic>
      <xdr:nvPicPr>
        <xdr:cNvPr id="4" name="Image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93730"/>
          <a:ext cx="4497456" cy="907309"/>
        </a:xfrm>
        <a:prstGeom prst="rect">
          <a:avLst/>
        </a:prstGeom>
      </xdr:spPr>
    </xdr:pic>
    <xdr:clientData/>
  </xdr:twoCellAnchor>
  <xdr:twoCellAnchor editAs="oneCell">
    <xdr:from>
      <xdr:col>4</xdr:col>
      <xdr:colOff>165653</xdr:colOff>
      <xdr:row>12</xdr:row>
      <xdr:rowOff>6593</xdr:rowOff>
    </xdr:from>
    <xdr:to>
      <xdr:col>6</xdr:col>
      <xdr:colOff>1118153</xdr:colOff>
      <xdr:row>17</xdr:row>
      <xdr:rowOff>43156</xdr:rowOff>
    </xdr:to>
    <xdr:pic>
      <xdr:nvPicPr>
        <xdr:cNvPr id="5" name="Image 4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812196" y="2830963"/>
          <a:ext cx="3743740" cy="989063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70899</xdr:rowOff>
    </xdr:from>
    <xdr:to>
      <xdr:col>2</xdr:col>
      <xdr:colOff>1721826</xdr:colOff>
      <xdr:row>12</xdr:row>
      <xdr:rowOff>59901</xdr:rowOff>
    </xdr:to>
    <xdr:pic>
      <xdr:nvPicPr>
        <xdr:cNvPr id="2" name="Imag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13899"/>
          <a:ext cx="3465634" cy="1894002"/>
        </a:xfrm>
        <a:prstGeom prst="rect">
          <a:avLst/>
        </a:prstGeom>
      </xdr:spPr>
    </xdr:pic>
    <xdr:clientData/>
  </xdr:twoCellAnchor>
  <xdr:twoCellAnchor editAs="oneCell">
    <xdr:from>
      <xdr:col>4</xdr:col>
      <xdr:colOff>95251</xdr:colOff>
      <xdr:row>2</xdr:row>
      <xdr:rowOff>166275</xdr:rowOff>
    </xdr:from>
    <xdr:to>
      <xdr:col>6</xdr:col>
      <xdr:colOff>1436077</xdr:colOff>
      <xdr:row>14</xdr:row>
      <xdr:rowOff>137776</xdr:rowOff>
    </xdr:to>
    <xdr:pic>
      <xdr:nvPicPr>
        <xdr:cNvPr id="3" name="Imag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209443" y="1309275"/>
          <a:ext cx="3883269" cy="2257501"/>
        </a:xfrm>
        <a:prstGeom prst="rect">
          <a:avLst/>
        </a:prstGeom>
      </xdr:spPr>
    </xdr:pic>
    <xdr:clientData/>
  </xdr:twoCellAnchor>
  <xdr:twoCellAnchor editAs="oneCell">
    <xdr:from>
      <xdr:col>2</xdr:col>
      <xdr:colOff>1807523</xdr:colOff>
      <xdr:row>2</xdr:row>
      <xdr:rowOff>95249</xdr:rowOff>
    </xdr:from>
    <xdr:to>
      <xdr:col>4</xdr:col>
      <xdr:colOff>83205</xdr:colOff>
      <xdr:row>11</xdr:row>
      <xdr:rowOff>48286</xdr:rowOff>
    </xdr:to>
    <xdr:pic>
      <xdr:nvPicPr>
        <xdr:cNvPr id="4" name="Imag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551331" y="1238249"/>
          <a:ext cx="1646066" cy="1667537"/>
        </a:xfrm>
        <a:prstGeom prst="rect">
          <a:avLst/>
        </a:prstGeom>
      </xdr:spPr>
    </xdr:pic>
    <xdr:clientData/>
  </xdr:twoCellAnchor>
  <xdr:twoCellAnchor editAs="oneCell">
    <xdr:from>
      <xdr:col>0</xdr:col>
      <xdr:colOff>556846</xdr:colOff>
      <xdr:row>12</xdr:row>
      <xdr:rowOff>126305</xdr:rowOff>
    </xdr:from>
    <xdr:to>
      <xdr:col>2</xdr:col>
      <xdr:colOff>2557096</xdr:colOff>
      <xdr:row>26</xdr:row>
      <xdr:rowOff>129603</xdr:rowOff>
    </xdr:to>
    <xdr:pic>
      <xdr:nvPicPr>
        <xdr:cNvPr id="5" name="Image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56846" y="3174305"/>
          <a:ext cx="3744058" cy="2670298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2</xdr:col>
      <xdr:colOff>1580734</xdr:colOff>
      <xdr:row>12</xdr:row>
      <xdr:rowOff>85500</xdr:rowOff>
    </xdr:to>
    <xdr:pic>
      <xdr:nvPicPr>
        <xdr:cNvPr id="2" name="Imag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76275"/>
          <a:ext cx="3323809" cy="1800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</xdr:row>
      <xdr:rowOff>180975</xdr:rowOff>
    </xdr:from>
    <xdr:to>
      <xdr:col>2</xdr:col>
      <xdr:colOff>1529036</xdr:colOff>
      <xdr:row>23</xdr:row>
      <xdr:rowOff>152071</xdr:rowOff>
    </xdr:to>
    <xdr:pic>
      <xdr:nvPicPr>
        <xdr:cNvPr id="3" name="Imag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790825"/>
          <a:ext cx="3272111" cy="2066596"/>
        </a:xfrm>
        <a:prstGeom prst="rect">
          <a:avLst/>
        </a:prstGeom>
      </xdr:spPr>
    </xdr:pic>
    <xdr:clientData/>
  </xdr:twoCellAnchor>
  <xdr:twoCellAnchor editAs="oneCell">
    <xdr:from>
      <xdr:col>2</xdr:col>
      <xdr:colOff>1771650</xdr:colOff>
      <xdr:row>4</xdr:row>
      <xdr:rowOff>34917</xdr:rowOff>
    </xdr:from>
    <xdr:to>
      <xdr:col>6</xdr:col>
      <xdr:colOff>1143001</xdr:colOff>
      <xdr:row>14</xdr:row>
      <xdr:rowOff>8912</xdr:rowOff>
    </xdr:to>
    <xdr:pic>
      <xdr:nvPicPr>
        <xdr:cNvPr id="5" name="Image 4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514725" y="1120767"/>
          <a:ext cx="4105276" cy="1878995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180426</xdr:rowOff>
    </xdr:from>
    <xdr:to>
      <xdr:col>2</xdr:col>
      <xdr:colOff>1257300</xdr:colOff>
      <xdr:row>18</xdr:row>
      <xdr:rowOff>142105</xdr:rowOff>
    </xdr:to>
    <xdr:pic>
      <xdr:nvPicPr>
        <xdr:cNvPr id="2" name="Imag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66201"/>
          <a:ext cx="3000375" cy="3009679"/>
        </a:xfrm>
        <a:prstGeom prst="rect">
          <a:avLst/>
        </a:prstGeom>
      </xdr:spPr>
    </xdr:pic>
    <xdr:clientData/>
  </xdr:twoCellAnchor>
  <xdr:twoCellAnchor editAs="oneCell">
    <xdr:from>
      <xdr:col>2</xdr:col>
      <xdr:colOff>1466850</xdr:colOff>
      <xdr:row>3</xdr:row>
      <xdr:rowOff>114053</xdr:rowOff>
    </xdr:from>
    <xdr:to>
      <xdr:col>6</xdr:col>
      <xdr:colOff>732692</xdr:colOff>
      <xdr:row>19</xdr:row>
      <xdr:rowOff>56655</xdr:rowOff>
    </xdr:to>
    <xdr:pic>
      <xdr:nvPicPr>
        <xdr:cNvPr id="3" name="Imag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209925" y="790328"/>
          <a:ext cx="4428392" cy="2990602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</xdr:row>
      <xdr:rowOff>127457</xdr:rowOff>
    </xdr:from>
    <xdr:to>
      <xdr:col>2</xdr:col>
      <xdr:colOff>2510988</xdr:colOff>
      <xdr:row>22</xdr:row>
      <xdr:rowOff>58541</xdr:rowOff>
    </xdr:to>
    <xdr:pic>
      <xdr:nvPicPr>
        <xdr:cNvPr id="2" name="Imag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10800000">
          <a:off x="0" y="889457"/>
          <a:ext cx="4292163" cy="3360084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185126</xdr:rowOff>
    </xdr:from>
    <xdr:to>
      <xdr:col>2</xdr:col>
      <xdr:colOff>1142481</xdr:colOff>
      <xdr:row>22</xdr:row>
      <xdr:rowOff>94581</xdr:rowOff>
    </xdr:to>
    <xdr:pic>
      <xdr:nvPicPr>
        <xdr:cNvPr id="2" name="Imag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70901"/>
          <a:ext cx="2885556" cy="3719455"/>
        </a:xfrm>
        <a:prstGeom prst="rect">
          <a:avLst/>
        </a:prstGeom>
      </xdr:spPr>
    </xdr:pic>
    <xdr:clientData/>
  </xdr:twoCellAnchor>
  <xdr:twoCellAnchor editAs="oneCell">
    <xdr:from>
      <xdr:col>2</xdr:col>
      <xdr:colOff>1485900</xdr:colOff>
      <xdr:row>4</xdr:row>
      <xdr:rowOff>183438</xdr:rowOff>
    </xdr:from>
    <xdr:to>
      <xdr:col>6</xdr:col>
      <xdr:colOff>361269</xdr:colOff>
      <xdr:row>20</xdr:row>
      <xdr:rowOff>170937</xdr:rowOff>
    </xdr:to>
    <xdr:pic>
      <xdr:nvPicPr>
        <xdr:cNvPr id="3" name="Imag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228975" y="1050213"/>
          <a:ext cx="4037919" cy="3035499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114333</xdr:rowOff>
    </xdr:from>
    <xdr:to>
      <xdr:col>2</xdr:col>
      <xdr:colOff>1438275</xdr:colOff>
      <xdr:row>21</xdr:row>
      <xdr:rowOff>170602</xdr:rowOff>
    </xdr:to>
    <xdr:pic>
      <xdr:nvPicPr>
        <xdr:cNvPr id="3" name="Image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52533"/>
          <a:ext cx="3181350" cy="3485269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142875</xdr:rowOff>
    </xdr:from>
    <xdr:to>
      <xdr:col>7</xdr:col>
      <xdr:colOff>646627</xdr:colOff>
      <xdr:row>13</xdr:row>
      <xdr:rowOff>9280</xdr:rowOff>
    </xdr:to>
    <xdr:pic>
      <xdr:nvPicPr>
        <xdr:cNvPr id="2" name="Imag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28650"/>
          <a:ext cx="8580952" cy="196190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</xdr:row>
      <xdr:rowOff>114300</xdr:rowOff>
    </xdr:from>
    <xdr:to>
      <xdr:col>2</xdr:col>
      <xdr:colOff>1419225</xdr:colOff>
      <xdr:row>29</xdr:row>
      <xdr:rowOff>181314</xdr:rowOff>
    </xdr:to>
    <xdr:pic>
      <xdr:nvPicPr>
        <xdr:cNvPr id="3" name="Imag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695575"/>
          <a:ext cx="3162300" cy="3115014"/>
        </a:xfrm>
        <a:prstGeom prst="rect">
          <a:avLst/>
        </a:prstGeom>
      </xdr:spPr>
    </xdr:pic>
    <xdr:clientData/>
  </xdr:twoCellAnchor>
  <xdr:twoCellAnchor editAs="oneCell">
    <xdr:from>
      <xdr:col>2</xdr:col>
      <xdr:colOff>2223716</xdr:colOff>
      <xdr:row>13</xdr:row>
      <xdr:rowOff>133350</xdr:rowOff>
    </xdr:from>
    <xdr:to>
      <xdr:col>7</xdr:col>
      <xdr:colOff>675148</xdr:colOff>
      <xdr:row>23</xdr:row>
      <xdr:rowOff>47183</xdr:rowOff>
    </xdr:to>
    <xdr:pic>
      <xdr:nvPicPr>
        <xdr:cNvPr id="4" name="Imag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966791" y="2714625"/>
          <a:ext cx="4642682" cy="1818833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52085</xdr:rowOff>
    </xdr:from>
    <xdr:to>
      <xdr:col>3</xdr:col>
      <xdr:colOff>28575</xdr:colOff>
      <xdr:row>23</xdr:row>
      <xdr:rowOff>66043</xdr:rowOff>
    </xdr:to>
    <xdr:pic>
      <xdr:nvPicPr>
        <xdr:cNvPr id="3" name="Image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890285"/>
          <a:ext cx="4162425" cy="3823958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5</xdr:row>
      <xdr:rowOff>0</xdr:rowOff>
    </xdr:from>
    <xdr:to>
      <xdr:col>7</xdr:col>
      <xdr:colOff>65602</xdr:colOff>
      <xdr:row>15</xdr:row>
      <xdr:rowOff>56905</xdr:rowOff>
    </xdr:to>
    <xdr:pic>
      <xdr:nvPicPr>
        <xdr:cNvPr id="2" name="Imag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600200"/>
          <a:ext cx="8580952" cy="196190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15</xdr:row>
      <xdr:rowOff>161925</xdr:rowOff>
    </xdr:from>
    <xdr:to>
      <xdr:col>2</xdr:col>
      <xdr:colOff>1638300</xdr:colOff>
      <xdr:row>32</xdr:row>
      <xdr:rowOff>38439</xdr:rowOff>
    </xdr:to>
    <xdr:pic>
      <xdr:nvPicPr>
        <xdr:cNvPr id="3" name="Imag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124200"/>
          <a:ext cx="3162300" cy="3115014"/>
        </a:xfrm>
        <a:prstGeom prst="rect">
          <a:avLst/>
        </a:prstGeom>
      </xdr:spPr>
    </xdr:pic>
    <xdr:clientData/>
  </xdr:twoCellAnchor>
  <xdr:twoCellAnchor editAs="oneCell">
    <xdr:from>
      <xdr:col>2</xdr:col>
      <xdr:colOff>2442791</xdr:colOff>
      <xdr:row>15</xdr:row>
      <xdr:rowOff>180975</xdr:rowOff>
    </xdr:from>
    <xdr:to>
      <xdr:col>7</xdr:col>
      <xdr:colOff>94123</xdr:colOff>
      <xdr:row>25</xdr:row>
      <xdr:rowOff>94808</xdr:rowOff>
    </xdr:to>
    <xdr:pic>
      <xdr:nvPicPr>
        <xdr:cNvPr id="4" name="Imag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966791" y="3143250"/>
          <a:ext cx="4642682" cy="1818833"/>
        </a:xfrm>
        <a:prstGeom prst="rect">
          <a:avLst/>
        </a:prstGeom>
      </xdr:spPr>
    </xdr:pic>
    <xdr:clientData/>
  </xdr:twoCellAnchor>
  <xdr:twoCellAnchor editAs="oneCell">
    <xdr:from>
      <xdr:col>2</xdr:col>
      <xdr:colOff>1885951</xdr:colOff>
      <xdr:row>26</xdr:row>
      <xdr:rowOff>142875</xdr:rowOff>
    </xdr:from>
    <xdr:to>
      <xdr:col>5</xdr:col>
      <xdr:colOff>1343026</xdr:colOff>
      <xdr:row>43</xdr:row>
      <xdr:rowOff>19544</xdr:rowOff>
    </xdr:to>
    <xdr:pic>
      <xdr:nvPicPr>
        <xdr:cNvPr id="5" name="Image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409951" y="5419725"/>
          <a:ext cx="3390900" cy="3115169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75645</xdr:rowOff>
    </xdr:from>
    <xdr:to>
      <xdr:col>2</xdr:col>
      <xdr:colOff>1283804</xdr:colOff>
      <xdr:row>17</xdr:row>
      <xdr:rowOff>2485</xdr:rowOff>
    </xdr:to>
    <xdr:pic>
      <xdr:nvPicPr>
        <xdr:cNvPr id="2" name="Imag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56036"/>
          <a:ext cx="3023152" cy="2784340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180975</xdr:rowOff>
    </xdr:from>
    <xdr:to>
      <xdr:col>2</xdr:col>
      <xdr:colOff>2566096</xdr:colOff>
      <xdr:row>29</xdr:row>
      <xdr:rowOff>43888</xdr:rowOff>
    </xdr:to>
    <xdr:pic>
      <xdr:nvPicPr>
        <xdr:cNvPr id="2" name="Imag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66750"/>
          <a:ext cx="4309171" cy="5006413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171450</xdr:rowOff>
    </xdr:from>
    <xdr:to>
      <xdr:col>5</xdr:col>
      <xdr:colOff>465899</xdr:colOff>
      <xdr:row>26</xdr:row>
      <xdr:rowOff>47069</xdr:rowOff>
    </xdr:to>
    <xdr:pic>
      <xdr:nvPicPr>
        <xdr:cNvPr id="3" name="Image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57225"/>
          <a:ext cx="6609524" cy="4447619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7</xdr:col>
      <xdr:colOff>303317</xdr:colOff>
      <xdr:row>17</xdr:row>
      <xdr:rowOff>114300</xdr:rowOff>
    </xdr:to>
    <xdr:pic>
      <xdr:nvPicPr>
        <xdr:cNvPr id="2" name="Imag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76275"/>
          <a:ext cx="8199542" cy="27813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2"/>
  <sheetViews>
    <sheetView tabSelected="1" view="pageLayout" zoomScaleNormal="100" workbookViewId="0">
      <selection activeCell="A5" sqref="A5"/>
    </sheetView>
  </sheetViews>
  <sheetFormatPr baseColWidth="10" defaultRowHeight="15"/>
  <cols>
    <col min="1" max="1" width="12" bestFit="1" customWidth="1"/>
    <col min="2" max="2" width="14.7109375" bestFit="1" customWidth="1"/>
    <col min="3" max="3" width="39.140625" bestFit="1" customWidth="1"/>
    <col min="5" max="6" width="15.42578125" bestFit="1" customWidth="1"/>
    <col min="7" max="7" width="21.85546875" bestFit="1" customWidth="1"/>
  </cols>
  <sheetData>
    <row r="1" spans="1:7" ht="21">
      <c r="A1" s="1" t="s">
        <v>0</v>
      </c>
      <c r="B1" s="1" t="s">
        <v>6</v>
      </c>
      <c r="C1" s="1" t="s">
        <v>1</v>
      </c>
      <c r="D1" s="1" t="s">
        <v>2</v>
      </c>
      <c r="E1" s="1" t="s">
        <v>4</v>
      </c>
      <c r="F1" s="1" t="s">
        <v>3</v>
      </c>
      <c r="G1" s="1" t="s">
        <v>5</v>
      </c>
    </row>
    <row r="2" spans="1:7" ht="45">
      <c r="A2" s="2">
        <v>4</v>
      </c>
      <c r="B2" s="2" t="s">
        <v>8</v>
      </c>
      <c r="C2" s="3" t="s">
        <v>9</v>
      </c>
      <c r="D2" s="2" t="s">
        <v>7</v>
      </c>
      <c r="E2" s="4">
        <v>1</v>
      </c>
      <c r="F2" s="2"/>
      <c r="G2" s="5"/>
    </row>
  </sheetData>
  <pageMargins left="0.7" right="0.7" top="0.75" bottom="0.75" header="0.3" footer="0.3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view="pageLayout" zoomScaleNormal="100" workbookViewId="0">
      <selection activeCell="D2" sqref="D2"/>
    </sheetView>
  </sheetViews>
  <sheetFormatPr baseColWidth="10" defaultRowHeight="15"/>
  <cols>
    <col min="2" max="2" width="14.7109375" bestFit="1" customWidth="1"/>
    <col min="3" max="3" width="31.7109375" customWidth="1"/>
    <col min="5" max="5" width="15.42578125" bestFit="1" customWidth="1"/>
    <col min="6" max="6" width="12" bestFit="1" customWidth="1"/>
    <col min="7" max="7" width="15.7109375" customWidth="1"/>
  </cols>
  <sheetData>
    <row r="1" spans="1:7" ht="21">
      <c r="A1" s="1" t="s">
        <v>0</v>
      </c>
      <c r="B1" s="1" t="s">
        <v>6</v>
      </c>
      <c r="C1" s="1" t="s">
        <v>1</v>
      </c>
      <c r="D1" s="1" t="s">
        <v>2</v>
      </c>
      <c r="E1" s="1" t="s">
        <v>4</v>
      </c>
      <c r="F1" s="1" t="s">
        <v>3</v>
      </c>
      <c r="G1" s="1" t="s">
        <v>5</v>
      </c>
    </row>
    <row r="2" spans="1:7" ht="53.25" customHeight="1">
      <c r="A2" s="2">
        <v>5</v>
      </c>
      <c r="B2" s="2">
        <v>202</v>
      </c>
      <c r="C2" s="3" t="s">
        <v>10</v>
      </c>
      <c r="D2" s="2" t="s">
        <v>2</v>
      </c>
      <c r="E2" s="4">
        <v>8</v>
      </c>
      <c r="F2" s="2"/>
      <c r="G2" s="5">
        <v>8</v>
      </c>
    </row>
  </sheetData>
  <pageMargins left="0.7" right="0.7" top="0.75" bottom="0.75" header="0.3" footer="0.3"/>
  <pageSetup paperSize="9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view="pageLayout" zoomScaleNormal="100" workbookViewId="0">
      <selection activeCell="G14" sqref="G14"/>
    </sheetView>
  </sheetViews>
  <sheetFormatPr baseColWidth="10" defaultRowHeight="15"/>
  <cols>
    <col min="2" max="2" width="14.7109375" bestFit="1" customWidth="1"/>
    <col min="3" max="3" width="39.140625" bestFit="1" customWidth="1"/>
    <col min="5" max="5" width="15.42578125" bestFit="1" customWidth="1"/>
    <col min="6" max="6" width="12" bestFit="1" customWidth="1"/>
    <col min="7" max="7" width="21.85546875" bestFit="1" customWidth="1"/>
  </cols>
  <sheetData>
    <row r="1" spans="1:7" ht="21">
      <c r="A1" s="1" t="s">
        <v>0</v>
      </c>
      <c r="B1" s="1" t="s">
        <v>6</v>
      </c>
      <c r="C1" s="1" t="s">
        <v>1</v>
      </c>
      <c r="D1" s="1" t="s">
        <v>2</v>
      </c>
      <c r="E1" s="1" t="s">
        <v>4</v>
      </c>
      <c r="F1" s="1" t="s">
        <v>3</v>
      </c>
      <c r="G1" s="1" t="s">
        <v>5</v>
      </c>
    </row>
    <row r="2" spans="1:7" ht="45">
      <c r="A2" s="10">
        <v>6</v>
      </c>
      <c r="B2" s="10" t="s">
        <v>11</v>
      </c>
      <c r="C2" s="8" t="s">
        <v>12</v>
      </c>
      <c r="D2" s="7" t="s">
        <v>13</v>
      </c>
      <c r="E2" s="11">
        <v>220</v>
      </c>
      <c r="F2" s="12" t="s">
        <v>61</v>
      </c>
      <c r="G2" s="12">
        <f>(5+5+13.36+13.01+92.44+94.99)*1</f>
        <v>223.8</v>
      </c>
    </row>
  </sheetData>
  <dataValidations count="2">
    <dataValidation type="custom" showInputMessage="1" showErrorMessage="1" sqref="A2">
      <formula1>$A$2</formula1>
    </dataValidation>
    <dataValidation allowBlank="1" showInputMessage="1" sqref="B2"/>
  </dataValidations>
  <pageMargins left="0.7" right="0.7" top="0.75" bottom="0.75" header="0.3" footer="0.3"/>
  <pageSetup paperSize="9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2"/>
  <sheetViews>
    <sheetView workbookViewId="0">
      <selection activeCell="F21" sqref="F21"/>
    </sheetView>
  </sheetViews>
  <sheetFormatPr baseColWidth="10" defaultRowHeight="15"/>
  <cols>
    <col min="1" max="1" width="11.7109375" customWidth="1"/>
    <col min="2" max="2" width="14.7109375" bestFit="1" customWidth="1"/>
    <col min="3" max="3" width="39.140625" bestFit="1" customWidth="1"/>
    <col min="5" max="5" width="15.42578125" bestFit="1" customWidth="1"/>
    <col min="6" max="6" width="18.5703125" customWidth="1"/>
    <col min="7" max="7" width="21.85546875" bestFit="1" customWidth="1"/>
  </cols>
  <sheetData>
    <row r="1" spans="1:7" ht="21">
      <c r="A1" s="1" t="s">
        <v>0</v>
      </c>
      <c r="B1" s="1" t="s">
        <v>6</v>
      </c>
      <c r="C1" s="1" t="s">
        <v>1</v>
      </c>
      <c r="D1" s="1" t="s">
        <v>2</v>
      </c>
      <c r="E1" s="1" t="s">
        <v>4</v>
      </c>
      <c r="F1" s="1" t="s">
        <v>3</v>
      </c>
      <c r="G1" s="1" t="s">
        <v>5</v>
      </c>
    </row>
    <row r="2" spans="1:7" ht="30">
      <c r="A2" s="10">
        <v>7</v>
      </c>
      <c r="B2" s="10" t="s">
        <v>14</v>
      </c>
      <c r="C2" s="8" t="s">
        <v>15</v>
      </c>
      <c r="D2" s="7" t="s">
        <v>16</v>
      </c>
      <c r="E2" s="11">
        <v>300</v>
      </c>
      <c r="F2" s="12" t="s">
        <v>55</v>
      </c>
      <c r="G2" s="12">
        <f>5+5+13.36+13.01+92.44+94.99</f>
        <v>223.8</v>
      </c>
    </row>
  </sheetData>
  <dataValidations count="2">
    <dataValidation type="custom" showInputMessage="1" showErrorMessage="1" sqref="A2">
      <formula1>$A$2</formula1>
    </dataValidation>
    <dataValidation allowBlank="1" showInputMessage="1" sqref="B2"/>
  </dataValidations>
  <pageMargins left="0.7" right="0.7" top="0.75" bottom="0.75" header="0.3" footer="0.3"/>
  <pageSetup paperSize="9" scale="49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3"/>
  <sheetViews>
    <sheetView workbookViewId="0">
      <selection activeCell="C24" sqref="C24"/>
    </sheetView>
  </sheetViews>
  <sheetFormatPr baseColWidth="10" defaultRowHeight="15"/>
  <cols>
    <col min="2" max="2" width="14.7109375" bestFit="1" customWidth="1"/>
    <col min="3" max="3" width="39.140625" bestFit="1" customWidth="1"/>
    <col min="5" max="5" width="15.42578125" bestFit="1" customWidth="1"/>
    <col min="7" max="7" width="21.85546875" bestFit="1" customWidth="1"/>
  </cols>
  <sheetData>
    <row r="1" spans="1:7" ht="21">
      <c r="A1" s="1" t="s">
        <v>0</v>
      </c>
      <c r="B1" s="1" t="s">
        <v>6</v>
      </c>
      <c r="C1" s="1" t="s">
        <v>1</v>
      </c>
      <c r="D1" s="1" t="s">
        <v>2</v>
      </c>
      <c r="E1" s="1" t="s">
        <v>4</v>
      </c>
      <c r="F1" s="1" t="s">
        <v>3</v>
      </c>
      <c r="G1" s="1" t="s">
        <v>5</v>
      </c>
    </row>
    <row r="2" spans="1:7" ht="17.25">
      <c r="A2" s="6">
        <v>8</v>
      </c>
      <c r="B2" s="6">
        <v>210</v>
      </c>
      <c r="C2" s="8" t="s">
        <v>17</v>
      </c>
      <c r="D2" s="7" t="s">
        <v>13</v>
      </c>
      <c r="E2" s="9">
        <v>260</v>
      </c>
      <c r="F2" s="2"/>
      <c r="G2" s="5">
        <v>263.52</v>
      </c>
    </row>
    <row r="23" spans="3:3">
      <c r="C23">
        <f>263.52*0.06*2.5</f>
        <v>39.527999999999992</v>
      </c>
    </row>
  </sheetData>
  <dataValidations count="2">
    <dataValidation type="custom" showInputMessage="1" showErrorMessage="1" sqref="A2">
      <formula1>$A$2</formula1>
    </dataValidation>
    <dataValidation allowBlank="1" showInputMessage="1" sqref="B2"/>
  </dataValidations>
  <pageMargins left="0.70866141732283472" right="0.70866141732283472" top="0.74803149606299213" bottom="0.74803149606299213" header="0.31496062992125984" footer="0.31496062992125984"/>
  <pageSetup paperSize="9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2"/>
  <sheetViews>
    <sheetView view="pageLayout" zoomScaleNormal="70" workbookViewId="0">
      <selection activeCell="H5" sqref="H5"/>
    </sheetView>
  </sheetViews>
  <sheetFormatPr baseColWidth="10" defaultRowHeight="15"/>
  <cols>
    <col min="2" max="2" width="14.7109375" bestFit="1" customWidth="1"/>
    <col min="3" max="3" width="39.140625" bestFit="1" customWidth="1"/>
    <col min="5" max="5" width="15.42578125" bestFit="1" customWidth="1"/>
    <col min="6" max="6" width="19.42578125" customWidth="1"/>
    <col min="7" max="7" width="21.85546875" bestFit="1" customWidth="1"/>
  </cols>
  <sheetData>
    <row r="1" spans="1:7" ht="21">
      <c r="A1" s="1" t="s">
        <v>0</v>
      </c>
      <c r="B1" s="1" t="s">
        <v>6</v>
      </c>
      <c r="C1" s="1" t="s">
        <v>1</v>
      </c>
      <c r="D1" s="1" t="s">
        <v>2</v>
      </c>
      <c r="E1" s="1" t="s">
        <v>4</v>
      </c>
      <c r="F1" s="1" t="s">
        <v>3</v>
      </c>
      <c r="G1" s="1" t="s">
        <v>5</v>
      </c>
    </row>
    <row r="2" spans="1:7" ht="51.75">
      <c r="A2" s="6">
        <v>9</v>
      </c>
      <c r="B2" s="6">
        <v>215</v>
      </c>
      <c r="C2" s="8" t="s">
        <v>18</v>
      </c>
      <c r="D2" s="7" t="s">
        <v>13</v>
      </c>
      <c r="E2" s="9">
        <v>150</v>
      </c>
      <c r="F2" s="4" t="s">
        <v>62</v>
      </c>
      <c r="G2" s="2">
        <f>30.21+27.73+11.28+6.19+144.57+83.93</f>
        <v>303.90999999999997</v>
      </c>
    </row>
  </sheetData>
  <dataValidations count="2">
    <dataValidation type="custom" showInputMessage="1" showErrorMessage="1" sqref="A2">
      <formula1>$A$2</formula1>
    </dataValidation>
    <dataValidation allowBlank="1" showInputMessage="1" sqref="B2"/>
  </dataValidations>
  <pageMargins left="0.7" right="0.7" top="0.75" bottom="0.75" header="0.3" footer="0.3"/>
  <pageSetup paperSize="9" scale="79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26"/>
  <sheetViews>
    <sheetView workbookViewId="0">
      <selection activeCell="C28" sqref="C28"/>
    </sheetView>
  </sheetViews>
  <sheetFormatPr baseColWidth="10" defaultRowHeight="15"/>
  <cols>
    <col min="1" max="1" width="12" bestFit="1" customWidth="1"/>
    <col min="2" max="2" width="14.7109375" bestFit="1" customWidth="1"/>
    <col min="3" max="3" width="39.140625" bestFit="1" customWidth="1"/>
    <col min="4" max="4" width="4.42578125" bestFit="1" customWidth="1"/>
    <col min="5" max="5" width="15.42578125" bestFit="1" customWidth="1"/>
    <col min="6" max="6" width="24.85546875" bestFit="1" customWidth="1"/>
    <col min="7" max="7" width="21.85546875" bestFit="1" customWidth="1"/>
  </cols>
  <sheetData>
    <row r="1" spans="1:7" ht="21">
      <c r="A1" s="1" t="s">
        <v>0</v>
      </c>
      <c r="B1" s="1" t="s">
        <v>6</v>
      </c>
      <c r="C1" s="1" t="s">
        <v>1</v>
      </c>
      <c r="D1" s="1" t="s">
        <v>2</v>
      </c>
      <c r="E1" s="1" t="s">
        <v>4</v>
      </c>
      <c r="F1" s="1" t="s">
        <v>3</v>
      </c>
      <c r="G1" s="1" t="s">
        <v>5</v>
      </c>
    </row>
    <row r="2" spans="1:7" ht="17.25">
      <c r="A2" s="6">
        <v>10</v>
      </c>
      <c r="B2" s="6">
        <v>301</v>
      </c>
      <c r="C2" s="8" t="s">
        <v>19</v>
      </c>
      <c r="D2" s="7" t="s">
        <v>13</v>
      </c>
      <c r="E2" s="9">
        <v>3100</v>
      </c>
      <c r="F2" s="4"/>
      <c r="G2" s="2">
        <v>3021.94</v>
      </c>
    </row>
    <row r="26" spans="5:5">
      <c r="E26" t="s">
        <v>63</v>
      </c>
    </row>
  </sheetData>
  <dataValidations count="2">
    <dataValidation type="custom" showInputMessage="1" showErrorMessage="1" sqref="A2">
      <formula1>$A$2</formula1>
    </dataValidation>
    <dataValidation allowBlank="1" showInputMessage="1" sqref="B2"/>
  </dataValidations>
  <pageMargins left="0.7" right="0.7" top="0.75" bottom="0.75" header="0.3" footer="0.3"/>
  <pageSetup paperSize="9" scale="99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2"/>
  <sheetViews>
    <sheetView workbookViewId="0">
      <selection activeCell="H51" sqref="H51"/>
    </sheetView>
  </sheetViews>
  <sheetFormatPr baseColWidth="10" defaultRowHeight="15"/>
  <cols>
    <col min="1" max="1" width="12" bestFit="1" customWidth="1"/>
    <col min="2" max="2" width="14.7109375" bestFit="1" customWidth="1"/>
    <col min="3" max="3" width="39.140625" bestFit="1" customWidth="1"/>
    <col min="4" max="4" width="4.42578125" bestFit="1" customWidth="1"/>
    <col min="5" max="5" width="15.42578125" bestFit="1" customWidth="1"/>
    <col min="6" max="6" width="15.140625" bestFit="1" customWidth="1"/>
    <col min="7" max="7" width="21.85546875" bestFit="1" customWidth="1"/>
  </cols>
  <sheetData>
    <row r="1" spans="1:7" ht="21">
      <c r="A1" s="1" t="s">
        <v>0</v>
      </c>
      <c r="B1" s="1" t="s">
        <v>6</v>
      </c>
      <c r="C1" s="1" t="s">
        <v>1</v>
      </c>
      <c r="D1" s="1" t="s">
        <v>2</v>
      </c>
      <c r="E1" s="1" t="s">
        <v>4</v>
      </c>
      <c r="F1" s="1" t="s">
        <v>3</v>
      </c>
      <c r="G1" s="1" t="s">
        <v>5</v>
      </c>
    </row>
    <row r="2" spans="1:7" ht="17.25">
      <c r="A2" s="6">
        <v>11</v>
      </c>
      <c r="B2" s="6">
        <v>311</v>
      </c>
      <c r="C2" s="8" t="s">
        <v>20</v>
      </c>
      <c r="D2" s="7" t="s">
        <v>21</v>
      </c>
      <c r="E2" s="9">
        <v>1400</v>
      </c>
      <c r="F2" s="2" t="s">
        <v>64</v>
      </c>
      <c r="G2" s="5">
        <f>4560.83*0.34</f>
        <v>1550.6822000000002</v>
      </c>
    </row>
  </sheetData>
  <dataValidations count="2">
    <dataValidation type="custom" showInputMessage="1" showErrorMessage="1" sqref="A2">
      <formula1>$A$2</formula1>
    </dataValidation>
    <dataValidation allowBlank="1" showInputMessage="1" sqref="B2"/>
  </dataValidations>
  <pageMargins left="0.7" right="0.7" top="0.75" bottom="0.75" header="0.3" footer="0.3"/>
  <pageSetup paperSize="9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selection activeCell="A26" sqref="A26"/>
    </sheetView>
  </sheetViews>
  <sheetFormatPr baseColWidth="10" defaultRowHeight="15"/>
  <cols>
    <col min="2" max="2" width="14.7109375" bestFit="1" customWidth="1"/>
    <col min="3" max="3" width="39.140625" bestFit="1" customWidth="1"/>
    <col min="5" max="5" width="15.42578125" bestFit="1" customWidth="1"/>
    <col min="7" max="7" width="21.85546875" bestFit="1" customWidth="1"/>
  </cols>
  <sheetData>
    <row r="1" spans="1:7" ht="21">
      <c r="A1" s="1" t="s">
        <v>0</v>
      </c>
      <c r="B1" s="1" t="s">
        <v>6</v>
      </c>
      <c r="C1" s="1" t="s">
        <v>1</v>
      </c>
      <c r="D1" s="1" t="s">
        <v>2</v>
      </c>
      <c r="E1" s="1" t="s">
        <v>4</v>
      </c>
      <c r="F1" s="1" t="s">
        <v>3</v>
      </c>
      <c r="G1" s="1" t="s">
        <v>5</v>
      </c>
    </row>
    <row r="2" spans="1:7" ht="51.75">
      <c r="A2" s="6">
        <v>12</v>
      </c>
      <c r="B2" s="6" t="s">
        <v>22</v>
      </c>
      <c r="C2" s="8" t="s">
        <v>23</v>
      </c>
      <c r="D2" s="7" t="s">
        <v>24</v>
      </c>
      <c r="E2" s="9">
        <v>300</v>
      </c>
      <c r="F2" s="4" t="s">
        <v>69</v>
      </c>
      <c r="G2" s="5">
        <f>(3373.95-312.42)*0.04*2.5</f>
        <v>306.15299999999996</v>
      </c>
    </row>
  </sheetData>
  <dataValidations count="2">
    <dataValidation type="custom" showInputMessage="1" showErrorMessage="1" sqref="A2">
      <formula1>$A$2</formula1>
    </dataValidation>
    <dataValidation allowBlank="1" showInputMessage="1" sqref="B2"/>
  </dataValidations>
  <pageMargins left="0.7" right="0.7" top="0.75" bottom="0.75" header="0.3" footer="0.3"/>
  <pageSetup paperSize="9"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2"/>
  <sheetViews>
    <sheetView zoomScale="115" zoomScaleNormal="115" workbookViewId="0">
      <selection activeCell="F2" sqref="F2"/>
    </sheetView>
  </sheetViews>
  <sheetFormatPr baseColWidth="10" defaultRowHeight="15"/>
  <cols>
    <col min="1" max="1" width="12" bestFit="1" customWidth="1"/>
    <col min="2" max="2" width="14.7109375" bestFit="1" customWidth="1"/>
    <col min="3" max="3" width="39.140625" bestFit="1" customWidth="1"/>
    <col min="5" max="5" width="15.42578125" bestFit="1" customWidth="1"/>
    <col min="6" max="6" width="22" customWidth="1"/>
    <col min="7" max="7" width="21.85546875" bestFit="1" customWidth="1"/>
  </cols>
  <sheetData>
    <row r="1" spans="1:7" ht="21">
      <c r="A1" s="1" t="s">
        <v>0</v>
      </c>
      <c r="B1" s="1" t="s">
        <v>6</v>
      </c>
      <c r="C1" s="1" t="s">
        <v>1</v>
      </c>
      <c r="D1" s="1" t="s">
        <v>2</v>
      </c>
      <c r="E1" s="1" t="s">
        <v>4</v>
      </c>
      <c r="F1" s="1" t="s">
        <v>3</v>
      </c>
      <c r="G1" s="1" t="s">
        <v>5</v>
      </c>
    </row>
    <row r="2" spans="1:7" ht="34.5">
      <c r="A2" s="6">
        <v>13</v>
      </c>
      <c r="B2" s="6" t="s">
        <v>25</v>
      </c>
      <c r="C2" s="8" t="s">
        <v>26</v>
      </c>
      <c r="D2" s="7" t="s">
        <v>24</v>
      </c>
      <c r="E2" s="9">
        <v>1800</v>
      </c>
      <c r="F2" s="4" t="s">
        <v>68</v>
      </c>
      <c r="G2" s="5">
        <f>(3373.95-312.42)*0.24*2.5</f>
        <v>1836.9179999999997</v>
      </c>
    </row>
  </sheetData>
  <dataValidations count="2">
    <dataValidation type="custom" showInputMessage="1" showErrorMessage="1" sqref="A2">
      <formula1>$A$2</formula1>
    </dataValidation>
    <dataValidation allowBlank="1" showInputMessage="1" sqref="B2"/>
  </dataValidations>
  <pageMargins left="0.7" right="0.7" top="0.75" bottom="0.75" header="0.3" footer="0.3"/>
  <pageSetup paperSize="9" scale="96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2"/>
  <sheetViews>
    <sheetView workbookViewId="0">
      <selection activeCell="G12" sqref="G12"/>
    </sheetView>
  </sheetViews>
  <sheetFormatPr baseColWidth="10" defaultRowHeight="15"/>
  <cols>
    <col min="1" max="1" width="12" bestFit="1" customWidth="1"/>
    <col min="2" max="2" width="14.7109375" bestFit="1" customWidth="1"/>
    <col min="3" max="3" width="39.140625" bestFit="1" customWidth="1"/>
    <col min="4" max="4" width="4.42578125" bestFit="1" customWidth="1"/>
    <col min="5" max="5" width="15.42578125" bestFit="1" customWidth="1"/>
    <col min="6" max="6" width="28.5703125" customWidth="1"/>
    <col min="7" max="7" width="21.85546875" bestFit="1" customWidth="1"/>
  </cols>
  <sheetData>
    <row r="1" spans="1:7" ht="21">
      <c r="A1" s="1" t="s">
        <v>0</v>
      </c>
      <c r="B1" s="1" t="s">
        <v>6</v>
      </c>
      <c r="C1" s="1" t="s">
        <v>1</v>
      </c>
      <c r="D1" s="1" t="s">
        <v>2</v>
      </c>
      <c r="E1" s="1" t="s">
        <v>4</v>
      </c>
      <c r="F1" s="1" t="s">
        <v>3</v>
      </c>
      <c r="G1" s="1" t="s">
        <v>5</v>
      </c>
    </row>
    <row r="2" spans="1:7" ht="30">
      <c r="A2" s="6">
        <v>14</v>
      </c>
      <c r="B2" s="6" t="s">
        <v>27</v>
      </c>
      <c r="C2" s="8" t="s">
        <v>28</v>
      </c>
      <c r="D2" s="7" t="s">
        <v>21</v>
      </c>
      <c r="E2" s="9">
        <v>260</v>
      </c>
      <c r="F2" s="4" t="s">
        <v>71</v>
      </c>
      <c r="G2" s="5">
        <f>(3373.95-312.42)*0.1</f>
        <v>306.15299999999996</v>
      </c>
    </row>
  </sheetData>
  <dataValidations count="2">
    <dataValidation type="custom" showInputMessage="1" showErrorMessage="1" sqref="A2">
      <formula1>$A$2</formula1>
    </dataValidation>
    <dataValidation allowBlank="1" showInputMessage="1" sqref="B2"/>
  </dataValidations>
  <pageMargins left="0.7" right="0.7" top="0.75" bottom="0.75" header="0.3" footer="0.3"/>
  <pageSetup paperSize="9" scale="96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2"/>
  <sheetViews>
    <sheetView zoomScale="115" zoomScaleNormal="115" workbookViewId="0">
      <selection activeCell="B20" sqref="B20"/>
    </sheetView>
  </sheetViews>
  <sheetFormatPr baseColWidth="10" defaultRowHeight="15"/>
  <cols>
    <col min="2" max="2" width="14.7109375" bestFit="1" customWidth="1"/>
    <col min="3" max="3" width="39.140625" bestFit="1" customWidth="1"/>
    <col min="4" max="4" width="4.42578125" bestFit="1" customWidth="1"/>
    <col min="5" max="5" width="15.42578125" bestFit="1" customWidth="1"/>
    <col min="6" max="6" width="26.42578125" customWidth="1"/>
    <col min="7" max="7" width="21.85546875" bestFit="1" customWidth="1"/>
  </cols>
  <sheetData>
    <row r="1" spans="1:7" ht="21">
      <c r="A1" s="1" t="s">
        <v>0</v>
      </c>
      <c r="B1" s="1" t="s">
        <v>6</v>
      </c>
      <c r="C1" s="1" t="s">
        <v>1</v>
      </c>
      <c r="D1" s="1" t="s">
        <v>2</v>
      </c>
      <c r="E1" s="1" t="s">
        <v>4</v>
      </c>
      <c r="F1" s="1" t="s">
        <v>3</v>
      </c>
      <c r="G1" s="1" t="s">
        <v>5</v>
      </c>
    </row>
    <row r="2" spans="1:7" ht="51.75">
      <c r="A2" s="6">
        <v>15</v>
      </c>
      <c r="B2" s="6" t="s">
        <v>29</v>
      </c>
      <c r="C2" s="8" t="s">
        <v>30</v>
      </c>
      <c r="D2" s="7" t="s">
        <v>24</v>
      </c>
      <c r="E2" s="9">
        <v>500</v>
      </c>
      <c r="F2" s="4" t="s">
        <v>65</v>
      </c>
      <c r="G2" s="5">
        <f>(263.52+391.22+3373.95-94.69-9.65-312.42-108.85)*0.06*2.5</f>
        <v>525.46199999999988</v>
      </c>
    </row>
  </sheetData>
  <dataValidations count="2">
    <dataValidation type="custom" showInputMessage="1" showErrorMessage="1" sqref="A2">
      <formula1>$A$2</formula1>
    </dataValidation>
    <dataValidation allowBlank="1" showInputMessage="1" sqref="B2"/>
  </dataValidations>
  <pageMargins left="0.7" right="0.7" top="0.75" bottom="0.75" header="0.3" footer="0.3"/>
  <pageSetup paperSize="9" scale="98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2"/>
  <sheetViews>
    <sheetView topLeftCell="B1" zoomScale="130" zoomScaleNormal="130" workbookViewId="0">
      <selection activeCell="G3" sqref="G3"/>
    </sheetView>
  </sheetViews>
  <sheetFormatPr baseColWidth="10" defaultRowHeight="15"/>
  <cols>
    <col min="2" max="2" width="14.7109375" bestFit="1" customWidth="1"/>
    <col min="3" max="3" width="39.140625" bestFit="1" customWidth="1"/>
    <col min="5" max="5" width="15.42578125" bestFit="1" customWidth="1"/>
    <col min="6" max="6" width="22.7109375" customWidth="1"/>
    <col min="7" max="7" width="21.85546875" bestFit="1" customWidth="1"/>
  </cols>
  <sheetData>
    <row r="1" spans="1:7" ht="21">
      <c r="A1" s="1" t="s">
        <v>0</v>
      </c>
      <c r="B1" s="1" t="s">
        <v>6</v>
      </c>
      <c r="C1" s="1" t="s">
        <v>1</v>
      </c>
      <c r="D1" s="1" t="s">
        <v>2</v>
      </c>
      <c r="E1" s="1" t="s">
        <v>4</v>
      </c>
      <c r="F1" s="1" t="s">
        <v>3</v>
      </c>
      <c r="G1" s="1" t="s">
        <v>5</v>
      </c>
    </row>
    <row r="2" spans="1:7" ht="69">
      <c r="A2" s="6">
        <v>16</v>
      </c>
      <c r="B2" s="6" t="s">
        <v>31</v>
      </c>
      <c r="C2" s="8" t="s">
        <v>32</v>
      </c>
      <c r="D2" s="7" t="s">
        <v>21</v>
      </c>
      <c r="E2" s="9">
        <v>280</v>
      </c>
      <c r="F2" s="4" t="s">
        <v>70</v>
      </c>
      <c r="G2" s="5">
        <f>(65.32*0.1)+(337.43*0.25)+(203.99*0.2)+(200.01*0.55)+(178.6*0.2)</f>
        <v>277.41300000000001</v>
      </c>
    </row>
  </sheetData>
  <dataValidations count="2">
    <dataValidation type="custom" showInputMessage="1" showErrorMessage="1" sqref="A2">
      <formula1>$A$2</formula1>
    </dataValidation>
    <dataValidation allowBlank="1" showInputMessage="1" sqref="B2"/>
  </dataValidations>
  <pageMargins left="0.7" right="0.7" top="0.75" bottom="0.75" header="0.3" footer="0.3"/>
  <pageSetup paperSize="9" scale="95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2"/>
  <sheetViews>
    <sheetView workbookViewId="0">
      <selection activeCell="F2" sqref="F2"/>
    </sheetView>
  </sheetViews>
  <sheetFormatPr baseColWidth="10" defaultRowHeight="15"/>
  <cols>
    <col min="2" max="2" width="14.7109375" bestFit="1" customWidth="1"/>
    <col min="3" max="3" width="39.140625" bestFit="1" customWidth="1"/>
    <col min="4" max="4" width="4.42578125" bestFit="1" customWidth="1"/>
    <col min="5" max="5" width="15.42578125" bestFit="1" customWidth="1"/>
    <col min="6" max="6" width="12" bestFit="1" customWidth="1"/>
    <col min="7" max="7" width="21.85546875" bestFit="1" customWidth="1"/>
  </cols>
  <sheetData>
    <row r="1" spans="1:7" ht="21">
      <c r="A1" s="1" t="s">
        <v>0</v>
      </c>
      <c r="B1" s="1" t="s">
        <v>6</v>
      </c>
      <c r="C1" s="1" t="s">
        <v>1</v>
      </c>
      <c r="D1" s="1" t="s">
        <v>2</v>
      </c>
      <c r="E1" s="1" t="s">
        <v>4</v>
      </c>
      <c r="F1" s="1" t="s">
        <v>3</v>
      </c>
      <c r="G1" s="1" t="s">
        <v>5</v>
      </c>
    </row>
    <row r="2" spans="1:7" ht="34.5">
      <c r="A2" s="6">
        <v>17</v>
      </c>
      <c r="B2" s="6">
        <v>514</v>
      </c>
      <c r="C2" s="8" t="s">
        <v>33</v>
      </c>
      <c r="D2" s="7" t="s">
        <v>34</v>
      </c>
      <c r="E2" s="9">
        <v>200</v>
      </c>
      <c r="F2" s="4" t="s">
        <v>66</v>
      </c>
      <c r="G2" s="2">
        <f>17+79.7+84</f>
        <v>180.7</v>
      </c>
    </row>
  </sheetData>
  <dataValidations count="2">
    <dataValidation type="custom" showInputMessage="1" showErrorMessage="1" sqref="A2">
      <formula1>$A$2</formula1>
    </dataValidation>
    <dataValidation allowBlank="1" showInputMessage="1" sqref="B2"/>
  </dataValidations>
  <pageMargins left="0.7" right="0.7" top="0.75" bottom="0.75" header="0.3" footer="0.3"/>
  <pageSetup paperSize="9" orientation="landscape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2"/>
  <sheetViews>
    <sheetView workbookViewId="0">
      <selection activeCell="F33" sqref="F33"/>
    </sheetView>
  </sheetViews>
  <sheetFormatPr baseColWidth="10" defaultRowHeight="15"/>
  <cols>
    <col min="2" max="2" width="14.7109375" bestFit="1" customWidth="1"/>
    <col min="3" max="3" width="39.140625" bestFit="1" customWidth="1"/>
    <col min="5" max="5" width="15.42578125" bestFit="1" customWidth="1"/>
    <col min="7" max="7" width="21.85546875" bestFit="1" customWidth="1"/>
  </cols>
  <sheetData>
    <row r="1" spans="1:7" ht="21">
      <c r="A1" s="1" t="s">
        <v>0</v>
      </c>
      <c r="B1" s="1" t="s">
        <v>6</v>
      </c>
      <c r="C1" s="1" t="s">
        <v>1</v>
      </c>
      <c r="D1" s="1" t="s">
        <v>2</v>
      </c>
      <c r="E1" s="1" t="s">
        <v>4</v>
      </c>
      <c r="F1" s="1" t="s">
        <v>3</v>
      </c>
      <c r="G1" s="1" t="s">
        <v>5</v>
      </c>
    </row>
    <row r="2" spans="1:7" ht="17.25">
      <c r="A2" s="13">
        <v>18</v>
      </c>
      <c r="B2" s="6">
        <v>515</v>
      </c>
      <c r="C2" s="8" t="s">
        <v>35</v>
      </c>
      <c r="D2" s="7" t="s">
        <v>34</v>
      </c>
      <c r="E2" s="9">
        <v>70</v>
      </c>
      <c r="F2" s="2" t="s">
        <v>56</v>
      </c>
      <c r="G2" s="5">
        <v>70</v>
      </c>
    </row>
  </sheetData>
  <dataValidations count="2">
    <dataValidation type="custom" showInputMessage="1" showErrorMessage="1" sqref="A2">
      <formula1>$A$2</formula1>
    </dataValidation>
    <dataValidation allowBlank="1" showInputMessage="1" sqref="B2"/>
  </dataValidations>
  <pageMargins left="0.7" right="0.7" top="0.75" bottom="0.75" header="0.3" footer="0.3"/>
  <pageSetup paperSize="9" orientation="landscape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workbookViewId="0">
      <selection activeCell="G2" sqref="G2"/>
    </sheetView>
  </sheetViews>
  <sheetFormatPr baseColWidth="10" defaultRowHeight="15"/>
  <cols>
    <col min="1" max="1" width="12" bestFit="1" customWidth="1"/>
    <col min="2" max="2" width="14.7109375" bestFit="1" customWidth="1"/>
    <col min="3" max="3" width="39.140625" bestFit="1" customWidth="1"/>
    <col min="5" max="5" width="15.42578125" bestFit="1" customWidth="1"/>
    <col min="6" max="6" width="12" bestFit="1" customWidth="1"/>
    <col min="7" max="7" width="21.85546875" bestFit="1" customWidth="1"/>
  </cols>
  <sheetData>
    <row r="1" spans="1:7" ht="21">
      <c r="A1" s="1" t="s">
        <v>0</v>
      </c>
      <c r="B1" s="1" t="s">
        <v>6</v>
      </c>
      <c r="C1" s="1" t="s">
        <v>1</v>
      </c>
      <c r="D1" s="1" t="s">
        <v>2</v>
      </c>
      <c r="E1" s="1" t="s">
        <v>4</v>
      </c>
      <c r="F1" s="1" t="s">
        <v>3</v>
      </c>
      <c r="G1" s="1" t="s">
        <v>5</v>
      </c>
    </row>
    <row r="2" spans="1:7" ht="86.25">
      <c r="A2" s="13">
        <v>18</v>
      </c>
      <c r="B2" s="6">
        <v>515</v>
      </c>
      <c r="C2" s="8" t="s">
        <v>58</v>
      </c>
      <c r="D2" s="7" t="s">
        <v>34</v>
      </c>
      <c r="E2" s="9"/>
      <c r="F2" s="4" t="s">
        <v>60</v>
      </c>
      <c r="G2" s="5">
        <v>59.6</v>
      </c>
    </row>
    <row r="3" spans="1:7">
      <c r="D3" s="15"/>
    </row>
  </sheetData>
  <dataValidations count="2">
    <dataValidation allowBlank="1" showInputMessage="1" sqref="B2"/>
    <dataValidation type="custom" showInputMessage="1" showErrorMessage="1" sqref="A2">
      <formula1>$A$2</formula1>
    </dataValidation>
  </dataValidations>
  <pageMargins left="0.7" right="0.7" top="0.75" bottom="0.75" header="0.3" footer="0.3"/>
  <pageSetup paperSize="9" orientation="landscape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zoomScale="70" zoomScaleNormal="70" workbookViewId="0">
      <selection activeCell="G3" sqref="G3"/>
    </sheetView>
  </sheetViews>
  <sheetFormatPr baseColWidth="10" defaultRowHeight="15"/>
  <cols>
    <col min="2" max="2" width="14.7109375" bestFit="1" customWidth="1"/>
    <col min="3" max="3" width="39.140625" bestFit="1" customWidth="1"/>
    <col min="5" max="5" width="15.42578125" bestFit="1" customWidth="1"/>
    <col min="7" max="7" width="21.85546875" bestFit="1" customWidth="1"/>
  </cols>
  <sheetData>
    <row r="1" spans="1:7" ht="21">
      <c r="A1" s="1" t="s">
        <v>0</v>
      </c>
      <c r="B1" s="1" t="s">
        <v>6</v>
      </c>
      <c r="C1" s="1" t="s">
        <v>1</v>
      </c>
      <c r="D1" s="1" t="s">
        <v>2</v>
      </c>
      <c r="E1" s="1" t="s">
        <v>4</v>
      </c>
      <c r="F1" s="1" t="s">
        <v>3</v>
      </c>
      <c r="G1" s="1" t="s">
        <v>5</v>
      </c>
    </row>
    <row r="2" spans="1:7" ht="17.25">
      <c r="A2" s="13">
        <v>19</v>
      </c>
      <c r="B2" s="6">
        <v>522</v>
      </c>
      <c r="C2" s="8" t="s">
        <v>36</v>
      </c>
      <c r="D2" s="7" t="s">
        <v>16</v>
      </c>
      <c r="E2" s="9">
        <v>10</v>
      </c>
      <c r="F2" s="2" t="s">
        <v>57</v>
      </c>
      <c r="G2" s="5">
        <f>4.36+4</f>
        <v>8.36</v>
      </c>
    </row>
  </sheetData>
  <dataValidations count="2">
    <dataValidation type="custom" showInputMessage="1" showErrorMessage="1" sqref="A2">
      <formula1>$A$2</formula1>
    </dataValidation>
    <dataValidation allowBlank="1" showInputMessage="1" sqref="B2"/>
  </dataValidations>
  <pageMargins left="0.7" right="0.7" top="0.75" bottom="0.75" header="0.3" footer="0.3"/>
  <pageSetup paperSize="9" orientation="landscape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zoomScaleNormal="100" workbookViewId="0">
      <selection activeCell="G3" sqref="G3"/>
    </sheetView>
  </sheetViews>
  <sheetFormatPr baseColWidth="10" defaultRowHeight="15"/>
  <cols>
    <col min="2" max="2" width="14.7109375" bestFit="1" customWidth="1"/>
    <col min="3" max="3" width="39.140625" bestFit="1" customWidth="1"/>
    <col min="5" max="5" width="15.42578125" bestFit="1" customWidth="1"/>
    <col min="7" max="7" width="21.85546875" bestFit="1" customWidth="1"/>
  </cols>
  <sheetData>
    <row r="1" spans="1:7" ht="21">
      <c r="A1" s="1" t="s">
        <v>0</v>
      </c>
      <c r="B1" s="1" t="s">
        <v>6</v>
      </c>
      <c r="C1" s="1" t="s">
        <v>1</v>
      </c>
      <c r="D1" s="1" t="s">
        <v>2</v>
      </c>
      <c r="E1" s="1" t="s">
        <v>4</v>
      </c>
      <c r="F1" s="1" t="s">
        <v>3</v>
      </c>
      <c r="G1" s="1" t="s">
        <v>5</v>
      </c>
    </row>
    <row r="2" spans="1:7" ht="30">
      <c r="A2" s="13">
        <v>20</v>
      </c>
      <c r="B2" s="6" t="s">
        <v>37</v>
      </c>
      <c r="C2" s="8" t="s">
        <v>38</v>
      </c>
      <c r="D2" s="7" t="s">
        <v>13</v>
      </c>
      <c r="E2" s="9">
        <v>110</v>
      </c>
      <c r="F2" s="2"/>
      <c r="G2" s="5">
        <v>90.66</v>
      </c>
    </row>
  </sheetData>
  <dataValidations count="2">
    <dataValidation type="custom" showInputMessage="1" showErrorMessage="1" sqref="A2">
      <formula1>$A$2</formula1>
    </dataValidation>
    <dataValidation allowBlank="1" showInputMessage="1" sqref="B2"/>
  </dataValidations>
  <pageMargins left="0.7" right="0.7" top="0.75" bottom="0.75" header="0.3" footer="0.3"/>
  <pageSetup paperSize="9" orientation="landscape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selection activeCell="J4" sqref="J4"/>
    </sheetView>
  </sheetViews>
  <sheetFormatPr baseColWidth="10" defaultRowHeight="15"/>
  <cols>
    <col min="2" max="2" width="14.7109375" bestFit="1" customWidth="1"/>
    <col min="3" max="3" width="39.140625" bestFit="1" customWidth="1"/>
    <col min="4" max="4" width="4.42578125" bestFit="1" customWidth="1"/>
    <col min="5" max="5" width="15.42578125" bestFit="1" customWidth="1"/>
    <col min="6" max="6" width="12" bestFit="1" customWidth="1"/>
    <col min="7" max="7" width="21.85546875" bestFit="1" customWidth="1"/>
  </cols>
  <sheetData>
    <row r="1" spans="1:7" ht="21">
      <c r="A1" s="1" t="s">
        <v>0</v>
      </c>
      <c r="B1" s="1" t="s">
        <v>6</v>
      </c>
      <c r="C1" s="1" t="s">
        <v>1</v>
      </c>
      <c r="D1" s="1" t="s">
        <v>2</v>
      </c>
      <c r="E1" s="1" t="s">
        <v>4</v>
      </c>
      <c r="F1" s="1" t="s">
        <v>3</v>
      </c>
      <c r="G1" s="1" t="s">
        <v>5</v>
      </c>
    </row>
    <row r="2" spans="1:7" ht="51.75">
      <c r="A2" s="13">
        <v>21</v>
      </c>
      <c r="B2" s="6" t="s">
        <v>39</v>
      </c>
      <c r="C2" s="8" t="s">
        <v>40</v>
      </c>
      <c r="D2" s="7" t="s">
        <v>13</v>
      </c>
      <c r="E2" s="14">
        <v>32</v>
      </c>
      <c r="F2" s="4" t="s">
        <v>59</v>
      </c>
      <c r="G2" s="5">
        <f>4.59+51.62+9.4+80.19</f>
        <v>145.80000000000001</v>
      </c>
    </row>
  </sheetData>
  <dataValidations count="2">
    <dataValidation type="custom" showInputMessage="1" showErrorMessage="1" sqref="A2">
      <formula1>$A$2</formula1>
    </dataValidation>
    <dataValidation allowBlank="1" showInputMessage="1" sqref="B2"/>
  </dataValidations>
  <pageMargins left="0.7" right="0.7" top="0.75" bottom="0.75" header="0.3" footer="0.3"/>
  <pageSetup paperSize="9" orientation="landscape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selection activeCell="G3" sqref="G3"/>
    </sheetView>
  </sheetViews>
  <sheetFormatPr baseColWidth="10" defaultRowHeight="15"/>
  <cols>
    <col min="3" max="3" width="39.140625" bestFit="1" customWidth="1"/>
    <col min="5" max="5" width="15.42578125" bestFit="1" customWidth="1"/>
    <col min="6" max="6" width="16" bestFit="1" customWidth="1"/>
    <col min="7" max="7" width="21.85546875" bestFit="1" customWidth="1"/>
  </cols>
  <sheetData>
    <row r="1" spans="1:7" ht="21">
      <c r="A1" s="1" t="s">
        <v>0</v>
      </c>
      <c r="B1" s="1" t="s">
        <v>6</v>
      </c>
      <c r="C1" s="1" t="s">
        <v>1</v>
      </c>
      <c r="D1" s="1" t="s">
        <v>2</v>
      </c>
      <c r="E1" s="1" t="s">
        <v>4</v>
      </c>
      <c r="F1" s="1" t="s">
        <v>3</v>
      </c>
      <c r="G1" s="1" t="s">
        <v>5</v>
      </c>
    </row>
    <row r="2" spans="1:7" ht="30">
      <c r="A2" s="13">
        <v>22</v>
      </c>
      <c r="B2" s="6" t="s">
        <v>41</v>
      </c>
      <c r="C2" s="8" t="s">
        <v>42</v>
      </c>
      <c r="D2" s="7" t="s">
        <v>13</v>
      </c>
      <c r="E2" s="9">
        <v>91</v>
      </c>
      <c r="F2" s="2"/>
      <c r="G2" s="5">
        <v>90.8</v>
      </c>
    </row>
  </sheetData>
  <dataValidations count="2">
    <dataValidation type="custom" showInputMessage="1" showErrorMessage="1" sqref="A2">
      <formula1>$A$2</formula1>
    </dataValidation>
    <dataValidation allowBlank="1" showInputMessage="1" sqref="B2"/>
  </dataValidations>
  <pageMargins left="0.7" right="0.7" top="0.75" bottom="0.75" header="0.3" footer="0.3"/>
  <pageSetup paperSize="9" orientation="landscape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2"/>
  <sheetViews>
    <sheetView topLeftCell="A25" workbookViewId="0">
      <selection activeCell="I5" sqref="I5"/>
    </sheetView>
  </sheetViews>
  <sheetFormatPr baseColWidth="10" defaultRowHeight="15"/>
  <cols>
    <col min="3" max="3" width="39.140625" bestFit="1" customWidth="1"/>
    <col min="4" max="4" width="4.42578125" bestFit="1" customWidth="1"/>
    <col min="5" max="5" width="15.42578125" bestFit="1" customWidth="1"/>
    <col min="6" max="6" width="24" bestFit="1" customWidth="1"/>
    <col min="7" max="7" width="21.85546875" bestFit="1" customWidth="1"/>
  </cols>
  <sheetData>
    <row r="1" spans="1:7" ht="21">
      <c r="A1" s="1" t="s">
        <v>0</v>
      </c>
      <c r="B1" s="1" t="s">
        <v>6</v>
      </c>
      <c r="C1" s="1" t="s">
        <v>1</v>
      </c>
      <c r="D1" s="1" t="s">
        <v>2</v>
      </c>
      <c r="E1" s="1" t="s">
        <v>4</v>
      </c>
      <c r="F1" s="1" t="s">
        <v>3</v>
      </c>
      <c r="G1" s="1" t="s">
        <v>5</v>
      </c>
    </row>
    <row r="2" spans="1:7" ht="34.5">
      <c r="A2" s="13">
        <v>23</v>
      </c>
      <c r="B2" s="6" t="s">
        <v>43</v>
      </c>
      <c r="C2" s="8" t="s">
        <v>44</v>
      </c>
      <c r="D2" s="7" t="s">
        <v>13</v>
      </c>
      <c r="E2" s="14">
        <v>270</v>
      </c>
      <c r="F2" s="4" t="s">
        <v>67</v>
      </c>
      <c r="G2" s="5">
        <f>4.59+51.62+9.4+80.19+90.8</f>
        <v>236.60000000000002</v>
      </c>
    </row>
  </sheetData>
  <dataValidations count="2">
    <dataValidation type="custom" showInputMessage="1" showErrorMessage="1" sqref="A2">
      <formula1>$A$2</formula1>
    </dataValidation>
    <dataValidation allowBlank="1" showInputMessage="1" sqref="B2"/>
  </dataValidations>
  <pageMargins left="0.7" right="0.7" top="0.75" bottom="0.75" header="0.3" footer="0.3"/>
  <pageSetup paperSize="9" scale="73" orientation="landscape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zoomScale="115" zoomScaleNormal="115" workbookViewId="0">
      <selection activeCell="F2" sqref="F2"/>
    </sheetView>
  </sheetViews>
  <sheetFormatPr baseColWidth="10" defaultRowHeight="15"/>
  <cols>
    <col min="2" max="2" width="14.7109375" bestFit="1" customWidth="1"/>
    <col min="3" max="3" width="39.140625" bestFit="1" customWidth="1"/>
    <col min="5" max="5" width="15.42578125" bestFit="1" customWidth="1"/>
    <col min="6" max="6" width="12" bestFit="1" customWidth="1"/>
    <col min="7" max="7" width="21.85546875" bestFit="1" customWidth="1"/>
  </cols>
  <sheetData>
    <row r="1" spans="1:7" ht="21">
      <c r="A1" s="1" t="s">
        <v>0</v>
      </c>
      <c r="B1" s="1" t="s">
        <v>6</v>
      </c>
      <c r="C1" s="1" t="s">
        <v>1</v>
      </c>
      <c r="D1" s="1" t="s">
        <v>2</v>
      </c>
      <c r="E1" s="1" t="s">
        <v>4</v>
      </c>
      <c r="F1" s="1" t="s">
        <v>3</v>
      </c>
      <c r="G1" s="1" t="s">
        <v>5</v>
      </c>
    </row>
    <row r="2" spans="1:7" ht="17.25">
      <c r="A2" s="13">
        <v>24</v>
      </c>
      <c r="B2" s="6" t="s">
        <v>45</v>
      </c>
      <c r="C2" s="8" t="s">
        <v>46</v>
      </c>
      <c r="D2" s="7" t="s">
        <v>16</v>
      </c>
      <c r="E2" s="9">
        <v>10</v>
      </c>
      <c r="F2" s="2"/>
      <c r="G2" s="5"/>
    </row>
  </sheetData>
  <dataValidations count="2">
    <dataValidation type="custom" showInputMessage="1" showErrorMessage="1" sqref="A2">
      <formula1>$A$2</formula1>
    </dataValidation>
    <dataValidation allowBlank="1" showInputMessage="1" sqref="B2"/>
  </dataValidations>
  <pageMargins left="0.7" right="0.7" top="0.75" bottom="0.75" header="0.3" footer="0.3"/>
  <pageSetup paperSize="9" orientation="landscape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selection activeCell="F13" sqref="F13"/>
    </sheetView>
  </sheetViews>
  <sheetFormatPr baseColWidth="10" defaultRowHeight="15"/>
  <cols>
    <col min="2" max="2" width="14.7109375" bestFit="1" customWidth="1"/>
    <col min="3" max="3" width="39.140625" bestFit="1" customWidth="1"/>
    <col min="5" max="5" width="15.42578125" bestFit="1" customWidth="1"/>
    <col min="7" max="7" width="21.85546875" bestFit="1" customWidth="1"/>
  </cols>
  <sheetData>
    <row r="1" spans="1:7" ht="21">
      <c r="A1" s="1" t="s">
        <v>0</v>
      </c>
      <c r="B1" s="1" t="s">
        <v>6</v>
      </c>
      <c r="C1" s="1" t="s">
        <v>1</v>
      </c>
      <c r="D1" s="1" t="s">
        <v>2</v>
      </c>
      <c r="E1" s="1" t="s">
        <v>4</v>
      </c>
      <c r="F1" s="1" t="s">
        <v>3</v>
      </c>
      <c r="G1" s="1" t="s">
        <v>5</v>
      </c>
    </row>
    <row r="2" spans="1:7" ht="17.25">
      <c r="A2" s="13">
        <v>25</v>
      </c>
      <c r="B2" s="6" t="s">
        <v>47</v>
      </c>
      <c r="C2" s="8" t="s">
        <v>48</v>
      </c>
      <c r="D2" s="7" t="s">
        <v>2</v>
      </c>
      <c r="E2" s="14">
        <v>1</v>
      </c>
      <c r="F2" s="2"/>
      <c r="G2" s="5">
        <v>1</v>
      </c>
    </row>
  </sheetData>
  <dataValidations count="2">
    <dataValidation type="custom" showInputMessage="1" showErrorMessage="1" sqref="A2">
      <formula1>$A$2</formula1>
    </dataValidation>
    <dataValidation allowBlank="1" showInputMessage="1" sqref="B2"/>
  </dataValidations>
  <pageMargins left="0.7" right="0.7" top="0.75" bottom="0.75" header="0.3" footer="0.3"/>
  <pageSetup paperSize="9" orientation="landscape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selection activeCell="G2" sqref="G2"/>
    </sheetView>
  </sheetViews>
  <sheetFormatPr baseColWidth="10" defaultRowHeight="15"/>
  <cols>
    <col min="1" max="1" width="12" bestFit="1" customWidth="1"/>
    <col min="2" max="2" width="14.7109375" bestFit="1" customWidth="1"/>
    <col min="3" max="3" width="39.140625" bestFit="1" customWidth="1"/>
    <col min="4" max="4" width="4.42578125" bestFit="1" customWidth="1"/>
    <col min="5" max="5" width="15.42578125" bestFit="1" customWidth="1"/>
    <col min="6" max="6" width="12" bestFit="1" customWidth="1"/>
    <col min="7" max="7" width="21.85546875" bestFit="1" customWidth="1"/>
  </cols>
  <sheetData>
    <row r="1" spans="1:7" ht="21">
      <c r="A1" s="1" t="s">
        <v>0</v>
      </c>
      <c r="B1" s="1" t="s">
        <v>6</v>
      </c>
      <c r="C1" s="1" t="s">
        <v>1</v>
      </c>
      <c r="D1" s="1" t="s">
        <v>2</v>
      </c>
      <c r="E1" s="1" t="s">
        <v>4</v>
      </c>
      <c r="F1" s="1" t="s">
        <v>3</v>
      </c>
      <c r="G1" s="1" t="s">
        <v>5</v>
      </c>
    </row>
    <row r="2" spans="1:7" ht="30">
      <c r="A2" s="13">
        <v>26</v>
      </c>
      <c r="B2" s="6" t="s">
        <v>49</v>
      </c>
      <c r="C2" s="8" t="s">
        <v>50</v>
      </c>
      <c r="D2" s="7" t="s">
        <v>34</v>
      </c>
      <c r="E2" s="9">
        <v>50</v>
      </c>
      <c r="F2" s="2"/>
      <c r="G2" s="5"/>
    </row>
  </sheetData>
  <dataValidations count="2">
    <dataValidation type="custom" showInputMessage="1" showErrorMessage="1" sqref="A2">
      <formula1>$A$2</formula1>
    </dataValidation>
    <dataValidation allowBlank="1" showInputMessage="1" sqref="B2"/>
  </dataValidations>
  <pageMargins left="0.7" right="0.7" top="0.75" bottom="0.75" header="0.3" footer="0.3"/>
  <pageSetup paperSize="9" orientation="landscape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selection activeCell="G9" sqref="G9"/>
    </sheetView>
  </sheetViews>
  <sheetFormatPr baseColWidth="10" defaultRowHeight="15"/>
  <cols>
    <col min="2" max="2" width="14.7109375" bestFit="1" customWidth="1"/>
    <col min="3" max="3" width="39.140625" bestFit="1" customWidth="1"/>
    <col min="5" max="5" width="15.42578125" bestFit="1" customWidth="1"/>
    <col min="7" max="7" width="21.85546875" bestFit="1" customWidth="1"/>
  </cols>
  <sheetData>
    <row r="1" spans="1:7" ht="21">
      <c r="A1" s="1" t="s">
        <v>0</v>
      </c>
      <c r="B1" s="1" t="s">
        <v>6</v>
      </c>
      <c r="C1" s="1" t="s">
        <v>1</v>
      </c>
      <c r="D1" s="1" t="s">
        <v>2</v>
      </c>
      <c r="E1" s="1" t="s">
        <v>4</v>
      </c>
      <c r="F1" s="1" t="s">
        <v>3</v>
      </c>
      <c r="G1" s="1" t="s">
        <v>5</v>
      </c>
    </row>
    <row r="2" spans="1:7" ht="17.25">
      <c r="A2" s="13">
        <v>27</v>
      </c>
      <c r="B2" s="6" t="s">
        <v>51</v>
      </c>
      <c r="C2" s="8" t="s">
        <v>52</v>
      </c>
      <c r="D2" s="7" t="s">
        <v>16</v>
      </c>
      <c r="E2" s="9">
        <v>8</v>
      </c>
      <c r="F2" s="2"/>
      <c r="G2" s="5">
        <v>3.81</v>
      </c>
    </row>
  </sheetData>
  <dataValidations count="2">
    <dataValidation type="custom" showInputMessage="1" showErrorMessage="1" sqref="A2">
      <formula1>$A$2</formula1>
    </dataValidation>
    <dataValidation allowBlank="1" showInputMessage="1" sqref="B2"/>
  </dataValidations>
  <pageMargins left="0.7" right="0.7" top="0.75" bottom="0.75" header="0.3" footer="0.3"/>
  <pageSetup paperSize="9" orientation="landscape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view="pageBreakPreview" zoomScale="60" zoomScaleNormal="100" workbookViewId="0">
      <selection activeCell="G28" sqref="G28"/>
    </sheetView>
  </sheetViews>
  <sheetFormatPr baseColWidth="10" defaultRowHeight="15"/>
  <cols>
    <col min="2" max="2" width="14.7109375" bestFit="1" customWidth="1"/>
    <col min="3" max="3" width="39.140625" bestFit="1" customWidth="1"/>
    <col min="4" max="4" width="4.42578125" bestFit="1" customWidth="1"/>
    <col min="5" max="5" width="15.42578125" bestFit="1" customWidth="1"/>
    <col min="7" max="7" width="21.85546875" bestFit="1" customWidth="1"/>
  </cols>
  <sheetData>
    <row r="1" spans="1:7" ht="21">
      <c r="A1" s="1" t="s">
        <v>0</v>
      </c>
      <c r="B1" s="1" t="s">
        <v>6</v>
      </c>
      <c r="C1" s="1" t="s">
        <v>1</v>
      </c>
      <c r="D1" s="1" t="s">
        <v>2</v>
      </c>
      <c r="E1" s="1" t="s">
        <v>4</v>
      </c>
      <c r="F1" s="1" t="s">
        <v>3</v>
      </c>
      <c r="G1" s="1" t="s">
        <v>5</v>
      </c>
    </row>
    <row r="2" spans="1:7" ht="17.25">
      <c r="A2" s="13">
        <v>28</v>
      </c>
      <c r="B2" s="6" t="s">
        <v>53</v>
      </c>
      <c r="C2" s="8" t="s">
        <v>54</v>
      </c>
      <c r="D2" s="7" t="s">
        <v>34</v>
      </c>
      <c r="E2" s="14">
        <v>80</v>
      </c>
      <c r="F2" s="2"/>
      <c r="G2" s="5">
        <v>54.54</v>
      </c>
    </row>
  </sheetData>
  <dataValidations count="2">
    <dataValidation type="custom" showInputMessage="1" showErrorMessage="1" sqref="A2">
      <formula1>$A$2</formula1>
    </dataValidation>
    <dataValidation allowBlank="1" showInputMessage="1" sqref="B2"/>
  </dataValidations>
  <pageMargins left="0.7" right="0.7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26</vt:i4>
      </vt:variant>
    </vt:vector>
  </HeadingPairs>
  <TitlesOfParts>
    <vt:vector size="26" baseType="lpstr"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bordure p2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</vt:vector>
  </TitlesOfParts>
  <Company>AFPA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31019-73-01</dc:creator>
  <cp:lastModifiedBy>31019-73-01</cp:lastModifiedBy>
  <cp:lastPrinted>2022-12-21T07:42:06Z</cp:lastPrinted>
  <dcterms:created xsi:type="dcterms:W3CDTF">2022-10-17T12:34:22Z</dcterms:created>
  <dcterms:modified xsi:type="dcterms:W3CDTF">2022-12-21T07:51:52Z</dcterms:modified>
</cp:coreProperties>
</file>