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 activeTab="3"/>
  </bookViews>
  <sheets>
    <sheet name="Finalised  M10 AND OLD S1" sheetId="3" r:id="rId1"/>
    <sheet name="m10 and old s1 ledger" sheetId="5" r:id="rId2"/>
    <sheet name="OLD SINGAPORE BALANCE " sheetId="4" r:id="rId3"/>
    <sheet name="M10 PAYABLE BALANCE" sheetId="6" r:id="rId4"/>
    <sheet name="NEW SINGAPORE BALANCE" sheetId="7" r:id="rId5"/>
  </sheets>
  <definedNames>
    <definedName name="Slicer_Leg">#N/A</definedName>
    <definedName name="_xlnm._FilterDatabase" localSheetId="0" hidden="1">'Finalised  M10 AND OLD S1'!$S$9:$S$9</definedName>
    <definedName name="_xlnm._FilterDatabase" localSheetId="1" hidden="1">'m10 and old s1 ledger'!$B$2:$G$387</definedName>
  </definedNames>
  <calcPr calcId="191029"/>
  <extLst>
    <ext xmlns:x15="http://schemas.microsoft.com/office/spreadsheetml/2010/11/main" uri="{46BE6895-7355-4a93-B00E-2C351335B9C9}">
      <x15:slicerCaches xmlns:x14="http://schemas.microsoft.com/office/spreadsheetml/2009/9/main">
        <x14:slicerCache r:id="rId7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<sst xmlns="http://schemas.openxmlformats.org/spreadsheetml/2006/main" count="8218" uniqueCount="904">
  <si>
    <t xml:space="preserve">M10  STORE </t>
  </si>
  <si>
    <t xml:space="preserve">S1  STORE </t>
  </si>
  <si>
    <t>Sub Ledger</t>
  </si>
  <si>
    <t>Type</t>
  </si>
  <si>
    <t>Entry No</t>
  </si>
  <si>
    <t>Entry Date</t>
  </si>
  <si>
    <t>Sale Invoice</t>
  </si>
  <si>
    <t>Sale Return</t>
  </si>
  <si>
    <t>Voucher (AR/AP)</t>
  </si>
  <si>
    <t>Closing Balance</t>
  </si>
  <si>
    <t xml:space="preserve">Sales Invoice </t>
  </si>
  <si>
    <t>Sales Returns</t>
  </si>
  <si>
    <t>AR/AP</t>
  </si>
  <si>
    <t xml:space="preserve">Closing Balances </t>
  </si>
  <si>
    <t>Ledger</t>
  </si>
  <si>
    <t>Sale Invoice2</t>
  </si>
  <si>
    <t>Sale Return2</t>
  </si>
  <si>
    <t>Voucher (AR/AP)4</t>
  </si>
  <si>
    <t>Closing Balance5</t>
  </si>
  <si>
    <t>Closing Balance6</t>
  </si>
  <si>
    <t>Grace Fashion Wear</t>
  </si>
  <si>
    <t>PGVS21-22-000363</t>
  </si>
  <si>
    <t>M10</t>
  </si>
  <si>
    <t>PGVS21-22-000506</t>
  </si>
  <si>
    <t>PV1274121-22</t>
  </si>
  <si>
    <t>PGVS21-22-000702</t>
  </si>
  <si>
    <t>PV1309321-22</t>
  </si>
  <si>
    <t>PGVS21-22-000753</t>
  </si>
  <si>
    <t>PGVS21-22-000803</t>
  </si>
  <si>
    <t>PGVS21-22-000860</t>
  </si>
  <si>
    <t>PGVS21-22-000891</t>
  </si>
  <si>
    <t>PGVS21-22-000933</t>
  </si>
  <si>
    <t>PGVS21-22-000981</t>
  </si>
  <si>
    <t>PV1525421-22</t>
  </si>
  <si>
    <t>PGVS21-22-001052</t>
  </si>
  <si>
    <t>PGVS21-22-001145</t>
  </si>
  <si>
    <t>PV1587421-22</t>
  </si>
  <si>
    <t>PGVS21-22-001165</t>
  </si>
  <si>
    <t>PGVS21-22-001223</t>
  </si>
  <si>
    <t>PV1737521-22</t>
  </si>
  <si>
    <t>PV1867721-22</t>
  </si>
  <si>
    <t>FFCSC21-22-00024</t>
  </si>
  <si>
    <t>FFCSC21-22-00025</t>
  </si>
  <si>
    <t>FFCSC21-22-00026</t>
  </si>
  <si>
    <t>FFCSC21-22-00064</t>
  </si>
  <si>
    <t>FFCSC21-22-00065</t>
  </si>
  <si>
    <t>FFCSC21-22-00066</t>
  </si>
  <si>
    <t>FFCSC21-22-00067</t>
  </si>
  <si>
    <t>FFCSC21-22-00068</t>
  </si>
  <si>
    <t>PV2036021-22</t>
  </si>
  <si>
    <t>FFCSC21-22-00091</t>
  </si>
  <si>
    <t>FFCSC21-22-00106</t>
  </si>
  <si>
    <t>FFCSC21-22-00108</t>
  </si>
  <si>
    <t>FFCSC21-22-00111</t>
  </si>
  <si>
    <t>FFCSC21-22-00121</t>
  </si>
  <si>
    <t>FFCSC21-22-00162</t>
  </si>
  <si>
    <t>PV2103821-22</t>
  </si>
  <si>
    <t>FFCSC21-22-00203</t>
  </si>
  <si>
    <t>PV2151221-22</t>
  </si>
  <si>
    <t>PV2175421-22</t>
  </si>
  <si>
    <t>PV0067822-23</t>
  </si>
  <si>
    <t>FFCS22-23-000195</t>
  </si>
  <si>
    <t>FFCSC22-23-00060</t>
  </si>
  <si>
    <t>FFCSC22-23-00061</t>
  </si>
  <si>
    <t>FFCSC22-23-00062</t>
  </si>
  <si>
    <t>FFCS22-23-000224</t>
  </si>
  <si>
    <t>FFCS22-23-000296</t>
  </si>
  <si>
    <t>FFCS22-23-000319</t>
  </si>
  <si>
    <t>FFCS22-23-000341</t>
  </si>
  <si>
    <t>FFCS22-23-000364</t>
  </si>
  <si>
    <t>FFCS22-23-000395</t>
  </si>
  <si>
    <t>PV0280622-23</t>
  </si>
  <si>
    <t>FFCS22-23-000551</t>
  </si>
  <si>
    <t>FFCS22-23-000611</t>
  </si>
  <si>
    <t>FFCSC22-23-00182</t>
  </si>
  <si>
    <t>FFCS22-23-000629</t>
  </si>
  <si>
    <t>FFCS22-23-000668</t>
  </si>
  <si>
    <t>FFCS22-23-000683</t>
  </si>
  <si>
    <t>FFCS22-23-000699</t>
  </si>
  <si>
    <t>PV0387422-23</t>
  </si>
  <si>
    <t>FFCS22-23-000730</t>
  </si>
  <si>
    <t>PV0396322-23</t>
  </si>
  <si>
    <t>PV0408222-23</t>
  </si>
  <si>
    <t>PV0410722-23</t>
  </si>
  <si>
    <t>FFCS22-23-000795</t>
  </si>
  <si>
    <t>FFCS22-23-000806</t>
  </si>
  <si>
    <t>FFCS22-23-000842</t>
  </si>
  <si>
    <t>FFCS22-23-000852</t>
  </si>
  <si>
    <t>PV0438022-23</t>
  </si>
  <si>
    <t>PV0441122-23</t>
  </si>
  <si>
    <t>PV0454722-23</t>
  </si>
  <si>
    <t>PV0466222-23</t>
  </si>
  <si>
    <t>PV0481422-23</t>
  </si>
  <si>
    <t>PV0483522-23</t>
  </si>
  <si>
    <t>PV0498722-23</t>
  </si>
  <si>
    <t>FFCS22-23-001022</t>
  </si>
  <si>
    <t>FFCS22-23-001041</t>
  </si>
  <si>
    <t>PV0510422-23</t>
  </si>
  <si>
    <t>FFCS22-23-001057</t>
  </si>
  <si>
    <t>FFCS22-23-001091</t>
  </si>
  <si>
    <t>PV0526122-23</t>
  </si>
  <si>
    <t>PV0538322-23</t>
  </si>
  <si>
    <t>PV0546822-23</t>
  </si>
  <si>
    <t>FFCS22-23-001162</t>
  </si>
  <si>
    <t>FFCS22-23-001175</t>
  </si>
  <si>
    <t>PV0561922-23</t>
  </si>
  <si>
    <t>FFCS22-23-001214</t>
  </si>
  <si>
    <t>PV0588022-23</t>
  </si>
  <si>
    <t>FFCS22-23-001259</t>
  </si>
  <si>
    <t>FFCS22-23-001284</t>
  </si>
  <si>
    <t>FFCS22-23-001309</t>
  </si>
  <si>
    <t>FFCS22-23-001320</t>
  </si>
  <si>
    <t>FFCS22-23-001396</t>
  </si>
  <si>
    <t>PV0629222-23</t>
  </si>
  <si>
    <t>FFCS22-23-001427</t>
  </si>
  <si>
    <t>PV0649022-23</t>
  </si>
  <si>
    <t>FFCS22-23-001470</t>
  </si>
  <si>
    <t>FFCS22-23-001483</t>
  </si>
  <si>
    <t>PV0655522-23</t>
  </si>
  <si>
    <t>FFCS22-23-001507</t>
  </si>
  <si>
    <t>FFCS22-23-001522</t>
  </si>
  <si>
    <t>PV0686422-23</t>
  </si>
  <si>
    <t>FFCS22-23-001570</t>
  </si>
  <si>
    <t>PV0694522-23</t>
  </si>
  <si>
    <t>FFCS22-23-001608</t>
  </si>
  <si>
    <t>PV0708722-23</t>
  </si>
  <si>
    <t>PV0715722-23</t>
  </si>
  <si>
    <t>FFCS22-23-001649</t>
  </si>
  <si>
    <t>PV0725822-23</t>
  </si>
  <si>
    <t>FFCS22-23-001677</t>
  </si>
  <si>
    <t>PV0746722-23</t>
  </si>
  <si>
    <t>FFCS22-23-001707</t>
  </si>
  <si>
    <t>FFCS22-23-001729</t>
  </si>
  <si>
    <t>PV0762522-23</t>
  </si>
  <si>
    <t>PV0783322-23</t>
  </si>
  <si>
    <t>FFCS22-23-001795</t>
  </si>
  <si>
    <t>PV0807322-23</t>
  </si>
  <si>
    <t>FFCS22-23-001809</t>
  </si>
  <si>
    <t>FFCS22-23-001840</t>
  </si>
  <si>
    <t>PV0832222-23</t>
  </si>
  <si>
    <t>FFCS22-23-001857</t>
  </si>
  <si>
    <t>PV0843122-23</t>
  </si>
  <si>
    <t>FFCS22-23-001911</t>
  </si>
  <si>
    <t>PV0866422-23</t>
  </si>
  <si>
    <t>PV0872222-23</t>
  </si>
  <si>
    <t>FFCS22-23-001963</t>
  </si>
  <si>
    <t>PV0877822-23</t>
  </si>
  <si>
    <t>FFCS22-23-001999</t>
  </si>
  <si>
    <t>PV0895822-23</t>
  </si>
  <si>
    <t>FFCS22-23-002018</t>
  </si>
  <si>
    <t>PV0905422-23</t>
  </si>
  <si>
    <t>PV0922922-23</t>
  </si>
  <si>
    <t>FFCS22-23-002081</t>
  </si>
  <si>
    <t>PV0940722-23</t>
  </si>
  <si>
    <t>FFCS22-23-002127</t>
  </si>
  <si>
    <t>PV0955422-23</t>
  </si>
  <si>
    <t>PV0974722-23</t>
  </si>
  <si>
    <t>PV0986722-23</t>
  </si>
  <si>
    <t>FFCS22-23-002226</t>
  </si>
  <si>
    <t>PV1018022-23</t>
  </si>
  <si>
    <t>FFCS22-23-002354</t>
  </si>
  <si>
    <t>PV1045322-23</t>
  </si>
  <si>
    <t>FFCS22-23-002401</t>
  </si>
  <si>
    <t>PV1074522-23</t>
  </si>
  <si>
    <t>FFCS22-23-002420</t>
  </si>
  <si>
    <t>FFCS22-23-002449</t>
  </si>
  <si>
    <t>FFCS22-23-002506</t>
  </si>
  <si>
    <t>PV1096722-23</t>
  </si>
  <si>
    <t>FFCS22-23-002532</t>
  </si>
  <si>
    <t>FFCS22-23-002584</t>
  </si>
  <si>
    <t>FFCSC22-23-00555</t>
  </si>
  <si>
    <t>PV1137822-23</t>
  </si>
  <si>
    <t>FFCS22-23-002796</t>
  </si>
  <si>
    <t>FFCS22-23-002879</t>
  </si>
  <si>
    <t>PV1177422-23</t>
  </si>
  <si>
    <t>FFCS22-23-002933</t>
  </si>
  <si>
    <t>PV1185222-23</t>
  </si>
  <si>
    <t>FFCS22-23-003015</t>
  </si>
  <si>
    <t>FFCS22-23-003058</t>
  </si>
  <si>
    <t>FFCS22-23-003127</t>
  </si>
  <si>
    <t>FFCS22-23-003143</t>
  </si>
  <si>
    <t>S1</t>
  </si>
  <si>
    <t>PV1210922-23</t>
  </si>
  <si>
    <t>FFCS22-23-003183</t>
  </si>
  <si>
    <t>PV1242422-23</t>
  </si>
  <si>
    <t>FFCS22-23-003271</t>
  </si>
  <si>
    <t>PV1252122-23</t>
  </si>
  <si>
    <t>FFCS22-23-003401</t>
  </si>
  <si>
    <t>PV1280122-23</t>
  </si>
  <si>
    <t>PV1298422-23</t>
  </si>
  <si>
    <t>PV1313422-23</t>
  </si>
  <si>
    <t>FFCS22-23-003597</t>
  </si>
  <si>
    <t>FFCS22-23-003602</t>
  </si>
  <si>
    <t>PV1345422-23</t>
  </si>
  <si>
    <t>FFCS22-23-003659</t>
  </si>
  <si>
    <t>FFCS22-23-003668</t>
  </si>
  <si>
    <t>FFCS22-23-003683</t>
  </si>
  <si>
    <t>PV1359522-23</t>
  </si>
  <si>
    <t>FFCS22-23-003711</t>
  </si>
  <si>
    <t>FFCS22-23-003717</t>
  </si>
  <si>
    <t>FFCS22-23-003729</t>
  </si>
  <si>
    <t>FFCSC22-23-00727</t>
  </si>
  <si>
    <t>FFCS22-23-003808</t>
  </si>
  <si>
    <t>PV1390222-23</t>
  </si>
  <si>
    <t>FFCS22-23-003898</t>
  </si>
  <si>
    <t>FFCS22-23-003903</t>
  </si>
  <si>
    <t>PV1403022-23</t>
  </si>
  <si>
    <t>FFCS22-23-003971</t>
  </si>
  <si>
    <t>FFCS22-23-003996</t>
  </si>
  <si>
    <t>PV1430422-23</t>
  </si>
  <si>
    <t>PV1437522-23</t>
  </si>
  <si>
    <t>PV1449622-23</t>
  </si>
  <si>
    <t>FFCS22-23-004152</t>
  </si>
  <si>
    <t>FFCS22-23-004207</t>
  </si>
  <si>
    <t>PV1483922-23</t>
  </si>
  <si>
    <t>FFCS22-23-004262</t>
  </si>
  <si>
    <t>FFCS22-23-004323</t>
  </si>
  <si>
    <t>FFCS22-23-004431</t>
  </si>
  <si>
    <t>FFCS22-23-004489</t>
  </si>
  <si>
    <t>PV1536922-23</t>
  </si>
  <si>
    <t>FFCS22-23-004605</t>
  </si>
  <si>
    <t>FFCS22-23-004674</t>
  </si>
  <si>
    <t>PV1563222-23</t>
  </si>
  <si>
    <t>FFCS22-23-004775</t>
  </si>
  <si>
    <t>PV1571422-23</t>
  </si>
  <si>
    <t>FFCS22-23-004855</t>
  </si>
  <si>
    <t>PV1584822-23</t>
  </si>
  <si>
    <t>PV1598222-23</t>
  </si>
  <si>
    <t>FFCS22-23-004926</t>
  </si>
  <si>
    <t>FFCS22-23-004977</t>
  </si>
  <si>
    <t>PV1618722-23</t>
  </si>
  <si>
    <t>FFCS22-23-005116</t>
  </si>
  <si>
    <t>FFCS22-23-005156</t>
  </si>
  <si>
    <t>PV1654222-23</t>
  </si>
  <si>
    <t>FFCS22-23-005250</t>
  </si>
  <si>
    <t>PV1667822-23</t>
  </si>
  <si>
    <t>FFCS22-23-005400</t>
  </si>
  <si>
    <t>FFCS22-23-005442</t>
  </si>
  <si>
    <t>PV1700722-23</t>
  </si>
  <si>
    <t>FFCS22-23-005516</t>
  </si>
  <si>
    <t>PV1714422-23</t>
  </si>
  <si>
    <t>PV1738522-23</t>
  </si>
  <si>
    <t>FFCS22-23-005608</t>
  </si>
  <si>
    <t>FFCS22-23-005747</t>
  </si>
  <si>
    <t>PV1768422-23</t>
  </si>
  <si>
    <t>PV1777922-23</t>
  </si>
  <si>
    <t>FFCS22-23-005821</t>
  </si>
  <si>
    <t>FFCS22-23-005868</t>
  </si>
  <si>
    <t>PV1792422-23</t>
  </si>
  <si>
    <t>FFCS22-23-005950</t>
  </si>
  <si>
    <t>PV1821022-23</t>
  </si>
  <si>
    <t>PV1832422-23</t>
  </si>
  <si>
    <t>T-FFC-0051-22-23</t>
  </si>
  <si>
    <t>FFCS22-23-006233</t>
  </si>
  <si>
    <t>PV1889422-23</t>
  </si>
  <si>
    <t>FFCS22-23-006420</t>
  </si>
  <si>
    <t>FFCS22-23-006461</t>
  </si>
  <si>
    <t>PV1926222-23</t>
  </si>
  <si>
    <t>PV1937322-23</t>
  </si>
  <si>
    <t>PV1947022-23</t>
  </si>
  <si>
    <t>FFCS22-23-006650</t>
  </si>
  <si>
    <t>FFCS22-23-006793</t>
  </si>
  <si>
    <t>PV1986722-23</t>
  </si>
  <si>
    <t>FFCS22-23-006892</t>
  </si>
  <si>
    <t>PV1997322-23</t>
  </si>
  <si>
    <t>PV2008922-23</t>
  </si>
  <si>
    <t>PV2018422-23</t>
  </si>
  <si>
    <t>PV2024522-23</t>
  </si>
  <si>
    <t>FFCS22-23-007095</t>
  </si>
  <si>
    <t>PV2035222-23</t>
  </si>
  <si>
    <t>PV2060622-23</t>
  </si>
  <si>
    <t>FFCS22-23-007239</t>
  </si>
  <si>
    <t>PV2074122-23</t>
  </si>
  <si>
    <t>PV2096622-23</t>
  </si>
  <si>
    <t>PV2120022-23</t>
  </si>
  <si>
    <t>FFCS22-23-007446</t>
  </si>
  <si>
    <t>PV2159822-23</t>
  </si>
  <si>
    <t>FFCS22-23-007607</t>
  </si>
  <si>
    <t>PV2187822-23</t>
  </si>
  <si>
    <t>PV2213522-23</t>
  </si>
  <si>
    <t>FFCS22-23-007778</t>
  </si>
  <si>
    <t>PV2226722-23</t>
  </si>
  <si>
    <t>FFCS22-23-007836</t>
  </si>
  <si>
    <t>FFCS22-23-007932</t>
  </si>
  <si>
    <t>PV2251322-23</t>
  </si>
  <si>
    <t>FFCS22-23-007979</t>
  </si>
  <si>
    <t>PV2264022-23</t>
  </si>
  <si>
    <t>T-FFC22-23-00003</t>
  </si>
  <si>
    <t>FFCS22-23-008051</t>
  </si>
  <si>
    <t>PV2285122-23</t>
  </si>
  <si>
    <t>PV2297322-23</t>
  </si>
  <si>
    <t>FFCS22-23-008139</t>
  </si>
  <si>
    <t>PV2305022-23</t>
  </si>
  <si>
    <t>FFCS22-23-008183</t>
  </si>
  <si>
    <t>PV2322722-23</t>
  </si>
  <si>
    <t>FFCS22-23-008261</t>
  </si>
  <si>
    <t>FFCS22-23-008311</t>
  </si>
  <si>
    <t>PV2366522-23</t>
  </si>
  <si>
    <t>FFCS22-23-008409</t>
  </si>
  <si>
    <t>PV2388322-23</t>
  </si>
  <si>
    <t>FFCS22-23-008462</t>
  </si>
  <si>
    <t>FFCS22-23-008536</t>
  </si>
  <si>
    <t>PV2421022-23</t>
  </si>
  <si>
    <t>FFCS22-23-008590</t>
  </si>
  <si>
    <t>PV2472622-23</t>
  </si>
  <si>
    <t>FFCS22-23-008794</t>
  </si>
  <si>
    <t>FFCS22-23-008895</t>
  </si>
  <si>
    <t>PV2513422-23</t>
  </si>
  <si>
    <t>PV2528722-23</t>
  </si>
  <si>
    <t>FFCS22-23-009063</t>
  </si>
  <si>
    <t>FFCS22-23-009081</t>
  </si>
  <si>
    <t>PV2553822-23</t>
  </si>
  <si>
    <t>PV2577122-23</t>
  </si>
  <si>
    <t>FFCS22-23-009251</t>
  </si>
  <si>
    <t>Credit Journal</t>
  </si>
  <si>
    <t>CN/00000465/22-23</t>
  </si>
  <si>
    <t>Debit Journal</t>
  </si>
  <si>
    <t>DN/00003288/22-23</t>
  </si>
  <si>
    <t>PV2607122-23</t>
  </si>
  <si>
    <t>PV0015323-24</t>
  </si>
  <si>
    <t>FFCS23-24-000065</t>
  </si>
  <si>
    <t>FFCS23-24-000124</t>
  </si>
  <si>
    <t>PV0034323-24</t>
  </si>
  <si>
    <t>FFCS23-24-000193</t>
  </si>
  <si>
    <t>FFCS23-24-000228</t>
  </si>
  <si>
    <t>FFCS23-24-000277</t>
  </si>
  <si>
    <t>PV0053323-24</t>
  </si>
  <si>
    <t>FFCS23-24-000338</t>
  </si>
  <si>
    <t>PV0080823-24</t>
  </si>
  <si>
    <t>FFCS23-24-000493</t>
  </si>
  <si>
    <t>FFCS23-24-000538</t>
  </si>
  <si>
    <t>PV0102723-24</t>
  </si>
  <si>
    <t>FFCS23-24-000615</t>
  </si>
  <si>
    <t>PV0123923-24</t>
  </si>
  <si>
    <t>FFCS23-24-000703</t>
  </si>
  <si>
    <t>PV0161223-24</t>
  </si>
  <si>
    <t>FFCS23-24-000861</t>
  </si>
  <si>
    <t>PV0208223-24</t>
  </si>
  <si>
    <t>PV0274923-24</t>
  </si>
  <si>
    <t>FFCS23-24-001278</t>
  </si>
  <si>
    <t>FFCS23-24-001279</t>
  </si>
  <si>
    <t>PV0284423-24</t>
  </si>
  <si>
    <t>FFCS23-24-001424</t>
  </si>
  <si>
    <t>PV0313923-24</t>
  </si>
  <si>
    <t>FFCS23-24-001526</t>
  </si>
  <si>
    <t>PV0336123-24</t>
  </si>
  <si>
    <t>FFCS23-24-001656</t>
  </si>
  <si>
    <t>FFCS23-24-001658</t>
  </si>
  <si>
    <t>FFCS23-24-001716</t>
  </si>
  <si>
    <t>PV0368023-24</t>
  </si>
  <si>
    <t>FFCS23-24-001800</t>
  </si>
  <si>
    <t>FFCS23-24-001803</t>
  </si>
  <si>
    <t>PV0388023-24</t>
  </si>
  <si>
    <t>PV0416323-24</t>
  </si>
  <si>
    <t>PV0433523-24</t>
  </si>
  <si>
    <t>FFCS23-24-002016</t>
  </si>
  <si>
    <t>PV0472723-24</t>
  </si>
  <si>
    <t>FFCS23-24-002145</t>
  </si>
  <si>
    <t>FFCS23-24-002146</t>
  </si>
  <si>
    <t>PV0490523-24</t>
  </si>
  <si>
    <t>FFCS23-24-002282</t>
  </si>
  <si>
    <t>FFCS23-24-002283</t>
  </si>
  <si>
    <t>PV0525623-24</t>
  </si>
  <si>
    <t>FFCS23-24-002375</t>
  </si>
  <si>
    <t>PV0542723-24</t>
  </si>
  <si>
    <t>PV0577923-24</t>
  </si>
  <si>
    <t>FFCS23-24-002568</t>
  </si>
  <si>
    <t>FFCS23-24-002569</t>
  </si>
  <si>
    <t>PV0602623-24</t>
  </si>
  <si>
    <t>FFCS23-24-002725</t>
  </si>
  <si>
    <t>FFCS23-24-002726</t>
  </si>
  <si>
    <t>PV0630023-24</t>
  </si>
  <si>
    <t>FFCS23-24-002926</t>
  </si>
  <si>
    <t>PV0660623-24</t>
  </si>
  <si>
    <t>PV0678323-24</t>
  </si>
  <si>
    <t>DN/00000454/23-24</t>
  </si>
  <si>
    <t>FFCS23-24-003186</t>
  </si>
  <si>
    <t>PV0710723-24</t>
  </si>
  <si>
    <t>FFCS23-24-003357</t>
  </si>
  <si>
    <t>PV0779623-24</t>
  </si>
  <si>
    <t>FFCS23-24-003533</t>
  </si>
  <si>
    <t>PV0798923-24</t>
  </si>
  <si>
    <t>FFCS23-24-003656</t>
  </si>
  <si>
    <t>PV0818223-24</t>
  </si>
  <si>
    <t>PV0871223-24</t>
  </si>
  <si>
    <t>PV0886023-24</t>
  </si>
  <si>
    <t>DN/00000700/23-24</t>
  </si>
  <si>
    <t>PV0990023-24</t>
  </si>
  <si>
    <t>PV1031823-24</t>
  </si>
  <si>
    <t>PV1051523-24</t>
  </si>
  <si>
    <t>FFCSC23-24-00818</t>
  </si>
  <si>
    <t>FFCSC23-24-00819</t>
  </si>
  <si>
    <t>FFCSC23-24-00820</t>
  </si>
  <si>
    <t>FFCSC23-24-00821</t>
  </si>
  <si>
    <t>FFCSC23-24-00822</t>
  </si>
  <si>
    <t>FFCSC23-24-00823</t>
  </si>
  <si>
    <t>FFCSC23-24-00824</t>
  </si>
  <si>
    <t>FFCSC23-24-00825</t>
  </si>
  <si>
    <t>GRACE FASHION WEAR</t>
  </si>
  <si>
    <t>PV1109523-24</t>
  </si>
  <si>
    <t>PV1144323-24</t>
  </si>
  <si>
    <t>FFCS23-24-005009</t>
  </si>
  <si>
    <t>PV1173023-24</t>
  </si>
  <si>
    <t>FFCS23-24-005129</t>
  </si>
  <si>
    <t>PV1218923-24</t>
  </si>
  <si>
    <t>PV1246823-24</t>
  </si>
  <si>
    <t>PV1274123-24</t>
  </si>
  <si>
    <t>PV1288523-24</t>
  </si>
  <si>
    <t>FFCS23-24-005487</t>
  </si>
  <si>
    <t>PV1306523-24</t>
  </si>
  <si>
    <t>FFCS23-24-005544</t>
  </si>
  <si>
    <t>PV1347423-24</t>
  </si>
  <si>
    <t>PV1372023-24</t>
  </si>
  <si>
    <t>FFCS23-24-005847</t>
  </si>
  <si>
    <t>FFCS23-24-005880</t>
  </si>
  <si>
    <t>PV1407823-24</t>
  </si>
  <si>
    <t>PV1420423-24</t>
  </si>
  <si>
    <t>FFCS23-24-006029</t>
  </si>
  <si>
    <t>PV1457423-24</t>
  </si>
  <si>
    <t>FFCS23-24-006187</t>
  </si>
  <si>
    <t>FFCS23-24-006426</t>
  </si>
  <si>
    <t>FFCS23-24-006463</t>
  </si>
  <si>
    <t>FFCS23-24-006586</t>
  </si>
  <si>
    <t>PV1608323-24</t>
  </si>
  <si>
    <t>FFCS23-24-006900</t>
  </si>
  <si>
    <t>FFCS23-24-007020</t>
  </si>
  <si>
    <t>FFCS23-24-007179</t>
  </si>
  <si>
    <t>FFCS23-24-007378</t>
  </si>
  <si>
    <t>PV1753823-24</t>
  </si>
  <si>
    <t>FFCS23-24-007470</t>
  </si>
  <si>
    <t>FFCSC23-24-01338</t>
  </si>
  <si>
    <t>FFCS23-24-007600</t>
  </si>
  <si>
    <t>FFCS23-24-007671</t>
  </si>
  <si>
    <t>PV1808923-24</t>
  </si>
  <si>
    <t>FFCS23-24-007729</t>
  </si>
  <si>
    <t>FFCS23-24-007854</t>
  </si>
  <si>
    <t>PV1849223-24</t>
  </si>
  <si>
    <t>FFCS23-24-007939</t>
  </si>
  <si>
    <t>FFCS23-24-008113</t>
  </si>
  <si>
    <t>PV1925423-24</t>
  </si>
  <si>
    <t>FFCS23-24-008482</t>
  </si>
  <si>
    <t>FFCSC23-24-01521</t>
  </si>
  <si>
    <t>FFCS23-24-008649</t>
  </si>
  <si>
    <t>PV2015123-24</t>
  </si>
  <si>
    <t>FFCS23-24-008870</t>
  </si>
  <si>
    <t>FFCS23-24-009112</t>
  </si>
  <si>
    <t>FFCS23-24-009193</t>
  </si>
  <si>
    <t>FFCS23-24-009308</t>
  </si>
  <si>
    <t>PV2092423-24</t>
  </si>
  <si>
    <t>FFCS23-24-009480</t>
  </si>
  <si>
    <t>FFCS23-24-009537</t>
  </si>
  <si>
    <t>FFCS23-24-009679</t>
  </si>
  <si>
    <t>FFCS23-24-009865</t>
  </si>
  <si>
    <t>FFCS23-24-009939</t>
  </si>
  <si>
    <t>FFCS23-24-010098</t>
  </si>
  <si>
    <t>FFCS23-24-010150</t>
  </si>
  <si>
    <t>FFCS23-24-010200</t>
  </si>
  <si>
    <t>PV2341423-24</t>
  </si>
  <si>
    <t>PV2341523-24</t>
  </si>
  <si>
    <t>FFCS23-24-010414</t>
  </si>
  <si>
    <t>FFCS23-24-010498</t>
  </si>
  <si>
    <t>FFCS23-24-010528</t>
  </si>
  <si>
    <t>FFCS23-24-010641</t>
  </si>
  <si>
    <t>FFCS23-24-010720</t>
  </si>
  <si>
    <t>FFCS23-24-010940</t>
  </si>
  <si>
    <t>FFCS23-24-011687</t>
  </si>
  <si>
    <t>FFCS23-24-012027</t>
  </si>
  <si>
    <t>FFCS24-25-000604</t>
  </si>
  <si>
    <t>FFCSC23-24-02199</t>
  </si>
  <si>
    <t>PV2428323-24</t>
  </si>
  <si>
    <t>PV2603423-24</t>
  </si>
  <si>
    <t>PV2603523-24</t>
  </si>
  <si>
    <t>PV2660223-24</t>
  </si>
  <si>
    <t>PV2714823-24</t>
  </si>
  <si>
    <t>Sales Credit Note</t>
  </si>
  <si>
    <t>FFCSJC23-24-0142</t>
  </si>
  <si>
    <t>FFCS24-25-000850</t>
  </si>
  <si>
    <t>FFCS24-25-001036</t>
  </si>
  <si>
    <t>FFCS24-25-001075</t>
  </si>
  <si>
    <t>FFCS24-25-001248</t>
  </si>
  <si>
    <t>FFCS24-25-001389</t>
  </si>
  <si>
    <t>FFCS24-25-001477</t>
  </si>
  <si>
    <t>FFCS24-25-001536</t>
  </si>
  <si>
    <t>FFCS24-25-001573</t>
  </si>
  <si>
    <t>FFCS24-25-001630</t>
  </si>
  <si>
    <t>FFCS24-25-001690</t>
  </si>
  <si>
    <t>FFCS24-25-001747</t>
  </si>
  <si>
    <t>PV0077824-25</t>
  </si>
  <si>
    <t>PV0303124-25</t>
  </si>
  <si>
    <t>PV0366124-25</t>
  </si>
  <si>
    <t>FFCSC24-25-00243</t>
  </si>
  <si>
    <t>FFCS24-25-001802</t>
  </si>
  <si>
    <t>FFCS24-25-001856</t>
  </si>
  <si>
    <t>FFCS24-25-001905</t>
  </si>
  <si>
    <t>FFCS24-25-001942</t>
  </si>
  <si>
    <t>FFCS24-25-001990</t>
  </si>
  <si>
    <t>FFCS24-25-002024</t>
  </si>
  <si>
    <t>FFCS24-25-002065</t>
  </si>
  <si>
    <t>FFCS24-25-002199</t>
  </si>
  <si>
    <t>FFCS24-25-002310</t>
  </si>
  <si>
    <t>FFCS24-25-002375</t>
  </si>
  <si>
    <t>FFCS24-25-002484</t>
  </si>
  <si>
    <t>FFCS24-25-002582</t>
  </si>
  <si>
    <t>FFCS24-25-002707</t>
  </si>
  <si>
    <t>FFCS24-25-002880</t>
  </si>
  <si>
    <t>FFCS24-25-002935</t>
  </si>
  <si>
    <t>FFCS24-25-003104</t>
  </si>
  <si>
    <t>FFCS24-25-003294</t>
  </si>
  <si>
    <t>FFCS24-25-003629</t>
  </si>
  <si>
    <t>FFCS24-25-004693</t>
  </si>
  <si>
    <t>FFCS24-25-004778</t>
  </si>
  <si>
    <t>FFCS24-25-005035</t>
  </si>
  <si>
    <t>FFCS24-25-005143</t>
  </si>
  <si>
    <t>FFCS24-25-005337</t>
  </si>
  <si>
    <t>FFCS24-25-005493</t>
  </si>
  <si>
    <t>FFCS24-25-005540</t>
  </si>
  <si>
    <t>FFCS24-25-005647</t>
  </si>
  <si>
    <t>FFCS24-25-005753</t>
  </si>
  <si>
    <t>FFCS24-25-006298</t>
  </si>
  <si>
    <t>PV0534024-25</t>
  </si>
  <si>
    <t>PV0561324-25</t>
  </si>
  <si>
    <t>PV0662124-25</t>
  </si>
  <si>
    <t>PV0747524-25</t>
  </si>
  <si>
    <t>PV0788424-25</t>
  </si>
  <si>
    <t>PV0878624-25</t>
  </si>
  <si>
    <t>PV0900324-25</t>
  </si>
  <si>
    <t>PV0981924-25</t>
  </si>
  <si>
    <t>PV1052124-25</t>
  </si>
  <si>
    <t>PV1052824-25</t>
  </si>
  <si>
    <t>PV1153824-25</t>
  </si>
  <si>
    <t>PV1214424-25</t>
  </si>
  <si>
    <t>PV1243924-25</t>
  </si>
  <si>
    <t>PV1283624-25</t>
  </si>
  <si>
    <t>PV1310624-25</t>
  </si>
  <si>
    <t>PV1351224-25</t>
  </si>
  <si>
    <t>PV1486524-25</t>
  </si>
  <si>
    <t>PV1511324-25</t>
  </si>
  <si>
    <t>PV1543024-25</t>
  </si>
  <si>
    <t>PV1638724-25</t>
  </si>
  <si>
    <t>PV1694724-25</t>
  </si>
  <si>
    <t>GURRAM VENKATESHWARLU TEXTILES PVT LTD</t>
  </si>
  <si>
    <t>#Sub Ledger Detail#</t>
  </si>
  <si>
    <r>
      <rPr>
        <b/>
        <sz val="9"/>
        <color rgb="FF000000"/>
        <rFont val="Calibri"/>
        <charset val="134"/>
      </rPr>
      <t xml:space="preserve">Period : </t>
    </r>
    <r>
      <rPr>
        <sz val="9"/>
        <color rgb="FF000000"/>
        <rFont val="Calibri"/>
        <charset val="134"/>
      </rPr>
      <t>01-04-2020</t>
    </r>
    <r>
      <rPr>
        <b/>
        <sz val="9"/>
        <color rgb="FF000000"/>
        <rFont val="Calibri"/>
        <charset val="134"/>
      </rPr>
      <t xml:space="preserve"> To </t>
    </r>
    <r>
      <rPr>
        <sz val="9"/>
        <color rgb="FF000000"/>
        <rFont val="Calibri"/>
        <charset val="134"/>
      </rPr>
      <t>13-11-2024</t>
    </r>
  </si>
  <si>
    <r>
      <rPr>
        <b/>
        <sz val="9"/>
        <color rgb="FF000000"/>
        <rFont val="Calibri"/>
        <charset val="134"/>
      </rPr>
      <t xml:space="preserve">Include Un-Posted Entries : </t>
    </r>
    <r>
      <rPr>
        <sz val="9"/>
        <color rgb="FF000000"/>
        <rFont val="Calibri"/>
        <charset val="134"/>
      </rPr>
      <t>True</t>
    </r>
    <r>
      <rPr>
        <b/>
        <sz val="9"/>
        <color rgb="FF000000"/>
        <rFont val="Calibri"/>
        <charset val="134"/>
      </rPr>
      <t xml:space="preserve"> | Include Zero Balance Records : </t>
    </r>
    <r>
      <rPr>
        <sz val="9"/>
        <color rgb="FF000000"/>
        <rFont val="Calibri"/>
        <charset val="134"/>
      </rPr>
      <t>True</t>
    </r>
    <r>
      <rPr>
        <b/>
        <sz val="9"/>
        <color rgb="FF000000"/>
        <rFont val="Calibri"/>
        <charset val="134"/>
      </rPr>
      <t xml:space="preserve"> | Agent :  | Class : </t>
    </r>
  </si>
  <si>
    <t>Owner Site</t>
  </si>
  <si>
    <t>Ref No</t>
  </si>
  <si>
    <t>Ref Date</t>
  </si>
  <si>
    <t>Posting Status</t>
  </si>
  <si>
    <t>BRS Date</t>
  </si>
  <si>
    <t>Opening</t>
  </si>
  <si>
    <t>Debit</t>
  </si>
  <si>
    <t>Credit</t>
  </si>
  <si>
    <t>Closing</t>
  </si>
  <si>
    <t>PGVTPVT</t>
  </si>
  <si>
    <t>GRACE FASHION WEAR   - PUDUCHERRY|34AIDPM8428M1ZV</t>
  </si>
  <si>
    <t>Posted</t>
  </si>
  <si>
    <t>GVT PVT</t>
  </si>
  <si>
    <t>NEFT TRF:GRACE CHUDIDARS 000412205622:</t>
  </si>
  <si>
    <t>NEFT TRF:GRACE CHUDIDARS 000434562641</t>
  </si>
  <si>
    <t>NEFT TRF:GRACE CHUDIDARS 000441131884</t>
  </si>
  <si>
    <t>NEFT TRF:GRACE CHUDIDARS 000458092820</t>
  </si>
  <si>
    <t>NEFT TRF:GRACE CHUDIDARS 000468862963</t>
  </si>
  <si>
    <t>FFC</t>
  </si>
  <si>
    <t>753</t>
  </si>
  <si>
    <t>506</t>
  </si>
  <si>
    <t>803</t>
  </si>
  <si>
    <t>NEFT TRF:GRACE CHUDIDARS 000494274116</t>
  </si>
  <si>
    <t>860</t>
  </si>
  <si>
    <t>000891</t>
  </si>
  <si>
    <t>NEFT TRF:GRACE CHUDIDARS 000510319133</t>
  </si>
  <si>
    <t>000981</t>
  </si>
  <si>
    <t>NEFT TRF:GRACE CHUDIDARS 000515247196</t>
  </si>
  <si>
    <t>NEFT TRF:GRACE CHUDIDARS 000519190621</t>
  </si>
  <si>
    <t>NEFT TRF:GRACE CHUDIDARS 000531710942</t>
  </si>
  <si>
    <t>001145</t>
  </si>
  <si>
    <t>NEFT TRF:GRACE CHUDIDARS 000553306382</t>
  </si>
  <si>
    <t>NEFT TRF:GRACE CHUDIDARS 000562692210</t>
  </si>
  <si>
    <t>NEFT TRF:GRACE CHUDIDARS 000563696901</t>
  </si>
  <si>
    <t>NEFT TRF:GRACE CHUDIDARS 000564518961</t>
  </si>
  <si>
    <t>NEFT TRF:GRACE CHUDIDARS 000565139726</t>
  </si>
  <si>
    <t>RTGS TRF:GRACE CHUDIDARS RTGS - UBINH22150001162</t>
  </si>
  <si>
    <t>NEFT TRF:GRACE CHUDIDARS 000568410571</t>
  </si>
  <si>
    <t>NEFT TRF:GRACE CHUDIDARS 000571265104</t>
  </si>
  <si>
    <t>NEFT TRF:GRACE CHUDIDARS 000572005010</t>
  </si>
  <si>
    <t>NEFT TRF:GRACE CHUDIDARS 000573000396</t>
  </si>
  <si>
    <t>NEFT TRF:GRACE CHUDIDARS 000574064452</t>
  </si>
  <si>
    <t>NEFT TRF:GRACE CHUDIDARS 000575269812</t>
  </si>
  <si>
    <t>NEFT TRF:GRACE CHUDIDARS 000578258012</t>
  </si>
  <si>
    <t>NEFT TRF:GRACE CHUDIDARS 000579751261</t>
  </si>
  <si>
    <t>NEFT TRF:GRACE CHUDIDARS 000580835022</t>
  </si>
  <si>
    <t>NEFT TRF:GRACE CHUDIDARS 000581990350</t>
  </si>
  <si>
    <t>NEFT TRF:GRACE CHUDIDARS 000583775212</t>
  </si>
  <si>
    <t>RTGS TRF:GRACE CHUDIDARS RTGS - UBINH22172347956</t>
  </si>
  <si>
    <t>RTGS TRF:GRACE CHUDIDARS RTGS - UBINH22179734292</t>
  </si>
  <si>
    <t>NEFT TRF:GRACE CHUDIDARS 000595009104</t>
  </si>
  <si>
    <t>RTGS TRF:GRACE CHUDIDARS RTGS - UBINH22185115152</t>
  </si>
  <si>
    <t>NEFT TRF:GRACE CHUDIDARS 000600512995</t>
  </si>
  <si>
    <t>NEFT TRF:GRACE CHUDIDARS 000601879439</t>
  </si>
  <si>
    <t>NEFT TRF:GRACE CHUDIDARS 000603954342</t>
  </si>
  <si>
    <t>NEFT TRF:GRACE CHUDIDARS 000604925179</t>
  </si>
  <si>
    <t>NEFT TRF:GRACE CHUDIDARS 000606060357</t>
  </si>
  <si>
    <t>NEFT TRF:GRACE CHUDIDARS 000607665479</t>
  </si>
  <si>
    <t>RTGS TRF:GRACE CHUDIDARS RTGS - UBINH22199903431</t>
  </si>
  <si>
    <t>NEFT TRF:GRACE CHUDIDARS 000611351430</t>
  </si>
  <si>
    <t>NEFT TRF:GRACE CHUDIDARS 000612973878</t>
  </si>
  <si>
    <t>RTGS TRF:GRACE CHUDIDARS RTGS - UBINH22207373122</t>
  </si>
  <si>
    <t>NEFT TRF:GRACE CHUDIDARS 000616121893</t>
  </si>
  <si>
    <t>NEFT TRF:GRACE CHUDIDARS 000618642805</t>
  </si>
  <si>
    <t>NEFT TRF:GRACE CHUDIDARS 000620322765</t>
  </si>
  <si>
    <t>NEFT TRF:GRACE CHUDIDARS 000621625380</t>
  </si>
  <si>
    <t>NEFT TRF:GRACE CHUDIDARS 000623866803</t>
  </si>
  <si>
    <t>NEFT TRF:GRACE CHUDIDARS 000624675979</t>
  </si>
  <si>
    <t>NEFT TRF:GRACE CHUDIDARS 000627186552</t>
  </si>
  <si>
    <t>NEFT TRF:GRACE CHUDIDARS 000629135344</t>
  </si>
  <si>
    <t>NEFT TRF:GRACE CHUDIDARS 000631164310</t>
  </si>
  <si>
    <t>RTGS TRF:GRACE CHUDIDARS RTGS - UBINH22229534329</t>
  </si>
  <si>
    <t>RTGS TRF:GRACE CHUDIDARS RTGS - UBINH22230621977</t>
  </si>
  <si>
    <t>NEFT TRF:GRACE CHUDIDARS 000637597613</t>
  </si>
  <si>
    <t>NEFT TRF:GRACE CHUDIDARS 000640574943</t>
  </si>
  <si>
    <t>NEFT TRF:GRACE CHUDIDARS 000641485246</t>
  </si>
  <si>
    <t>RTGS TRF:GRACE CHUDIDARS RTGS - UBINH22242509977</t>
  </si>
  <si>
    <t>001570</t>
  </si>
  <si>
    <t>RTGS TRF:GRACE CHUDIDARS RTGS - UBINH22249885090</t>
  </si>
  <si>
    <t>RTGS TRF:GRACE CHUDIDARS RTGS - UBINH22256280959</t>
  </si>
  <si>
    <t>RTGS TRF:GRACE CHUDIDARS RTGS - UBINH22258414831</t>
  </si>
  <si>
    <t>NEFT TRF:GRACE CHUDIDARS 000664012089</t>
  </si>
  <si>
    <t>NEFT TRF:GRACE CHUDIDARS 000666736183</t>
  </si>
  <si>
    <t>NEFT TRF:GRACE CHUDIDARS 000668256130</t>
  </si>
  <si>
    <t>NEFT TRF:GRACE CHUDIDARS 000670492389</t>
  </si>
  <si>
    <t>NEFT TRF:GRACE CHUDIDARS 000672626588</t>
  </si>
  <si>
    <t>RTGS TRF:GRACE CHUDIDARS RTGS - UBINH22276483231</t>
  </si>
  <si>
    <t>RTGS TRF:GRACE CHUDIDARS RTGS - UBINH22279606303</t>
  </si>
  <si>
    <t>RTGS TRF:GRACE CHUDIDARS RTGS - UBINH22283818601</t>
  </si>
  <si>
    <t>002354</t>
  </si>
  <si>
    <t>RTGS TRF:GRACE CHUDIDARS RTGS - UBINH22288175707</t>
  </si>
  <si>
    <t>RTGS TRF:GRACE CHUDIDARS RTGS - UBINH22290239400</t>
  </si>
  <si>
    <t>NEFT TRF:GRACE CHUDIDARS 000692830536</t>
  </si>
  <si>
    <t>RTGS TRF:GRACE CHUDIDARS RTGS - UBINH22294601094</t>
  </si>
  <si>
    <t>RTGS TRF:GRACE CHUDIDARS RTGS - UBINH22298718232</t>
  </si>
  <si>
    <t>NEFT TRF:GRACE CHUDIDARS 000699590167</t>
  </si>
  <si>
    <t>NEFT TRF:GRACE CHUDIDARS 000709282191</t>
  </si>
  <si>
    <t>NEFT TRF:GRACE CHUDIDARS 000713984682</t>
  </si>
  <si>
    <t>NEFT TRF:GRACE CHUDIDARS 000715672050</t>
  </si>
  <si>
    <t>NEFT TRF:GRACE CHUDIDARS 000718048697</t>
  </si>
  <si>
    <t>NEFT TRF:GRACE CHUDIDARS 000719132677</t>
  </si>
  <si>
    <t>NEFT TRF:GRACE CHUDIDARS 000722425044</t>
  </si>
  <si>
    <t>NEFT TRF:GRACE CHUDIDARS 000726285384</t>
  </si>
  <si>
    <t>NEFT TRF:GRACE CHUDIDARS 000728048743</t>
  </si>
  <si>
    <t>NEFT TRF:GRACE CHUDIDARS 000733346478</t>
  </si>
  <si>
    <t>NEFT TRF:GRACE CHUDIDARS 000735858533</t>
  </si>
  <si>
    <t>NEFT TRF:GRACE FASHION WE 000738258899</t>
  </si>
  <si>
    <t>NEFT TRF:GRACE FASHION WE 000743069528</t>
  </si>
  <si>
    <t>NEFT TRF:GRACE FASHION WE 000744186899</t>
  </si>
  <si>
    <t>NEFT TRF:GRACE FASHION WE 000746475530</t>
  </si>
  <si>
    <t>RTGS TRF:GRACE FASHION WE RTGS - UBINH22353049803</t>
  </si>
  <si>
    <t>NEFT:UTR:000750794118 :UBIN0801992:GRACE FA</t>
  </si>
  <si>
    <t>RTGS TRF:GRACE FASHION WE RTGS - UBINH22360444132</t>
  </si>
  <si>
    <t>NEFT TRF:GRACE FASHION WE 000759561934</t>
  </si>
  <si>
    <t>NEFT TRF:GRACE FASHION WE 000762368885</t>
  </si>
  <si>
    <t>NEFT TRF:GRACE FASHION WE 000764423179</t>
  </si>
  <si>
    <t>NEFT TRF:GRACE FASHION WE 000770483431</t>
  </si>
  <si>
    <t>RTGS TRF:GRACE FASHION WE RTGS - UBINH23009353618</t>
  </si>
  <si>
    <t>NEFT TRF:NEFT:UTR:000773733083 :UBIN0801992:GRACE FA</t>
  </si>
  <si>
    <t>NEFT TRF:GRACE FASHION WE 000775166152</t>
  </si>
  <si>
    <t>NEFT TRF:GRACE FASHION WE 000776063608</t>
  </si>
  <si>
    <t>RTGS TRF:GRACE FASHION WE RTGS - UBINH23013669847</t>
  </si>
  <si>
    <t>RTGS TRF:GRACE FASHION WE RTGS - UBINH23017828488</t>
  </si>
  <si>
    <t>NEFT TRF:GRACE FASHION WE 000781384673</t>
  </si>
  <si>
    <t>NEFT TRF:GRACE FASHION WE 000783297269</t>
  </si>
  <si>
    <t>NEFT TRF:GRACE FASHION WE 000785555971</t>
  </si>
  <si>
    <t>RTGS TRF:GRACE FASHION WE RTGS - UBINH23027502898</t>
  </si>
  <si>
    <t>NEFT TRF:GRACE FASHION WE 000795698155</t>
  </si>
  <si>
    <t>NEFT TRF:GRACE FASHION WE 000799753870</t>
  </si>
  <si>
    <t>NEFT TRF:GRACE FASHION WE 000802650685</t>
  </si>
  <si>
    <t>NEFT TRF:GRACE FASHION WE 000807123486</t>
  </si>
  <si>
    <t>NEFT TRF:GRACE FASHION WE 000808735926</t>
  </si>
  <si>
    <t>004674</t>
  </si>
  <si>
    <t>NEFT TRF:GRACE FASHION WE 000810695178</t>
  </si>
  <si>
    <t>NEFT TRF:GRACE FASHION WE 000811837688</t>
  </si>
  <si>
    <t>NEFT TRF:GRACE FASHION WE 000813906210</t>
  </si>
  <si>
    <t>NEFT TRF:GRACE FASHION WE 000816322590</t>
  </si>
  <si>
    <t>NEFT TRF:GRACE FASHION WE 000820497007</t>
  </si>
  <si>
    <t>NEFT TRF:GRACE FASHION WE 000824063142</t>
  </si>
  <si>
    <t>NEFT TRF:GRACE FASHION WE 000829580834</t>
  </si>
  <si>
    <t>NEFT TRF:GRACE FASHION WE 000836985583</t>
  </si>
  <si>
    <t>RTGS TRF:GRACE FASHION WE RTGS - UBINH23076621092</t>
  </si>
  <si>
    <t>NEFT TRF:GRACE FASHION WE 000844801252</t>
  </si>
  <si>
    <t>NEFT TRF:GRACE FASHION WE 000849211116</t>
  </si>
  <si>
    <t>NEFT TRF:GRACE FASHION WE 000851830059</t>
  </si>
  <si>
    <t>NEFT TRF:GRACE FASHION WE 000857296094</t>
  </si>
  <si>
    <t>NEFT TRF:GRACE FASHION WE 000860262597</t>
  </si>
  <si>
    <t>NEFT TRF:GRACE FASHION WE 000864092120</t>
  </si>
  <si>
    <t>RTGS TRF:GRACE FASHION WE RTGS - UBINH23100210121</t>
  </si>
  <si>
    <t>NEFT TRF:GRACE FASHION WE 000872017542</t>
  </si>
  <si>
    <t>RTGS TRF:GRACE FASHION WE RTGS - UBINH23107675512</t>
  </si>
  <si>
    <t>NEFT TRF:GRACE FASHION WE 000877850225</t>
  </si>
  <si>
    <t>NEFT TRF:GRACE FASHION WE 000882000627</t>
  </si>
  <si>
    <t>RTGS TRF:GRACE FASHION WE RTGS - UBINH23118412482</t>
  </si>
  <si>
    <t>RTGS TRF:GRACE FASHION WE RTGS - UBINH23129045832</t>
  </si>
  <si>
    <t>NEFT TRF:GRACE FASHION WE 000899999531</t>
  </si>
  <si>
    <t>RTGS TRF:GRACE FASHION WE RTGS - UBINH23135361211</t>
  </si>
  <si>
    <t>NEFT TRF:GRACE FASHION WE 000908352002</t>
  </si>
  <si>
    <t>RTGS TRF:GRACE FASHION WE RTGS - UBINH23142825332</t>
  </si>
  <si>
    <t>NEFT TRF:GRACE FASHION WE 000914093267</t>
  </si>
  <si>
    <t>NEFT TRF:GRACE FASHION WE 000916203883</t>
  </si>
  <si>
    <t>RTGS TRF:GRACE FASHION WE RTGS - UBINH23149225183</t>
  </si>
  <si>
    <t>RTGS TRF:GRACE FASHION WE RTGS - UBINH23153551928</t>
  </si>
  <si>
    <t>RTGS TRF:GRACE FASHION WE RTGS - UBINH23156692238</t>
  </si>
  <si>
    <t>NEFT TRF:GRACE FASHION WE 000932346707</t>
  </si>
  <si>
    <t>NEFT TRF:GRACE FASHION WE 000934877020</t>
  </si>
  <si>
    <t>NEFT TRF:GRACE FASHION WE 000938874426</t>
  </si>
  <si>
    <t>NEFT TRF:GRACE FASHION WE 000942832566</t>
  </si>
  <si>
    <t>NEFT TRF:GRACE FASHION WE 000946274130</t>
  </si>
  <si>
    <t>RTGS TRF:GRACE FASHION WE RTGS - UBINH23177945965</t>
  </si>
  <si>
    <t>NEFT TRF:GRACE FASHION WE 000953073711</t>
  </si>
  <si>
    <t>RTGS TRF:GRACE FASHION WE RTGS - UBINH23184379629</t>
  </si>
  <si>
    <t>RTGS TRF:GRACE FASHION WE RTGS - UBINH23191836352</t>
  </si>
  <si>
    <t>NEFT TRF:GRACE FASHION WE 000972279197</t>
  </si>
  <si>
    <t>NEFT TRF:GRACE FASHION WE 000976236346</t>
  </si>
  <si>
    <t>RTGS TRF:GRACE FASHION WE RTGS - UBINH23202513389</t>
  </si>
  <si>
    <t>NEFT TRF:GRACE FASHION WE 000983522810</t>
  </si>
  <si>
    <t>RTGS TRF:GRACE FASHION WE RTGS - UBINH23219458678</t>
  </si>
  <si>
    <t>NEFT TRF:GRACE FASHION WE 001006692261</t>
  </si>
  <si>
    <t>NEFT TRF:GRACE FASHION WE 001009596470</t>
  </si>
  <si>
    <t>001526</t>
  </si>
  <si>
    <t>0011526</t>
  </si>
  <si>
    <t>001279</t>
  </si>
  <si>
    <t>001278</t>
  </si>
  <si>
    <t>001424</t>
  </si>
  <si>
    <t>RTGS TRF:GRACE FASHION WE RTGS - UBINH23233287773</t>
  </si>
  <si>
    <t>NEFT TRF:GRACE FASHION WE 001020804821</t>
  </si>
  <si>
    <t>NEFT TRF:GRACE FASHION WE 001025918907</t>
  </si>
  <si>
    <t>NEFT TRF:GRACE FASHION WE 001033854541</t>
  </si>
  <si>
    <t>RTGS TRF:GRACE FASHION WE RTGS - UBINH23251460838</t>
  </si>
  <si>
    <t>RTGS TRF:GRACE FASHION WE RTGS - UBINH23256677898</t>
  </si>
  <si>
    <t>RTGS TRF:GRACE FASHION WE RTGS - UBINH23258859487</t>
  </si>
  <si>
    <t>RTGS TRF:GRACE FASHION WE RTGS - UBINH23262027868</t>
  </si>
  <si>
    <t>NEFT TRF:GRACE FASHION WE 001060447518</t>
  </si>
  <si>
    <t>NEFT TRF:GRACE FASHION WE 001064178998</t>
  </si>
  <si>
    <t>NEFT TRF:GRACE FASHION WE 001068887673</t>
  </si>
  <si>
    <t>NEFT TRF:GRACE FASHION WE 001070635285</t>
  </si>
  <si>
    <t>NEFT TRF:GRACE FASHION WE 001078455462</t>
  </si>
  <si>
    <t>NEFT TRF:GRACE FASHION WE 001105053800</t>
  </si>
  <si>
    <t>RTGS TRF:GRACE FASHION WE RTGS - UBINH23320611559</t>
  </si>
  <si>
    <t>002726</t>
  </si>
  <si>
    <t>RTGS TRF:GRACE FASHION WE RTGS - UBINH23328119706</t>
  </si>
  <si>
    <t>RTGS TRF:GRACE FASHION WE RTGS - UBINH23335534605</t>
  </si>
  <si>
    <t>RTGS TRF:GRACE FASHION WE RTGS - UBINH23346194790</t>
  </si>
  <si>
    <t>003186</t>
  </si>
  <si>
    <t>RTGS TRF:GRACE FASHION WE RTGS - UBINH23356937096</t>
  </si>
  <si>
    <t>RTGS TRF:GRACE FASHION WE RTGS - UBINH24002578903</t>
  </si>
  <si>
    <t>RTGS TRF:GRACE FASHION WE RTGS - UBINH24029184813</t>
  </si>
  <si>
    <t>RTGS TRF:GRACE FASHION WE RTGS - UBINH24029186256</t>
  </si>
  <si>
    <t>RTGS TRF:GRACE FASHION WE RTGS - UBINH24043096628</t>
  </si>
  <si>
    <t>DN/00003304/23-24</t>
  </si>
  <si>
    <t>NEFT TRF:GRACE FASHION WE 001297653370</t>
  </si>
  <si>
    <t>NEFT TRF:GRACE FASHION WE 001297655120</t>
  </si>
  <si>
    <t>RTGS TRF:GRACE FASHION WE RTGS - UBINH24075410324</t>
  </si>
  <si>
    <t>005847</t>
  </si>
  <si>
    <t>RTGS TRF:GRACE FASHION WE RTGS - UBINH24085084917</t>
  </si>
  <si>
    <t>RTGS TRF:GRACE FASHION WE RTGS - UBINH24099185391</t>
  </si>
  <si>
    <t>006900</t>
  </si>
  <si>
    <t>RTGS TRF:GRACE FASHION WE RTGS - UBINH24131297602</t>
  </si>
  <si>
    <t>RTGS TRF:GRACE FASHION WE RTGS - UBINH24141923410</t>
  </si>
  <si>
    <t>RTGS TRF:GRACE FASHION WE RTGS - UBINH24164392353</t>
  </si>
  <si>
    <t>RTGS TRF:GRACE FASHION WE RTGS - UBINH24170671810</t>
  </si>
  <si>
    <t>RTGS TRF:GRACE FASHION WE RTGS - UBINH24185759889</t>
  </si>
  <si>
    <t>RTGS TRF:GRACE FASHION WE RTGS - UBINH24197417396</t>
  </si>
  <si>
    <t>RTGS TRF:GRACE FASHION WE RTGS - UBINH24204849839</t>
  </si>
  <si>
    <t>DN/00001047/24-25</t>
  </si>
  <si>
    <t>NEFT TRF:GRACE FASHION WE 001539066498</t>
  </si>
  <si>
    <t>RTGS TRF:GRACE FASHION WE RTGS - UBINH24218740528</t>
  </si>
  <si>
    <t>RTGS TRF:GRACE FASHION WE RTGS - UBINH24225196592</t>
  </si>
  <si>
    <t>RTGS TRF:GRACE FASHION WE RTGS - UBINH24234734228</t>
  </si>
  <si>
    <t>NEFT TRF:GRACE FASHION WE 001574796805</t>
  </si>
  <si>
    <t>RTGS TRF:GRACE FASHION WE RTGS - UBINH24246477495</t>
  </si>
  <si>
    <t>RTGS TRF:GRACE FASHION WE RTGS - UBINH24253913271</t>
  </si>
  <si>
    <t>RTGS TRF:GRACE FASHION WE RTGS - UBINH24260290574</t>
  </si>
  <si>
    <t>RTGS TRF:GRACE FASHION WE RTGS - UBINH24263537338</t>
  </si>
  <si>
    <t>RTGS TRF:GRACE FASHION WE RTGS - UBINH24267772960</t>
  </si>
  <si>
    <t>NEFT TRF:GRACE FASHION WE 001646317710</t>
  </si>
  <si>
    <t>RTGS TRF:GRACE FASHION WE RTGS - UBINH24289175555</t>
  </si>
  <si>
    <t>RTGS TRF:GRACE FASHION WE RTGS - UBINH24293478454</t>
  </si>
  <si>
    <t>RTGS TRF:GRACE FASHION WE RTGS - UBINH24297732266</t>
  </si>
  <si>
    <t>PV1576224-25</t>
  </si>
  <si>
    <t>RTGS TRF:GRACE FASHION WE RTGS - UBINH24302061202</t>
  </si>
  <si>
    <t>RTGS TRF:GRACE FASHION WE RTGS - UBINH24309459024</t>
  </si>
  <si>
    <t>RTGS TRF:GRACE FASHION WE RTGS - UBINH24316923677</t>
  </si>
  <si>
    <t>Unposted</t>
  </si>
  <si>
    <t>Print Date: 13-11-2024 11:15</t>
  </si>
  <si>
    <t>Page No.: 1</t>
  </si>
  <si>
    <t>AAKRUTI RECON ACC</t>
  </si>
  <si>
    <t>Old Singapoore</t>
  </si>
  <si>
    <t>Ledger Account</t>
  </si>
  <si>
    <t>1-Apr-20 to 12-Nov-24</t>
  </si>
  <si>
    <t>Date</t>
  </si>
  <si>
    <t>TYPE</t>
  </si>
  <si>
    <t>Particulars</t>
  </si>
  <si>
    <t>Vch Type</t>
  </si>
  <si>
    <t>Vch No.</t>
  </si>
  <si>
    <t>To</t>
  </si>
  <si>
    <t>SG BILL</t>
  </si>
  <si>
    <t>SG JOURNAL</t>
  </si>
  <si>
    <t xml:space="preserve">BILL DATE20-09-2022
</t>
  </si>
  <si>
    <t xml:space="preserve">FFCS22-23-003401
</t>
  </si>
  <si>
    <t xml:space="preserve">FFCS22-23-003597
</t>
  </si>
  <si>
    <t xml:space="preserve">FFCS22-23-003903
</t>
  </si>
  <si>
    <t>By</t>
  </si>
  <si>
    <t>SG CUB ACCOUNT</t>
  </si>
  <si>
    <t>SG RECEIPT</t>
  </si>
  <si>
    <t xml:space="preserve">FFCS22-23-003898
</t>
  </si>
  <si>
    <t>APRIAL RECEIPTS</t>
  </si>
  <si>
    <t xml:space="preserve">FFCS23-24-000861
 26-Apr-2023
</t>
  </si>
  <si>
    <t xml:space="preserve">FFCS23-24-001278
10-May-2023
</t>
  </si>
  <si>
    <t xml:space="preserve">FFCS23-24-001658
 20-May-2023
</t>
  </si>
  <si>
    <t xml:space="preserve">FFCS23-24-001716
22-May-2023
</t>
  </si>
  <si>
    <t xml:space="preserve">FFCS23-24-001800
24-May-2023
</t>
  </si>
  <si>
    <t xml:space="preserve">FFCS23-24-002146
5-Jun-2023
</t>
  </si>
  <si>
    <t xml:space="preserve">FFCS23-24-002283
8-Jun-2023
</t>
  </si>
  <si>
    <t xml:space="preserve">FFCS23-24-002569
16-Jun-2023
</t>
  </si>
  <si>
    <t xml:space="preserve">FFCS23-24-002726
21-Jun-2023
</t>
  </si>
  <si>
    <t xml:space="preserve">FFCS22-23-009063
22-03-23
</t>
  </si>
  <si>
    <t>RETUN NUMBER 820</t>
  </si>
  <si>
    <t>RETUN NUMBER 822</t>
  </si>
  <si>
    <t xml:space="preserve">FFCSC23-24-01338
            20-11-23
</t>
  </si>
  <si>
    <t xml:space="preserve">FFCSC24-25-00243
</t>
  </si>
  <si>
    <t>CUB 188892</t>
  </si>
  <si>
    <t>TOTAL</t>
  </si>
  <si>
    <t>Old Singapoore Balancepayable</t>
  </si>
  <si>
    <t>GRACE FASHIONS WERE M10 (PUDUCHHERY)</t>
  </si>
  <si>
    <t>GRACE CHUDIDARS M10 MARK DOWN</t>
  </si>
  <si>
    <t>Journal</t>
  </si>
  <si>
    <t>Receipt</t>
  </si>
  <si>
    <t>GIFT ARTICALS</t>
  </si>
  <si>
    <t>2022-2023 Singapore TDS</t>
  </si>
  <si>
    <t>TCS 1ST QYARTER 2023-2024</t>
  </si>
  <si>
    <t>Audit Diffrences</t>
  </si>
  <si>
    <t>TCS 2ND AND 3RD QUARTER 2023-2024</t>
  </si>
  <si>
    <t>TCS 4TH  QUARTER 2023-2024</t>
  </si>
  <si>
    <t>2023-2024 2nd Half Yearly Credit Note</t>
  </si>
  <si>
    <t>TCS PAYABLE</t>
  </si>
  <si>
    <t>M10 PAYABLE BALANCE</t>
  </si>
  <si>
    <t>Narration</t>
  </si>
  <si>
    <t>Grace Fashion Wear Pte.Ltd|CU0042</t>
  </si>
  <si>
    <t>SAL/00000001/23-24</t>
  </si>
  <si>
    <t>PV0911923-24</t>
  </si>
  <si>
    <t>TF/SC/DDP/BATCH:AIRTT-FCY-TT - INWARD REMITTANCE:REF NO-0026523IRT015765SGD5000 000:00265</t>
  </si>
  <si>
    <t>Singapore $5000 Dollars Received @ 3,08,000/-</t>
  </si>
  <si>
    <t>PV0961323-24</t>
  </si>
  <si>
    <t>TF/SC/DDP/BATCH:AIRTT-FCY-TT - INWARD REMITTANCE:REF NO-0026523IRT016107SGD5000 000</t>
  </si>
  <si>
    <t>Singapore $5000 Dollars Received @ 3,07,500/-</t>
  </si>
  <si>
    <t>PV1070123-24</t>
  </si>
  <si>
    <t>TF/SC/DDP/BATCH:AIRTT-FCY-TT - INWARD REMITTANCE:REF NO-0026523IRT016750SGD5000</t>
  </si>
  <si>
    <t>BEING SINGAPORE $5000 RECEIVED Rs.3,04,400/-</t>
  </si>
  <si>
    <t>PV1122123-24</t>
  </si>
  <si>
    <t>BEING SINGAPORE $6436.330 RECEIVED Rs.3,91,651/-</t>
  </si>
  <si>
    <t>SAL/00000002/23-24</t>
  </si>
  <si>
    <t>DN/00000917/23-24</t>
  </si>
  <si>
    <t>Export Invoice No. SAL/00000001/2023-24,Dated.07/07/2023 Excess Indian Currency Received</t>
  </si>
  <si>
    <t>PV1323023-24</t>
  </si>
  <si>
    <t>TF/SC/DDP/BATCH:BFOBC-EXP COLL BILL-REALISED::REF NO-0026523EBP007503SGD4786 460</t>
  </si>
  <si>
    <t>$4786.46 Singapore Dollars Received agaist SI/002/23-24</t>
  </si>
  <si>
    <t>DN/00001151/23-24</t>
  </si>
  <si>
    <t>Export Invoice No. SAL/002/2023-24,Dated.24/08/2023 Excess Indian Currency Received</t>
  </si>
  <si>
    <t>SAL/00000003/23-24</t>
  </si>
  <si>
    <t>SAL/00000004/23-24</t>
  </si>
  <si>
    <t>PV1693923-24</t>
  </si>
  <si>
    <t>TF/SC/DDP/BATCH:BFOBC-EXP COLL BILL-REALISED::REF NO-0026523EBP008374SGD22088 900</t>
  </si>
  <si>
    <t>$22088.90 Singapore Dollars Received agaist SI/003/23-24</t>
  </si>
  <si>
    <t>DN/00004836/23-24</t>
  </si>
  <si>
    <t>Export Invoice No. SAL/003/2023-24,Dated.09/10/2023 Excess Indian Currency Received</t>
  </si>
  <si>
    <t>SAL/00000005/23-24</t>
  </si>
  <si>
    <t>PV1997723-24</t>
  </si>
  <si>
    <t>BY TF/SC/DDP/BATCH:BFOBC-EXP COLL BILL-REALISED::REF NO-0026523EBP009082SGD29435 750:00265</t>
  </si>
  <si>
    <t>DN/00004837/23-24</t>
  </si>
  <si>
    <t>Export Invoice No. SAL/004/2023-24,Dated.20/10/2023 Excess Indian Currency Received</t>
  </si>
  <si>
    <t>SAL/00000006/23-24</t>
  </si>
  <si>
    <t>BY HAND TAKEN BY SUMAN SIR TO SINGAPOOR</t>
  </si>
  <si>
    <t>PV2486223-24</t>
  </si>
  <si>
    <t>TF/SC/DDP/BATCH:AIRTT-FCY-TT - INWARD REMITTANCE:REF NO-0026524IRT024391SGD$10000</t>
  </si>
  <si>
    <t>Being Singapore $10000 Received Rs.6,14,500/-</t>
  </si>
  <si>
    <t>PV2683223-24</t>
  </si>
  <si>
    <t>TF/SC/DDP/BATCH:BFOBC-EXP COLL BILL-REALISED::REF NO-0026524EBP010927SGD5439 020:00265</t>
  </si>
  <si>
    <t>Being Singapore $5439.02 Received</t>
  </si>
  <si>
    <t>DN/00004838/23-24</t>
  </si>
  <si>
    <t>Export Invoice No. SAL/005/2023-24,Dated.20/12/2023 Excess Indian Currency Received</t>
  </si>
  <si>
    <t>SAL/00000001/24-25</t>
  </si>
  <si>
    <t>PV0205324-25</t>
  </si>
  <si>
    <t>TF/SC/DDP/BATCH:AIRTT-FCY-TT - INWARD REMITTANCE:REF NO-0026524IRT026908SGD10000</t>
  </si>
  <si>
    <t>Being Singapore $10000 Received Rs.6,10,100/- against Bill No.SAL006</t>
  </si>
  <si>
    <t>PV0572424-25</t>
  </si>
  <si>
    <t>BY TF/SC/DDP/BATCH:AIRTT-FCY-TT - INWARD REMITTANCE:REF NO-0026524IRT029838SGD6994 390:00265</t>
  </si>
  <si>
    <t>Being Singapore $6994.39 Received</t>
  </si>
  <si>
    <t>PV0778724-25</t>
  </si>
  <si>
    <t>TF/SC/DDP/BATCH:BFOBC-EXP COLL BILL-REALISED::REF NO-0026524EBP013506SGD5000</t>
  </si>
  <si>
    <t>DN/00000865/24-25</t>
  </si>
  <si>
    <t>Export Invoice No. SAL/006/2023-24,Dated.19/02/2024 Excess Indian Currency Received</t>
  </si>
  <si>
    <t>PV1639224-25</t>
  </si>
  <si>
    <t>AIRTT-FCY-TT - INWARD REMITTANCE:REF NO-0026524IRT036383SGD5000</t>
  </si>
  <si>
    <t>STORE WISE BALANCES</t>
  </si>
  <si>
    <t>PARTUCULARS</t>
  </si>
  <si>
    <t>BALANCE</t>
  </si>
  <si>
    <t>OLD S1 BALANCE</t>
  </si>
  <si>
    <t>NEW S1 NALANCE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</si>
</sst>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\ hh:mm"/>
    <numFmt numFmtId="179" formatCode="#,##0.00;\(#,##0.00\)"/>
    <numFmt numFmtId="180" formatCode="#,##0.0"/>
    <numFmt numFmtId="181" formatCode="#,##0.00000000"/>
    <numFmt numFmtId="182" formatCode="#,##0.00000000000000"/>
  </numFmts>
  <fonts count="46">
    <font>
      <sz val="11"/>
      <name val="Calibri"/>
      <charset val="134"/>
    </font>
    <font>
      <b/>
      <sz val="13"/>
      <name val="Calibri"/>
      <charset val="134"/>
    </font>
    <font>
      <b/>
      <sz val="11"/>
      <name val="Calibri"/>
      <charset val="134"/>
    </font>
    <font>
      <sz val="9"/>
      <name val="Calibri"/>
      <charset val="134"/>
    </font>
    <font>
      <b/>
      <sz val="9"/>
      <name val="Calibri"/>
      <charset val="134"/>
    </font>
    <font>
      <u/>
      <sz val="9"/>
      <color rgb="FF0000FF"/>
      <name val="Calibri"/>
      <charset val="134"/>
    </font>
    <font>
      <sz val="11"/>
      <name val="Calibri"/>
      <charset val="134"/>
    </font>
    <font>
      <sz val="9"/>
      <color rgb="FFFF0000"/>
      <name val="Calibri"/>
      <charset val="134"/>
    </font>
    <font>
      <b/>
      <sz val="11"/>
      <color rgb="FFFF0000"/>
      <name val="Calibri"/>
      <charset val="134"/>
    </font>
    <font>
      <u/>
      <sz val="9"/>
      <name val="Calibri"/>
      <charset val="134"/>
    </font>
    <font>
      <i/>
      <sz val="9"/>
      <color rgb="FF0000FF"/>
      <name val="Calibri"/>
      <charset val="134"/>
    </font>
    <font>
      <sz val="16"/>
      <name val="Calibri"/>
      <charset val="134"/>
    </font>
    <font>
      <sz val="14"/>
      <color theme="0"/>
      <name val="Calibri"/>
      <charset val="134"/>
    </font>
    <font>
      <b/>
      <sz val="26"/>
      <color theme="0"/>
      <name val="Calibri"/>
      <charset val="134"/>
    </font>
    <font>
      <b/>
      <sz val="16"/>
      <color theme="0"/>
      <name val="Calibri"/>
      <charset val="134"/>
    </font>
    <font>
      <sz val="12"/>
      <name val="Times New Roman"/>
      <charset val="134"/>
    </font>
    <font>
      <sz val="14"/>
      <name val="Calibri"/>
      <charset val="134"/>
    </font>
    <font>
      <b/>
      <sz val="28"/>
      <color theme="0"/>
      <name val="Calibri"/>
      <charset val="134"/>
    </font>
    <font>
      <b/>
      <sz val="16"/>
      <name val="Calibri"/>
      <charset val="134"/>
    </font>
    <font>
      <sz val="12"/>
      <name val="Calibri"/>
      <charset val="134"/>
    </font>
    <font>
      <sz val="9"/>
      <name val="Times New Roman"/>
      <charset val="134"/>
    </font>
    <font>
      <sz val="12"/>
      <color theme="1"/>
      <name val="Times New Roman"/>
      <charset val="134"/>
    </font>
    <font>
      <u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color rgb="FF000000"/>
      <name val="Calibri"/>
      <charset val="134"/>
    </font>
    <font>
      <sz val="9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0" fillId="0" borderId="0" applyFont="0" applyFill="0" applyBorder="0" applyAlignment="0" applyProtection="0"/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6" borderId="2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" borderId="24" applyNumberFormat="0" applyAlignment="0" applyProtection="0">
      <alignment vertical="center"/>
    </xf>
    <xf numFmtId="0" fontId="34" fillId="8" borderId="25" applyNumberFormat="0" applyAlignment="0" applyProtection="0">
      <alignment vertical="center"/>
    </xf>
    <xf numFmtId="0" fontId="35" fillId="8" borderId="24" applyNumberFormat="0" applyAlignment="0" applyProtection="0">
      <alignment vertical="center"/>
    </xf>
    <xf numFmtId="0" fontId="36" fillId="9" borderId="26" applyNumberFormat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1" fillId="0" borderId="0">
      <alignment horizontal="center" vertical="center" wrapText="1"/>
    </xf>
    <xf numFmtId="0" fontId="2" fillId="0" borderId="0">
      <alignment horizontal="center" vertical="center" wrapText="1"/>
    </xf>
    <xf numFmtId="0" fontId="10" fillId="0" borderId="18">
      <alignment horizontal="center" vertical="center" wrapText="1"/>
    </xf>
    <xf numFmtId="0" fontId="3" fillId="0" borderId="18">
      <alignment horizontal="right" vertical="center" wrapText="1"/>
    </xf>
    <xf numFmtId="0" fontId="3" fillId="0" borderId="0">
      <alignment horizontal="center" vertical="center" wrapText="1"/>
    </xf>
    <xf numFmtId="0" fontId="4" fillId="2" borderId="17">
      <alignment horizontal="left" vertical="center" wrapText="1"/>
    </xf>
    <xf numFmtId="0" fontId="4" fillId="2" borderId="17">
      <alignment horizontal="right" vertical="center" wrapText="1"/>
    </xf>
    <xf numFmtId="0" fontId="3" fillId="3" borderId="0">
      <alignment horizontal="left" vertical="top" wrapText="1"/>
    </xf>
    <xf numFmtId="0" fontId="5" fillId="3" borderId="0">
      <alignment horizontal="left" vertical="top" wrapText="1"/>
    </xf>
    <xf numFmtId="178" fontId="3" fillId="3" borderId="0">
      <alignment horizontal="left" vertical="top" wrapText="1"/>
    </xf>
    <xf numFmtId="179" fontId="3" fillId="3" borderId="0">
      <alignment horizontal="right" vertical="top" wrapText="1"/>
    </xf>
    <xf numFmtId="0" fontId="3" fillId="0" borderId="18">
      <alignment horizontal="left" vertical="center" wrapText="1"/>
    </xf>
  </cellStyleXfs>
  <cellXfs count="143">
    <xf numFmtId="0" fontId="0" fillId="0" borderId="0" xfId="0"/>
    <xf numFmtId="0" fontId="1" fillId="0" borderId="0" xfId="49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3" fillId="0" borderId="0" xfId="53" applyFont="1" applyBorder="1" applyAlignment="1">
      <alignment horizontal="center" vertical="center"/>
    </xf>
    <xf numFmtId="0" fontId="4" fillId="2" borderId="1" xfId="54" applyFont="1" applyBorder="1" applyAlignment="1">
      <alignment horizontal="left" vertical="center"/>
    </xf>
    <xf numFmtId="0" fontId="3" fillId="3" borderId="1" xfId="56" applyFont="1" applyBorder="1" applyAlignment="1">
      <alignment horizontal="left" vertical="top"/>
    </xf>
    <xf numFmtId="0" fontId="5" fillId="3" borderId="1" xfId="57" applyFont="1" applyBorder="1" applyAlignment="1">
      <alignment horizontal="left" vertical="top"/>
    </xf>
    <xf numFmtId="58" fontId="3" fillId="3" borderId="1" xfId="58" applyNumberFormat="1" applyFont="1" applyBorder="1" applyAlignment="1">
      <alignment horizontal="left" vertical="top"/>
    </xf>
    <xf numFmtId="178" fontId="3" fillId="3" borderId="1" xfId="58" applyNumberFormat="1" applyFont="1" applyBorder="1" applyAlignment="1">
      <alignment horizontal="left" vertical="top"/>
    </xf>
    <xf numFmtId="0" fontId="3" fillId="2" borderId="1" xfId="56" applyFont="1" applyFill="1" applyBorder="1" applyAlignment="1">
      <alignment horizontal="left" vertical="top"/>
    </xf>
    <xf numFmtId="0" fontId="5" fillId="2" borderId="1" xfId="57" applyFont="1" applyFill="1" applyBorder="1" applyAlignment="1">
      <alignment horizontal="left" vertical="top"/>
    </xf>
    <xf numFmtId="58" fontId="3" fillId="2" borderId="1" xfId="58" applyNumberFormat="1" applyFont="1" applyFill="1" applyBorder="1" applyAlignment="1">
      <alignment horizontal="left" vertical="top"/>
    </xf>
    <xf numFmtId="178" fontId="3" fillId="2" borderId="1" xfId="58" applyNumberFormat="1" applyFont="1" applyFill="1" applyBorder="1" applyAlignment="1">
      <alignment horizontal="left" vertical="top"/>
    </xf>
    <xf numFmtId="58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6" fillId="0" borderId="6" xfId="0" applyFont="1" applyBorder="1"/>
    <xf numFmtId="176" fontId="0" fillId="0" borderId="6" xfId="1" applyFont="1" applyBorder="1"/>
    <xf numFmtId="0" fontId="6" fillId="0" borderId="1" xfId="0" applyFont="1" applyBorder="1"/>
    <xf numFmtId="176" fontId="0" fillId="0" borderId="1" xfId="1" applyFont="1" applyBorder="1"/>
    <xf numFmtId="0" fontId="6" fillId="0" borderId="7" xfId="0" applyFont="1" applyBorder="1"/>
    <xf numFmtId="176" fontId="0" fillId="0" borderId="7" xfId="1" applyFont="1" applyBorder="1"/>
    <xf numFmtId="0" fontId="2" fillId="0" borderId="2" xfId="0" applyFont="1" applyBorder="1"/>
    <xf numFmtId="176" fontId="2" fillId="0" borderId="3" xfId="1" applyFont="1" applyBorder="1"/>
    <xf numFmtId="0" fontId="4" fillId="2" borderId="1" xfId="55" applyFont="1" applyBorder="1" applyAlignment="1">
      <alignment horizontal="right" vertical="center"/>
    </xf>
    <xf numFmtId="179" fontId="3" fillId="3" borderId="1" xfId="59" applyNumberFormat="1" applyFont="1" applyBorder="1" applyAlignment="1">
      <alignment horizontal="right" vertical="top"/>
    </xf>
    <xf numFmtId="179" fontId="3" fillId="2" borderId="1" xfId="59" applyNumberFormat="1" applyFont="1" applyFill="1" applyBorder="1" applyAlignment="1">
      <alignment horizontal="right" vertical="top"/>
    </xf>
    <xf numFmtId="179" fontId="7" fillId="2" borderId="1" xfId="59" applyNumberFormat="1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2" fillId="0" borderId="8" xfId="0" applyFont="1" applyBorder="1"/>
    <xf numFmtId="0" fontId="2" fillId="0" borderId="3" xfId="0" applyFont="1" applyBorder="1"/>
    <xf numFmtId="15" fontId="0" fillId="0" borderId="6" xfId="0" applyNumberFormat="1" applyBorder="1"/>
    <xf numFmtId="0" fontId="0" fillId="0" borderId="6" xfId="0" applyBorder="1"/>
    <xf numFmtId="15" fontId="0" fillId="0" borderId="1" xfId="0" applyNumberFormat="1" applyBorder="1"/>
    <xf numFmtId="0" fontId="0" fillId="0" borderId="1" xfId="0" applyBorder="1"/>
    <xf numFmtId="15" fontId="0" fillId="0" borderId="7" xfId="0" applyNumberFormat="1" applyBorder="1"/>
    <xf numFmtId="0" fontId="0" fillId="0" borderId="7" xfId="0" applyBorder="1"/>
    <xf numFmtId="0" fontId="2" fillId="0" borderId="8" xfId="0" applyFont="1" applyBorder="1" applyAlignment="1">
      <alignment horizontal="center"/>
    </xf>
    <xf numFmtId="0" fontId="0" fillId="0" borderId="0" xfId="0" applyAlignment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Border="1" applyAlignment="1"/>
    <xf numFmtId="0" fontId="2" fillId="0" borderId="8" xfId="0" applyFont="1" applyBorder="1" applyAlignment="1"/>
    <xf numFmtId="0" fontId="2" fillId="0" borderId="3" xfId="0" applyFont="1" applyBorder="1" applyAlignment="1"/>
    <xf numFmtId="15" fontId="0" fillId="0" borderId="6" xfId="0" applyNumberFormat="1" applyBorder="1" applyAlignment="1"/>
    <xf numFmtId="0" fontId="0" fillId="0" borderId="6" xfId="0" applyBorder="1" applyAlignment="1"/>
    <xf numFmtId="0" fontId="0" fillId="0" borderId="1" xfId="0" applyBorder="1" applyAlignment="1"/>
    <xf numFmtId="15" fontId="0" fillId="0" borderId="1" xfId="0" applyNumberFormat="1" applyBorder="1" applyAlignment="1"/>
    <xf numFmtId="15" fontId="0" fillId="0" borderId="7" xfId="0" applyNumberFormat="1" applyBorder="1" applyAlignment="1"/>
    <xf numFmtId="0" fontId="0" fillId="0" borderId="7" xfId="0" applyBorder="1" applyAlignment="1"/>
    <xf numFmtId="0" fontId="8" fillId="4" borderId="2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8" fillId="4" borderId="3" xfId="0" applyFont="1" applyFill="1" applyBorder="1" applyAlignment="1"/>
    <xf numFmtId="0" fontId="0" fillId="4" borderId="0" xfId="0" applyFill="1" applyAlignment="1"/>
    <xf numFmtId="0" fontId="4" fillId="2" borderId="17" xfId="54" applyFont="1" applyBorder="1" applyAlignment="1">
      <alignment horizontal="left" vertical="center"/>
    </xf>
    <xf numFmtId="0" fontId="3" fillId="3" borderId="0" xfId="56" applyFont="1" applyAlignment="1">
      <alignment horizontal="left" vertical="top"/>
    </xf>
    <xf numFmtId="0" fontId="5" fillId="3" borderId="0" xfId="57" applyFont="1" applyAlignment="1">
      <alignment horizontal="left" vertical="top"/>
    </xf>
    <xf numFmtId="178" fontId="3" fillId="3" borderId="0" xfId="58" applyNumberFormat="1" applyFont="1" applyAlignment="1">
      <alignment horizontal="left" vertical="top"/>
    </xf>
    <xf numFmtId="0" fontId="3" fillId="2" borderId="0" xfId="56" applyFont="1" applyFill="1" applyAlignment="1">
      <alignment horizontal="left" vertical="top"/>
    </xf>
    <xf numFmtId="0" fontId="5" fillId="2" borderId="0" xfId="57" applyFont="1" applyFill="1" applyAlignment="1">
      <alignment horizontal="left" vertical="top"/>
    </xf>
    <xf numFmtId="178" fontId="3" fillId="2" borderId="0" xfId="58" applyNumberFormat="1" applyFont="1" applyFill="1" applyAlignment="1">
      <alignment horizontal="left" vertical="top"/>
    </xf>
    <xf numFmtId="0" fontId="9" fillId="3" borderId="0" xfId="57" applyFont="1" applyAlignment="1">
      <alignment horizontal="left" vertical="top"/>
    </xf>
    <xf numFmtId="0" fontId="4" fillId="2" borderId="17" xfId="55" applyFont="1" applyBorder="1" applyAlignment="1">
      <alignment horizontal="right" vertical="center"/>
    </xf>
    <xf numFmtId="179" fontId="3" fillId="3" borderId="0" xfId="59" applyNumberFormat="1" applyFont="1" applyAlignment="1">
      <alignment horizontal="right" vertical="top"/>
    </xf>
    <xf numFmtId="179" fontId="3" fillId="2" borderId="0" xfId="59" applyNumberFormat="1" applyFont="1" applyFill="1" applyAlignment="1">
      <alignment horizontal="right" vertical="top"/>
    </xf>
    <xf numFmtId="0" fontId="3" fillId="0" borderId="18" xfId="60" applyFont="1" applyBorder="1" applyAlignment="1">
      <alignment horizontal="left" vertical="center"/>
    </xf>
    <xf numFmtId="0" fontId="10" fillId="0" borderId="18" xfId="51" applyFont="1" applyBorder="1" applyAlignment="1">
      <alignment horizontal="center" vertical="center"/>
    </xf>
    <xf numFmtId="0" fontId="3" fillId="0" borderId="18" xfId="52" applyFont="1" applyBorder="1" applyAlignment="1">
      <alignment horizontal="right" vertical="center"/>
    </xf>
    <xf numFmtId="0" fontId="11" fillId="0" borderId="0" xfId="0" applyFont="1" applyAlignment="1">
      <alignment wrapText="1"/>
    </xf>
    <xf numFmtId="0" fontId="0" fillId="4" borderId="0" xfId="0" applyFill="1"/>
    <xf numFmtId="0" fontId="6" fillId="0" borderId="0" xfId="0" applyFont="1"/>
    <xf numFmtId="3" fontId="0" fillId="5" borderId="0" xfId="0" applyNumberFormat="1" applyFill="1"/>
    <xf numFmtId="3" fontId="12" fillId="5" borderId="0" xfId="0" applyNumberFormat="1" applyFont="1" applyFill="1"/>
    <xf numFmtId="0" fontId="13" fillId="5" borderId="1" xfId="0" applyFont="1" applyFill="1" applyBorder="1"/>
    <xf numFmtId="0" fontId="14" fillId="5" borderId="7" xfId="55" applyFont="1" applyFill="1" applyBorder="1" applyAlignment="1">
      <alignment horizontal="center" vertical="center" wrapText="1"/>
    </xf>
    <xf numFmtId="0" fontId="14" fillId="5" borderId="7" xfId="54" applyFont="1" applyFill="1" applyBorder="1" applyAlignment="1">
      <alignment horizontal="center" vertical="center" wrapText="1"/>
    </xf>
    <xf numFmtId="0" fontId="15" fillId="0" borderId="1" xfId="56" applyFont="1" applyFill="1" applyBorder="1" applyAlignment="1">
      <alignment horizontal="left" vertical="top"/>
    </xf>
    <xf numFmtId="0" fontId="15" fillId="0" borderId="1" xfId="57" applyFont="1" applyFill="1" applyBorder="1" applyAlignment="1">
      <alignment horizontal="left" vertical="top"/>
    </xf>
    <xf numFmtId="58" fontId="15" fillId="0" borderId="1" xfId="58" applyNumberFormat="1" applyFont="1" applyFill="1" applyBorder="1" applyAlignment="1">
      <alignment horizontal="left" vertical="top"/>
    </xf>
    <xf numFmtId="4" fontId="15" fillId="0" borderId="1" xfId="0" applyNumberFormat="1" applyFont="1" applyBorder="1"/>
    <xf numFmtId="0" fontId="15" fillId="0" borderId="1" xfId="0" applyFont="1" applyBorder="1"/>
    <xf numFmtId="3" fontId="16" fillId="0" borderId="0" xfId="0" applyNumberFormat="1" applyFont="1"/>
    <xf numFmtId="0" fontId="13" fillId="5" borderId="19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3" fontId="17" fillId="5" borderId="1" xfId="0" applyNumberFormat="1" applyFont="1" applyFill="1" applyBorder="1" applyAlignment="1">
      <alignment horizontal="center"/>
    </xf>
    <xf numFmtId="0" fontId="14" fillId="5" borderId="0" xfId="55" applyFont="1" applyFill="1" applyBorder="1" applyAlignment="1">
      <alignment horizontal="center" vertical="center" wrapText="1"/>
    </xf>
    <xf numFmtId="180" fontId="12" fillId="5" borderId="0" xfId="0" applyNumberFormat="1" applyFont="1" applyFill="1"/>
    <xf numFmtId="180" fontId="0" fillId="0" borderId="0" xfId="0" applyNumberFormat="1"/>
    <xf numFmtId="0" fontId="18" fillId="5" borderId="20" xfId="55" applyFont="1" applyFill="1" applyBorder="1" applyAlignment="1">
      <alignment horizontal="center" vertical="center" wrapText="1"/>
    </xf>
    <xf numFmtId="181" fontId="0" fillId="0" borderId="0" xfId="0" applyNumberFormat="1"/>
    <xf numFmtId="4" fontId="6" fillId="0" borderId="0" xfId="0" applyNumberFormat="1" applyFont="1"/>
    <xf numFmtId="3" fontId="15" fillId="0" borderId="1" xfId="0" applyNumberFormat="1" applyFont="1" applyBorder="1"/>
    <xf numFmtId="179" fontId="3" fillId="2" borderId="0" xfId="59" applyFill="1" applyAlignment="1">
      <alignment horizontal="right" vertical="top"/>
    </xf>
    <xf numFmtId="182" fontId="0" fillId="0" borderId="0" xfId="0" applyNumberFormat="1"/>
    <xf numFmtId="178" fontId="15" fillId="0" borderId="1" xfId="58" applyFont="1" applyFill="1" applyBorder="1" applyAlignment="1">
      <alignment horizontal="left" vertical="top"/>
    </xf>
    <xf numFmtId="179" fontId="15" fillId="0" borderId="1" xfId="59" applyFont="1" applyFill="1" applyBorder="1" applyAlignment="1">
      <alignment horizontal="right" vertical="top"/>
    </xf>
    <xf numFmtId="2" fontId="15" fillId="0" borderId="1" xfId="58" applyNumberFormat="1" applyFont="1" applyFill="1" applyBorder="1" applyAlignment="1">
      <alignment horizontal="left" vertical="top"/>
    </xf>
    <xf numFmtId="0" fontId="19" fillId="0" borderId="1" xfId="56" applyFont="1" applyFill="1" applyBorder="1" applyAlignment="1">
      <alignment horizontal="left" vertical="top"/>
    </xf>
    <xf numFmtId="0" fontId="19" fillId="0" borderId="1" xfId="57" applyFont="1" applyFill="1" applyBorder="1" applyAlignment="1">
      <alignment horizontal="left" vertical="top"/>
    </xf>
    <xf numFmtId="58" fontId="19" fillId="0" borderId="1" xfId="58" applyNumberFormat="1" applyFont="1" applyFill="1" applyBorder="1" applyAlignment="1">
      <alignment horizontal="left" vertical="top"/>
    </xf>
    <xf numFmtId="179" fontId="19" fillId="0" borderId="1" xfId="59" applyFont="1" applyFill="1" applyBorder="1" applyAlignment="1">
      <alignment horizontal="right" vertical="top"/>
    </xf>
    <xf numFmtId="179" fontId="20" fillId="0" borderId="1" xfId="59" applyFont="1" applyFill="1" applyBorder="1" applyAlignment="1">
      <alignment horizontal="right" vertical="top"/>
    </xf>
    <xf numFmtId="0" fontId="3" fillId="0" borderId="1" xfId="56" applyFill="1" applyBorder="1" applyAlignment="1">
      <alignment horizontal="left" vertical="top"/>
    </xf>
    <xf numFmtId="0" fontId="3" fillId="0" borderId="1" xfId="57" applyFont="1" applyFill="1" applyBorder="1" applyAlignment="1">
      <alignment horizontal="left" vertical="top"/>
    </xf>
    <xf numFmtId="0" fontId="21" fillId="0" borderId="6" xfId="56" applyFont="1" applyFill="1" applyBorder="1" applyAlignment="1">
      <alignment horizontal="left" vertical="top"/>
    </xf>
    <xf numFmtId="0" fontId="3" fillId="0" borderId="0" xfId="56" applyFill="1" applyAlignment="1">
      <alignment horizontal="left" vertical="top"/>
    </xf>
    <xf numFmtId="0" fontId="22" fillId="0" borderId="20" xfId="57" applyFont="1" applyFill="1" applyBorder="1" applyAlignment="1">
      <alignment horizontal="left" vertical="top"/>
    </xf>
    <xf numFmtId="58" fontId="3" fillId="0" borderId="0" xfId="58" applyNumberFormat="1" applyFill="1" applyAlignment="1">
      <alignment horizontal="left" vertical="top"/>
    </xf>
    <xf numFmtId="0" fontId="21" fillId="0" borderId="20" xfId="0" applyFont="1" applyBorder="1"/>
    <xf numFmtId="179" fontId="21" fillId="0" borderId="20" xfId="59" applyFont="1" applyFill="1" applyBorder="1" applyAlignment="1">
      <alignment horizontal="right" vertical="top"/>
    </xf>
    <xf numFmtId="4" fontId="21" fillId="0" borderId="20" xfId="0" applyNumberFormat="1" applyFont="1" applyBorder="1"/>
    <xf numFmtId="0" fontId="21" fillId="4" borderId="1" xfId="57" applyFont="1" applyFill="1" applyBorder="1" applyAlignment="1">
      <alignment horizontal="left" vertical="top"/>
    </xf>
    <xf numFmtId="178" fontId="3" fillId="4" borderId="1" xfId="58" applyFont="1" applyFill="1" applyBorder="1" applyAlignment="1">
      <alignment horizontal="left" vertical="top"/>
    </xf>
    <xf numFmtId="0" fontId="21" fillId="0" borderId="1" xfId="0" applyFont="1" applyFill="1" applyBorder="1"/>
    <xf numFmtId="179" fontId="21" fillId="0" borderId="1" xfId="59" applyFont="1" applyFill="1" applyBorder="1" applyAlignment="1">
      <alignment horizontal="right" vertical="top"/>
    </xf>
    <xf numFmtId="4" fontId="21" fillId="0" borderId="1" xfId="0" applyNumberFormat="1" applyFont="1" applyFill="1" applyBorder="1"/>
    <xf numFmtId="0" fontId="21" fillId="0" borderId="7" xfId="0" applyFont="1" applyFill="1" applyBorder="1"/>
    <xf numFmtId="179" fontId="21" fillId="0" borderId="7" xfId="59" applyFont="1" applyFill="1" applyBorder="1" applyAlignment="1">
      <alignment horizontal="right" vertical="top"/>
    </xf>
    <xf numFmtId="4" fontId="21" fillId="0" borderId="7" xfId="0" applyNumberFormat="1" applyFont="1" applyFill="1" applyBorder="1"/>
    <xf numFmtId="0" fontId="3" fillId="4" borderId="1" xfId="57" applyFont="1" applyFill="1" applyBorder="1" applyAlignment="1">
      <alignment horizontal="left" vertical="top"/>
    </xf>
    <xf numFmtId="179" fontId="3" fillId="0" borderId="1" xfId="59" applyFill="1" applyBorder="1" applyAlignment="1">
      <alignment horizontal="right" vertical="top"/>
    </xf>
    <xf numFmtId="4" fontId="21" fillId="0" borderId="6" xfId="0" applyNumberFormat="1" applyFont="1" applyBorder="1"/>
    <xf numFmtId="0" fontId="21" fillId="0" borderId="0" xfId="0" applyFont="1"/>
    <xf numFmtId="179" fontId="3" fillId="0" borderId="0" xfId="59" applyFill="1" applyAlignment="1">
      <alignment horizontal="right" vertical="top"/>
    </xf>
    <xf numFmtId="179" fontId="3" fillId="4" borderId="1" xfId="59" applyFont="1" applyFill="1" applyBorder="1" applyAlignment="1">
      <alignment horizontal="right" vertical="top"/>
    </xf>
    <xf numFmtId="4" fontId="21" fillId="0" borderId="7" xfId="59" applyNumberFormat="1" applyFont="1" applyFill="1" applyBorder="1" applyAlignment="1">
      <alignment horizontal="right" vertical="top"/>
    </xf>
    <xf numFmtId="0" fontId="21" fillId="0" borderId="19" xfId="0" applyFont="1" applyFill="1" applyBorder="1"/>
    <xf numFmtId="4" fontId="21" fillId="0" borderId="1" xfId="59" applyNumberFormat="1" applyFont="1" applyFill="1" applyBorder="1" applyAlignment="1">
      <alignment horizontal="right" vertical="top"/>
    </xf>
    <xf numFmtId="0" fontId="23" fillId="0" borderId="1" xfId="0" applyFont="1" applyFill="1" applyBorder="1"/>
    <xf numFmtId="179" fontId="23" fillId="0" borderId="1" xfId="59" applyFont="1" applyFill="1" applyBorder="1" applyAlignment="1">
      <alignment horizontal="right" vertical="top"/>
    </xf>
    <xf numFmtId="4" fontId="23" fillId="0" borderId="1" xfId="0" applyNumberFormat="1" applyFont="1" applyFill="1" applyBorder="1"/>
    <xf numFmtId="4" fontId="23" fillId="0" borderId="1" xfId="59" applyNumberFormat="1" applyFont="1" applyFill="1" applyBorder="1" applyAlignment="1">
      <alignment horizontal="right" vertical="top"/>
    </xf>
    <xf numFmtId="0" fontId="23" fillId="0" borderId="19" xfId="0" applyFont="1" applyFill="1" applyBorder="1"/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wr_0" xfId="49"/>
    <cellStyle name="wr_1" xfId="50"/>
    <cellStyle name="wr_10" xfId="51"/>
    <cellStyle name="wr_11" xfId="52"/>
    <cellStyle name="wr_2" xfId="53"/>
    <cellStyle name="wr_3" xfId="54"/>
    <cellStyle name="wr_4" xfId="55"/>
    <cellStyle name="wr_5" xfId="56"/>
    <cellStyle name="wr_6" xfId="57"/>
    <cellStyle name="wr_7" xfId="58"/>
    <cellStyle name="wr_8" xfId="59"/>
    <cellStyle name="wr_9" xfId="60"/>
  </cellStyles>
  <dxfs count="18"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numFmt numFmtId="183" formatCode="dd/mm/yyyy"/>
      <fill>
        <patternFill patternType="none"/>
      </fill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alignment horizontal="righ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Times New Roman"/>
        <scheme val="none"/>
        <strike val="0"/>
        <sz val="12"/>
        <color theme="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18</xdr:col>
      <xdr:colOff>323850</xdr:colOff>
      <xdr:row>0</xdr:row>
      <xdr:rowOff>142875</xdr:rowOff>
    </xdr:from>
    <xdr:to>
      <xdr:col>20</xdr:col>
      <xdr:colOff>342900</xdr:colOff>
      <xdr:row>2</xdr:row>
      <xdr:rowOff>304799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3" name="Leg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eg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326100" y="142875"/>
              <a:ext cx="1819275" cy="856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eg" sourceName="Ledger">
  <extLst>
    <x:ext xmlns:x15="http://schemas.microsoft.com/office/spreadsheetml/2010/11/main" uri="{2F2917AC-EB37-4324-AD4E-5DD8C200BD13}">
      <x15:tableSlicerCache tableId="1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eg" cache="Slicer_Leg" caption="Ledger" rowHeight="241300"/>
</slicers>
</file>

<file path=xl/tables/table1.xml><?xml version="1.0" encoding="utf-8"?>
<table xmlns="http://schemas.openxmlformats.org/spreadsheetml/2006/main" id="1" name="Table1" displayName="Table1" ref="A3:R521" totalsRowShown="0">
  <autoFilter xmlns:etc="http://www.wps.cn/officeDocument/2017/etCustomData" ref="A3:R521" etc:filterBottomFollowUsedRange="0"/>
  <sortState ref="A3:R521">
    <sortCondition ref="D3:D441"/>
  </sortState>
  <tableColumns count="18">
    <tableColumn id="13" name="Sub Ledger" dataDxfId="0"/>
    <tableColumn id="1" name="Type" dataDxfId="1"/>
    <tableColumn id="2" name="Entry No" dataDxfId="2"/>
    <tableColumn id="3" name="Entry Date" dataDxfId="3"/>
    <tableColumn id="4" name="Sale Invoice" dataDxfId="4"/>
    <tableColumn id="5" name="Sale Return" dataDxfId="5"/>
    <tableColumn id="6" name="Voucher (AR/AP)" dataDxfId="6"/>
    <tableColumn id="7" name="Closing Balance" dataDxfId="7">
      <calculatedColumnFormula>H3+E4-F4-G4</calculatedColumnFormula>
    </tableColumn>
    <tableColumn id="17" name="Sales Invoice " dataDxfId="8">
      <calculatedColumnFormula>Table1[[#This Row],[Sale Invoice]]</calculatedColumnFormula>
    </tableColumn>
    <tableColumn id="16" name="Sales Returns" dataDxfId="9">
      <calculatedColumnFormula>Table1[[#This Row],[Sale Invoice]]</calculatedColumnFormula>
    </tableColumn>
    <tableColumn id="15" name="AR/AP" dataDxfId="10">
      <calculatedColumnFormula>Table1[[#This Row],[Sale Invoice]]</calculatedColumnFormula>
    </tableColumn>
    <tableColumn id="14" name="Closing Balances " dataDxfId="11">
      <calculatedColumnFormula>Table1[[#This Row],[Sale Invoice]]</calculatedColumnFormula>
    </tableColumn>
    <tableColumn id="8" name="Ledger" dataDxfId="12"/>
    <tableColumn id="9" name="Sale Invoice2" dataDxfId="13"/>
    <tableColumn id="10" name="Sale Return2" dataDxfId="14"/>
    <tableColumn id="11" name="Voucher (AR/AP)4" dataDxfId="15"/>
    <tableColumn id="12" name="Closing Balance5" dataDxfId="16"/>
    <tableColumn id="18" name="Closing Balance6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S521"/>
  <sheetViews>
    <sheetView showGridLines="0" workbookViewId="0">
      <pane ySplit="3" topLeftCell="A4" activePane="bottomLeft" state="frozen"/>
      <selection/>
      <selection pane="bottomLeft" activeCell="D27" sqref="D27"/>
    </sheetView>
  </sheetViews>
  <sheetFormatPr defaultColWidth="9" defaultRowHeight="15"/>
  <cols>
    <col min="1" max="1" width="26.4285714285714" customWidth="1"/>
    <col min="2" max="2" width="17" customWidth="1"/>
    <col min="3" max="3" width="23" customWidth="1"/>
    <col min="4" max="4" width="14.7142857142857" customWidth="1"/>
    <col min="5" max="5" width="17.7142857142857" hidden="1" customWidth="1"/>
    <col min="6" max="6" width="15.5714285714286" hidden="1" customWidth="1"/>
    <col min="7" max="7" width="16.4285714285714" hidden="1" customWidth="1"/>
    <col min="8" max="8" width="17.2857142857143" hidden="1" customWidth="1"/>
    <col min="9" max="12" width="17.2857142857143" customWidth="1"/>
    <col min="13" max="13" width="11.1428571428571" customWidth="1"/>
    <col min="14" max="14" width="19.5714285714286" customWidth="1"/>
    <col min="15" max="15" width="19" customWidth="1"/>
    <col min="16" max="16" width="26" customWidth="1"/>
    <col min="17" max="17" width="23.8571428571429" customWidth="1"/>
    <col min="18" max="18" width="20.1428571428571" customWidth="1"/>
    <col min="19" max="19" width="18" customWidth="1"/>
  </cols>
  <sheetData>
    <row r="1" ht="18.75" spans="5:19">
      <c r="E1" s="81">
        <f>SUBTOTAL(9,E4:E521)</f>
        <v>32461228.95</v>
      </c>
      <c r="F1" s="81">
        <f>SUBTOTAL(9,F4:F521)</f>
        <v>2423722.2</v>
      </c>
      <c r="G1" s="81">
        <f>SUBTOTAL(9,G4:G521)</f>
        <v>22876930</v>
      </c>
      <c r="H1" s="82">
        <f>E1-F1-G1</f>
        <v>7160576.75</v>
      </c>
      <c r="I1" s="81">
        <f>SUBTOTAL(9,I4:I521)</f>
        <v>43820299.74</v>
      </c>
      <c r="J1" s="81">
        <f>SUBTOTAL(9,J4:J521)</f>
        <v>1767060.97</v>
      </c>
      <c r="K1" s="81">
        <f>SUBTOTAL(9,K4:K521)</f>
        <v>37371700</v>
      </c>
      <c r="L1" s="82">
        <f>I1-J1-K1</f>
        <v>4681538.77000001</v>
      </c>
      <c r="M1" s="91"/>
      <c r="N1" s="81">
        <f>SUBTOTAL(9,N4:N521)</f>
        <v>5127333.82</v>
      </c>
      <c r="O1" s="81">
        <f>SUBTOTAL(9,O4:O521)</f>
        <v>1374133.44</v>
      </c>
      <c r="P1" s="81">
        <f>SUBTOTAL(9,P4:P521)</f>
        <v>2975000</v>
      </c>
      <c r="Q1" s="96">
        <f>N1-O1-P1</f>
        <v>778200.38</v>
      </c>
      <c r="S1" s="97"/>
    </row>
    <row r="2" ht="36" spans="1:19">
      <c r="A2" s="83"/>
      <c r="B2" s="83"/>
      <c r="C2" s="83"/>
      <c r="D2" s="83"/>
      <c r="E2" s="83"/>
      <c r="F2" s="83"/>
      <c r="G2" s="83"/>
      <c r="H2" s="83"/>
      <c r="I2" s="92" t="s">
        <v>0</v>
      </c>
      <c r="J2" s="93"/>
      <c r="K2" s="93"/>
      <c r="L2" s="93"/>
      <c r="M2" s="81"/>
      <c r="N2" s="94" t="s">
        <v>1</v>
      </c>
      <c r="O2" s="94"/>
      <c r="P2" s="94"/>
      <c r="Q2" s="94"/>
      <c r="S2" s="97"/>
    </row>
    <row r="3" s="78" customFormat="1" ht="42" spans="1:18">
      <c r="A3" s="84" t="s">
        <v>2</v>
      </c>
      <c r="B3" s="85" t="s">
        <v>3</v>
      </c>
      <c r="C3" s="85" t="s">
        <v>4</v>
      </c>
      <c r="D3" s="85" t="s">
        <v>5</v>
      </c>
      <c r="E3" s="84" t="s">
        <v>6</v>
      </c>
      <c r="F3" s="84" t="s">
        <v>7</v>
      </c>
      <c r="G3" s="84" t="s">
        <v>8</v>
      </c>
      <c r="H3" s="84" t="s">
        <v>9</v>
      </c>
      <c r="I3" s="95" t="s">
        <v>10</v>
      </c>
      <c r="J3" s="95" t="s">
        <v>11</v>
      </c>
      <c r="K3" s="95" t="s">
        <v>12</v>
      </c>
      <c r="L3" s="95" t="s">
        <v>13</v>
      </c>
      <c r="M3" s="95" t="s">
        <v>14</v>
      </c>
      <c r="N3" s="84" t="s">
        <v>15</v>
      </c>
      <c r="O3" s="84" t="s">
        <v>16</v>
      </c>
      <c r="P3" s="84" t="s">
        <v>17</v>
      </c>
      <c r="Q3" s="84" t="s">
        <v>18</v>
      </c>
      <c r="R3" s="98" t="s">
        <v>19</v>
      </c>
    </row>
    <row r="4" ht="15.75" spans="1:18">
      <c r="A4" s="86" t="s">
        <v>20</v>
      </c>
      <c r="B4" s="86" t="s">
        <v>6</v>
      </c>
      <c r="C4" s="87" t="s">
        <v>21</v>
      </c>
      <c r="D4" s="88">
        <v>44475</v>
      </c>
      <c r="E4" s="89">
        <v>168780.03</v>
      </c>
      <c r="F4" s="89">
        <v>0</v>
      </c>
      <c r="G4" s="89">
        <v>0</v>
      </c>
      <c r="H4" s="89">
        <f>E4-F4-G4</f>
        <v>168780.03</v>
      </c>
      <c r="I4" s="89">
        <v>168780.03</v>
      </c>
      <c r="J4" s="89">
        <v>0</v>
      </c>
      <c r="K4" s="89">
        <v>0</v>
      </c>
      <c r="L4" s="89">
        <f>I4-J4-K4</f>
        <v>168780.03</v>
      </c>
      <c r="M4" s="90" t="s">
        <v>22</v>
      </c>
      <c r="N4" s="90"/>
      <c r="O4" s="90"/>
      <c r="P4" s="90"/>
      <c r="Q4" s="90"/>
      <c r="R4" s="90"/>
    </row>
    <row r="5" ht="15.75" spans="1:18">
      <c r="A5" s="86" t="s">
        <v>20</v>
      </c>
      <c r="B5" s="86" t="s">
        <v>6</v>
      </c>
      <c r="C5" s="87" t="s">
        <v>23</v>
      </c>
      <c r="D5" s="88">
        <v>44488</v>
      </c>
      <c r="E5" s="89">
        <v>167350.02</v>
      </c>
      <c r="F5" s="89">
        <v>0</v>
      </c>
      <c r="G5" s="89">
        <v>0</v>
      </c>
      <c r="H5" s="89">
        <f t="shared" ref="H5:H68" si="0">H4+E5-F5-G5</f>
        <v>336130.05</v>
      </c>
      <c r="I5" s="89">
        <v>167350.02</v>
      </c>
      <c r="J5" s="89">
        <v>0</v>
      </c>
      <c r="K5" s="89">
        <v>0</v>
      </c>
      <c r="L5" s="89">
        <f>L4+Table1[[#This Row],[Sales Invoice ]]-Table1[[#This Row],[Sales Returns]]-Table1[[#This Row],[AR/AP]]</f>
        <v>336130.05</v>
      </c>
      <c r="M5" s="90" t="s">
        <v>22</v>
      </c>
      <c r="N5" s="90"/>
      <c r="O5" s="90"/>
      <c r="P5" s="90"/>
      <c r="Q5" s="90"/>
      <c r="R5" s="90"/>
    </row>
    <row r="6" ht="15.75" spans="1:18">
      <c r="A6" s="86" t="s">
        <v>20</v>
      </c>
      <c r="B6" s="86" t="s">
        <v>8</v>
      </c>
      <c r="C6" s="87" t="s">
        <v>24</v>
      </c>
      <c r="D6" s="88">
        <v>44509</v>
      </c>
      <c r="E6" s="89">
        <v>0</v>
      </c>
      <c r="F6" s="89">
        <v>0</v>
      </c>
      <c r="G6" s="89">
        <v>126585</v>
      </c>
      <c r="H6" s="89">
        <f t="shared" si="0"/>
        <v>209545.05</v>
      </c>
      <c r="I6" s="89">
        <v>0</v>
      </c>
      <c r="J6" s="89">
        <v>0</v>
      </c>
      <c r="K6" s="89">
        <v>126585</v>
      </c>
      <c r="L6" s="89">
        <f>L5+Table1[[#This Row],[Sales Invoice ]]-Table1[[#This Row],[Sales Returns]]-Table1[[#This Row],[AR/AP]]</f>
        <v>209545.05</v>
      </c>
      <c r="M6" s="90" t="s">
        <v>22</v>
      </c>
      <c r="N6" s="90"/>
      <c r="O6" s="90"/>
      <c r="P6" s="90"/>
      <c r="Q6" s="90"/>
      <c r="R6" s="90"/>
    </row>
    <row r="7" ht="15.75" spans="1:18">
      <c r="A7" s="86" t="s">
        <v>20</v>
      </c>
      <c r="B7" s="86" t="s">
        <v>6</v>
      </c>
      <c r="C7" s="87" t="s">
        <v>25</v>
      </c>
      <c r="D7" s="88">
        <v>44510</v>
      </c>
      <c r="E7" s="89">
        <v>23169.98</v>
      </c>
      <c r="F7" s="89">
        <v>0</v>
      </c>
      <c r="G7" s="89">
        <v>0</v>
      </c>
      <c r="H7" s="89">
        <f t="shared" si="0"/>
        <v>232715.03</v>
      </c>
      <c r="I7" s="89">
        <v>23169.98</v>
      </c>
      <c r="J7" s="89">
        <v>0</v>
      </c>
      <c r="K7" s="89">
        <v>0</v>
      </c>
      <c r="L7" s="89">
        <f>L6+Table1[[#This Row],[Sales Invoice ]]-Table1[[#This Row],[Sales Returns]]-Table1[[#This Row],[AR/AP]]</f>
        <v>232715.03</v>
      </c>
      <c r="M7" s="90" t="s">
        <v>22</v>
      </c>
      <c r="N7" s="90"/>
      <c r="O7" s="90"/>
      <c r="P7" s="90"/>
      <c r="Q7" s="90"/>
      <c r="R7" s="90"/>
    </row>
    <row r="8" ht="15.75" spans="1:18">
      <c r="A8" s="86" t="s">
        <v>20</v>
      </c>
      <c r="B8" s="86" t="s">
        <v>8</v>
      </c>
      <c r="C8" s="87" t="s">
        <v>26</v>
      </c>
      <c r="D8" s="88">
        <v>44515</v>
      </c>
      <c r="E8" s="89">
        <v>0</v>
      </c>
      <c r="F8" s="89">
        <v>0</v>
      </c>
      <c r="G8" s="89">
        <v>50000</v>
      </c>
      <c r="H8" s="89">
        <f t="shared" si="0"/>
        <v>182715.03</v>
      </c>
      <c r="I8" s="89">
        <v>0</v>
      </c>
      <c r="J8" s="89">
        <v>0</v>
      </c>
      <c r="K8" s="89">
        <v>50000</v>
      </c>
      <c r="L8" s="89">
        <f>L7+Table1[[#This Row],[Sales Invoice ]]-Table1[[#This Row],[Sales Returns]]-Table1[[#This Row],[AR/AP]]</f>
        <v>182715.03</v>
      </c>
      <c r="M8" s="90" t="s">
        <v>22</v>
      </c>
      <c r="N8" s="90"/>
      <c r="O8" s="90"/>
      <c r="P8" s="90"/>
      <c r="Q8" s="90"/>
      <c r="R8" s="90"/>
    </row>
    <row r="9" ht="15.75" spans="1:19">
      <c r="A9" s="86" t="s">
        <v>20</v>
      </c>
      <c r="B9" s="86" t="s">
        <v>6</v>
      </c>
      <c r="C9" s="87" t="s">
        <v>27</v>
      </c>
      <c r="D9" s="88">
        <v>44516</v>
      </c>
      <c r="E9" s="89">
        <v>149271.87</v>
      </c>
      <c r="F9" s="89">
        <v>0</v>
      </c>
      <c r="G9" s="89">
        <v>0</v>
      </c>
      <c r="H9" s="89">
        <f t="shared" si="0"/>
        <v>331986.9</v>
      </c>
      <c r="I9" s="89">
        <v>149271.87</v>
      </c>
      <c r="J9" s="89">
        <v>0</v>
      </c>
      <c r="K9" s="89">
        <v>0</v>
      </c>
      <c r="L9" s="89">
        <f>L8+Table1[[#This Row],[Sales Invoice ]]-Table1[[#This Row],[Sales Returns]]-Table1[[#This Row],[AR/AP]]</f>
        <v>331986.9</v>
      </c>
      <c r="M9" s="90" t="s">
        <v>22</v>
      </c>
      <c r="N9" s="90"/>
      <c r="O9" s="90"/>
      <c r="P9" s="90"/>
      <c r="Q9" s="90"/>
      <c r="R9" s="90"/>
      <c r="S9" s="99"/>
    </row>
    <row r="10" ht="15.75" spans="1:19">
      <c r="A10" s="86" t="s">
        <v>20</v>
      </c>
      <c r="B10" s="86" t="s">
        <v>6</v>
      </c>
      <c r="C10" s="87" t="s">
        <v>28</v>
      </c>
      <c r="D10" s="88">
        <v>44523</v>
      </c>
      <c r="E10" s="89">
        <v>126257.15</v>
      </c>
      <c r="F10" s="89">
        <v>0</v>
      </c>
      <c r="G10" s="89">
        <v>0</v>
      </c>
      <c r="H10" s="89">
        <f t="shared" si="0"/>
        <v>458244.05</v>
      </c>
      <c r="I10" s="89">
        <v>126257.15</v>
      </c>
      <c r="J10" s="89">
        <v>0</v>
      </c>
      <c r="K10" s="89">
        <v>0</v>
      </c>
      <c r="L10" s="89">
        <f>L9+Table1[[#This Row],[Sales Invoice ]]-Table1[[#This Row],[Sales Returns]]-Table1[[#This Row],[AR/AP]]</f>
        <v>458244.05</v>
      </c>
      <c r="M10" s="90" t="s">
        <v>22</v>
      </c>
      <c r="N10" s="90"/>
      <c r="O10" s="90"/>
      <c r="P10" s="90"/>
      <c r="Q10" s="90"/>
      <c r="R10" s="90"/>
      <c r="S10" s="100"/>
    </row>
    <row r="11" ht="15.75" spans="1:18">
      <c r="A11" s="86" t="s">
        <v>20</v>
      </c>
      <c r="B11" s="86" t="s">
        <v>6</v>
      </c>
      <c r="C11" s="87" t="s">
        <v>29</v>
      </c>
      <c r="D11" s="88">
        <v>44529</v>
      </c>
      <c r="E11" s="89">
        <v>183599.63</v>
      </c>
      <c r="F11" s="89">
        <v>0</v>
      </c>
      <c r="G11" s="89">
        <v>0</v>
      </c>
      <c r="H11" s="89">
        <f t="shared" si="0"/>
        <v>641843.68</v>
      </c>
      <c r="I11" s="89">
        <v>183599.63</v>
      </c>
      <c r="J11" s="89">
        <v>0</v>
      </c>
      <c r="K11" s="89">
        <v>0</v>
      </c>
      <c r="L11" s="89">
        <f>L10+Table1[[#This Row],[Sales Invoice ]]-Table1[[#This Row],[Sales Returns]]-Table1[[#This Row],[AR/AP]]</f>
        <v>641843.68</v>
      </c>
      <c r="M11" s="90" t="s">
        <v>22</v>
      </c>
      <c r="N11" s="90"/>
      <c r="O11" s="90"/>
      <c r="P11" s="90"/>
      <c r="Q11" s="90"/>
      <c r="R11" s="90"/>
    </row>
    <row r="12" ht="15.75" spans="1:19">
      <c r="A12" s="86" t="s">
        <v>20</v>
      </c>
      <c r="B12" s="86" t="s">
        <v>6</v>
      </c>
      <c r="C12" s="87" t="s">
        <v>30</v>
      </c>
      <c r="D12" s="88">
        <v>44532</v>
      </c>
      <c r="E12" s="89">
        <v>64207.56</v>
      </c>
      <c r="F12" s="89">
        <v>0</v>
      </c>
      <c r="G12" s="89">
        <v>0</v>
      </c>
      <c r="H12" s="89">
        <f t="shared" si="0"/>
        <v>706051.24</v>
      </c>
      <c r="I12" s="89">
        <v>64207.56</v>
      </c>
      <c r="J12" s="89">
        <v>0</v>
      </c>
      <c r="K12" s="89">
        <v>0</v>
      </c>
      <c r="L12" s="89">
        <f>L11+Table1[[#This Row],[Sales Invoice ]]-Table1[[#This Row],[Sales Returns]]-Table1[[#This Row],[AR/AP]]</f>
        <v>706051.24</v>
      </c>
      <c r="M12" s="90" t="s">
        <v>22</v>
      </c>
      <c r="N12" s="90"/>
      <c r="O12" s="90"/>
      <c r="P12" s="90"/>
      <c r="Q12" s="90"/>
      <c r="R12" s="90"/>
      <c r="S12" s="99"/>
    </row>
    <row r="13" ht="15.75" spans="1:18">
      <c r="A13" s="86" t="s">
        <v>20</v>
      </c>
      <c r="B13" s="86" t="s">
        <v>6</v>
      </c>
      <c r="C13" s="87" t="s">
        <v>31</v>
      </c>
      <c r="D13" s="88">
        <v>44537</v>
      </c>
      <c r="E13" s="89">
        <v>162899.94</v>
      </c>
      <c r="F13" s="89">
        <v>0</v>
      </c>
      <c r="G13" s="89">
        <v>0</v>
      </c>
      <c r="H13" s="89">
        <f t="shared" si="0"/>
        <v>868951.18</v>
      </c>
      <c r="I13" s="89">
        <v>162899.94</v>
      </c>
      <c r="J13" s="89">
        <v>0</v>
      </c>
      <c r="K13" s="89">
        <v>0</v>
      </c>
      <c r="L13" s="89">
        <f>L12+Table1[[#This Row],[Sales Invoice ]]-Table1[[#This Row],[Sales Returns]]-Table1[[#This Row],[AR/AP]]</f>
        <v>868951.18</v>
      </c>
      <c r="M13" s="90" t="s">
        <v>22</v>
      </c>
      <c r="N13" s="90"/>
      <c r="O13" s="90"/>
      <c r="P13" s="90"/>
      <c r="Q13" s="90"/>
      <c r="R13" s="90"/>
    </row>
    <row r="14" ht="15.75" spans="1:18">
      <c r="A14" s="86" t="s">
        <v>20</v>
      </c>
      <c r="B14" s="86" t="s">
        <v>6</v>
      </c>
      <c r="C14" s="87" t="s">
        <v>32</v>
      </c>
      <c r="D14" s="88">
        <v>44541</v>
      </c>
      <c r="E14" s="89">
        <v>60009.03</v>
      </c>
      <c r="F14" s="89">
        <v>0</v>
      </c>
      <c r="G14" s="90">
        <v>0</v>
      </c>
      <c r="H14" s="89">
        <f t="shared" si="0"/>
        <v>928960.21</v>
      </c>
      <c r="I14" s="89">
        <v>60009.03</v>
      </c>
      <c r="J14" s="89">
        <v>0</v>
      </c>
      <c r="K14" s="90">
        <v>0</v>
      </c>
      <c r="L14" s="89">
        <f>L13+Table1[[#This Row],[Sales Invoice ]]-Table1[[#This Row],[Sales Returns]]-Table1[[#This Row],[AR/AP]]</f>
        <v>928960.21</v>
      </c>
      <c r="M14" s="90" t="s">
        <v>22</v>
      </c>
      <c r="N14" s="90"/>
      <c r="O14" s="90"/>
      <c r="P14" s="90"/>
      <c r="Q14" s="90"/>
      <c r="R14" s="90"/>
    </row>
    <row r="15" ht="15.75" spans="1:18">
      <c r="A15" s="86" t="s">
        <v>20</v>
      </c>
      <c r="B15" s="86" t="s">
        <v>8</v>
      </c>
      <c r="C15" s="87" t="s">
        <v>33</v>
      </c>
      <c r="D15" s="88">
        <v>44545</v>
      </c>
      <c r="E15" s="89">
        <v>0</v>
      </c>
      <c r="F15" s="89">
        <v>0</v>
      </c>
      <c r="G15" s="89">
        <v>75512</v>
      </c>
      <c r="H15" s="89">
        <f t="shared" si="0"/>
        <v>853448.21</v>
      </c>
      <c r="I15" s="89">
        <v>0</v>
      </c>
      <c r="J15" s="89">
        <v>0</v>
      </c>
      <c r="K15" s="89">
        <v>75512</v>
      </c>
      <c r="L15" s="89">
        <f>L14+Table1[[#This Row],[Sales Invoice ]]-Table1[[#This Row],[Sales Returns]]-Table1[[#This Row],[AR/AP]]</f>
        <v>853448.21</v>
      </c>
      <c r="M15" s="90" t="s">
        <v>22</v>
      </c>
      <c r="N15" s="90"/>
      <c r="O15" s="90"/>
      <c r="P15" s="90"/>
      <c r="Q15" s="90"/>
      <c r="R15" s="90"/>
    </row>
    <row r="16" ht="15.75" spans="1:18">
      <c r="A16" s="86" t="s">
        <v>20</v>
      </c>
      <c r="B16" s="86" t="s">
        <v>6</v>
      </c>
      <c r="C16" s="87" t="s">
        <v>34</v>
      </c>
      <c r="D16" s="88">
        <v>44547</v>
      </c>
      <c r="E16" s="89">
        <v>134599.62</v>
      </c>
      <c r="F16" s="89">
        <v>0</v>
      </c>
      <c r="G16" s="89">
        <v>0</v>
      </c>
      <c r="H16" s="89">
        <f t="shared" si="0"/>
        <v>988047.83</v>
      </c>
      <c r="I16" s="89">
        <v>134599.62</v>
      </c>
      <c r="J16" s="89">
        <v>0</v>
      </c>
      <c r="K16" s="89">
        <v>0</v>
      </c>
      <c r="L16" s="89">
        <f>L15+Table1[[#This Row],[Sales Invoice ]]-Table1[[#This Row],[Sales Returns]]-Table1[[#This Row],[AR/AP]]</f>
        <v>988047.83</v>
      </c>
      <c r="M16" s="90" t="s">
        <v>22</v>
      </c>
      <c r="N16" s="90"/>
      <c r="O16" s="90"/>
      <c r="P16" s="90"/>
      <c r="Q16" s="90"/>
      <c r="R16" s="90"/>
    </row>
    <row r="17" ht="15.75" spans="1:18">
      <c r="A17" s="86" t="s">
        <v>20</v>
      </c>
      <c r="B17" s="86" t="s">
        <v>6</v>
      </c>
      <c r="C17" s="87" t="s">
        <v>35</v>
      </c>
      <c r="D17" s="88">
        <v>44554</v>
      </c>
      <c r="E17" s="89">
        <v>235383.24</v>
      </c>
      <c r="F17" s="89">
        <v>0</v>
      </c>
      <c r="G17" s="89">
        <v>0</v>
      </c>
      <c r="H17" s="89">
        <f t="shared" si="0"/>
        <v>1223431.07</v>
      </c>
      <c r="I17" s="89">
        <v>235383.24</v>
      </c>
      <c r="J17" s="89">
        <v>0</v>
      </c>
      <c r="K17" s="89">
        <v>0</v>
      </c>
      <c r="L17" s="89">
        <f>L16+Table1[[#This Row],[Sales Invoice ]]-Table1[[#This Row],[Sales Returns]]-Table1[[#This Row],[AR/AP]]</f>
        <v>1223431.07</v>
      </c>
      <c r="M17" s="90" t="s">
        <v>22</v>
      </c>
      <c r="N17" s="90"/>
      <c r="O17" s="90"/>
      <c r="P17" s="90"/>
      <c r="Q17" s="90"/>
      <c r="R17" s="90"/>
    </row>
    <row r="18" ht="15.75" spans="1:18">
      <c r="A18" s="86" t="s">
        <v>20</v>
      </c>
      <c r="B18" s="86" t="s">
        <v>8</v>
      </c>
      <c r="C18" s="87" t="s">
        <v>36</v>
      </c>
      <c r="D18" s="88">
        <v>44554</v>
      </c>
      <c r="E18" s="89">
        <v>0</v>
      </c>
      <c r="F18" s="89">
        <v>0</v>
      </c>
      <c r="G18" s="89">
        <v>15957</v>
      </c>
      <c r="H18" s="89">
        <f t="shared" si="0"/>
        <v>1207474.07</v>
      </c>
      <c r="I18" s="89">
        <v>0</v>
      </c>
      <c r="J18" s="89">
        <v>0</v>
      </c>
      <c r="K18" s="89">
        <v>15957</v>
      </c>
      <c r="L18" s="89">
        <f>L17+Table1[[#This Row],[Sales Invoice ]]-Table1[[#This Row],[Sales Returns]]-Table1[[#This Row],[AR/AP]]</f>
        <v>1207474.07</v>
      </c>
      <c r="M18" s="90" t="s">
        <v>22</v>
      </c>
      <c r="N18" s="90"/>
      <c r="O18" s="90"/>
      <c r="P18" s="90"/>
      <c r="Q18" s="90"/>
      <c r="R18" s="90"/>
    </row>
    <row r="19" ht="15.75" spans="1:18">
      <c r="A19" s="86" t="s">
        <v>20</v>
      </c>
      <c r="B19" s="86" t="s">
        <v>6</v>
      </c>
      <c r="C19" s="87" t="s">
        <v>37</v>
      </c>
      <c r="D19" s="88">
        <v>44557</v>
      </c>
      <c r="E19" s="89">
        <v>111010.69</v>
      </c>
      <c r="F19" s="89">
        <v>0</v>
      </c>
      <c r="G19" s="89">
        <v>0</v>
      </c>
      <c r="H19" s="89">
        <f t="shared" si="0"/>
        <v>1318484.76</v>
      </c>
      <c r="I19" s="89">
        <v>111010.69</v>
      </c>
      <c r="J19" s="89">
        <v>0</v>
      </c>
      <c r="K19" s="89">
        <v>0</v>
      </c>
      <c r="L19" s="89">
        <f>L18+Table1[[#This Row],[Sales Invoice ]]-Table1[[#This Row],[Sales Returns]]-Table1[[#This Row],[AR/AP]]</f>
        <v>1318484.76</v>
      </c>
      <c r="M19" s="90" t="s">
        <v>22</v>
      </c>
      <c r="N19" s="90"/>
      <c r="O19" s="90"/>
      <c r="P19" s="90"/>
      <c r="Q19" s="90"/>
      <c r="R19" s="90"/>
    </row>
    <row r="20" ht="15.75" spans="1:18">
      <c r="A20" s="86" t="s">
        <v>20</v>
      </c>
      <c r="B20" s="86" t="s">
        <v>6</v>
      </c>
      <c r="C20" s="87" t="s">
        <v>38</v>
      </c>
      <c r="D20" s="88">
        <v>44561</v>
      </c>
      <c r="E20" s="89">
        <v>50455.08</v>
      </c>
      <c r="F20" s="89">
        <v>0</v>
      </c>
      <c r="G20" s="89">
        <v>0</v>
      </c>
      <c r="H20" s="89">
        <f t="shared" si="0"/>
        <v>1368939.84</v>
      </c>
      <c r="I20" s="89">
        <v>50455.08</v>
      </c>
      <c r="J20" s="89">
        <v>0</v>
      </c>
      <c r="K20" s="89">
        <v>0</v>
      </c>
      <c r="L20" s="89">
        <f>L19+Table1[[#This Row],[Sales Invoice ]]-Table1[[#This Row],[Sales Returns]]-Table1[[#This Row],[AR/AP]]</f>
        <v>1368939.84</v>
      </c>
      <c r="M20" s="90" t="s">
        <v>22</v>
      </c>
      <c r="N20" s="90"/>
      <c r="O20" s="90"/>
      <c r="P20" s="90"/>
      <c r="Q20" s="90"/>
      <c r="R20" s="90"/>
    </row>
    <row r="21" ht="15.75" spans="1:18">
      <c r="A21" s="86" t="s">
        <v>20</v>
      </c>
      <c r="B21" s="86" t="s">
        <v>8</v>
      </c>
      <c r="C21" s="87" t="s">
        <v>39</v>
      </c>
      <c r="D21" s="88">
        <v>44573</v>
      </c>
      <c r="E21" s="89">
        <v>0</v>
      </c>
      <c r="F21" s="89">
        <v>0</v>
      </c>
      <c r="G21" s="89">
        <v>100000</v>
      </c>
      <c r="H21" s="89">
        <f t="shared" si="0"/>
        <v>1268939.84</v>
      </c>
      <c r="I21" s="89">
        <v>0</v>
      </c>
      <c r="J21" s="89">
        <v>0</v>
      </c>
      <c r="K21" s="89">
        <v>100000</v>
      </c>
      <c r="L21" s="89">
        <f>L20+Table1[[#This Row],[Sales Invoice ]]-Table1[[#This Row],[Sales Returns]]-Table1[[#This Row],[AR/AP]]</f>
        <v>1268939.84</v>
      </c>
      <c r="M21" s="90" t="s">
        <v>22</v>
      </c>
      <c r="N21" s="90"/>
      <c r="O21" s="90"/>
      <c r="P21" s="90"/>
      <c r="Q21" s="90"/>
      <c r="R21" s="90"/>
    </row>
    <row r="22" ht="15.75" spans="1:18">
      <c r="A22" s="86" t="s">
        <v>20</v>
      </c>
      <c r="B22" s="86" t="s">
        <v>8</v>
      </c>
      <c r="C22" s="87" t="s">
        <v>40</v>
      </c>
      <c r="D22" s="88">
        <v>44589</v>
      </c>
      <c r="E22" s="89">
        <v>0</v>
      </c>
      <c r="F22" s="89">
        <v>0</v>
      </c>
      <c r="G22" s="89">
        <v>50000</v>
      </c>
      <c r="H22" s="89">
        <f t="shared" si="0"/>
        <v>1218939.84</v>
      </c>
      <c r="I22" s="89">
        <v>0</v>
      </c>
      <c r="J22" s="89">
        <v>0</v>
      </c>
      <c r="K22" s="89">
        <v>50000</v>
      </c>
      <c r="L22" s="89">
        <f>L21+Table1[[#This Row],[Sales Invoice ]]-Table1[[#This Row],[Sales Returns]]-Table1[[#This Row],[AR/AP]]</f>
        <v>1218939.84</v>
      </c>
      <c r="M22" s="90" t="s">
        <v>22</v>
      </c>
      <c r="N22" s="90"/>
      <c r="O22" s="90"/>
      <c r="P22" s="90"/>
      <c r="Q22" s="90"/>
      <c r="R22" s="90"/>
    </row>
    <row r="23" ht="15.75" spans="1:19">
      <c r="A23" s="86" t="s">
        <v>20</v>
      </c>
      <c r="B23" s="86" t="s">
        <v>7</v>
      </c>
      <c r="C23" s="87" t="s">
        <v>41</v>
      </c>
      <c r="D23" s="88">
        <v>44611</v>
      </c>
      <c r="E23" s="89">
        <v>0</v>
      </c>
      <c r="F23" s="89">
        <v>36815.07</v>
      </c>
      <c r="G23" s="89">
        <v>0</v>
      </c>
      <c r="H23" s="89">
        <f t="shared" si="0"/>
        <v>1182124.77</v>
      </c>
      <c r="I23" s="89">
        <v>0</v>
      </c>
      <c r="J23" s="89">
        <v>36815.07</v>
      </c>
      <c r="K23" s="89">
        <v>0</v>
      </c>
      <c r="L23" s="89">
        <f>L22+Table1[[#This Row],[Sales Invoice ]]-Table1[[#This Row],[Sales Returns]]-Table1[[#This Row],[AR/AP]]</f>
        <v>1182124.77</v>
      </c>
      <c r="M23" s="90" t="s">
        <v>22</v>
      </c>
      <c r="N23" s="90"/>
      <c r="O23" s="90"/>
      <c r="P23" s="90"/>
      <c r="Q23" s="90"/>
      <c r="R23" s="101"/>
      <c r="S23" s="102"/>
    </row>
    <row r="24" ht="15.75" spans="1:18">
      <c r="A24" s="86" t="s">
        <v>20</v>
      </c>
      <c r="B24" s="86" t="s">
        <v>7</v>
      </c>
      <c r="C24" s="87" t="s">
        <v>42</v>
      </c>
      <c r="D24" s="88">
        <v>44611</v>
      </c>
      <c r="E24" s="89">
        <v>0</v>
      </c>
      <c r="F24" s="89">
        <v>35992.28</v>
      </c>
      <c r="G24" s="89">
        <v>0</v>
      </c>
      <c r="H24" s="89">
        <f t="shared" si="0"/>
        <v>1146132.49</v>
      </c>
      <c r="I24" s="89">
        <v>0</v>
      </c>
      <c r="J24" s="89">
        <v>35992.28</v>
      </c>
      <c r="K24" s="89">
        <v>0</v>
      </c>
      <c r="L24" s="89">
        <f>L23+Table1[[#This Row],[Sales Invoice ]]-Table1[[#This Row],[Sales Returns]]-Table1[[#This Row],[AR/AP]]</f>
        <v>1146132.49</v>
      </c>
      <c r="M24" s="90" t="s">
        <v>22</v>
      </c>
      <c r="N24" s="90"/>
      <c r="O24" s="90"/>
      <c r="P24" s="90"/>
      <c r="Q24" s="90"/>
      <c r="R24" s="90"/>
    </row>
    <row r="25" ht="15.75" spans="1:18">
      <c r="A25" s="86" t="s">
        <v>20</v>
      </c>
      <c r="B25" s="86" t="s">
        <v>7</v>
      </c>
      <c r="C25" s="87" t="s">
        <v>43</v>
      </c>
      <c r="D25" s="88">
        <v>44611</v>
      </c>
      <c r="E25" s="89">
        <v>0</v>
      </c>
      <c r="F25" s="89">
        <v>37003.56</v>
      </c>
      <c r="G25" s="89">
        <v>0</v>
      </c>
      <c r="H25" s="89">
        <f t="shared" si="0"/>
        <v>1109128.93</v>
      </c>
      <c r="I25" s="89">
        <v>0</v>
      </c>
      <c r="J25" s="89">
        <v>37003.56</v>
      </c>
      <c r="K25" s="89">
        <v>0</v>
      </c>
      <c r="L25" s="89">
        <f>L24+Table1[[#This Row],[Sales Invoice ]]-Table1[[#This Row],[Sales Returns]]-Table1[[#This Row],[AR/AP]]</f>
        <v>1109128.93</v>
      </c>
      <c r="M25" s="90" t="s">
        <v>22</v>
      </c>
      <c r="N25" s="90"/>
      <c r="O25" s="90"/>
      <c r="P25" s="90"/>
      <c r="Q25" s="90"/>
      <c r="R25" s="90"/>
    </row>
    <row r="26" ht="15.75" spans="1:19">
      <c r="A26" s="86" t="s">
        <v>20</v>
      </c>
      <c r="B26" s="86" t="s">
        <v>7</v>
      </c>
      <c r="C26" s="87" t="s">
        <v>44</v>
      </c>
      <c r="D26" s="88">
        <v>44617</v>
      </c>
      <c r="E26" s="89">
        <v>0</v>
      </c>
      <c r="F26" s="89">
        <v>37376.84</v>
      </c>
      <c r="G26" s="89">
        <v>0</v>
      </c>
      <c r="H26" s="89">
        <f t="shared" si="0"/>
        <v>1071752.09</v>
      </c>
      <c r="I26" s="89">
        <v>0</v>
      </c>
      <c r="J26" s="89">
        <v>37376.84</v>
      </c>
      <c r="K26" s="89">
        <v>0</v>
      </c>
      <c r="L26" s="89">
        <f>L25+Table1[[#This Row],[Sales Invoice ]]-Table1[[#This Row],[Sales Returns]]-Table1[[#This Row],[AR/AP]]</f>
        <v>1071752.09</v>
      </c>
      <c r="M26" s="90" t="s">
        <v>22</v>
      </c>
      <c r="N26" s="90"/>
      <c r="O26" s="90"/>
      <c r="P26" s="90"/>
      <c r="Q26" s="90"/>
      <c r="R26" s="90"/>
      <c r="S26" s="103"/>
    </row>
    <row r="27" ht="15.75" spans="1:18">
      <c r="A27" s="86" t="s">
        <v>20</v>
      </c>
      <c r="B27" s="86" t="s">
        <v>7</v>
      </c>
      <c r="C27" s="87" t="s">
        <v>45</v>
      </c>
      <c r="D27" s="88">
        <v>44617</v>
      </c>
      <c r="E27" s="89">
        <v>0</v>
      </c>
      <c r="F27" s="89">
        <v>35170.96</v>
      </c>
      <c r="G27" s="89">
        <v>0</v>
      </c>
      <c r="H27" s="89">
        <f t="shared" si="0"/>
        <v>1036581.13</v>
      </c>
      <c r="I27" s="89">
        <v>0</v>
      </c>
      <c r="J27" s="89">
        <v>35170.96</v>
      </c>
      <c r="K27" s="89">
        <v>0</v>
      </c>
      <c r="L27" s="89">
        <f>L26+Table1[[#This Row],[Sales Invoice ]]-Table1[[#This Row],[Sales Returns]]-Table1[[#This Row],[AR/AP]]</f>
        <v>1036581.13</v>
      </c>
      <c r="M27" s="90" t="s">
        <v>22</v>
      </c>
      <c r="N27" s="90"/>
      <c r="O27" s="90"/>
      <c r="P27" s="90"/>
      <c r="Q27" s="90"/>
      <c r="R27" s="90"/>
    </row>
    <row r="28" ht="15.75" spans="1:18">
      <c r="A28" s="86" t="s">
        <v>20</v>
      </c>
      <c r="B28" s="86" t="s">
        <v>7</v>
      </c>
      <c r="C28" s="87" t="s">
        <v>46</v>
      </c>
      <c r="D28" s="88">
        <v>44617</v>
      </c>
      <c r="E28" s="89">
        <v>0</v>
      </c>
      <c r="F28" s="89">
        <v>36243.58</v>
      </c>
      <c r="G28" s="89">
        <v>0</v>
      </c>
      <c r="H28" s="89">
        <f t="shared" si="0"/>
        <v>1000337.55</v>
      </c>
      <c r="I28" s="89">
        <v>0</v>
      </c>
      <c r="J28" s="89">
        <v>36243.58</v>
      </c>
      <c r="K28" s="89">
        <v>0</v>
      </c>
      <c r="L28" s="89">
        <f>L27+Table1[[#This Row],[Sales Invoice ]]-Table1[[#This Row],[Sales Returns]]-Table1[[#This Row],[AR/AP]]</f>
        <v>1000337.55</v>
      </c>
      <c r="M28" s="90" t="s">
        <v>22</v>
      </c>
      <c r="N28" s="90"/>
      <c r="O28" s="90"/>
      <c r="P28" s="90"/>
      <c r="Q28" s="90"/>
      <c r="R28" s="90"/>
    </row>
    <row r="29" ht="15.75" spans="1:18">
      <c r="A29" s="86" t="s">
        <v>20</v>
      </c>
      <c r="B29" s="86" t="s">
        <v>7</v>
      </c>
      <c r="C29" s="87" t="s">
        <v>47</v>
      </c>
      <c r="D29" s="88">
        <v>44617</v>
      </c>
      <c r="E29" s="89">
        <v>0</v>
      </c>
      <c r="F29" s="89">
        <v>36291.49</v>
      </c>
      <c r="G29" s="89">
        <v>0</v>
      </c>
      <c r="H29" s="89">
        <f t="shared" si="0"/>
        <v>964046.06</v>
      </c>
      <c r="I29" s="89">
        <v>0</v>
      </c>
      <c r="J29" s="89">
        <v>36291.49</v>
      </c>
      <c r="K29" s="89">
        <v>0</v>
      </c>
      <c r="L29" s="89">
        <f>L28+Table1[[#This Row],[Sales Invoice ]]-Table1[[#This Row],[Sales Returns]]-Table1[[#This Row],[AR/AP]]</f>
        <v>964046.06</v>
      </c>
      <c r="M29" s="90" t="s">
        <v>22</v>
      </c>
      <c r="N29" s="90"/>
      <c r="O29" s="90"/>
      <c r="P29" s="90"/>
      <c r="Q29" s="90"/>
      <c r="R29" s="90"/>
    </row>
    <row r="30" ht="15.75" spans="1:18">
      <c r="A30" s="86" t="s">
        <v>20</v>
      </c>
      <c r="B30" s="86" t="s">
        <v>7</v>
      </c>
      <c r="C30" s="87" t="s">
        <v>48</v>
      </c>
      <c r="D30" s="88">
        <v>44617</v>
      </c>
      <c r="E30" s="89">
        <v>0</v>
      </c>
      <c r="F30" s="89">
        <v>36767.21</v>
      </c>
      <c r="G30" s="89">
        <v>0</v>
      </c>
      <c r="H30" s="89">
        <f t="shared" si="0"/>
        <v>927278.85</v>
      </c>
      <c r="I30" s="89">
        <v>0</v>
      </c>
      <c r="J30" s="89">
        <v>36767.21</v>
      </c>
      <c r="K30" s="89">
        <v>0</v>
      </c>
      <c r="L30" s="89">
        <f>L29+Table1[[#This Row],[Sales Invoice ]]-Table1[[#This Row],[Sales Returns]]-Table1[[#This Row],[AR/AP]]</f>
        <v>927278.85</v>
      </c>
      <c r="M30" s="90" t="s">
        <v>22</v>
      </c>
      <c r="N30" s="90"/>
      <c r="O30" s="90"/>
      <c r="P30" s="90"/>
      <c r="Q30" s="90"/>
      <c r="R30" s="90"/>
    </row>
    <row r="31" ht="15.75" spans="1:18">
      <c r="A31" s="86" t="s">
        <v>20</v>
      </c>
      <c r="B31" s="86" t="s">
        <v>8</v>
      </c>
      <c r="C31" s="87" t="s">
        <v>49</v>
      </c>
      <c r="D31" s="88">
        <v>44621</v>
      </c>
      <c r="E31" s="89">
        <v>0</v>
      </c>
      <c r="F31" s="89">
        <v>0</v>
      </c>
      <c r="G31" s="89">
        <v>50000</v>
      </c>
      <c r="H31" s="89">
        <f t="shared" si="0"/>
        <v>877278.85</v>
      </c>
      <c r="I31" s="89">
        <v>0</v>
      </c>
      <c r="J31" s="89">
        <v>0</v>
      </c>
      <c r="K31" s="89">
        <v>50000</v>
      </c>
      <c r="L31" s="89">
        <f>L30+Table1[[#This Row],[Sales Invoice ]]-Table1[[#This Row],[Sales Returns]]-Table1[[#This Row],[AR/AP]]</f>
        <v>877278.85</v>
      </c>
      <c r="M31" s="90" t="s">
        <v>22</v>
      </c>
      <c r="N31" s="90"/>
      <c r="O31" s="90"/>
      <c r="P31" s="90"/>
      <c r="Q31" s="90"/>
      <c r="R31" s="90"/>
    </row>
    <row r="32" ht="15.75" spans="1:18">
      <c r="A32" s="86" t="s">
        <v>20</v>
      </c>
      <c r="B32" s="86" t="s">
        <v>7</v>
      </c>
      <c r="C32" s="87" t="s">
        <v>50</v>
      </c>
      <c r="D32" s="88">
        <v>44625</v>
      </c>
      <c r="E32" s="89">
        <v>0</v>
      </c>
      <c r="F32" s="89">
        <v>35923.45</v>
      </c>
      <c r="G32" s="89">
        <v>0</v>
      </c>
      <c r="H32" s="89">
        <f t="shared" si="0"/>
        <v>841355.4</v>
      </c>
      <c r="I32" s="89">
        <v>0</v>
      </c>
      <c r="J32" s="89">
        <v>35923.45</v>
      </c>
      <c r="K32" s="89">
        <v>0</v>
      </c>
      <c r="L32" s="89">
        <f>L31+Table1[[#This Row],[Sales Invoice ]]-Table1[[#This Row],[Sales Returns]]-Table1[[#This Row],[AR/AP]]</f>
        <v>841355.4</v>
      </c>
      <c r="M32" s="90" t="s">
        <v>22</v>
      </c>
      <c r="N32" s="90"/>
      <c r="O32" s="90"/>
      <c r="P32" s="90"/>
      <c r="Q32" s="90"/>
      <c r="R32" s="90"/>
    </row>
    <row r="33" ht="15.75" spans="1:18">
      <c r="A33" s="86" t="s">
        <v>20</v>
      </c>
      <c r="B33" s="86" t="s">
        <v>7</v>
      </c>
      <c r="C33" s="87" t="s">
        <v>51</v>
      </c>
      <c r="D33" s="88">
        <v>44627</v>
      </c>
      <c r="E33" s="89">
        <v>0</v>
      </c>
      <c r="F33" s="89">
        <v>37466.54</v>
      </c>
      <c r="G33" s="89">
        <v>0</v>
      </c>
      <c r="H33" s="89">
        <f t="shared" si="0"/>
        <v>803888.86</v>
      </c>
      <c r="I33" s="89">
        <v>0</v>
      </c>
      <c r="J33" s="89">
        <v>37466.54</v>
      </c>
      <c r="K33" s="89">
        <v>0</v>
      </c>
      <c r="L33" s="89">
        <f>L32+Table1[[#This Row],[Sales Invoice ]]-Table1[[#This Row],[Sales Returns]]-Table1[[#This Row],[AR/AP]]</f>
        <v>803888.86</v>
      </c>
      <c r="M33" s="90" t="s">
        <v>22</v>
      </c>
      <c r="N33" s="90"/>
      <c r="O33" s="90"/>
      <c r="P33" s="90"/>
      <c r="Q33" s="90"/>
      <c r="R33" s="90"/>
    </row>
    <row r="34" ht="15.75" spans="1:18">
      <c r="A34" s="86" t="s">
        <v>20</v>
      </c>
      <c r="B34" s="86" t="s">
        <v>7</v>
      </c>
      <c r="C34" s="87" t="s">
        <v>52</v>
      </c>
      <c r="D34" s="88">
        <v>44629</v>
      </c>
      <c r="E34" s="89">
        <v>0</v>
      </c>
      <c r="F34" s="89">
        <v>37185.34</v>
      </c>
      <c r="G34" s="89">
        <v>0</v>
      </c>
      <c r="H34" s="89">
        <f t="shared" si="0"/>
        <v>766703.52</v>
      </c>
      <c r="I34" s="89">
        <v>0</v>
      </c>
      <c r="J34" s="89">
        <v>37185.34</v>
      </c>
      <c r="K34" s="89">
        <v>0</v>
      </c>
      <c r="L34" s="89">
        <f>L33+Table1[[#This Row],[Sales Invoice ]]-Table1[[#This Row],[Sales Returns]]-Table1[[#This Row],[AR/AP]]</f>
        <v>766703.52</v>
      </c>
      <c r="M34" s="90" t="s">
        <v>22</v>
      </c>
      <c r="N34" s="90"/>
      <c r="O34" s="90"/>
      <c r="P34" s="90"/>
      <c r="Q34" s="90"/>
      <c r="R34" s="90"/>
    </row>
    <row r="35" ht="15.75" spans="1:18">
      <c r="A35" s="86" t="s">
        <v>20</v>
      </c>
      <c r="B35" s="86" t="s">
        <v>7</v>
      </c>
      <c r="C35" s="87" t="s">
        <v>53</v>
      </c>
      <c r="D35" s="88">
        <v>44630</v>
      </c>
      <c r="E35" s="89">
        <v>0</v>
      </c>
      <c r="F35" s="89">
        <v>37337.17</v>
      </c>
      <c r="G35" s="89">
        <v>0</v>
      </c>
      <c r="H35" s="89">
        <f t="shared" si="0"/>
        <v>729366.35</v>
      </c>
      <c r="I35" s="89">
        <v>0</v>
      </c>
      <c r="J35" s="89">
        <v>37337.17</v>
      </c>
      <c r="K35" s="89">
        <v>0</v>
      </c>
      <c r="L35" s="89">
        <f>L34+Table1[[#This Row],[Sales Invoice ]]-Table1[[#This Row],[Sales Returns]]-Table1[[#This Row],[AR/AP]]</f>
        <v>729366.35</v>
      </c>
      <c r="M35" s="90" t="s">
        <v>22</v>
      </c>
      <c r="N35" s="90"/>
      <c r="O35" s="90"/>
      <c r="P35" s="90"/>
      <c r="Q35" s="90"/>
      <c r="R35" s="90"/>
    </row>
    <row r="36" ht="15.75" spans="1:18">
      <c r="A36" s="86" t="s">
        <v>20</v>
      </c>
      <c r="B36" s="86" t="s">
        <v>7</v>
      </c>
      <c r="C36" s="87" t="s">
        <v>54</v>
      </c>
      <c r="D36" s="88">
        <v>44631</v>
      </c>
      <c r="E36" s="89">
        <v>0</v>
      </c>
      <c r="F36" s="89">
        <v>37315.51</v>
      </c>
      <c r="G36" s="89">
        <v>0</v>
      </c>
      <c r="H36" s="89">
        <f t="shared" si="0"/>
        <v>692050.84</v>
      </c>
      <c r="I36" s="89">
        <v>0</v>
      </c>
      <c r="J36" s="89">
        <v>37315.51</v>
      </c>
      <c r="K36" s="89">
        <v>0</v>
      </c>
      <c r="L36" s="89">
        <f>L35+Table1[[#This Row],[Sales Invoice ]]-Table1[[#This Row],[Sales Returns]]-Table1[[#This Row],[AR/AP]]</f>
        <v>692050.84</v>
      </c>
      <c r="M36" s="90" t="s">
        <v>22</v>
      </c>
      <c r="N36" s="90"/>
      <c r="O36" s="90"/>
      <c r="P36" s="90"/>
      <c r="Q36" s="90"/>
      <c r="R36" s="90"/>
    </row>
    <row r="37" ht="15.75" spans="1:18">
      <c r="A37" s="86" t="s">
        <v>20</v>
      </c>
      <c r="B37" s="86" t="s">
        <v>7</v>
      </c>
      <c r="C37" s="87" t="s">
        <v>55</v>
      </c>
      <c r="D37" s="88">
        <v>44636</v>
      </c>
      <c r="E37" s="89">
        <v>0</v>
      </c>
      <c r="F37" s="89">
        <v>37720.03</v>
      </c>
      <c r="G37" s="89">
        <v>0</v>
      </c>
      <c r="H37" s="89">
        <f t="shared" si="0"/>
        <v>654330.81</v>
      </c>
      <c r="I37" s="89">
        <v>0</v>
      </c>
      <c r="J37" s="89">
        <v>37720.03</v>
      </c>
      <c r="K37" s="89">
        <v>0</v>
      </c>
      <c r="L37" s="89">
        <f>L36+Table1[[#This Row],[Sales Invoice ]]-Table1[[#This Row],[Sales Returns]]-Table1[[#This Row],[AR/AP]]</f>
        <v>654330.81</v>
      </c>
      <c r="M37" s="90" t="s">
        <v>22</v>
      </c>
      <c r="N37" s="90"/>
      <c r="O37" s="90"/>
      <c r="P37" s="90"/>
      <c r="Q37" s="90"/>
      <c r="R37" s="90"/>
    </row>
    <row r="38" ht="15.75" spans="1:18">
      <c r="A38" s="86" t="s">
        <v>20</v>
      </c>
      <c r="B38" s="86" t="s">
        <v>8</v>
      </c>
      <c r="C38" s="87" t="s">
        <v>56</v>
      </c>
      <c r="D38" s="88">
        <v>44638</v>
      </c>
      <c r="E38" s="89">
        <v>0</v>
      </c>
      <c r="F38" s="89">
        <v>0</v>
      </c>
      <c r="G38" s="89">
        <v>100000</v>
      </c>
      <c r="H38" s="89">
        <f t="shared" si="0"/>
        <v>554330.81</v>
      </c>
      <c r="I38" s="89">
        <v>0</v>
      </c>
      <c r="J38" s="89">
        <v>0</v>
      </c>
      <c r="K38" s="89">
        <v>100000</v>
      </c>
      <c r="L38" s="89">
        <f>L37+Table1[[#This Row],[Sales Invoice ]]-Table1[[#This Row],[Sales Returns]]-Table1[[#This Row],[AR/AP]]</f>
        <v>554330.81</v>
      </c>
      <c r="M38" s="90" t="s">
        <v>22</v>
      </c>
      <c r="N38" s="90"/>
      <c r="O38" s="90"/>
      <c r="P38" s="90"/>
      <c r="Q38" s="90"/>
      <c r="R38" s="90"/>
    </row>
    <row r="39" ht="15.75" spans="1:18">
      <c r="A39" s="86" t="s">
        <v>20</v>
      </c>
      <c r="B39" s="86" t="s">
        <v>7</v>
      </c>
      <c r="C39" s="87" t="s">
        <v>57</v>
      </c>
      <c r="D39" s="88">
        <v>44645</v>
      </c>
      <c r="E39" s="89">
        <v>0</v>
      </c>
      <c r="F39" s="89">
        <v>37245.68</v>
      </c>
      <c r="G39" s="89">
        <v>0</v>
      </c>
      <c r="H39" s="89">
        <f t="shared" si="0"/>
        <v>517085.13</v>
      </c>
      <c r="I39" s="89">
        <v>0</v>
      </c>
      <c r="J39" s="89">
        <v>37245.68</v>
      </c>
      <c r="K39" s="89">
        <v>0</v>
      </c>
      <c r="L39" s="89">
        <f>L38+Table1[[#This Row],[Sales Invoice ]]-Table1[[#This Row],[Sales Returns]]-Table1[[#This Row],[AR/AP]]</f>
        <v>517085.13</v>
      </c>
      <c r="M39" s="90" t="s">
        <v>22</v>
      </c>
      <c r="N39" s="90"/>
      <c r="O39" s="90"/>
      <c r="P39" s="90"/>
      <c r="Q39" s="90"/>
      <c r="R39" s="90"/>
    </row>
    <row r="40" ht="15.75" spans="1:18">
      <c r="A40" s="86" t="s">
        <v>20</v>
      </c>
      <c r="B40" s="86" t="s">
        <v>8</v>
      </c>
      <c r="C40" s="87" t="s">
        <v>58</v>
      </c>
      <c r="D40" s="88">
        <v>44645</v>
      </c>
      <c r="E40" s="89">
        <v>0</v>
      </c>
      <c r="F40" s="89">
        <v>0</v>
      </c>
      <c r="G40" s="89">
        <v>100000</v>
      </c>
      <c r="H40" s="89">
        <f t="shared" si="0"/>
        <v>417085.13</v>
      </c>
      <c r="I40" s="89">
        <v>0</v>
      </c>
      <c r="J40" s="89">
        <v>0</v>
      </c>
      <c r="K40" s="89">
        <v>100000</v>
      </c>
      <c r="L40" s="89">
        <f>L39+Table1[[#This Row],[Sales Invoice ]]-Table1[[#This Row],[Sales Returns]]-Table1[[#This Row],[AR/AP]]</f>
        <v>417085.13</v>
      </c>
      <c r="M40" s="90" t="s">
        <v>22</v>
      </c>
      <c r="N40" s="90"/>
      <c r="O40" s="90"/>
      <c r="P40" s="90"/>
      <c r="Q40" s="90"/>
      <c r="R40" s="90"/>
    </row>
    <row r="41" ht="15.75" spans="1:18">
      <c r="A41" s="86" t="s">
        <v>20</v>
      </c>
      <c r="B41" s="86" t="s">
        <v>8</v>
      </c>
      <c r="C41" s="87" t="s">
        <v>59</v>
      </c>
      <c r="D41" s="88">
        <v>44650</v>
      </c>
      <c r="E41" s="89">
        <v>0</v>
      </c>
      <c r="F41" s="89">
        <v>0</v>
      </c>
      <c r="G41" s="89">
        <v>100000</v>
      </c>
      <c r="H41" s="89">
        <f t="shared" si="0"/>
        <v>317085.13</v>
      </c>
      <c r="I41" s="89">
        <v>0</v>
      </c>
      <c r="J41" s="89">
        <v>0</v>
      </c>
      <c r="K41" s="89">
        <v>100000</v>
      </c>
      <c r="L41" s="89">
        <f>L40+Table1[[#This Row],[Sales Invoice ]]-Table1[[#This Row],[Sales Returns]]-Table1[[#This Row],[AR/AP]]</f>
        <v>317085.13</v>
      </c>
      <c r="M41" s="90" t="s">
        <v>22</v>
      </c>
      <c r="N41" s="90"/>
      <c r="O41" s="90"/>
      <c r="P41" s="90"/>
      <c r="Q41" s="90"/>
      <c r="R41" s="90"/>
    </row>
    <row r="42" ht="15.75" spans="1:18">
      <c r="A42" s="86" t="s">
        <v>20</v>
      </c>
      <c r="B42" s="86" t="s">
        <v>8</v>
      </c>
      <c r="C42" s="87" t="s">
        <v>60</v>
      </c>
      <c r="D42" s="88">
        <v>44663</v>
      </c>
      <c r="E42" s="89">
        <v>0</v>
      </c>
      <c r="F42" s="89">
        <v>0</v>
      </c>
      <c r="G42" s="89">
        <v>50000</v>
      </c>
      <c r="H42" s="89">
        <f t="shared" si="0"/>
        <v>267085.13</v>
      </c>
      <c r="I42" s="89">
        <v>0</v>
      </c>
      <c r="J42" s="89">
        <v>0</v>
      </c>
      <c r="K42" s="89">
        <v>50000</v>
      </c>
      <c r="L42" s="89">
        <f>L41+Table1[[#This Row],[Sales Invoice ]]-Table1[[#This Row],[Sales Returns]]-Table1[[#This Row],[AR/AP]]</f>
        <v>267085.13</v>
      </c>
      <c r="M42" s="90" t="s">
        <v>22</v>
      </c>
      <c r="N42" s="90"/>
      <c r="O42" s="90"/>
      <c r="P42" s="90"/>
      <c r="Q42" s="90"/>
      <c r="R42" s="90"/>
    </row>
    <row r="43" ht="15.75" spans="1:18">
      <c r="A43" s="86" t="s">
        <v>20</v>
      </c>
      <c r="B43" s="86" t="s">
        <v>6</v>
      </c>
      <c r="C43" s="87" t="s">
        <v>61</v>
      </c>
      <c r="D43" s="88">
        <v>44670</v>
      </c>
      <c r="E43" s="89">
        <v>135389.95</v>
      </c>
      <c r="F43" s="89">
        <v>0</v>
      </c>
      <c r="G43" s="89">
        <v>0</v>
      </c>
      <c r="H43" s="89">
        <f t="shared" si="0"/>
        <v>402475.08</v>
      </c>
      <c r="I43" s="89">
        <v>135389.95</v>
      </c>
      <c r="J43" s="89">
        <v>0</v>
      </c>
      <c r="K43" s="89">
        <v>0</v>
      </c>
      <c r="L43" s="89">
        <f>L42+Table1[[#This Row],[Sales Invoice ]]-Table1[[#This Row],[Sales Returns]]-Table1[[#This Row],[AR/AP]]</f>
        <v>402475.08</v>
      </c>
      <c r="M43" s="90" t="s">
        <v>22</v>
      </c>
      <c r="N43" s="90"/>
      <c r="O43" s="90"/>
      <c r="P43" s="90"/>
      <c r="Q43" s="90"/>
      <c r="R43" s="90"/>
    </row>
    <row r="44" ht="15.75" spans="1:18">
      <c r="A44" s="86" t="s">
        <v>20</v>
      </c>
      <c r="B44" s="86" t="s">
        <v>7</v>
      </c>
      <c r="C44" s="87" t="s">
        <v>62</v>
      </c>
      <c r="D44" s="88">
        <v>44671</v>
      </c>
      <c r="E44" s="89">
        <v>0</v>
      </c>
      <c r="F44" s="89">
        <v>37702.83</v>
      </c>
      <c r="G44" s="89">
        <v>0</v>
      </c>
      <c r="H44" s="89">
        <f t="shared" si="0"/>
        <v>364772.25</v>
      </c>
      <c r="I44" s="89">
        <v>0</v>
      </c>
      <c r="J44" s="89">
        <v>37702.83</v>
      </c>
      <c r="K44" s="89">
        <v>0</v>
      </c>
      <c r="L44" s="89">
        <f>L43+Table1[[#This Row],[Sales Invoice ]]-Table1[[#This Row],[Sales Returns]]-Table1[[#This Row],[AR/AP]]</f>
        <v>364772.25</v>
      </c>
      <c r="M44" s="90" t="s">
        <v>22</v>
      </c>
      <c r="N44" s="90"/>
      <c r="O44" s="90"/>
      <c r="P44" s="90"/>
      <c r="Q44" s="90"/>
      <c r="R44" s="90"/>
    </row>
    <row r="45" ht="15.75" spans="1:18">
      <c r="A45" s="86" t="s">
        <v>20</v>
      </c>
      <c r="B45" s="86" t="s">
        <v>7</v>
      </c>
      <c r="C45" s="87" t="s">
        <v>63</v>
      </c>
      <c r="D45" s="88">
        <v>44671</v>
      </c>
      <c r="E45" s="89">
        <v>0</v>
      </c>
      <c r="F45" s="89">
        <v>36526.45</v>
      </c>
      <c r="G45" s="89">
        <v>0</v>
      </c>
      <c r="H45" s="89">
        <f t="shared" si="0"/>
        <v>328245.8</v>
      </c>
      <c r="I45" s="89">
        <v>0</v>
      </c>
      <c r="J45" s="89">
        <v>36526.45</v>
      </c>
      <c r="K45" s="89">
        <v>0</v>
      </c>
      <c r="L45" s="89">
        <f>L44+Table1[[#This Row],[Sales Invoice ]]-Table1[[#This Row],[Sales Returns]]-Table1[[#This Row],[AR/AP]]</f>
        <v>328245.8</v>
      </c>
      <c r="M45" s="90" t="s">
        <v>22</v>
      </c>
      <c r="N45" s="90"/>
      <c r="O45" s="90"/>
      <c r="P45" s="90"/>
      <c r="Q45" s="90"/>
      <c r="R45" s="90"/>
    </row>
    <row r="46" ht="15.75" spans="1:18">
      <c r="A46" s="86" t="s">
        <v>20</v>
      </c>
      <c r="B46" s="86" t="s">
        <v>7</v>
      </c>
      <c r="C46" s="87" t="s">
        <v>64</v>
      </c>
      <c r="D46" s="88">
        <v>44671</v>
      </c>
      <c r="E46" s="89">
        <v>0</v>
      </c>
      <c r="F46" s="89">
        <v>39849.38</v>
      </c>
      <c r="G46" s="89">
        <v>0</v>
      </c>
      <c r="H46" s="89">
        <f t="shared" si="0"/>
        <v>288396.42</v>
      </c>
      <c r="I46" s="89">
        <v>0</v>
      </c>
      <c r="J46" s="89">
        <v>39849.38</v>
      </c>
      <c r="K46" s="89">
        <v>0</v>
      </c>
      <c r="L46" s="89">
        <f>L45+Table1[[#This Row],[Sales Invoice ]]-Table1[[#This Row],[Sales Returns]]-Table1[[#This Row],[AR/AP]]</f>
        <v>288396.42</v>
      </c>
      <c r="M46" s="90" t="s">
        <v>22</v>
      </c>
      <c r="N46" s="90"/>
      <c r="O46" s="90"/>
      <c r="P46" s="90"/>
      <c r="Q46" s="90"/>
      <c r="R46" s="90"/>
    </row>
    <row r="47" ht="15.75" spans="1:18">
      <c r="A47" s="86" t="s">
        <v>20</v>
      </c>
      <c r="B47" s="86" t="s">
        <v>6</v>
      </c>
      <c r="C47" s="87" t="s">
        <v>65</v>
      </c>
      <c r="D47" s="88">
        <v>44672</v>
      </c>
      <c r="E47" s="89">
        <v>175442.53</v>
      </c>
      <c r="F47" s="89">
        <v>0</v>
      </c>
      <c r="G47" s="89">
        <v>0</v>
      </c>
      <c r="H47" s="89">
        <f t="shared" si="0"/>
        <v>463838.95</v>
      </c>
      <c r="I47" s="89">
        <v>175442.53</v>
      </c>
      <c r="J47" s="89">
        <v>0</v>
      </c>
      <c r="K47" s="89">
        <v>0</v>
      </c>
      <c r="L47" s="89">
        <f>L46+Table1[[#This Row],[Sales Invoice ]]-Table1[[#This Row],[Sales Returns]]-Table1[[#This Row],[AR/AP]]</f>
        <v>463838.95</v>
      </c>
      <c r="M47" s="90" t="s">
        <v>22</v>
      </c>
      <c r="N47" s="90"/>
      <c r="O47" s="90"/>
      <c r="P47" s="90"/>
      <c r="Q47" s="90"/>
      <c r="R47" s="90"/>
    </row>
    <row r="48" ht="15.75" spans="1:18">
      <c r="A48" s="86" t="s">
        <v>20</v>
      </c>
      <c r="B48" s="86" t="s">
        <v>6</v>
      </c>
      <c r="C48" s="87" t="s">
        <v>66</v>
      </c>
      <c r="D48" s="88">
        <v>44679</v>
      </c>
      <c r="E48" s="89">
        <v>198540.24</v>
      </c>
      <c r="F48" s="89">
        <v>0</v>
      </c>
      <c r="G48" s="89">
        <v>0</v>
      </c>
      <c r="H48" s="89">
        <f t="shared" si="0"/>
        <v>662379.19</v>
      </c>
      <c r="I48" s="89">
        <v>198540.24</v>
      </c>
      <c r="J48" s="89">
        <v>0</v>
      </c>
      <c r="K48" s="89">
        <v>0</v>
      </c>
      <c r="L48" s="89">
        <f>L47+Table1[[#This Row],[Sales Invoice ]]-Table1[[#This Row],[Sales Returns]]-Table1[[#This Row],[AR/AP]]</f>
        <v>662379.19</v>
      </c>
      <c r="M48" s="90" t="s">
        <v>22</v>
      </c>
      <c r="N48" s="90"/>
      <c r="O48" s="90"/>
      <c r="P48" s="90"/>
      <c r="Q48" s="90"/>
      <c r="R48" s="90"/>
    </row>
    <row r="49" ht="15.75" spans="1:18">
      <c r="A49" s="86" t="s">
        <v>20</v>
      </c>
      <c r="B49" s="86" t="s">
        <v>6</v>
      </c>
      <c r="C49" s="87" t="s">
        <v>67</v>
      </c>
      <c r="D49" s="88">
        <v>44680</v>
      </c>
      <c r="E49" s="89">
        <v>233090.07</v>
      </c>
      <c r="F49" s="89">
        <v>0</v>
      </c>
      <c r="G49" s="89">
        <v>0</v>
      </c>
      <c r="H49" s="89">
        <f t="shared" si="0"/>
        <v>895469.26</v>
      </c>
      <c r="I49" s="89">
        <v>233090.07</v>
      </c>
      <c r="J49" s="89">
        <v>0</v>
      </c>
      <c r="K49" s="89">
        <v>0</v>
      </c>
      <c r="L49" s="89">
        <f>L48+Table1[[#This Row],[Sales Invoice ]]-Table1[[#This Row],[Sales Returns]]-Table1[[#This Row],[AR/AP]]</f>
        <v>895469.26</v>
      </c>
      <c r="M49" s="90" t="s">
        <v>22</v>
      </c>
      <c r="N49" s="90"/>
      <c r="O49" s="90"/>
      <c r="P49" s="90"/>
      <c r="Q49" s="90"/>
      <c r="R49" s="90"/>
    </row>
    <row r="50" ht="15.75" spans="1:18">
      <c r="A50" s="86" t="s">
        <v>20</v>
      </c>
      <c r="B50" s="86" t="s">
        <v>6</v>
      </c>
      <c r="C50" s="87" t="s">
        <v>68</v>
      </c>
      <c r="D50" s="88">
        <v>44681</v>
      </c>
      <c r="E50" s="89">
        <v>272308.31</v>
      </c>
      <c r="F50" s="89">
        <v>0</v>
      </c>
      <c r="G50" s="89">
        <v>0</v>
      </c>
      <c r="H50" s="89">
        <f t="shared" si="0"/>
        <v>1167777.57</v>
      </c>
      <c r="I50" s="89">
        <v>272308.31</v>
      </c>
      <c r="J50" s="89">
        <v>0</v>
      </c>
      <c r="K50" s="89">
        <v>0</v>
      </c>
      <c r="L50" s="89">
        <f>L49+Table1[[#This Row],[Sales Invoice ]]-Table1[[#This Row],[Sales Returns]]-Table1[[#This Row],[AR/AP]]</f>
        <v>1167777.57</v>
      </c>
      <c r="M50" s="90" t="s">
        <v>22</v>
      </c>
      <c r="N50" s="90"/>
      <c r="O50" s="90"/>
      <c r="P50" s="90"/>
      <c r="Q50" s="90"/>
      <c r="R50" s="90"/>
    </row>
    <row r="51" ht="15.75" spans="1:18">
      <c r="A51" s="86" t="s">
        <v>20</v>
      </c>
      <c r="B51" s="86" t="s">
        <v>6</v>
      </c>
      <c r="C51" s="87" t="s">
        <v>69</v>
      </c>
      <c r="D51" s="88">
        <v>44683</v>
      </c>
      <c r="E51" s="89">
        <v>163218.4</v>
      </c>
      <c r="F51" s="89">
        <v>0</v>
      </c>
      <c r="G51" s="89">
        <v>0</v>
      </c>
      <c r="H51" s="89">
        <f t="shared" si="0"/>
        <v>1330995.97</v>
      </c>
      <c r="I51" s="89">
        <v>163218.4</v>
      </c>
      <c r="J51" s="89">
        <v>0</v>
      </c>
      <c r="K51" s="89">
        <v>0</v>
      </c>
      <c r="L51" s="89">
        <f>L50+Table1[[#This Row],[Sales Invoice ]]-Table1[[#This Row],[Sales Returns]]-Table1[[#This Row],[AR/AP]]</f>
        <v>1330995.97</v>
      </c>
      <c r="M51" s="90" t="s">
        <v>22</v>
      </c>
      <c r="N51" s="90"/>
      <c r="O51" s="90"/>
      <c r="P51" s="90"/>
      <c r="Q51" s="90"/>
      <c r="R51" s="90"/>
    </row>
    <row r="52" ht="15.75" spans="1:18">
      <c r="A52" s="86" t="s">
        <v>20</v>
      </c>
      <c r="B52" s="86" t="s">
        <v>6</v>
      </c>
      <c r="C52" s="87" t="s">
        <v>70</v>
      </c>
      <c r="D52" s="88">
        <v>44686</v>
      </c>
      <c r="E52" s="89">
        <v>187559.33</v>
      </c>
      <c r="F52" s="89">
        <v>0</v>
      </c>
      <c r="G52" s="89">
        <v>0</v>
      </c>
      <c r="H52" s="89">
        <f t="shared" si="0"/>
        <v>1518555.3</v>
      </c>
      <c r="I52" s="89">
        <v>187559.33</v>
      </c>
      <c r="J52" s="89">
        <v>0</v>
      </c>
      <c r="K52" s="89">
        <v>0</v>
      </c>
      <c r="L52" s="89">
        <f>L51+Table1[[#This Row],[Sales Invoice ]]-Table1[[#This Row],[Sales Returns]]-Table1[[#This Row],[AR/AP]]</f>
        <v>1518555.3</v>
      </c>
      <c r="M52" s="90" t="s">
        <v>22</v>
      </c>
      <c r="N52" s="90"/>
      <c r="O52" s="90"/>
      <c r="P52" s="90"/>
      <c r="Q52" s="90"/>
      <c r="R52" s="90"/>
    </row>
    <row r="53" ht="15.75" spans="1:18">
      <c r="A53" s="86" t="s">
        <v>20</v>
      </c>
      <c r="B53" s="86" t="s">
        <v>8</v>
      </c>
      <c r="C53" s="87" t="s">
        <v>71</v>
      </c>
      <c r="D53" s="88">
        <v>44691</v>
      </c>
      <c r="E53" s="89">
        <v>0</v>
      </c>
      <c r="F53" s="89">
        <v>0</v>
      </c>
      <c r="G53" s="89">
        <v>35000</v>
      </c>
      <c r="H53" s="89">
        <f t="shared" si="0"/>
        <v>1483555.3</v>
      </c>
      <c r="I53" s="89">
        <v>0</v>
      </c>
      <c r="J53" s="89">
        <v>0</v>
      </c>
      <c r="K53" s="89">
        <v>35000</v>
      </c>
      <c r="L53" s="89">
        <f>L52+Table1[[#This Row],[Sales Invoice ]]-Table1[[#This Row],[Sales Returns]]-Table1[[#This Row],[AR/AP]]</f>
        <v>1483555.3</v>
      </c>
      <c r="M53" s="90" t="s">
        <v>22</v>
      </c>
      <c r="N53" s="90"/>
      <c r="O53" s="90"/>
      <c r="P53" s="90"/>
      <c r="Q53" s="90"/>
      <c r="R53" s="90"/>
    </row>
    <row r="54" ht="15.75" spans="1:18">
      <c r="A54" s="86" t="s">
        <v>20</v>
      </c>
      <c r="B54" s="86" t="s">
        <v>6</v>
      </c>
      <c r="C54" s="87" t="s">
        <v>72</v>
      </c>
      <c r="D54" s="88">
        <v>44696</v>
      </c>
      <c r="E54" s="89">
        <v>1297027.55</v>
      </c>
      <c r="F54" s="89">
        <v>0</v>
      </c>
      <c r="G54" s="89">
        <v>0</v>
      </c>
      <c r="H54" s="89">
        <f t="shared" si="0"/>
        <v>2780582.85</v>
      </c>
      <c r="I54" s="89">
        <v>1297027.55</v>
      </c>
      <c r="J54" s="89">
        <v>0</v>
      </c>
      <c r="K54" s="89">
        <v>0</v>
      </c>
      <c r="L54" s="89">
        <f>L53+Table1[[#This Row],[Sales Invoice ]]-Table1[[#This Row],[Sales Returns]]-Table1[[#This Row],[AR/AP]]</f>
        <v>2780582.85</v>
      </c>
      <c r="M54" s="90" t="s">
        <v>22</v>
      </c>
      <c r="N54" s="90"/>
      <c r="O54" s="90"/>
      <c r="P54" s="90"/>
      <c r="Q54" s="90"/>
      <c r="R54" s="90"/>
    </row>
    <row r="55" ht="15.75" spans="1:18">
      <c r="A55" s="86" t="s">
        <v>20</v>
      </c>
      <c r="B55" s="86" t="s">
        <v>6</v>
      </c>
      <c r="C55" s="87" t="s">
        <v>73</v>
      </c>
      <c r="D55" s="88">
        <v>44699</v>
      </c>
      <c r="E55" s="89">
        <v>133434.55</v>
      </c>
      <c r="F55" s="89">
        <v>0</v>
      </c>
      <c r="G55" s="89">
        <v>0</v>
      </c>
      <c r="H55" s="89">
        <f t="shared" si="0"/>
        <v>2914017.4</v>
      </c>
      <c r="I55" s="89">
        <v>133434.55</v>
      </c>
      <c r="J55" s="89">
        <v>0</v>
      </c>
      <c r="K55" s="89">
        <v>0</v>
      </c>
      <c r="L55" s="89">
        <f>L54+Table1[[#This Row],[Sales Invoice ]]-Table1[[#This Row],[Sales Returns]]-Table1[[#This Row],[AR/AP]]</f>
        <v>2914017.4</v>
      </c>
      <c r="M55" s="90" t="s">
        <v>22</v>
      </c>
      <c r="N55" s="90"/>
      <c r="O55" s="90"/>
      <c r="P55" s="90"/>
      <c r="Q55" s="90"/>
      <c r="R55" s="90"/>
    </row>
    <row r="56" ht="15.75" spans="1:18">
      <c r="A56" s="86" t="s">
        <v>20</v>
      </c>
      <c r="B56" s="86" t="s">
        <v>7</v>
      </c>
      <c r="C56" s="87" t="s">
        <v>74</v>
      </c>
      <c r="D56" s="88">
        <v>44699</v>
      </c>
      <c r="E56" s="89">
        <v>0</v>
      </c>
      <c r="F56" s="89">
        <v>28206.35</v>
      </c>
      <c r="G56" s="89">
        <v>0</v>
      </c>
      <c r="H56" s="89">
        <f t="shared" si="0"/>
        <v>2885811.05</v>
      </c>
      <c r="I56" s="89">
        <v>0</v>
      </c>
      <c r="J56" s="89">
        <v>28206.35</v>
      </c>
      <c r="K56" s="89">
        <v>0</v>
      </c>
      <c r="L56" s="89">
        <f>L55+Table1[[#This Row],[Sales Invoice ]]-Table1[[#This Row],[Sales Returns]]-Table1[[#This Row],[AR/AP]]</f>
        <v>2885811.05</v>
      </c>
      <c r="M56" s="90" t="s">
        <v>22</v>
      </c>
      <c r="N56" s="90"/>
      <c r="O56" s="90"/>
      <c r="P56" s="90"/>
      <c r="Q56" s="90"/>
      <c r="R56" s="90"/>
    </row>
    <row r="57" ht="15.75" spans="1:18">
      <c r="A57" s="86" t="s">
        <v>20</v>
      </c>
      <c r="B57" s="86" t="s">
        <v>6</v>
      </c>
      <c r="C57" s="87" t="s">
        <v>75</v>
      </c>
      <c r="D57" s="88">
        <v>44700</v>
      </c>
      <c r="E57" s="89">
        <v>143375.33</v>
      </c>
      <c r="F57" s="89">
        <v>0</v>
      </c>
      <c r="G57" s="89">
        <v>0</v>
      </c>
      <c r="H57" s="89">
        <f t="shared" si="0"/>
        <v>3029186.38</v>
      </c>
      <c r="I57" s="89">
        <v>143375.33</v>
      </c>
      <c r="J57" s="89">
        <v>0</v>
      </c>
      <c r="K57" s="89">
        <v>0</v>
      </c>
      <c r="L57" s="89">
        <f>L56+Table1[[#This Row],[Sales Invoice ]]-Table1[[#This Row],[Sales Returns]]-Table1[[#This Row],[AR/AP]]</f>
        <v>3029186.38</v>
      </c>
      <c r="M57" s="90" t="s">
        <v>22</v>
      </c>
      <c r="N57" s="90"/>
      <c r="O57" s="90"/>
      <c r="P57" s="90"/>
      <c r="Q57" s="90"/>
      <c r="R57" s="90"/>
    </row>
    <row r="58" ht="15.75" spans="1:18">
      <c r="A58" s="86" t="s">
        <v>20</v>
      </c>
      <c r="B58" s="86" t="s">
        <v>6</v>
      </c>
      <c r="C58" s="87" t="s">
        <v>76</v>
      </c>
      <c r="D58" s="88">
        <v>44701</v>
      </c>
      <c r="E58" s="89">
        <v>152239.16</v>
      </c>
      <c r="F58" s="89">
        <v>0</v>
      </c>
      <c r="G58" s="89">
        <v>0</v>
      </c>
      <c r="H58" s="89">
        <f t="shared" si="0"/>
        <v>3181425.54</v>
      </c>
      <c r="I58" s="89">
        <v>152239.16</v>
      </c>
      <c r="J58" s="89">
        <v>0</v>
      </c>
      <c r="K58" s="89">
        <v>0</v>
      </c>
      <c r="L58" s="89">
        <f>L57+Table1[[#This Row],[Sales Invoice ]]-Table1[[#This Row],[Sales Returns]]-Table1[[#This Row],[AR/AP]]</f>
        <v>3181425.54</v>
      </c>
      <c r="M58" s="90" t="s">
        <v>22</v>
      </c>
      <c r="N58" s="90"/>
      <c r="O58" s="90"/>
      <c r="P58" s="90"/>
      <c r="Q58" s="90"/>
      <c r="R58" s="90"/>
    </row>
    <row r="59" ht="15.75" spans="1:18">
      <c r="A59" s="86" t="s">
        <v>20</v>
      </c>
      <c r="B59" s="86" t="s">
        <v>6</v>
      </c>
      <c r="C59" s="87" t="s">
        <v>77</v>
      </c>
      <c r="D59" s="88">
        <v>44702</v>
      </c>
      <c r="E59" s="89">
        <v>241313.84</v>
      </c>
      <c r="F59" s="89">
        <v>0</v>
      </c>
      <c r="G59" s="89">
        <v>0</v>
      </c>
      <c r="H59" s="89">
        <f t="shared" si="0"/>
        <v>3422739.38</v>
      </c>
      <c r="I59" s="89">
        <v>241313.84</v>
      </c>
      <c r="J59" s="89">
        <v>0</v>
      </c>
      <c r="K59" s="89">
        <v>0</v>
      </c>
      <c r="L59" s="89">
        <f>L58+Table1[[#This Row],[Sales Invoice ]]-Table1[[#This Row],[Sales Returns]]-Table1[[#This Row],[AR/AP]]</f>
        <v>3422739.38</v>
      </c>
      <c r="M59" s="90" t="s">
        <v>22</v>
      </c>
      <c r="N59" s="90"/>
      <c r="O59" s="90"/>
      <c r="P59" s="90"/>
      <c r="Q59" s="90"/>
      <c r="R59" s="90"/>
    </row>
    <row r="60" ht="15.75" spans="1:18">
      <c r="A60" s="86" t="s">
        <v>20</v>
      </c>
      <c r="B60" s="86" t="s">
        <v>6</v>
      </c>
      <c r="C60" s="87" t="s">
        <v>78</v>
      </c>
      <c r="D60" s="88">
        <v>44704</v>
      </c>
      <c r="E60" s="89">
        <v>144574.22</v>
      </c>
      <c r="F60" s="89">
        <v>0</v>
      </c>
      <c r="G60" s="89">
        <v>0</v>
      </c>
      <c r="H60" s="89">
        <f t="shared" si="0"/>
        <v>3567313.6</v>
      </c>
      <c r="I60" s="89">
        <v>144574.22</v>
      </c>
      <c r="J60" s="89">
        <v>0</v>
      </c>
      <c r="K60" s="89">
        <v>0</v>
      </c>
      <c r="L60" s="89">
        <f>L59+Table1[[#This Row],[Sales Invoice ]]-Table1[[#This Row],[Sales Returns]]-Table1[[#This Row],[AR/AP]]</f>
        <v>3567313.6</v>
      </c>
      <c r="M60" s="90" t="s">
        <v>22</v>
      </c>
      <c r="N60" s="90"/>
      <c r="O60" s="90"/>
      <c r="P60" s="90"/>
      <c r="Q60" s="90"/>
      <c r="R60" s="90"/>
    </row>
    <row r="61" ht="15.75" spans="1:18">
      <c r="A61" s="86" t="s">
        <v>20</v>
      </c>
      <c r="B61" s="86" t="s">
        <v>8</v>
      </c>
      <c r="C61" s="87" t="s">
        <v>79</v>
      </c>
      <c r="D61" s="88">
        <v>44704</v>
      </c>
      <c r="E61" s="89">
        <v>0</v>
      </c>
      <c r="F61" s="89">
        <v>0</v>
      </c>
      <c r="G61" s="89">
        <v>160499</v>
      </c>
      <c r="H61" s="89">
        <f t="shared" si="0"/>
        <v>3406814.6</v>
      </c>
      <c r="I61" s="89">
        <v>0</v>
      </c>
      <c r="J61" s="89">
        <v>0</v>
      </c>
      <c r="K61" s="89">
        <v>160499</v>
      </c>
      <c r="L61" s="89">
        <f>L60+Table1[[#This Row],[Sales Invoice ]]-Table1[[#This Row],[Sales Returns]]-Table1[[#This Row],[AR/AP]]</f>
        <v>3406814.6</v>
      </c>
      <c r="M61" s="90" t="s">
        <v>22</v>
      </c>
      <c r="N61" s="90"/>
      <c r="O61" s="90"/>
      <c r="P61" s="90"/>
      <c r="Q61" s="90"/>
      <c r="R61" s="90"/>
    </row>
    <row r="62" ht="15.75" spans="1:18">
      <c r="A62" s="86" t="s">
        <v>20</v>
      </c>
      <c r="B62" s="86" t="s">
        <v>6</v>
      </c>
      <c r="C62" s="87" t="s">
        <v>80</v>
      </c>
      <c r="D62" s="88">
        <v>44705</v>
      </c>
      <c r="E62" s="89">
        <v>128603.68</v>
      </c>
      <c r="F62" s="89">
        <v>0</v>
      </c>
      <c r="G62" s="89">
        <v>0</v>
      </c>
      <c r="H62" s="89">
        <f t="shared" si="0"/>
        <v>3535418.28</v>
      </c>
      <c r="I62" s="89">
        <v>128603.68</v>
      </c>
      <c r="J62" s="89">
        <v>0</v>
      </c>
      <c r="K62" s="89">
        <v>0</v>
      </c>
      <c r="L62" s="89">
        <f>L61+Table1[[#This Row],[Sales Invoice ]]-Table1[[#This Row],[Sales Returns]]-Table1[[#This Row],[AR/AP]]</f>
        <v>3535418.28</v>
      </c>
      <c r="M62" s="90" t="s">
        <v>22</v>
      </c>
      <c r="N62" s="90"/>
      <c r="O62" s="90"/>
      <c r="P62" s="90"/>
      <c r="Q62" s="90"/>
      <c r="R62" s="90"/>
    </row>
    <row r="63" ht="15.75" spans="1:18">
      <c r="A63" s="86" t="s">
        <v>20</v>
      </c>
      <c r="B63" s="86" t="s">
        <v>8</v>
      </c>
      <c r="C63" s="87" t="s">
        <v>81</v>
      </c>
      <c r="D63" s="88">
        <v>44705</v>
      </c>
      <c r="E63" s="89">
        <v>0</v>
      </c>
      <c r="F63" s="89">
        <v>0</v>
      </c>
      <c r="G63" s="89">
        <v>77838</v>
      </c>
      <c r="H63" s="89">
        <f t="shared" si="0"/>
        <v>3457580.28</v>
      </c>
      <c r="I63" s="89">
        <v>0</v>
      </c>
      <c r="J63" s="89">
        <v>0</v>
      </c>
      <c r="K63" s="89">
        <v>77838</v>
      </c>
      <c r="L63" s="89">
        <f>L62+Table1[[#This Row],[Sales Invoice ]]-Table1[[#This Row],[Sales Returns]]-Table1[[#This Row],[AR/AP]]</f>
        <v>3457580.28</v>
      </c>
      <c r="M63" s="90" t="s">
        <v>22</v>
      </c>
      <c r="N63" s="90"/>
      <c r="O63" s="90"/>
      <c r="P63" s="90"/>
      <c r="Q63" s="90"/>
      <c r="R63" s="90"/>
    </row>
    <row r="64" ht="15.75" spans="1:18">
      <c r="A64" s="86" t="s">
        <v>20</v>
      </c>
      <c r="B64" s="86" t="s">
        <v>8</v>
      </c>
      <c r="C64" s="87" t="s">
        <v>82</v>
      </c>
      <c r="D64" s="88">
        <v>44706</v>
      </c>
      <c r="E64" s="89">
        <v>0</v>
      </c>
      <c r="F64" s="89">
        <v>0</v>
      </c>
      <c r="G64" s="89">
        <v>68271</v>
      </c>
      <c r="H64" s="89">
        <f t="shared" si="0"/>
        <v>3389309.28</v>
      </c>
      <c r="I64" s="89">
        <v>0</v>
      </c>
      <c r="J64" s="89">
        <v>0</v>
      </c>
      <c r="K64" s="89">
        <v>68271</v>
      </c>
      <c r="L64" s="89">
        <f>L63+Table1[[#This Row],[Sales Invoice ]]-Table1[[#This Row],[Sales Returns]]-Table1[[#This Row],[AR/AP]]</f>
        <v>3389309.28</v>
      </c>
      <c r="M64" s="90" t="s">
        <v>22</v>
      </c>
      <c r="N64" s="90"/>
      <c r="O64" s="90"/>
      <c r="P64" s="90"/>
      <c r="Q64" s="90"/>
      <c r="R64" s="90"/>
    </row>
    <row r="65" ht="15.75" spans="1:18">
      <c r="A65" s="86" t="s">
        <v>20</v>
      </c>
      <c r="B65" s="86" t="s">
        <v>8</v>
      </c>
      <c r="C65" s="87" t="s">
        <v>83</v>
      </c>
      <c r="D65" s="88">
        <v>44707</v>
      </c>
      <c r="E65" s="89">
        <v>0</v>
      </c>
      <c r="F65" s="89">
        <v>0</v>
      </c>
      <c r="G65" s="89">
        <v>105881</v>
      </c>
      <c r="H65" s="89">
        <f t="shared" si="0"/>
        <v>3283428.28</v>
      </c>
      <c r="I65" s="89">
        <v>0</v>
      </c>
      <c r="J65" s="89">
        <v>0</v>
      </c>
      <c r="K65" s="89">
        <v>105881</v>
      </c>
      <c r="L65" s="89">
        <f>L64+Table1[[#This Row],[Sales Invoice ]]-Table1[[#This Row],[Sales Returns]]-Table1[[#This Row],[AR/AP]]</f>
        <v>3283428.28</v>
      </c>
      <c r="M65" s="90" t="s">
        <v>22</v>
      </c>
      <c r="N65" s="90"/>
      <c r="O65" s="90"/>
      <c r="P65" s="90"/>
      <c r="Q65" s="90"/>
      <c r="R65" s="90"/>
    </row>
    <row r="66" ht="15.75" spans="1:18">
      <c r="A66" s="86" t="s">
        <v>20</v>
      </c>
      <c r="B66" s="86" t="s">
        <v>6</v>
      </c>
      <c r="C66" s="87" t="s">
        <v>84</v>
      </c>
      <c r="D66" s="88">
        <v>44708</v>
      </c>
      <c r="E66" s="89">
        <v>60776.03</v>
      </c>
      <c r="F66" s="89">
        <v>0</v>
      </c>
      <c r="G66" s="89">
        <v>0</v>
      </c>
      <c r="H66" s="89">
        <f t="shared" si="0"/>
        <v>3344204.31</v>
      </c>
      <c r="I66" s="89">
        <v>60776.03</v>
      </c>
      <c r="J66" s="89">
        <v>0</v>
      </c>
      <c r="K66" s="89">
        <v>0</v>
      </c>
      <c r="L66" s="89">
        <f>L65+Table1[[#This Row],[Sales Invoice ]]-Table1[[#This Row],[Sales Returns]]-Table1[[#This Row],[AR/AP]]</f>
        <v>3344204.31</v>
      </c>
      <c r="M66" s="90" t="s">
        <v>22</v>
      </c>
      <c r="N66" s="90"/>
      <c r="O66" s="90"/>
      <c r="P66" s="90"/>
      <c r="Q66" s="90"/>
      <c r="R66" s="90"/>
    </row>
    <row r="67" ht="15.75" spans="1:18">
      <c r="A67" s="86" t="s">
        <v>20</v>
      </c>
      <c r="B67" s="86" t="s">
        <v>6</v>
      </c>
      <c r="C67" s="87" t="s">
        <v>85</v>
      </c>
      <c r="D67" s="88">
        <v>44709</v>
      </c>
      <c r="E67" s="89">
        <v>83984.04</v>
      </c>
      <c r="F67" s="89">
        <v>0</v>
      </c>
      <c r="G67" s="89">
        <v>0</v>
      </c>
      <c r="H67" s="89">
        <f t="shared" si="0"/>
        <v>3428188.35</v>
      </c>
      <c r="I67" s="89">
        <v>83984.04</v>
      </c>
      <c r="J67" s="89">
        <v>0</v>
      </c>
      <c r="K67" s="89">
        <v>0</v>
      </c>
      <c r="L67" s="89">
        <f>L66+Table1[[#This Row],[Sales Invoice ]]-Table1[[#This Row],[Sales Returns]]-Table1[[#This Row],[AR/AP]]</f>
        <v>3428188.35</v>
      </c>
      <c r="M67" s="90" t="s">
        <v>22</v>
      </c>
      <c r="N67" s="90"/>
      <c r="O67" s="90"/>
      <c r="P67" s="90"/>
      <c r="Q67" s="90"/>
      <c r="R67" s="90"/>
    </row>
    <row r="68" ht="15.75" spans="1:18">
      <c r="A68" s="86" t="s">
        <v>20</v>
      </c>
      <c r="B68" s="86" t="s">
        <v>6</v>
      </c>
      <c r="C68" s="87" t="s">
        <v>86</v>
      </c>
      <c r="D68" s="88">
        <v>44710</v>
      </c>
      <c r="E68" s="89">
        <v>100081.1</v>
      </c>
      <c r="F68" s="89">
        <v>0</v>
      </c>
      <c r="G68" s="89">
        <v>0</v>
      </c>
      <c r="H68" s="89">
        <f t="shared" si="0"/>
        <v>3528269.45</v>
      </c>
      <c r="I68" s="89">
        <v>100081.1</v>
      </c>
      <c r="J68" s="89">
        <v>0</v>
      </c>
      <c r="K68" s="89">
        <v>0</v>
      </c>
      <c r="L68" s="89">
        <f>L67+Table1[[#This Row],[Sales Invoice ]]-Table1[[#This Row],[Sales Returns]]-Table1[[#This Row],[AR/AP]]</f>
        <v>3528269.45</v>
      </c>
      <c r="M68" s="90" t="s">
        <v>22</v>
      </c>
      <c r="N68" s="90"/>
      <c r="O68" s="90"/>
      <c r="P68" s="90"/>
      <c r="Q68" s="90"/>
      <c r="R68" s="90"/>
    </row>
    <row r="69" ht="15.75" spans="1:18">
      <c r="A69" s="86" t="s">
        <v>20</v>
      </c>
      <c r="B69" s="86" t="s">
        <v>6</v>
      </c>
      <c r="C69" s="87" t="s">
        <v>87</v>
      </c>
      <c r="D69" s="88">
        <v>44711</v>
      </c>
      <c r="E69" s="89">
        <v>40852.93</v>
      </c>
      <c r="F69" s="89">
        <v>0</v>
      </c>
      <c r="G69" s="89">
        <v>0</v>
      </c>
      <c r="H69" s="89">
        <f t="shared" ref="H69:H132" si="1">H68+E69-F69-G69</f>
        <v>3569122.38</v>
      </c>
      <c r="I69" s="89">
        <v>40852.93</v>
      </c>
      <c r="J69" s="89">
        <v>0</v>
      </c>
      <c r="K69" s="89">
        <v>0</v>
      </c>
      <c r="L69" s="89">
        <f>L68+Table1[[#This Row],[Sales Invoice ]]-Table1[[#This Row],[Sales Returns]]-Table1[[#This Row],[AR/AP]]</f>
        <v>3569122.38</v>
      </c>
      <c r="M69" s="90" t="s">
        <v>22</v>
      </c>
      <c r="N69" s="90"/>
      <c r="O69" s="90"/>
      <c r="P69" s="90"/>
      <c r="Q69" s="90"/>
      <c r="R69" s="90"/>
    </row>
    <row r="70" ht="15.75" spans="1:18">
      <c r="A70" s="86" t="s">
        <v>20</v>
      </c>
      <c r="B70" s="86" t="s">
        <v>8</v>
      </c>
      <c r="C70" s="87" t="s">
        <v>88</v>
      </c>
      <c r="D70" s="88">
        <v>44711</v>
      </c>
      <c r="E70" s="89">
        <v>0</v>
      </c>
      <c r="F70" s="89">
        <v>0</v>
      </c>
      <c r="G70" s="89">
        <v>265034</v>
      </c>
      <c r="H70" s="89">
        <f t="shared" si="1"/>
        <v>3304088.38</v>
      </c>
      <c r="I70" s="89">
        <v>0</v>
      </c>
      <c r="J70" s="89">
        <v>0</v>
      </c>
      <c r="K70" s="89">
        <v>265034</v>
      </c>
      <c r="L70" s="89">
        <f>L69+Table1[[#This Row],[Sales Invoice ]]-Table1[[#This Row],[Sales Returns]]-Table1[[#This Row],[AR/AP]]</f>
        <v>3304088.38</v>
      </c>
      <c r="M70" s="90" t="s">
        <v>22</v>
      </c>
      <c r="N70" s="90"/>
      <c r="O70" s="90"/>
      <c r="P70" s="90"/>
      <c r="Q70" s="90"/>
      <c r="R70" s="90"/>
    </row>
    <row r="71" ht="15.75" spans="1:18">
      <c r="A71" s="86" t="s">
        <v>20</v>
      </c>
      <c r="B71" s="86" t="s">
        <v>8</v>
      </c>
      <c r="C71" s="87" t="s">
        <v>89</v>
      </c>
      <c r="D71" s="88">
        <v>44712</v>
      </c>
      <c r="E71" s="89">
        <v>0</v>
      </c>
      <c r="F71" s="89">
        <v>0</v>
      </c>
      <c r="G71" s="89">
        <v>35107</v>
      </c>
      <c r="H71" s="89">
        <f t="shared" si="1"/>
        <v>3268981.38</v>
      </c>
      <c r="I71" s="89">
        <v>0</v>
      </c>
      <c r="J71" s="89">
        <v>0</v>
      </c>
      <c r="K71" s="89">
        <v>35107</v>
      </c>
      <c r="L71" s="89">
        <f>L70+Table1[[#This Row],[Sales Invoice ]]-Table1[[#This Row],[Sales Returns]]-Table1[[#This Row],[AR/AP]]</f>
        <v>3268981.38</v>
      </c>
      <c r="M71" s="90" t="s">
        <v>22</v>
      </c>
      <c r="N71" s="90"/>
      <c r="O71" s="90"/>
      <c r="P71" s="90"/>
      <c r="Q71" s="90"/>
      <c r="R71" s="90"/>
    </row>
    <row r="72" ht="15.75" spans="1:18">
      <c r="A72" s="86" t="s">
        <v>20</v>
      </c>
      <c r="B72" s="86" t="s">
        <v>8</v>
      </c>
      <c r="C72" s="87" t="s">
        <v>90</v>
      </c>
      <c r="D72" s="88">
        <v>44714</v>
      </c>
      <c r="E72" s="89">
        <v>0</v>
      </c>
      <c r="F72" s="89">
        <v>0</v>
      </c>
      <c r="G72" s="89">
        <v>45496</v>
      </c>
      <c r="H72" s="89">
        <f t="shared" si="1"/>
        <v>3223485.38</v>
      </c>
      <c r="I72" s="89">
        <v>0</v>
      </c>
      <c r="J72" s="89">
        <v>0</v>
      </c>
      <c r="K72" s="89">
        <v>45496</v>
      </c>
      <c r="L72" s="89">
        <f>L71+Table1[[#This Row],[Sales Invoice ]]-Table1[[#This Row],[Sales Returns]]-Table1[[#This Row],[AR/AP]]</f>
        <v>3223485.38</v>
      </c>
      <c r="M72" s="90" t="s">
        <v>22</v>
      </c>
      <c r="N72" s="90"/>
      <c r="O72" s="90"/>
      <c r="P72" s="90"/>
      <c r="Q72" s="90"/>
      <c r="R72" s="90"/>
    </row>
    <row r="73" ht="15.75" spans="1:18">
      <c r="A73" s="86" t="s">
        <v>20</v>
      </c>
      <c r="B73" s="86" t="s">
        <v>8</v>
      </c>
      <c r="C73" s="87" t="s">
        <v>91</v>
      </c>
      <c r="D73" s="88">
        <v>44715</v>
      </c>
      <c r="E73" s="89">
        <v>0</v>
      </c>
      <c r="F73" s="89">
        <v>0</v>
      </c>
      <c r="G73" s="89">
        <v>106699</v>
      </c>
      <c r="H73" s="89">
        <f t="shared" si="1"/>
        <v>3116786.38</v>
      </c>
      <c r="I73" s="89">
        <v>0</v>
      </c>
      <c r="J73" s="89">
        <v>0</v>
      </c>
      <c r="K73" s="89">
        <v>106699</v>
      </c>
      <c r="L73" s="89">
        <f>L72+Table1[[#This Row],[Sales Invoice ]]-Table1[[#This Row],[Sales Returns]]-Table1[[#This Row],[AR/AP]]</f>
        <v>3116786.38</v>
      </c>
      <c r="M73" s="90" t="s">
        <v>22</v>
      </c>
      <c r="N73" s="90"/>
      <c r="O73" s="90"/>
      <c r="P73" s="90"/>
      <c r="Q73" s="90"/>
      <c r="R73" s="90"/>
    </row>
    <row r="74" ht="15.75" spans="1:18">
      <c r="A74" s="86" t="s">
        <v>20</v>
      </c>
      <c r="B74" s="86" t="s">
        <v>8</v>
      </c>
      <c r="C74" s="87" t="s">
        <v>92</v>
      </c>
      <c r="D74" s="88">
        <v>44716</v>
      </c>
      <c r="E74" s="89">
        <v>0</v>
      </c>
      <c r="F74" s="89">
        <v>0</v>
      </c>
      <c r="G74" s="89">
        <v>89692</v>
      </c>
      <c r="H74" s="89">
        <f t="shared" si="1"/>
        <v>3027094.38</v>
      </c>
      <c r="I74" s="89">
        <v>0</v>
      </c>
      <c r="J74" s="89">
        <v>0</v>
      </c>
      <c r="K74" s="89">
        <v>89692</v>
      </c>
      <c r="L74" s="89">
        <f>L73+Table1[[#This Row],[Sales Invoice ]]-Table1[[#This Row],[Sales Returns]]-Table1[[#This Row],[AR/AP]]</f>
        <v>3027094.38</v>
      </c>
      <c r="M74" s="90" t="s">
        <v>22</v>
      </c>
      <c r="N74" s="90"/>
      <c r="O74" s="90"/>
      <c r="P74" s="90"/>
      <c r="Q74" s="90"/>
      <c r="R74" s="90"/>
    </row>
    <row r="75" ht="15.75" spans="1:18">
      <c r="A75" s="86" t="s">
        <v>20</v>
      </c>
      <c r="B75" s="86" t="s">
        <v>8</v>
      </c>
      <c r="C75" s="87" t="s">
        <v>93</v>
      </c>
      <c r="D75" s="88">
        <v>44718</v>
      </c>
      <c r="E75" s="89">
        <v>0</v>
      </c>
      <c r="F75" s="89">
        <v>0</v>
      </c>
      <c r="G75" s="89">
        <v>147157</v>
      </c>
      <c r="H75" s="89">
        <f t="shared" si="1"/>
        <v>2879937.38</v>
      </c>
      <c r="I75" s="89">
        <v>0</v>
      </c>
      <c r="J75" s="89">
        <v>0</v>
      </c>
      <c r="K75" s="89">
        <v>147157</v>
      </c>
      <c r="L75" s="89">
        <f>L74+Table1[[#This Row],[Sales Invoice ]]-Table1[[#This Row],[Sales Returns]]-Table1[[#This Row],[AR/AP]]</f>
        <v>2879937.38</v>
      </c>
      <c r="M75" s="90" t="s">
        <v>22</v>
      </c>
      <c r="N75" s="90"/>
      <c r="O75" s="90"/>
      <c r="P75" s="90"/>
      <c r="Q75" s="90"/>
      <c r="R75" s="90"/>
    </row>
    <row r="76" ht="15.75" spans="1:18">
      <c r="A76" s="86" t="s">
        <v>20</v>
      </c>
      <c r="B76" s="86" t="s">
        <v>8</v>
      </c>
      <c r="C76" s="87" t="s">
        <v>94</v>
      </c>
      <c r="D76" s="88">
        <v>44719</v>
      </c>
      <c r="E76" s="89">
        <v>0</v>
      </c>
      <c r="F76" s="89">
        <v>0</v>
      </c>
      <c r="G76" s="89">
        <v>68401</v>
      </c>
      <c r="H76" s="89">
        <f t="shared" si="1"/>
        <v>2811536.38</v>
      </c>
      <c r="I76" s="89">
        <v>0</v>
      </c>
      <c r="J76" s="89">
        <v>0</v>
      </c>
      <c r="K76" s="89">
        <v>68401</v>
      </c>
      <c r="L76" s="89">
        <f>L75+Table1[[#This Row],[Sales Invoice ]]-Table1[[#This Row],[Sales Returns]]-Table1[[#This Row],[AR/AP]]</f>
        <v>2811536.38</v>
      </c>
      <c r="M76" s="90" t="s">
        <v>22</v>
      </c>
      <c r="N76" s="90"/>
      <c r="O76" s="90"/>
      <c r="P76" s="90"/>
      <c r="Q76" s="90"/>
      <c r="R76" s="90"/>
    </row>
    <row r="77" ht="15.75" spans="1:18">
      <c r="A77" s="86" t="s">
        <v>20</v>
      </c>
      <c r="B77" s="86" t="s">
        <v>6</v>
      </c>
      <c r="C77" s="87" t="s">
        <v>95</v>
      </c>
      <c r="D77" s="88">
        <v>44721</v>
      </c>
      <c r="E77" s="89">
        <v>51619.58</v>
      </c>
      <c r="F77" s="89">
        <v>0</v>
      </c>
      <c r="G77" s="89">
        <v>0</v>
      </c>
      <c r="H77" s="89">
        <f t="shared" si="1"/>
        <v>2863155.96</v>
      </c>
      <c r="I77" s="89">
        <v>51619.58</v>
      </c>
      <c r="J77" s="89">
        <v>0</v>
      </c>
      <c r="K77" s="89">
        <v>0</v>
      </c>
      <c r="L77" s="89">
        <f>L76+Table1[[#This Row],[Sales Invoice ]]-Table1[[#This Row],[Sales Returns]]-Table1[[#This Row],[AR/AP]]</f>
        <v>2863155.96</v>
      </c>
      <c r="M77" s="90" t="s">
        <v>22</v>
      </c>
      <c r="N77" s="90"/>
      <c r="O77" s="90"/>
      <c r="P77" s="90"/>
      <c r="Q77" s="90"/>
      <c r="R77" s="90"/>
    </row>
    <row r="78" ht="15.75" spans="1:18">
      <c r="A78" s="86" t="s">
        <v>20</v>
      </c>
      <c r="B78" s="86" t="s">
        <v>6</v>
      </c>
      <c r="C78" s="87" t="s">
        <v>96</v>
      </c>
      <c r="D78" s="88">
        <v>44722</v>
      </c>
      <c r="E78" s="89">
        <v>54324.13</v>
      </c>
      <c r="F78" s="89">
        <v>0</v>
      </c>
      <c r="G78" s="89">
        <v>0</v>
      </c>
      <c r="H78" s="89">
        <f t="shared" si="1"/>
        <v>2917480.09</v>
      </c>
      <c r="I78" s="89">
        <v>54324.13</v>
      </c>
      <c r="J78" s="89">
        <v>0</v>
      </c>
      <c r="K78" s="89">
        <v>0</v>
      </c>
      <c r="L78" s="89">
        <f>L77+Table1[[#This Row],[Sales Invoice ]]-Table1[[#This Row],[Sales Returns]]-Table1[[#This Row],[AR/AP]]</f>
        <v>2917480.09</v>
      </c>
      <c r="M78" s="90" t="s">
        <v>22</v>
      </c>
      <c r="N78" s="90"/>
      <c r="O78" s="90"/>
      <c r="P78" s="90"/>
      <c r="Q78" s="90"/>
      <c r="R78" s="90"/>
    </row>
    <row r="79" ht="15.75" spans="1:18">
      <c r="A79" s="86" t="s">
        <v>20</v>
      </c>
      <c r="B79" s="86" t="s">
        <v>8</v>
      </c>
      <c r="C79" s="87" t="s">
        <v>97</v>
      </c>
      <c r="D79" s="88">
        <v>44722</v>
      </c>
      <c r="E79" s="89">
        <v>0</v>
      </c>
      <c r="F79" s="89">
        <v>0</v>
      </c>
      <c r="G79" s="89">
        <v>127018</v>
      </c>
      <c r="H79" s="89">
        <f t="shared" si="1"/>
        <v>2790462.09</v>
      </c>
      <c r="I79" s="89">
        <v>0</v>
      </c>
      <c r="J79" s="89">
        <v>0</v>
      </c>
      <c r="K79" s="89">
        <v>127018</v>
      </c>
      <c r="L79" s="89">
        <f>L78+Table1[[#This Row],[Sales Invoice ]]-Table1[[#This Row],[Sales Returns]]-Table1[[#This Row],[AR/AP]]</f>
        <v>2790462.09</v>
      </c>
      <c r="M79" s="90" t="s">
        <v>22</v>
      </c>
      <c r="N79" s="90"/>
      <c r="O79" s="90"/>
      <c r="P79" s="90"/>
      <c r="Q79" s="90"/>
      <c r="R79" s="90"/>
    </row>
    <row r="80" ht="15.75" spans="1:18">
      <c r="A80" s="86" t="s">
        <v>20</v>
      </c>
      <c r="B80" s="86" t="s">
        <v>6</v>
      </c>
      <c r="C80" s="87" t="s">
        <v>98</v>
      </c>
      <c r="D80" s="88">
        <v>44723</v>
      </c>
      <c r="E80" s="89">
        <v>64437.55</v>
      </c>
      <c r="F80" s="89">
        <v>0</v>
      </c>
      <c r="G80" s="89">
        <v>0</v>
      </c>
      <c r="H80" s="89">
        <f t="shared" si="1"/>
        <v>2854899.64</v>
      </c>
      <c r="I80" s="89">
        <v>64437.55</v>
      </c>
      <c r="J80" s="89">
        <v>0</v>
      </c>
      <c r="K80" s="89">
        <v>0</v>
      </c>
      <c r="L80" s="89">
        <f>L79+Table1[[#This Row],[Sales Invoice ]]-Table1[[#This Row],[Sales Returns]]-Table1[[#This Row],[AR/AP]]</f>
        <v>2854899.64</v>
      </c>
      <c r="M80" s="90" t="s">
        <v>22</v>
      </c>
      <c r="N80" s="90"/>
      <c r="O80" s="90"/>
      <c r="P80" s="90"/>
      <c r="Q80" s="90"/>
      <c r="R80" s="90"/>
    </row>
    <row r="81" ht="15.75" spans="1:18">
      <c r="A81" s="86" t="s">
        <v>20</v>
      </c>
      <c r="B81" s="86" t="s">
        <v>6</v>
      </c>
      <c r="C81" s="87" t="s">
        <v>99</v>
      </c>
      <c r="D81" s="88">
        <v>44723</v>
      </c>
      <c r="E81" s="89">
        <v>58198.21</v>
      </c>
      <c r="F81" s="89">
        <v>0</v>
      </c>
      <c r="G81" s="89">
        <v>0</v>
      </c>
      <c r="H81" s="89">
        <f t="shared" si="1"/>
        <v>2913097.85</v>
      </c>
      <c r="I81" s="89">
        <v>58198.21</v>
      </c>
      <c r="J81" s="89">
        <v>0</v>
      </c>
      <c r="K81" s="89">
        <v>0</v>
      </c>
      <c r="L81" s="89">
        <f>L80+Table1[[#This Row],[Sales Invoice ]]-Table1[[#This Row],[Sales Returns]]-Table1[[#This Row],[AR/AP]]</f>
        <v>2913097.85</v>
      </c>
      <c r="M81" s="90" t="s">
        <v>22</v>
      </c>
      <c r="N81" s="90"/>
      <c r="O81" s="90"/>
      <c r="P81" s="90"/>
      <c r="Q81" s="90"/>
      <c r="R81" s="90"/>
    </row>
    <row r="82" ht="15.75" spans="1:18">
      <c r="A82" s="86" t="s">
        <v>20</v>
      </c>
      <c r="B82" s="86" t="s">
        <v>8</v>
      </c>
      <c r="C82" s="87" t="s">
        <v>100</v>
      </c>
      <c r="D82" s="88">
        <v>44725</v>
      </c>
      <c r="E82" s="89">
        <v>0</v>
      </c>
      <c r="F82" s="89">
        <v>0</v>
      </c>
      <c r="G82" s="89">
        <v>128060</v>
      </c>
      <c r="H82" s="89">
        <f t="shared" si="1"/>
        <v>2785037.85</v>
      </c>
      <c r="I82" s="89">
        <v>0</v>
      </c>
      <c r="J82" s="89">
        <v>0</v>
      </c>
      <c r="K82" s="89">
        <v>128060</v>
      </c>
      <c r="L82" s="89">
        <f>L81+Table1[[#This Row],[Sales Invoice ]]-Table1[[#This Row],[Sales Returns]]-Table1[[#This Row],[AR/AP]]</f>
        <v>2785037.85</v>
      </c>
      <c r="M82" s="90" t="s">
        <v>22</v>
      </c>
      <c r="N82" s="90"/>
      <c r="O82" s="90"/>
      <c r="P82" s="90"/>
      <c r="Q82" s="90"/>
      <c r="R82" s="90"/>
    </row>
    <row r="83" ht="15.75" spans="1:18">
      <c r="A83" s="86" t="s">
        <v>20</v>
      </c>
      <c r="B83" s="86" t="s">
        <v>8</v>
      </c>
      <c r="C83" s="87" t="s">
        <v>101</v>
      </c>
      <c r="D83" s="88">
        <v>44726</v>
      </c>
      <c r="E83" s="89">
        <v>0</v>
      </c>
      <c r="F83" s="89">
        <v>0</v>
      </c>
      <c r="G83" s="89">
        <v>193789</v>
      </c>
      <c r="H83" s="89">
        <f t="shared" si="1"/>
        <v>2591248.85</v>
      </c>
      <c r="I83" s="89">
        <v>0</v>
      </c>
      <c r="J83" s="89">
        <v>0</v>
      </c>
      <c r="K83" s="89">
        <v>193789</v>
      </c>
      <c r="L83" s="89">
        <f>L82+Table1[[#This Row],[Sales Invoice ]]-Table1[[#This Row],[Sales Returns]]-Table1[[#This Row],[AR/AP]]</f>
        <v>2591248.85</v>
      </c>
      <c r="M83" s="90" t="s">
        <v>22</v>
      </c>
      <c r="N83" s="90"/>
      <c r="O83" s="90"/>
      <c r="P83" s="90"/>
      <c r="Q83" s="90"/>
      <c r="R83" s="90"/>
    </row>
    <row r="84" ht="15.75" spans="1:18">
      <c r="A84" s="86" t="s">
        <v>20</v>
      </c>
      <c r="B84" s="86" t="s">
        <v>8</v>
      </c>
      <c r="C84" s="87" t="s">
        <v>102</v>
      </c>
      <c r="D84" s="88">
        <v>44727</v>
      </c>
      <c r="E84" s="89">
        <v>0</v>
      </c>
      <c r="F84" s="89">
        <v>0</v>
      </c>
      <c r="G84" s="89">
        <v>36308</v>
      </c>
      <c r="H84" s="89">
        <f t="shared" si="1"/>
        <v>2554940.85</v>
      </c>
      <c r="I84" s="89">
        <v>0</v>
      </c>
      <c r="J84" s="89">
        <v>0</v>
      </c>
      <c r="K84" s="89">
        <v>36308</v>
      </c>
      <c r="L84" s="89">
        <f>L83+Table1[[#This Row],[Sales Invoice ]]-Table1[[#This Row],[Sales Returns]]-Table1[[#This Row],[AR/AP]]</f>
        <v>2554940.85</v>
      </c>
      <c r="M84" s="90" t="s">
        <v>22</v>
      </c>
      <c r="N84" s="90"/>
      <c r="O84" s="90"/>
      <c r="P84" s="90"/>
      <c r="Q84" s="90"/>
      <c r="R84" s="90"/>
    </row>
    <row r="85" ht="15.75" spans="1:18">
      <c r="A85" s="86" t="s">
        <v>20</v>
      </c>
      <c r="B85" s="86" t="s">
        <v>6</v>
      </c>
      <c r="C85" s="87" t="s">
        <v>103</v>
      </c>
      <c r="D85" s="88">
        <v>44728</v>
      </c>
      <c r="E85" s="89">
        <v>64965.49</v>
      </c>
      <c r="F85" s="89">
        <v>0</v>
      </c>
      <c r="G85" s="89">
        <v>0</v>
      </c>
      <c r="H85" s="89">
        <f t="shared" si="1"/>
        <v>2619906.34</v>
      </c>
      <c r="I85" s="89">
        <v>64965.49</v>
      </c>
      <c r="J85" s="89">
        <v>0</v>
      </c>
      <c r="K85" s="89">
        <v>0</v>
      </c>
      <c r="L85" s="89">
        <f>L84+Table1[[#This Row],[Sales Invoice ]]-Table1[[#This Row],[Sales Returns]]-Table1[[#This Row],[AR/AP]]</f>
        <v>2619906.34</v>
      </c>
      <c r="M85" s="90" t="s">
        <v>22</v>
      </c>
      <c r="N85" s="90"/>
      <c r="O85" s="90"/>
      <c r="P85" s="90"/>
      <c r="Q85" s="90"/>
      <c r="R85" s="90"/>
    </row>
    <row r="86" ht="15.75" spans="1:18">
      <c r="A86" s="86" t="s">
        <v>20</v>
      </c>
      <c r="B86" s="86" t="s">
        <v>6</v>
      </c>
      <c r="C86" s="87" t="s">
        <v>104</v>
      </c>
      <c r="D86" s="88">
        <v>44729</v>
      </c>
      <c r="E86" s="89">
        <v>77250.64</v>
      </c>
      <c r="F86" s="89">
        <v>0</v>
      </c>
      <c r="G86" s="89">
        <v>0</v>
      </c>
      <c r="H86" s="89">
        <f t="shared" si="1"/>
        <v>2697156.98</v>
      </c>
      <c r="I86" s="89">
        <v>77250.64</v>
      </c>
      <c r="J86" s="89">
        <v>0</v>
      </c>
      <c r="K86" s="89">
        <v>0</v>
      </c>
      <c r="L86" s="89">
        <f>L85+Table1[[#This Row],[Sales Invoice ]]-Table1[[#This Row],[Sales Returns]]-Table1[[#This Row],[AR/AP]]</f>
        <v>2697156.98</v>
      </c>
      <c r="M86" s="90" t="s">
        <v>22</v>
      </c>
      <c r="N86" s="90"/>
      <c r="O86" s="90"/>
      <c r="P86" s="90"/>
      <c r="Q86" s="90"/>
      <c r="R86" s="90"/>
    </row>
    <row r="87" ht="15.75" spans="1:18">
      <c r="A87" s="86" t="s">
        <v>20</v>
      </c>
      <c r="B87" s="86" t="s">
        <v>8</v>
      </c>
      <c r="C87" s="87" t="s">
        <v>105</v>
      </c>
      <c r="D87" s="88">
        <v>44729</v>
      </c>
      <c r="E87" s="89">
        <v>0</v>
      </c>
      <c r="F87" s="89">
        <v>0</v>
      </c>
      <c r="G87" s="89">
        <v>56014</v>
      </c>
      <c r="H87" s="89">
        <f t="shared" si="1"/>
        <v>2641142.98</v>
      </c>
      <c r="I87" s="89">
        <v>0</v>
      </c>
      <c r="J87" s="89">
        <v>0</v>
      </c>
      <c r="K87" s="89">
        <v>56014</v>
      </c>
      <c r="L87" s="89">
        <f>L86+Table1[[#This Row],[Sales Invoice ]]-Table1[[#This Row],[Sales Returns]]-Table1[[#This Row],[AR/AP]]</f>
        <v>2641142.98</v>
      </c>
      <c r="M87" s="90" t="s">
        <v>22</v>
      </c>
      <c r="N87" s="90"/>
      <c r="O87" s="90"/>
      <c r="P87" s="90"/>
      <c r="Q87" s="90"/>
      <c r="R87" s="90"/>
    </row>
    <row r="88" ht="15.75" spans="1:18">
      <c r="A88" s="86" t="s">
        <v>20</v>
      </c>
      <c r="B88" s="86" t="s">
        <v>6</v>
      </c>
      <c r="C88" s="87" t="s">
        <v>106</v>
      </c>
      <c r="D88" s="88">
        <v>44732</v>
      </c>
      <c r="E88" s="89">
        <v>90379.39</v>
      </c>
      <c r="F88" s="89">
        <v>0</v>
      </c>
      <c r="G88" s="89">
        <v>0</v>
      </c>
      <c r="H88" s="89">
        <f t="shared" si="1"/>
        <v>2731522.37</v>
      </c>
      <c r="I88" s="89">
        <v>90379.39</v>
      </c>
      <c r="J88" s="89">
        <v>0</v>
      </c>
      <c r="K88" s="89">
        <v>0</v>
      </c>
      <c r="L88" s="89">
        <f>L87+Table1[[#This Row],[Sales Invoice ]]-Table1[[#This Row],[Sales Returns]]-Table1[[#This Row],[AR/AP]]</f>
        <v>2731522.37</v>
      </c>
      <c r="M88" s="90" t="s">
        <v>22</v>
      </c>
      <c r="N88" s="90"/>
      <c r="O88" s="90"/>
      <c r="P88" s="90"/>
      <c r="Q88" s="90"/>
      <c r="R88" s="90"/>
    </row>
    <row r="89" ht="15.75" spans="1:18">
      <c r="A89" s="86" t="s">
        <v>20</v>
      </c>
      <c r="B89" s="86" t="s">
        <v>8</v>
      </c>
      <c r="C89" s="87" t="s">
        <v>107</v>
      </c>
      <c r="D89" s="88">
        <v>44733</v>
      </c>
      <c r="E89" s="89">
        <v>0</v>
      </c>
      <c r="F89" s="89">
        <v>0</v>
      </c>
      <c r="G89" s="89">
        <v>227793</v>
      </c>
      <c r="H89" s="89">
        <f t="shared" si="1"/>
        <v>2503729.37</v>
      </c>
      <c r="I89" s="89">
        <v>0</v>
      </c>
      <c r="J89" s="89">
        <v>0</v>
      </c>
      <c r="K89" s="89">
        <v>227793</v>
      </c>
      <c r="L89" s="89">
        <f>L88+Table1[[#This Row],[Sales Invoice ]]-Table1[[#This Row],[Sales Returns]]-Table1[[#This Row],[AR/AP]]</f>
        <v>2503729.37</v>
      </c>
      <c r="M89" s="90" t="s">
        <v>22</v>
      </c>
      <c r="N89" s="90"/>
      <c r="O89" s="90"/>
      <c r="P89" s="90"/>
      <c r="Q89" s="90"/>
      <c r="R89" s="90"/>
    </row>
    <row r="90" ht="15.75" spans="1:18">
      <c r="A90" s="86" t="s">
        <v>20</v>
      </c>
      <c r="B90" s="86" t="s">
        <v>6</v>
      </c>
      <c r="C90" s="87" t="s">
        <v>108</v>
      </c>
      <c r="D90" s="88">
        <v>44734</v>
      </c>
      <c r="E90" s="89">
        <v>78034.71</v>
      </c>
      <c r="F90" s="89">
        <v>0</v>
      </c>
      <c r="G90" s="89">
        <v>0</v>
      </c>
      <c r="H90" s="89">
        <f t="shared" si="1"/>
        <v>2581764.08</v>
      </c>
      <c r="I90" s="89">
        <v>78034.71</v>
      </c>
      <c r="J90" s="89">
        <v>0</v>
      </c>
      <c r="K90" s="89">
        <v>0</v>
      </c>
      <c r="L90" s="89">
        <f>L89+Table1[[#This Row],[Sales Invoice ]]-Table1[[#This Row],[Sales Returns]]-Table1[[#This Row],[AR/AP]]</f>
        <v>2581764.08</v>
      </c>
      <c r="M90" s="90" t="s">
        <v>22</v>
      </c>
      <c r="N90" s="90"/>
      <c r="O90" s="90"/>
      <c r="P90" s="90"/>
      <c r="Q90" s="90"/>
      <c r="R90" s="90"/>
    </row>
    <row r="91" ht="15.75" spans="1:18">
      <c r="A91" s="86" t="s">
        <v>20</v>
      </c>
      <c r="B91" s="86" t="s">
        <v>6</v>
      </c>
      <c r="C91" s="87" t="s">
        <v>109</v>
      </c>
      <c r="D91" s="88">
        <v>44735</v>
      </c>
      <c r="E91" s="89">
        <v>166629.41</v>
      </c>
      <c r="F91" s="89">
        <v>0</v>
      </c>
      <c r="G91" s="89">
        <v>0</v>
      </c>
      <c r="H91" s="89">
        <f t="shared" si="1"/>
        <v>2748393.49</v>
      </c>
      <c r="I91" s="89">
        <v>166629.41</v>
      </c>
      <c r="J91" s="89">
        <v>0</v>
      </c>
      <c r="K91" s="89">
        <v>0</v>
      </c>
      <c r="L91" s="89">
        <f>L90+Table1[[#This Row],[Sales Invoice ]]-Table1[[#This Row],[Sales Returns]]-Table1[[#This Row],[AR/AP]]</f>
        <v>2748393.49</v>
      </c>
      <c r="M91" s="90" t="s">
        <v>22</v>
      </c>
      <c r="N91" s="90"/>
      <c r="O91" s="90"/>
      <c r="P91" s="90"/>
      <c r="Q91" s="90"/>
      <c r="R91" s="90"/>
    </row>
    <row r="92" ht="15.75" spans="1:18">
      <c r="A92" s="86" t="s">
        <v>20</v>
      </c>
      <c r="B92" s="86" t="s">
        <v>6</v>
      </c>
      <c r="C92" s="87" t="s">
        <v>110</v>
      </c>
      <c r="D92" s="88">
        <v>44736</v>
      </c>
      <c r="E92" s="89">
        <v>77972.8</v>
      </c>
      <c r="F92" s="89">
        <v>0</v>
      </c>
      <c r="G92" s="89">
        <v>0</v>
      </c>
      <c r="H92" s="89">
        <f t="shared" si="1"/>
        <v>2826366.29</v>
      </c>
      <c r="I92" s="89">
        <v>77972.8</v>
      </c>
      <c r="J92" s="89">
        <v>0</v>
      </c>
      <c r="K92" s="89">
        <v>0</v>
      </c>
      <c r="L92" s="89">
        <f>L91+Table1[[#This Row],[Sales Invoice ]]-Table1[[#This Row],[Sales Returns]]-Table1[[#This Row],[AR/AP]]</f>
        <v>2826366.29</v>
      </c>
      <c r="M92" s="90" t="s">
        <v>22</v>
      </c>
      <c r="N92" s="90"/>
      <c r="O92" s="90"/>
      <c r="P92" s="90"/>
      <c r="Q92" s="90"/>
      <c r="R92" s="90"/>
    </row>
    <row r="93" ht="15.75" spans="1:18">
      <c r="A93" s="86" t="s">
        <v>20</v>
      </c>
      <c r="B93" s="86" t="s">
        <v>6</v>
      </c>
      <c r="C93" s="87" t="s">
        <v>111</v>
      </c>
      <c r="D93" s="88">
        <v>44737</v>
      </c>
      <c r="E93" s="89">
        <v>56465.77</v>
      </c>
      <c r="F93" s="89">
        <v>0</v>
      </c>
      <c r="G93" s="89">
        <v>0</v>
      </c>
      <c r="H93" s="89">
        <f t="shared" si="1"/>
        <v>2882832.06</v>
      </c>
      <c r="I93" s="89">
        <v>56465.77</v>
      </c>
      <c r="J93" s="89">
        <v>0</v>
      </c>
      <c r="K93" s="89">
        <v>0</v>
      </c>
      <c r="L93" s="89">
        <f>L92+Table1[[#This Row],[Sales Invoice ]]-Table1[[#This Row],[Sales Returns]]-Table1[[#This Row],[AR/AP]]</f>
        <v>2882832.06</v>
      </c>
      <c r="M93" s="90" t="s">
        <v>22</v>
      </c>
      <c r="N93" s="90"/>
      <c r="O93" s="90"/>
      <c r="P93" s="90"/>
      <c r="Q93" s="90"/>
      <c r="R93" s="90"/>
    </row>
    <row r="94" ht="15.75" spans="1:18">
      <c r="A94" s="86" t="s">
        <v>20</v>
      </c>
      <c r="B94" s="86" t="s">
        <v>6</v>
      </c>
      <c r="C94" s="87" t="s">
        <v>112</v>
      </c>
      <c r="D94" s="88">
        <v>44740</v>
      </c>
      <c r="E94" s="89">
        <v>69766.14</v>
      </c>
      <c r="F94" s="89">
        <v>0</v>
      </c>
      <c r="G94" s="89">
        <v>0</v>
      </c>
      <c r="H94" s="89">
        <f t="shared" si="1"/>
        <v>2952598.2</v>
      </c>
      <c r="I94" s="89">
        <v>69766.14</v>
      </c>
      <c r="J94" s="89">
        <v>0</v>
      </c>
      <c r="K94" s="89">
        <v>0</v>
      </c>
      <c r="L94" s="89">
        <f>L93+Table1[[#This Row],[Sales Invoice ]]-Table1[[#This Row],[Sales Returns]]-Table1[[#This Row],[AR/AP]]</f>
        <v>2952598.2</v>
      </c>
      <c r="M94" s="90" t="s">
        <v>22</v>
      </c>
      <c r="N94" s="90"/>
      <c r="O94" s="90"/>
      <c r="P94" s="90"/>
      <c r="Q94" s="90"/>
      <c r="R94" s="90"/>
    </row>
    <row r="95" ht="15.75" spans="1:18">
      <c r="A95" s="86" t="s">
        <v>20</v>
      </c>
      <c r="B95" s="86" t="s">
        <v>8</v>
      </c>
      <c r="C95" s="87" t="s">
        <v>113</v>
      </c>
      <c r="D95" s="88">
        <v>44740</v>
      </c>
      <c r="E95" s="89">
        <v>0</v>
      </c>
      <c r="F95" s="89">
        <v>0</v>
      </c>
      <c r="G95" s="89">
        <v>300000</v>
      </c>
      <c r="H95" s="89">
        <f t="shared" si="1"/>
        <v>2652598.2</v>
      </c>
      <c r="I95" s="89">
        <v>0</v>
      </c>
      <c r="J95" s="89">
        <v>0</v>
      </c>
      <c r="K95" s="89">
        <v>300000</v>
      </c>
      <c r="L95" s="89">
        <f>L94+Table1[[#This Row],[Sales Invoice ]]-Table1[[#This Row],[Sales Returns]]-Table1[[#This Row],[AR/AP]]</f>
        <v>2652598.2</v>
      </c>
      <c r="M95" s="90" t="s">
        <v>22</v>
      </c>
      <c r="N95" s="90"/>
      <c r="O95" s="90"/>
      <c r="P95" s="90"/>
      <c r="Q95" s="90"/>
      <c r="R95" s="90"/>
    </row>
    <row r="96" ht="15.75" spans="1:18">
      <c r="A96" s="86" t="s">
        <v>20</v>
      </c>
      <c r="B96" s="86" t="s">
        <v>6</v>
      </c>
      <c r="C96" s="87" t="s">
        <v>114</v>
      </c>
      <c r="D96" s="88">
        <v>44742</v>
      </c>
      <c r="E96" s="89">
        <v>229314.49</v>
      </c>
      <c r="F96" s="89">
        <v>0</v>
      </c>
      <c r="G96" s="89">
        <v>0</v>
      </c>
      <c r="H96" s="89">
        <f t="shared" si="1"/>
        <v>2881912.69</v>
      </c>
      <c r="I96" s="89">
        <v>229314.49</v>
      </c>
      <c r="J96" s="89">
        <v>0</v>
      </c>
      <c r="K96" s="89">
        <v>0</v>
      </c>
      <c r="L96" s="89">
        <f>L95+Table1[[#This Row],[Sales Invoice ]]-Table1[[#This Row],[Sales Returns]]-Table1[[#This Row],[AR/AP]]</f>
        <v>2881912.69</v>
      </c>
      <c r="M96" s="90" t="s">
        <v>22</v>
      </c>
      <c r="N96" s="90"/>
      <c r="O96" s="90"/>
      <c r="P96" s="90"/>
      <c r="Q96" s="90"/>
      <c r="R96" s="90"/>
    </row>
    <row r="97" ht="15.75" spans="1:18">
      <c r="A97" s="86" t="s">
        <v>20</v>
      </c>
      <c r="B97" s="86" t="s">
        <v>8</v>
      </c>
      <c r="C97" s="87" t="s">
        <v>115</v>
      </c>
      <c r="D97" s="88">
        <v>44743</v>
      </c>
      <c r="E97" s="89">
        <v>0</v>
      </c>
      <c r="F97" s="89">
        <v>0</v>
      </c>
      <c r="G97" s="89">
        <v>100000</v>
      </c>
      <c r="H97" s="89">
        <f t="shared" si="1"/>
        <v>2781912.69</v>
      </c>
      <c r="I97" s="89">
        <v>0</v>
      </c>
      <c r="J97" s="89">
        <v>0</v>
      </c>
      <c r="K97" s="89">
        <v>100000</v>
      </c>
      <c r="L97" s="89">
        <f>L96+Table1[[#This Row],[Sales Invoice ]]-Table1[[#This Row],[Sales Returns]]-Table1[[#This Row],[AR/AP]]</f>
        <v>2781912.69</v>
      </c>
      <c r="M97" s="90" t="s">
        <v>22</v>
      </c>
      <c r="N97" s="90"/>
      <c r="O97" s="90"/>
      <c r="P97" s="90"/>
      <c r="Q97" s="90"/>
      <c r="R97" s="90"/>
    </row>
    <row r="98" ht="15.75" spans="1:18">
      <c r="A98" s="86" t="s">
        <v>20</v>
      </c>
      <c r="B98" s="86" t="s">
        <v>6</v>
      </c>
      <c r="C98" s="87" t="s">
        <v>116</v>
      </c>
      <c r="D98" s="88">
        <v>44744</v>
      </c>
      <c r="E98" s="89">
        <v>78631.95</v>
      </c>
      <c r="F98" s="89">
        <v>0</v>
      </c>
      <c r="G98" s="89">
        <v>0</v>
      </c>
      <c r="H98" s="89">
        <f t="shared" si="1"/>
        <v>2860544.64</v>
      </c>
      <c r="I98" s="89">
        <v>78631.95</v>
      </c>
      <c r="J98" s="89">
        <v>0</v>
      </c>
      <c r="K98" s="89">
        <v>0</v>
      </c>
      <c r="L98" s="89">
        <f>L97+Table1[[#This Row],[Sales Invoice ]]-Table1[[#This Row],[Sales Returns]]-Table1[[#This Row],[AR/AP]]</f>
        <v>2860544.64</v>
      </c>
      <c r="M98" s="90" t="s">
        <v>22</v>
      </c>
      <c r="N98" s="90"/>
      <c r="O98" s="90"/>
      <c r="P98" s="90"/>
      <c r="Q98" s="90"/>
      <c r="R98" s="90"/>
    </row>
    <row r="99" ht="15.75" spans="1:18">
      <c r="A99" s="86" t="s">
        <v>20</v>
      </c>
      <c r="B99" s="86" t="s">
        <v>6</v>
      </c>
      <c r="C99" s="87" t="s">
        <v>117</v>
      </c>
      <c r="D99" s="88">
        <v>44746</v>
      </c>
      <c r="E99" s="89">
        <v>72406.44</v>
      </c>
      <c r="F99" s="89">
        <v>0</v>
      </c>
      <c r="G99" s="89">
        <v>0</v>
      </c>
      <c r="H99" s="89">
        <f t="shared" si="1"/>
        <v>2932951.08</v>
      </c>
      <c r="I99" s="89">
        <v>72406.44</v>
      </c>
      <c r="J99" s="89">
        <v>0</v>
      </c>
      <c r="K99" s="89">
        <v>0</v>
      </c>
      <c r="L99" s="89">
        <f>L98+Table1[[#This Row],[Sales Invoice ]]-Table1[[#This Row],[Sales Returns]]-Table1[[#This Row],[AR/AP]]</f>
        <v>2932951.08</v>
      </c>
      <c r="M99" s="90" t="s">
        <v>22</v>
      </c>
      <c r="N99" s="90"/>
      <c r="O99" s="90"/>
      <c r="P99" s="90"/>
      <c r="Q99" s="90"/>
      <c r="R99" s="90"/>
    </row>
    <row r="100" ht="15.75" spans="1:18">
      <c r="A100" s="86" t="s">
        <v>20</v>
      </c>
      <c r="B100" s="86" t="s">
        <v>8</v>
      </c>
      <c r="C100" s="87" t="s">
        <v>118</v>
      </c>
      <c r="D100" s="88">
        <v>44746</v>
      </c>
      <c r="E100" s="89">
        <v>0</v>
      </c>
      <c r="F100" s="89">
        <v>0</v>
      </c>
      <c r="G100" s="89">
        <v>220613</v>
      </c>
      <c r="H100" s="89">
        <f t="shared" si="1"/>
        <v>2712338.08</v>
      </c>
      <c r="I100" s="89">
        <v>0</v>
      </c>
      <c r="J100" s="89">
        <v>0</v>
      </c>
      <c r="K100" s="89">
        <v>220613</v>
      </c>
      <c r="L100" s="89">
        <f>L99+Table1[[#This Row],[Sales Invoice ]]-Table1[[#This Row],[Sales Returns]]-Table1[[#This Row],[AR/AP]]</f>
        <v>2712338.08</v>
      </c>
      <c r="M100" s="90" t="s">
        <v>22</v>
      </c>
      <c r="N100" s="90"/>
      <c r="O100" s="90"/>
      <c r="P100" s="90"/>
      <c r="Q100" s="90"/>
      <c r="R100" s="90"/>
    </row>
    <row r="101" ht="15.75" spans="1:18">
      <c r="A101" s="86" t="s">
        <v>20</v>
      </c>
      <c r="B101" s="86" t="s">
        <v>6</v>
      </c>
      <c r="C101" s="87" t="s">
        <v>119</v>
      </c>
      <c r="D101" s="88">
        <v>44747</v>
      </c>
      <c r="E101" s="89">
        <v>80675.53</v>
      </c>
      <c r="F101" s="89">
        <v>0</v>
      </c>
      <c r="G101" s="89">
        <v>0</v>
      </c>
      <c r="H101" s="89">
        <f t="shared" si="1"/>
        <v>2793013.61</v>
      </c>
      <c r="I101" s="89">
        <v>80675.53</v>
      </c>
      <c r="J101" s="89">
        <v>0</v>
      </c>
      <c r="K101" s="89">
        <v>0</v>
      </c>
      <c r="L101" s="89">
        <f>L100+Table1[[#This Row],[Sales Invoice ]]-Table1[[#This Row],[Sales Returns]]-Table1[[#This Row],[AR/AP]]</f>
        <v>2793013.61</v>
      </c>
      <c r="M101" s="90" t="s">
        <v>22</v>
      </c>
      <c r="N101" s="90"/>
      <c r="O101" s="90"/>
      <c r="P101" s="90"/>
      <c r="Q101" s="90"/>
      <c r="R101" s="90"/>
    </row>
    <row r="102" ht="15.75" spans="1:18">
      <c r="A102" s="86" t="s">
        <v>20</v>
      </c>
      <c r="B102" s="86" t="s">
        <v>6</v>
      </c>
      <c r="C102" s="87" t="s">
        <v>120</v>
      </c>
      <c r="D102" s="88">
        <v>44748</v>
      </c>
      <c r="E102" s="89">
        <v>128682.92</v>
      </c>
      <c r="F102" s="89">
        <v>0</v>
      </c>
      <c r="G102" s="89">
        <v>0</v>
      </c>
      <c r="H102" s="89">
        <f t="shared" si="1"/>
        <v>2921696.53</v>
      </c>
      <c r="I102" s="89">
        <v>128682.92</v>
      </c>
      <c r="J102" s="89">
        <v>0</v>
      </c>
      <c r="K102" s="89">
        <v>0</v>
      </c>
      <c r="L102" s="89">
        <f>L101+Table1[[#This Row],[Sales Invoice ]]-Table1[[#This Row],[Sales Returns]]-Table1[[#This Row],[AR/AP]]</f>
        <v>2921696.53</v>
      </c>
      <c r="M102" s="90" t="s">
        <v>22</v>
      </c>
      <c r="N102" s="90"/>
      <c r="O102" s="90"/>
      <c r="P102" s="90"/>
      <c r="Q102" s="90"/>
      <c r="R102" s="90"/>
    </row>
    <row r="103" ht="15.75" spans="1:18">
      <c r="A103" s="86" t="s">
        <v>20</v>
      </c>
      <c r="B103" s="86" t="s">
        <v>8</v>
      </c>
      <c r="C103" s="87" t="s">
        <v>121</v>
      </c>
      <c r="D103" s="88">
        <v>44749</v>
      </c>
      <c r="E103" s="89">
        <v>0</v>
      </c>
      <c r="F103" s="89">
        <v>0</v>
      </c>
      <c r="G103" s="89">
        <v>85271</v>
      </c>
      <c r="H103" s="89">
        <f t="shared" si="1"/>
        <v>2836425.53</v>
      </c>
      <c r="I103" s="89">
        <v>0</v>
      </c>
      <c r="J103" s="89">
        <v>0</v>
      </c>
      <c r="K103" s="89">
        <v>85271</v>
      </c>
      <c r="L103" s="89">
        <f>L102+Table1[[#This Row],[Sales Invoice ]]-Table1[[#This Row],[Sales Returns]]-Table1[[#This Row],[AR/AP]]</f>
        <v>2836425.53</v>
      </c>
      <c r="M103" s="90" t="s">
        <v>22</v>
      </c>
      <c r="N103" s="90"/>
      <c r="O103" s="90"/>
      <c r="P103" s="90"/>
      <c r="Q103" s="90"/>
      <c r="R103" s="90"/>
    </row>
    <row r="104" ht="15.75" spans="1:18">
      <c r="A104" s="86" t="s">
        <v>20</v>
      </c>
      <c r="B104" s="86" t="s">
        <v>6</v>
      </c>
      <c r="C104" s="87" t="s">
        <v>122</v>
      </c>
      <c r="D104" s="88">
        <v>44750</v>
      </c>
      <c r="E104" s="89">
        <v>149859.54</v>
      </c>
      <c r="F104" s="89">
        <v>0</v>
      </c>
      <c r="G104" s="89">
        <v>0</v>
      </c>
      <c r="H104" s="89">
        <f t="shared" si="1"/>
        <v>2986285.07</v>
      </c>
      <c r="I104" s="89">
        <v>149859.54</v>
      </c>
      <c r="J104" s="89">
        <v>0</v>
      </c>
      <c r="K104" s="89">
        <v>0</v>
      </c>
      <c r="L104" s="89">
        <f>L103+Table1[[#This Row],[Sales Invoice ]]-Table1[[#This Row],[Sales Returns]]-Table1[[#This Row],[AR/AP]]</f>
        <v>2986285.07</v>
      </c>
      <c r="M104" s="90" t="s">
        <v>22</v>
      </c>
      <c r="N104" s="90"/>
      <c r="O104" s="90"/>
      <c r="P104" s="90"/>
      <c r="Q104" s="90"/>
      <c r="R104" s="90"/>
    </row>
    <row r="105" ht="15.75" spans="1:18">
      <c r="A105" s="86" t="s">
        <v>20</v>
      </c>
      <c r="B105" s="86" t="s">
        <v>8</v>
      </c>
      <c r="C105" s="87" t="s">
        <v>123</v>
      </c>
      <c r="D105" s="88">
        <v>44750</v>
      </c>
      <c r="E105" s="89">
        <v>0</v>
      </c>
      <c r="F105" s="89">
        <v>0</v>
      </c>
      <c r="G105" s="89">
        <v>45830</v>
      </c>
      <c r="H105" s="89">
        <f t="shared" si="1"/>
        <v>2940455.07</v>
      </c>
      <c r="I105" s="89">
        <v>0</v>
      </c>
      <c r="J105" s="89">
        <v>0</v>
      </c>
      <c r="K105" s="89">
        <v>45830</v>
      </c>
      <c r="L105" s="89">
        <f>L104+Table1[[#This Row],[Sales Invoice ]]-Table1[[#This Row],[Sales Returns]]-Table1[[#This Row],[AR/AP]]</f>
        <v>2940455.07</v>
      </c>
      <c r="M105" s="90" t="s">
        <v>22</v>
      </c>
      <c r="N105" s="90"/>
      <c r="O105" s="90"/>
      <c r="P105" s="90"/>
      <c r="Q105" s="90"/>
      <c r="R105" s="90"/>
    </row>
    <row r="106" ht="15.75" spans="1:18">
      <c r="A106" s="86" t="s">
        <v>20</v>
      </c>
      <c r="B106" s="86" t="s">
        <v>6</v>
      </c>
      <c r="C106" s="87" t="s">
        <v>124</v>
      </c>
      <c r="D106" s="88">
        <v>44753</v>
      </c>
      <c r="E106" s="89">
        <v>97385.49</v>
      </c>
      <c r="F106" s="89">
        <v>0</v>
      </c>
      <c r="G106" s="89">
        <v>0</v>
      </c>
      <c r="H106" s="89">
        <f t="shared" si="1"/>
        <v>3037840.56</v>
      </c>
      <c r="I106" s="89">
        <v>97385.49</v>
      </c>
      <c r="J106" s="89">
        <v>0</v>
      </c>
      <c r="K106" s="89">
        <v>0</v>
      </c>
      <c r="L106" s="89">
        <f>L105+Table1[[#This Row],[Sales Invoice ]]-Table1[[#This Row],[Sales Returns]]-Table1[[#This Row],[AR/AP]]</f>
        <v>3037840.56</v>
      </c>
      <c r="M106" s="90" t="s">
        <v>22</v>
      </c>
      <c r="N106" s="90"/>
      <c r="O106" s="90"/>
      <c r="P106" s="90"/>
      <c r="Q106" s="90"/>
      <c r="R106" s="90"/>
    </row>
    <row r="107" ht="15.75" spans="1:18">
      <c r="A107" s="86" t="s">
        <v>20</v>
      </c>
      <c r="B107" s="86" t="s">
        <v>8</v>
      </c>
      <c r="C107" s="87" t="s">
        <v>125</v>
      </c>
      <c r="D107" s="88">
        <v>44753</v>
      </c>
      <c r="E107" s="89">
        <v>0</v>
      </c>
      <c r="F107" s="89">
        <v>0</v>
      </c>
      <c r="G107" s="89">
        <v>81173</v>
      </c>
      <c r="H107" s="89">
        <f t="shared" si="1"/>
        <v>2956667.56</v>
      </c>
      <c r="I107" s="89">
        <v>0</v>
      </c>
      <c r="J107" s="89">
        <v>0</v>
      </c>
      <c r="K107" s="89">
        <v>81173</v>
      </c>
      <c r="L107" s="89">
        <f>L106+Table1[[#This Row],[Sales Invoice ]]-Table1[[#This Row],[Sales Returns]]-Table1[[#This Row],[AR/AP]]</f>
        <v>2956667.56</v>
      </c>
      <c r="M107" s="90" t="s">
        <v>22</v>
      </c>
      <c r="N107" s="90"/>
      <c r="O107" s="90"/>
      <c r="P107" s="90"/>
      <c r="Q107" s="90"/>
      <c r="R107" s="90"/>
    </row>
    <row r="108" ht="15.75" spans="1:18">
      <c r="A108" s="86" t="s">
        <v>20</v>
      </c>
      <c r="B108" s="86" t="s">
        <v>8</v>
      </c>
      <c r="C108" s="87" t="s">
        <v>126</v>
      </c>
      <c r="D108" s="88">
        <v>44754</v>
      </c>
      <c r="E108" s="89">
        <v>0</v>
      </c>
      <c r="F108" s="89">
        <v>0</v>
      </c>
      <c r="G108" s="89">
        <v>186658</v>
      </c>
      <c r="H108" s="89">
        <f t="shared" si="1"/>
        <v>2770009.56</v>
      </c>
      <c r="I108" s="89">
        <v>0</v>
      </c>
      <c r="J108" s="89">
        <v>0</v>
      </c>
      <c r="K108" s="89">
        <v>186658</v>
      </c>
      <c r="L108" s="89">
        <f>L107+Table1[[#This Row],[Sales Invoice ]]-Table1[[#This Row],[Sales Returns]]-Table1[[#This Row],[AR/AP]]</f>
        <v>2770009.56</v>
      </c>
      <c r="M108" s="90" t="s">
        <v>22</v>
      </c>
      <c r="N108" s="90"/>
      <c r="O108" s="90"/>
      <c r="P108" s="90"/>
      <c r="Q108" s="90"/>
      <c r="R108" s="90"/>
    </row>
    <row r="109" ht="15.75" spans="1:18">
      <c r="A109" s="86" t="s">
        <v>20</v>
      </c>
      <c r="B109" s="86" t="s">
        <v>6</v>
      </c>
      <c r="C109" s="87" t="s">
        <v>127</v>
      </c>
      <c r="D109" s="88">
        <v>44755</v>
      </c>
      <c r="E109" s="89">
        <v>76444.12</v>
      </c>
      <c r="F109" s="89">
        <v>0</v>
      </c>
      <c r="G109" s="89">
        <v>0</v>
      </c>
      <c r="H109" s="89">
        <f t="shared" si="1"/>
        <v>2846453.68</v>
      </c>
      <c r="I109" s="89">
        <v>76444.12</v>
      </c>
      <c r="J109" s="89">
        <v>0</v>
      </c>
      <c r="K109" s="89">
        <v>0</v>
      </c>
      <c r="L109" s="89">
        <f>L108+Table1[[#This Row],[Sales Invoice ]]-Table1[[#This Row],[Sales Returns]]-Table1[[#This Row],[AR/AP]]</f>
        <v>2846453.68</v>
      </c>
      <c r="M109" s="90" t="s">
        <v>22</v>
      </c>
      <c r="N109" s="90"/>
      <c r="O109" s="90"/>
      <c r="P109" s="90"/>
      <c r="Q109" s="90"/>
      <c r="R109" s="90"/>
    </row>
    <row r="110" ht="15.75" spans="1:18">
      <c r="A110" s="86" t="s">
        <v>20</v>
      </c>
      <c r="B110" s="86" t="s">
        <v>8</v>
      </c>
      <c r="C110" s="87" t="s">
        <v>128</v>
      </c>
      <c r="D110" s="88">
        <v>44755</v>
      </c>
      <c r="E110" s="89">
        <v>0</v>
      </c>
      <c r="F110" s="89">
        <v>0</v>
      </c>
      <c r="G110" s="89">
        <v>89202</v>
      </c>
      <c r="H110" s="89">
        <f t="shared" si="1"/>
        <v>2757251.68</v>
      </c>
      <c r="I110" s="89">
        <v>0</v>
      </c>
      <c r="J110" s="89">
        <v>0</v>
      </c>
      <c r="K110" s="89">
        <v>89202</v>
      </c>
      <c r="L110" s="89">
        <f>L109+Table1[[#This Row],[Sales Invoice ]]-Table1[[#This Row],[Sales Returns]]-Table1[[#This Row],[AR/AP]]</f>
        <v>2757251.68</v>
      </c>
      <c r="M110" s="90" t="s">
        <v>22</v>
      </c>
      <c r="N110" s="90"/>
      <c r="O110" s="90"/>
      <c r="P110" s="90"/>
      <c r="Q110" s="90"/>
      <c r="R110" s="90"/>
    </row>
    <row r="111" ht="15.75" spans="1:18">
      <c r="A111" s="86" t="s">
        <v>20</v>
      </c>
      <c r="B111" s="86" t="s">
        <v>6</v>
      </c>
      <c r="C111" s="87" t="s">
        <v>129</v>
      </c>
      <c r="D111" s="88">
        <v>44756</v>
      </c>
      <c r="E111" s="89">
        <v>60364.5</v>
      </c>
      <c r="F111" s="89">
        <v>0</v>
      </c>
      <c r="G111" s="89">
        <v>0</v>
      </c>
      <c r="H111" s="89">
        <f t="shared" si="1"/>
        <v>2817616.18</v>
      </c>
      <c r="I111" s="89">
        <v>60364.5</v>
      </c>
      <c r="J111" s="89">
        <v>0</v>
      </c>
      <c r="K111" s="89">
        <v>0</v>
      </c>
      <c r="L111" s="89">
        <f>L110+Table1[[#This Row],[Sales Invoice ]]-Table1[[#This Row],[Sales Returns]]-Table1[[#This Row],[AR/AP]]</f>
        <v>2817616.18</v>
      </c>
      <c r="M111" s="90" t="s">
        <v>22</v>
      </c>
      <c r="N111" s="90"/>
      <c r="O111" s="90"/>
      <c r="P111" s="90"/>
      <c r="Q111" s="90"/>
      <c r="R111" s="90"/>
    </row>
    <row r="112" ht="15.75" spans="1:18">
      <c r="A112" s="86" t="s">
        <v>20</v>
      </c>
      <c r="B112" s="86" t="s">
        <v>8</v>
      </c>
      <c r="C112" s="87" t="s">
        <v>130</v>
      </c>
      <c r="D112" s="88">
        <v>44757</v>
      </c>
      <c r="E112" s="89">
        <v>0</v>
      </c>
      <c r="F112" s="89">
        <v>0</v>
      </c>
      <c r="G112" s="89">
        <v>86286</v>
      </c>
      <c r="H112" s="89">
        <f t="shared" si="1"/>
        <v>2731330.18</v>
      </c>
      <c r="I112" s="89">
        <v>0</v>
      </c>
      <c r="J112" s="89">
        <v>0</v>
      </c>
      <c r="K112" s="89">
        <v>86286</v>
      </c>
      <c r="L112" s="89">
        <f>L111+Table1[[#This Row],[Sales Invoice ]]-Table1[[#This Row],[Sales Returns]]-Table1[[#This Row],[AR/AP]]</f>
        <v>2731330.18</v>
      </c>
      <c r="M112" s="90" t="s">
        <v>22</v>
      </c>
      <c r="N112" s="90"/>
      <c r="O112" s="90"/>
      <c r="P112" s="90"/>
      <c r="Q112" s="90"/>
      <c r="R112" s="90"/>
    </row>
    <row r="113" ht="15.75" spans="1:18">
      <c r="A113" s="86" t="s">
        <v>20</v>
      </c>
      <c r="B113" s="86" t="s">
        <v>6</v>
      </c>
      <c r="C113" s="87" t="s">
        <v>131</v>
      </c>
      <c r="D113" s="88">
        <v>44758</v>
      </c>
      <c r="E113" s="89">
        <v>117127.8</v>
      </c>
      <c r="F113" s="89">
        <v>0</v>
      </c>
      <c r="G113" s="89">
        <v>0</v>
      </c>
      <c r="H113" s="89">
        <f t="shared" si="1"/>
        <v>2848457.98</v>
      </c>
      <c r="I113" s="89">
        <v>117127.8</v>
      </c>
      <c r="J113" s="89">
        <v>0</v>
      </c>
      <c r="K113" s="89">
        <v>0</v>
      </c>
      <c r="L113" s="89">
        <f>L112+Table1[[#This Row],[Sales Invoice ]]-Table1[[#This Row],[Sales Returns]]-Table1[[#This Row],[AR/AP]]</f>
        <v>2848457.98</v>
      </c>
      <c r="M113" s="90" t="s">
        <v>22</v>
      </c>
      <c r="N113" s="90"/>
      <c r="O113" s="90"/>
      <c r="P113" s="90"/>
      <c r="Q113" s="90"/>
      <c r="R113" s="90"/>
    </row>
    <row r="114" ht="15.75" spans="1:18">
      <c r="A114" s="86" t="s">
        <v>20</v>
      </c>
      <c r="B114" s="86" t="s">
        <v>6</v>
      </c>
      <c r="C114" s="87" t="s">
        <v>132</v>
      </c>
      <c r="D114" s="88">
        <v>44760</v>
      </c>
      <c r="E114" s="89">
        <v>59172.78</v>
      </c>
      <c r="F114" s="89">
        <v>0</v>
      </c>
      <c r="G114" s="89">
        <v>0</v>
      </c>
      <c r="H114" s="89">
        <f t="shared" si="1"/>
        <v>2907630.76</v>
      </c>
      <c r="I114" s="89">
        <v>59172.78</v>
      </c>
      <c r="J114" s="89">
        <v>0</v>
      </c>
      <c r="K114" s="89">
        <v>0</v>
      </c>
      <c r="L114" s="89">
        <f>L113+Table1[[#This Row],[Sales Invoice ]]-Table1[[#This Row],[Sales Returns]]-Table1[[#This Row],[AR/AP]]</f>
        <v>2907630.76</v>
      </c>
      <c r="M114" s="90" t="s">
        <v>22</v>
      </c>
      <c r="N114" s="90"/>
      <c r="O114" s="90"/>
      <c r="P114" s="90"/>
      <c r="Q114" s="90"/>
      <c r="R114" s="90"/>
    </row>
    <row r="115" ht="15.75" spans="1:18">
      <c r="A115" s="86" t="s">
        <v>20</v>
      </c>
      <c r="B115" s="86" t="s">
        <v>8</v>
      </c>
      <c r="C115" s="87" t="s">
        <v>133</v>
      </c>
      <c r="D115" s="88">
        <v>44760</v>
      </c>
      <c r="E115" s="89">
        <v>0</v>
      </c>
      <c r="F115" s="89">
        <v>0</v>
      </c>
      <c r="G115" s="89">
        <v>225322</v>
      </c>
      <c r="H115" s="89">
        <f t="shared" si="1"/>
        <v>2682308.76</v>
      </c>
      <c r="I115" s="89">
        <v>0</v>
      </c>
      <c r="J115" s="89">
        <v>0</v>
      </c>
      <c r="K115" s="89">
        <v>225322</v>
      </c>
      <c r="L115" s="89">
        <f>L114+Table1[[#This Row],[Sales Invoice ]]-Table1[[#This Row],[Sales Returns]]-Table1[[#This Row],[AR/AP]]</f>
        <v>2682308.76</v>
      </c>
      <c r="M115" s="90" t="s">
        <v>22</v>
      </c>
      <c r="N115" s="90"/>
      <c r="O115" s="90"/>
      <c r="P115" s="90"/>
      <c r="Q115" s="90"/>
      <c r="R115" s="90"/>
    </row>
    <row r="116" ht="15.75" spans="1:18">
      <c r="A116" s="86" t="s">
        <v>20</v>
      </c>
      <c r="B116" s="86" t="s">
        <v>8</v>
      </c>
      <c r="C116" s="87" t="s">
        <v>134</v>
      </c>
      <c r="D116" s="88">
        <v>44762</v>
      </c>
      <c r="E116" s="89">
        <v>0</v>
      </c>
      <c r="F116" s="89">
        <v>0</v>
      </c>
      <c r="G116" s="89">
        <v>41225</v>
      </c>
      <c r="H116" s="89">
        <f t="shared" si="1"/>
        <v>2641083.76</v>
      </c>
      <c r="I116" s="89">
        <v>0</v>
      </c>
      <c r="J116" s="89">
        <v>0</v>
      </c>
      <c r="K116" s="89">
        <v>41225</v>
      </c>
      <c r="L116" s="89">
        <f>L115+Table1[[#This Row],[Sales Invoice ]]-Table1[[#This Row],[Sales Returns]]-Table1[[#This Row],[AR/AP]]</f>
        <v>2641083.76</v>
      </c>
      <c r="M116" s="90" t="s">
        <v>22</v>
      </c>
      <c r="N116" s="90"/>
      <c r="O116" s="90"/>
      <c r="P116" s="90"/>
      <c r="Q116" s="90"/>
      <c r="R116" s="90"/>
    </row>
    <row r="117" ht="15.75" spans="1:18">
      <c r="A117" s="86" t="s">
        <v>20</v>
      </c>
      <c r="B117" s="86" t="s">
        <v>6</v>
      </c>
      <c r="C117" s="87" t="s">
        <v>135</v>
      </c>
      <c r="D117" s="88">
        <v>44763</v>
      </c>
      <c r="E117" s="89">
        <v>118434.21</v>
      </c>
      <c r="F117" s="89">
        <v>0</v>
      </c>
      <c r="G117" s="89">
        <v>0</v>
      </c>
      <c r="H117" s="89">
        <f t="shared" si="1"/>
        <v>2759517.97</v>
      </c>
      <c r="I117" s="89">
        <v>118434.21</v>
      </c>
      <c r="J117" s="89">
        <v>0</v>
      </c>
      <c r="K117" s="89">
        <v>0</v>
      </c>
      <c r="L117" s="89">
        <f>L116+Table1[[#This Row],[Sales Invoice ]]-Table1[[#This Row],[Sales Returns]]-Table1[[#This Row],[AR/AP]]</f>
        <v>2759517.97</v>
      </c>
      <c r="M117" s="90" t="s">
        <v>22</v>
      </c>
      <c r="N117" s="90"/>
      <c r="O117" s="90"/>
      <c r="P117" s="90"/>
      <c r="Q117" s="90"/>
      <c r="R117" s="90"/>
    </row>
    <row r="118" ht="15.75" spans="1:18">
      <c r="A118" s="86" t="s">
        <v>20</v>
      </c>
      <c r="B118" s="86" t="s">
        <v>8</v>
      </c>
      <c r="C118" s="87" t="s">
        <v>136</v>
      </c>
      <c r="D118" s="88">
        <v>44764</v>
      </c>
      <c r="E118" s="89">
        <v>0</v>
      </c>
      <c r="F118" s="89">
        <v>0</v>
      </c>
      <c r="G118" s="89">
        <v>52509</v>
      </c>
      <c r="H118" s="89">
        <f t="shared" si="1"/>
        <v>2707008.97</v>
      </c>
      <c r="I118" s="89">
        <v>0</v>
      </c>
      <c r="J118" s="89">
        <v>0</v>
      </c>
      <c r="K118" s="89">
        <v>52509</v>
      </c>
      <c r="L118" s="89">
        <f>L117+Table1[[#This Row],[Sales Invoice ]]-Table1[[#This Row],[Sales Returns]]-Table1[[#This Row],[AR/AP]]</f>
        <v>2707008.97</v>
      </c>
      <c r="M118" s="90" t="s">
        <v>22</v>
      </c>
      <c r="N118" s="90"/>
      <c r="O118" s="90"/>
      <c r="P118" s="90"/>
      <c r="Q118" s="90"/>
      <c r="R118" s="90"/>
    </row>
    <row r="119" ht="15.75" spans="1:18">
      <c r="A119" s="86" t="s">
        <v>20</v>
      </c>
      <c r="B119" s="86" t="s">
        <v>6</v>
      </c>
      <c r="C119" s="87" t="s">
        <v>137</v>
      </c>
      <c r="D119" s="88">
        <v>44765</v>
      </c>
      <c r="E119" s="89">
        <v>167474.88</v>
      </c>
      <c r="F119" s="89">
        <v>0</v>
      </c>
      <c r="G119" s="89">
        <v>0</v>
      </c>
      <c r="H119" s="89">
        <f t="shared" si="1"/>
        <v>2874483.85</v>
      </c>
      <c r="I119" s="89">
        <v>167474.88</v>
      </c>
      <c r="J119" s="89">
        <v>0</v>
      </c>
      <c r="K119" s="89">
        <v>0</v>
      </c>
      <c r="L119" s="89">
        <f>L118+Table1[[#This Row],[Sales Invoice ]]-Table1[[#This Row],[Sales Returns]]-Table1[[#This Row],[AR/AP]]</f>
        <v>2874483.85</v>
      </c>
      <c r="M119" s="90" t="s">
        <v>22</v>
      </c>
      <c r="N119" s="90"/>
      <c r="O119" s="90"/>
      <c r="P119" s="90"/>
      <c r="Q119" s="90"/>
      <c r="R119" s="90"/>
    </row>
    <row r="120" ht="15.75" spans="1:18">
      <c r="A120" s="86" t="s">
        <v>20</v>
      </c>
      <c r="B120" s="86" t="s">
        <v>6</v>
      </c>
      <c r="C120" s="87" t="s">
        <v>138</v>
      </c>
      <c r="D120" s="88">
        <v>44768</v>
      </c>
      <c r="E120" s="89">
        <v>69604.63</v>
      </c>
      <c r="F120" s="89">
        <v>0</v>
      </c>
      <c r="G120" s="89">
        <v>0</v>
      </c>
      <c r="H120" s="89">
        <f t="shared" si="1"/>
        <v>2944088.48</v>
      </c>
      <c r="I120" s="89">
        <v>69604.63</v>
      </c>
      <c r="J120" s="89">
        <v>0</v>
      </c>
      <c r="K120" s="89">
        <v>0</v>
      </c>
      <c r="L120" s="89">
        <f>L119+Table1[[#This Row],[Sales Invoice ]]-Table1[[#This Row],[Sales Returns]]-Table1[[#This Row],[AR/AP]]</f>
        <v>2944088.48</v>
      </c>
      <c r="M120" s="90" t="s">
        <v>22</v>
      </c>
      <c r="N120" s="90"/>
      <c r="O120" s="90"/>
      <c r="P120" s="90"/>
      <c r="Q120" s="90"/>
      <c r="R120" s="90"/>
    </row>
    <row r="121" ht="15.75" spans="1:18">
      <c r="A121" s="86" t="s">
        <v>20</v>
      </c>
      <c r="B121" s="86" t="s">
        <v>8</v>
      </c>
      <c r="C121" s="87" t="s">
        <v>139</v>
      </c>
      <c r="D121" s="88">
        <v>44768</v>
      </c>
      <c r="E121" s="89">
        <v>0</v>
      </c>
      <c r="F121" s="89">
        <v>0</v>
      </c>
      <c r="G121" s="89">
        <v>218183</v>
      </c>
      <c r="H121" s="89">
        <f t="shared" si="1"/>
        <v>2725905.48</v>
      </c>
      <c r="I121" s="89">
        <v>0</v>
      </c>
      <c r="J121" s="89">
        <v>0</v>
      </c>
      <c r="K121" s="89">
        <v>218183</v>
      </c>
      <c r="L121" s="89">
        <f>L120+Table1[[#This Row],[Sales Invoice ]]-Table1[[#This Row],[Sales Returns]]-Table1[[#This Row],[AR/AP]]</f>
        <v>2725905.48</v>
      </c>
      <c r="M121" s="90" t="s">
        <v>22</v>
      </c>
      <c r="N121" s="90"/>
      <c r="O121" s="90"/>
      <c r="P121" s="90"/>
      <c r="Q121" s="90"/>
      <c r="R121" s="90"/>
    </row>
    <row r="122" ht="15.75" spans="1:18">
      <c r="A122" s="86" t="s">
        <v>20</v>
      </c>
      <c r="B122" s="86" t="s">
        <v>6</v>
      </c>
      <c r="C122" s="87" t="s">
        <v>140</v>
      </c>
      <c r="D122" s="88">
        <v>44769</v>
      </c>
      <c r="E122" s="89">
        <v>38104.7</v>
      </c>
      <c r="F122" s="89">
        <v>0</v>
      </c>
      <c r="G122" s="89">
        <v>0</v>
      </c>
      <c r="H122" s="89">
        <f t="shared" si="1"/>
        <v>2764010.18</v>
      </c>
      <c r="I122" s="89">
        <v>38104.7</v>
      </c>
      <c r="J122" s="89">
        <v>0</v>
      </c>
      <c r="K122" s="89">
        <v>0</v>
      </c>
      <c r="L122" s="89">
        <f>L121+Table1[[#This Row],[Sales Invoice ]]-Table1[[#This Row],[Sales Returns]]-Table1[[#This Row],[AR/AP]]</f>
        <v>2764010.18</v>
      </c>
      <c r="M122" s="90" t="s">
        <v>22</v>
      </c>
      <c r="N122" s="90"/>
      <c r="O122" s="90"/>
      <c r="P122" s="90"/>
      <c r="Q122" s="90"/>
      <c r="R122" s="90"/>
    </row>
    <row r="123" ht="15.75" spans="1:18">
      <c r="A123" s="86" t="s">
        <v>20</v>
      </c>
      <c r="B123" s="86" t="s">
        <v>8</v>
      </c>
      <c r="C123" s="87" t="s">
        <v>141</v>
      </c>
      <c r="D123" s="88">
        <v>44769</v>
      </c>
      <c r="E123" s="89">
        <v>0</v>
      </c>
      <c r="F123" s="89">
        <v>0</v>
      </c>
      <c r="G123" s="89">
        <v>71922</v>
      </c>
      <c r="H123" s="89">
        <f t="shared" si="1"/>
        <v>2692088.18</v>
      </c>
      <c r="I123" s="89">
        <v>0</v>
      </c>
      <c r="J123" s="89">
        <v>0</v>
      </c>
      <c r="K123" s="89">
        <v>71922</v>
      </c>
      <c r="L123" s="89">
        <f>L122+Table1[[#This Row],[Sales Invoice ]]-Table1[[#This Row],[Sales Returns]]-Table1[[#This Row],[AR/AP]]</f>
        <v>2692088.18</v>
      </c>
      <c r="M123" s="90" t="s">
        <v>22</v>
      </c>
      <c r="N123" s="90"/>
      <c r="O123" s="90"/>
      <c r="P123" s="90"/>
      <c r="Q123" s="90"/>
      <c r="R123" s="90"/>
    </row>
    <row r="124" ht="15.75" spans="1:18">
      <c r="A124" s="86" t="s">
        <v>20</v>
      </c>
      <c r="B124" s="86" t="s">
        <v>6</v>
      </c>
      <c r="C124" s="87" t="s">
        <v>142</v>
      </c>
      <c r="D124" s="88">
        <v>44772</v>
      </c>
      <c r="E124" s="89">
        <v>123003.81</v>
      </c>
      <c r="F124" s="89">
        <v>0</v>
      </c>
      <c r="G124" s="89">
        <v>0</v>
      </c>
      <c r="H124" s="89">
        <f t="shared" si="1"/>
        <v>2815091.99</v>
      </c>
      <c r="I124" s="89">
        <v>123003.81</v>
      </c>
      <c r="J124" s="89">
        <v>0</v>
      </c>
      <c r="K124" s="89">
        <v>0</v>
      </c>
      <c r="L124" s="89">
        <f>L123+Table1[[#This Row],[Sales Invoice ]]-Table1[[#This Row],[Sales Returns]]-Table1[[#This Row],[AR/AP]]</f>
        <v>2815091.99</v>
      </c>
      <c r="M124" s="90" t="s">
        <v>22</v>
      </c>
      <c r="N124" s="90"/>
      <c r="O124" s="90"/>
      <c r="P124" s="90"/>
      <c r="Q124" s="90"/>
      <c r="R124" s="90"/>
    </row>
    <row r="125" ht="15.75" spans="1:18">
      <c r="A125" s="86" t="s">
        <v>20</v>
      </c>
      <c r="B125" s="86" t="s">
        <v>8</v>
      </c>
      <c r="C125" s="87" t="s">
        <v>143</v>
      </c>
      <c r="D125" s="88">
        <v>44772</v>
      </c>
      <c r="E125" s="89">
        <v>0</v>
      </c>
      <c r="F125" s="89">
        <v>0</v>
      </c>
      <c r="G125" s="89">
        <v>35524</v>
      </c>
      <c r="H125" s="89">
        <f t="shared" si="1"/>
        <v>2779567.99</v>
      </c>
      <c r="I125" s="89">
        <v>0</v>
      </c>
      <c r="J125" s="89">
        <v>0</v>
      </c>
      <c r="K125" s="89">
        <v>35524</v>
      </c>
      <c r="L125" s="89">
        <f>L124+Table1[[#This Row],[Sales Invoice ]]-Table1[[#This Row],[Sales Returns]]-Table1[[#This Row],[AR/AP]]</f>
        <v>2779567.99</v>
      </c>
      <c r="M125" s="90" t="s">
        <v>22</v>
      </c>
      <c r="N125" s="90"/>
      <c r="O125" s="90"/>
      <c r="P125" s="90"/>
      <c r="Q125" s="90"/>
      <c r="R125" s="90"/>
    </row>
    <row r="126" ht="15.75" spans="1:18">
      <c r="A126" s="86" t="s">
        <v>20</v>
      </c>
      <c r="B126" s="86" t="s">
        <v>8</v>
      </c>
      <c r="C126" s="87" t="s">
        <v>144</v>
      </c>
      <c r="D126" s="88">
        <v>44774</v>
      </c>
      <c r="E126" s="89">
        <v>0</v>
      </c>
      <c r="F126" s="89">
        <v>0</v>
      </c>
      <c r="G126" s="89">
        <v>144255</v>
      </c>
      <c r="H126" s="89">
        <f t="shared" si="1"/>
        <v>2635312.99</v>
      </c>
      <c r="I126" s="89">
        <v>0</v>
      </c>
      <c r="J126" s="89">
        <v>0</v>
      </c>
      <c r="K126" s="89">
        <v>144255</v>
      </c>
      <c r="L126" s="89">
        <f>L125+Table1[[#This Row],[Sales Invoice ]]-Table1[[#This Row],[Sales Returns]]-Table1[[#This Row],[AR/AP]]</f>
        <v>2635312.99</v>
      </c>
      <c r="M126" s="90" t="s">
        <v>22</v>
      </c>
      <c r="N126" s="90"/>
      <c r="O126" s="90"/>
      <c r="P126" s="90"/>
      <c r="Q126" s="90"/>
      <c r="R126" s="90"/>
    </row>
    <row r="127" ht="15.75" spans="1:18">
      <c r="A127" s="86" t="s">
        <v>20</v>
      </c>
      <c r="B127" s="86" t="s">
        <v>6</v>
      </c>
      <c r="C127" s="87" t="s">
        <v>145</v>
      </c>
      <c r="D127" s="88">
        <v>44775</v>
      </c>
      <c r="E127" s="89">
        <v>92866.44</v>
      </c>
      <c r="F127" s="89">
        <v>0</v>
      </c>
      <c r="G127" s="89">
        <v>0</v>
      </c>
      <c r="H127" s="89">
        <f t="shared" si="1"/>
        <v>2728179.43</v>
      </c>
      <c r="I127" s="89">
        <v>92866.44</v>
      </c>
      <c r="J127" s="89">
        <v>0</v>
      </c>
      <c r="K127" s="89">
        <v>0</v>
      </c>
      <c r="L127" s="89">
        <f>L126+Table1[[#This Row],[Sales Invoice ]]-Table1[[#This Row],[Sales Returns]]-Table1[[#This Row],[AR/AP]]</f>
        <v>2728179.43</v>
      </c>
      <c r="M127" s="90" t="s">
        <v>22</v>
      </c>
      <c r="N127" s="90"/>
      <c r="O127" s="90"/>
      <c r="P127" s="90"/>
      <c r="Q127" s="90"/>
      <c r="R127" s="90"/>
    </row>
    <row r="128" ht="15.75" spans="1:18">
      <c r="A128" s="86" t="s">
        <v>20</v>
      </c>
      <c r="B128" s="86" t="s">
        <v>8</v>
      </c>
      <c r="C128" s="87" t="s">
        <v>146</v>
      </c>
      <c r="D128" s="88">
        <v>44775</v>
      </c>
      <c r="E128" s="89">
        <v>0</v>
      </c>
      <c r="F128" s="89">
        <v>0</v>
      </c>
      <c r="G128" s="89">
        <v>118521</v>
      </c>
      <c r="H128" s="89">
        <f t="shared" si="1"/>
        <v>2609658.43</v>
      </c>
      <c r="I128" s="89">
        <v>0</v>
      </c>
      <c r="J128" s="89">
        <v>0</v>
      </c>
      <c r="K128" s="89">
        <v>118521</v>
      </c>
      <c r="L128" s="89">
        <f>L127+Table1[[#This Row],[Sales Invoice ]]-Table1[[#This Row],[Sales Returns]]-Table1[[#This Row],[AR/AP]]</f>
        <v>2609658.43</v>
      </c>
      <c r="M128" s="90" t="s">
        <v>22</v>
      </c>
      <c r="N128" s="90"/>
      <c r="O128" s="90"/>
      <c r="P128" s="90"/>
      <c r="Q128" s="90"/>
      <c r="R128" s="90"/>
    </row>
    <row r="129" ht="15.75" spans="1:18">
      <c r="A129" s="86" t="s">
        <v>20</v>
      </c>
      <c r="B129" s="86" t="s">
        <v>6</v>
      </c>
      <c r="C129" s="87" t="s">
        <v>147</v>
      </c>
      <c r="D129" s="88">
        <v>44777</v>
      </c>
      <c r="E129" s="89">
        <v>416957.51</v>
      </c>
      <c r="F129" s="89">
        <v>0</v>
      </c>
      <c r="G129" s="89">
        <v>0</v>
      </c>
      <c r="H129" s="89">
        <f t="shared" si="1"/>
        <v>3026615.94</v>
      </c>
      <c r="I129" s="89">
        <v>416957.51</v>
      </c>
      <c r="J129" s="89">
        <v>0</v>
      </c>
      <c r="K129" s="89">
        <v>0</v>
      </c>
      <c r="L129" s="89">
        <f>L128+Table1[[#This Row],[Sales Invoice ]]-Table1[[#This Row],[Sales Returns]]-Table1[[#This Row],[AR/AP]]</f>
        <v>3026615.94</v>
      </c>
      <c r="M129" s="90" t="s">
        <v>22</v>
      </c>
      <c r="N129" s="90"/>
      <c r="O129" s="90"/>
      <c r="P129" s="90"/>
      <c r="Q129" s="90"/>
      <c r="R129" s="90"/>
    </row>
    <row r="130" ht="15.75" spans="1:18">
      <c r="A130" s="86" t="s">
        <v>20</v>
      </c>
      <c r="B130" s="86" t="s">
        <v>8</v>
      </c>
      <c r="C130" s="87" t="s">
        <v>148</v>
      </c>
      <c r="D130" s="88">
        <v>44777</v>
      </c>
      <c r="E130" s="89">
        <v>0</v>
      </c>
      <c r="F130" s="89">
        <v>0</v>
      </c>
      <c r="G130" s="89">
        <v>97048</v>
      </c>
      <c r="H130" s="89">
        <f t="shared" si="1"/>
        <v>2929567.94</v>
      </c>
      <c r="I130" s="89">
        <v>0</v>
      </c>
      <c r="J130" s="89">
        <v>0</v>
      </c>
      <c r="K130" s="89">
        <v>97048</v>
      </c>
      <c r="L130" s="89">
        <f>L129+Table1[[#This Row],[Sales Invoice ]]-Table1[[#This Row],[Sales Returns]]-Table1[[#This Row],[AR/AP]]</f>
        <v>2929567.94</v>
      </c>
      <c r="M130" s="90" t="s">
        <v>22</v>
      </c>
      <c r="N130" s="90"/>
      <c r="O130" s="90"/>
      <c r="P130" s="90"/>
      <c r="Q130" s="90"/>
      <c r="R130" s="90"/>
    </row>
    <row r="131" ht="15.75" spans="1:18">
      <c r="A131" s="86" t="s">
        <v>20</v>
      </c>
      <c r="B131" s="86" t="s">
        <v>6</v>
      </c>
      <c r="C131" s="87" t="s">
        <v>149</v>
      </c>
      <c r="D131" s="88">
        <v>44778</v>
      </c>
      <c r="E131" s="89">
        <v>199360.12</v>
      </c>
      <c r="F131" s="89">
        <v>0</v>
      </c>
      <c r="G131" s="89">
        <v>0</v>
      </c>
      <c r="H131" s="89">
        <f t="shared" si="1"/>
        <v>3128928.06</v>
      </c>
      <c r="I131" s="89">
        <v>199360.12</v>
      </c>
      <c r="J131" s="89">
        <v>0</v>
      </c>
      <c r="K131" s="89">
        <v>0</v>
      </c>
      <c r="L131" s="89">
        <f>L130+Table1[[#This Row],[Sales Invoice ]]-Table1[[#This Row],[Sales Returns]]-Table1[[#This Row],[AR/AP]]</f>
        <v>3128928.06</v>
      </c>
      <c r="M131" s="90" t="s">
        <v>22</v>
      </c>
      <c r="N131" s="90"/>
      <c r="O131" s="90"/>
      <c r="P131" s="90"/>
      <c r="Q131" s="90"/>
      <c r="R131" s="90"/>
    </row>
    <row r="132" ht="15.75" spans="1:18">
      <c r="A132" s="86" t="s">
        <v>20</v>
      </c>
      <c r="B132" s="86" t="s">
        <v>8</v>
      </c>
      <c r="C132" s="87" t="s">
        <v>150</v>
      </c>
      <c r="D132" s="88">
        <v>44778</v>
      </c>
      <c r="E132" s="89">
        <v>0</v>
      </c>
      <c r="F132" s="89">
        <v>0</v>
      </c>
      <c r="G132" s="89">
        <v>105864</v>
      </c>
      <c r="H132" s="89">
        <f t="shared" si="1"/>
        <v>3023064.06</v>
      </c>
      <c r="I132" s="89">
        <v>0</v>
      </c>
      <c r="J132" s="89">
        <v>0</v>
      </c>
      <c r="K132" s="89">
        <v>105864</v>
      </c>
      <c r="L132" s="89">
        <f>L131+Table1[[#This Row],[Sales Invoice ]]-Table1[[#This Row],[Sales Returns]]-Table1[[#This Row],[AR/AP]]</f>
        <v>3023064.06</v>
      </c>
      <c r="M132" s="90" t="s">
        <v>22</v>
      </c>
      <c r="N132" s="90"/>
      <c r="O132" s="90"/>
      <c r="P132" s="90"/>
      <c r="Q132" s="90"/>
      <c r="R132" s="90"/>
    </row>
    <row r="133" ht="15.75" spans="1:18">
      <c r="A133" s="86" t="s">
        <v>20</v>
      </c>
      <c r="B133" s="86" t="s">
        <v>8</v>
      </c>
      <c r="C133" s="87" t="s">
        <v>151</v>
      </c>
      <c r="D133" s="88">
        <v>44781</v>
      </c>
      <c r="E133" s="89">
        <v>0</v>
      </c>
      <c r="F133" s="89">
        <v>0</v>
      </c>
      <c r="G133" s="89">
        <v>100000</v>
      </c>
      <c r="H133" s="89">
        <f t="shared" ref="H133:H196" si="2">H132+E133-F133-G133</f>
        <v>2923064.06</v>
      </c>
      <c r="I133" s="89">
        <v>0</v>
      </c>
      <c r="J133" s="89">
        <v>0</v>
      </c>
      <c r="K133" s="89">
        <v>100000</v>
      </c>
      <c r="L133" s="89">
        <f>L132+Table1[[#This Row],[Sales Invoice ]]-Table1[[#This Row],[Sales Returns]]-Table1[[#This Row],[AR/AP]]</f>
        <v>2923064.06</v>
      </c>
      <c r="M133" s="90" t="s">
        <v>22</v>
      </c>
      <c r="N133" s="90"/>
      <c r="O133" s="90"/>
      <c r="P133" s="90"/>
      <c r="Q133" s="90"/>
      <c r="R133" s="90"/>
    </row>
    <row r="134" ht="15.75" spans="1:18">
      <c r="A134" s="86" t="s">
        <v>20</v>
      </c>
      <c r="B134" s="86" t="s">
        <v>6</v>
      </c>
      <c r="C134" s="87" t="s">
        <v>152</v>
      </c>
      <c r="D134" s="88">
        <v>44782</v>
      </c>
      <c r="E134" s="89">
        <v>74277.42</v>
      </c>
      <c r="F134" s="89">
        <v>0</v>
      </c>
      <c r="G134" s="89">
        <v>0</v>
      </c>
      <c r="H134" s="89">
        <f t="shared" si="2"/>
        <v>2997341.48</v>
      </c>
      <c r="I134" s="89">
        <v>74277.42</v>
      </c>
      <c r="J134" s="89">
        <v>0</v>
      </c>
      <c r="K134" s="89">
        <v>0</v>
      </c>
      <c r="L134" s="89">
        <f>L133+Table1[[#This Row],[Sales Invoice ]]-Table1[[#This Row],[Sales Returns]]-Table1[[#This Row],[AR/AP]]</f>
        <v>2997341.48</v>
      </c>
      <c r="M134" s="90" t="s">
        <v>22</v>
      </c>
      <c r="N134" s="90"/>
      <c r="O134" s="90"/>
      <c r="P134" s="90"/>
      <c r="Q134" s="90"/>
      <c r="R134" s="90"/>
    </row>
    <row r="135" ht="15.75" spans="1:18">
      <c r="A135" s="86" t="s">
        <v>20</v>
      </c>
      <c r="B135" s="86" t="s">
        <v>8</v>
      </c>
      <c r="C135" s="87" t="s">
        <v>153</v>
      </c>
      <c r="D135" s="88">
        <v>44783</v>
      </c>
      <c r="E135" s="89">
        <v>0</v>
      </c>
      <c r="F135" s="89">
        <v>0</v>
      </c>
      <c r="G135" s="89">
        <v>150000</v>
      </c>
      <c r="H135" s="89">
        <f t="shared" si="2"/>
        <v>2847341.48</v>
      </c>
      <c r="I135" s="89">
        <v>0</v>
      </c>
      <c r="J135" s="89">
        <v>0</v>
      </c>
      <c r="K135" s="89">
        <v>150000</v>
      </c>
      <c r="L135" s="89">
        <f>L134+Table1[[#This Row],[Sales Invoice ]]-Table1[[#This Row],[Sales Returns]]-Table1[[#This Row],[AR/AP]]</f>
        <v>2847341.48</v>
      </c>
      <c r="M135" s="90" t="s">
        <v>22</v>
      </c>
      <c r="N135" s="90"/>
      <c r="O135" s="90"/>
      <c r="P135" s="90"/>
      <c r="Q135" s="90"/>
      <c r="R135" s="90"/>
    </row>
    <row r="136" ht="15.75" spans="1:18">
      <c r="A136" s="86" t="s">
        <v>20</v>
      </c>
      <c r="B136" s="86" t="s">
        <v>6</v>
      </c>
      <c r="C136" s="87" t="s">
        <v>154</v>
      </c>
      <c r="D136" s="88">
        <v>44785</v>
      </c>
      <c r="E136" s="89">
        <v>125108.8</v>
      </c>
      <c r="F136" s="89">
        <v>0</v>
      </c>
      <c r="G136" s="89">
        <v>0</v>
      </c>
      <c r="H136" s="89">
        <f t="shared" si="2"/>
        <v>2972450.28</v>
      </c>
      <c r="I136" s="89">
        <v>125108.8</v>
      </c>
      <c r="J136" s="89">
        <v>0</v>
      </c>
      <c r="K136" s="89">
        <v>0</v>
      </c>
      <c r="L136" s="89">
        <f>L135+Table1[[#This Row],[Sales Invoice ]]-Table1[[#This Row],[Sales Returns]]-Table1[[#This Row],[AR/AP]]</f>
        <v>2972450.28</v>
      </c>
      <c r="M136" s="90" t="s">
        <v>22</v>
      </c>
      <c r="N136" s="90"/>
      <c r="O136" s="90"/>
      <c r="P136" s="90"/>
      <c r="Q136" s="90"/>
      <c r="R136" s="90"/>
    </row>
    <row r="137" ht="15.75" spans="1:18">
      <c r="A137" s="86" t="s">
        <v>20</v>
      </c>
      <c r="B137" s="86" t="s">
        <v>8</v>
      </c>
      <c r="C137" s="87" t="s">
        <v>155</v>
      </c>
      <c r="D137" s="88">
        <v>44785</v>
      </c>
      <c r="E137" s="89">
        <v>0</v>
      </c>
      <c r="F137" s="89">
        <v>0</v>
      </c>
      <c r="G137" s="89">
        <v>50000</v>
      </c>
      <c r="H137" s="89">
        <f t="shared" si="2"/>
        <v>2922450.28</v>
      </c>
      <c r="I137" s="89">
        <v>0</v>
      </c>
      <c r="J137" s="89">
        <v>0</v>
      </c>
      <c r="K137" s="89">
        <v>50000</v>
      </c>
      <c r="L137" s="89">
        <f>L136+Table1[[#This Row],[Sales Invoice ]]-Table1[[#This Row],[Sales Returns]]-Table1[[#This Row],[AR/AP]]</f>
        <v>2922450.28</v>
      </c>
      <c r="M137" s="90" t="s">
        <v>22</v>
      </c>
      <c r="N137" s="90"/>
      <c r="O137" s="90"/>
      <c r="P137" s="90"/>
      <c r="Q137" s="90"/>
      <c r="R137" s="90"/>
    </row>
    <row r="138" ht="15.75" spans="1:18">
      <c r="A138" s="86" t="s">
        <v>20</v>
      </c>
      <c r="B138" s="86" t="s">
        <v>8</v>
      </c>
      <c r="C138" s="87" t="s">
        <v>156</v>
      </c>
      <c r="D138" s="88">
        <v>44790</v>
      </c>
      <c r="E138" s="89">
        <v>0</v>
      </c>
      <c r="F138" s="89">
        <v>0</v>
      </c>
      <c r="G138" s="89">
        <v>300000</v>
      </c>
      <c r="H138" s="89">
        <f t="shared" si="2"/>
        <v>2622450.28</v>
      </c>
      <c r="I138" s="89">
        <v>0</v>
      </c>
      <c r="J138" s="89">
        <v>0</v>
      </c>
      <c r="K138" s="89">
        <v>300000</v>
      </c>
      <c r="L138" s="89">
        <f>L137+Table1[[#This Row],[Sales Invoice ]]-Table1[[#This Row],[Sales Returns]]-Table1[[#This Row],[AR/AP]]</f>
        <v>2622450.28</v>
      </c>
      <c r="M138" s="90" t="s">
        <v>22</v>
      </c>
      <c r="N138" s="90"/>
      <c r="O138" s="90"/>
      <c r="P138" s="90"/>
      <c r="Q138" s="90"/>
      <c r="R138" s="90"/>
    </row>
    <row r="139" ht="15.75" spans="1:18">
      <c r="A139" s="86" t="s">
        <v>20</v>
      </c>
      <c r="B139" s="86" t="s">
        <v>8</v>
      </c>
      <c r="C139" s="87" t="s">
        <v>157</v>
      </c>
      <c r="D139" s="88">
        <v>44791</v>
      </c>
      <c r="E139" s="89">
        <v>0</v>
      </c>
      <c r="F139" s="89">
        <v>0</v>
      </c>
      <c r="G139" s="89">
        <v>200000</v>
      </c>
      <c r="H139" s="89">
        <f t="shared" si="2"/>
        <v>2422450.28</v>
      </c>
      <c r="I139" s="89">
        <v>0</v>
      </c>
      <c r="J139" s="89">
        <v>0</v>
      </c>
      <c r="K139" s="89">
        <v>200000</v>
      </c>
      <c r="L139" s="89">
        <f>L138+Table1[[#This Row],[Sales Invoice ]]-Table1[[#This Row],[Sales Returns]]-Table1[[#This Row],[AR/AP]]</f>
        <v>2422450.28</v>
      </c>
      <c r="M139" s="90" t="s">
        <v>22</v>
      </c>
      <c r="N139" s="90"/>
      <c r="O139" s="90"/>
      <c r="P139" s="90"/>
      <c r="Q139" s="90"/>
      <c r="R139" s="90"/>
    </row>
    <row r="140" ht="15.75" spans="1:18">
      <c r="A140" s="86" t="s">
        <v>20</v>
      </c>
      <c r="B140" s="86" t="s">
        <v>6</v>
      </c>
      <c r="C140" s="87" t="s">
        <v>158</v>
      </c>
      <c r="D140" s="88">
        <v>44792</v>
      </c>
      <c r="E140" s="89">
        <v>83896.68</v>
      </c>
      <c r="F140" s="89">
        <v>0</v>
      </c>
      <c r="G140" s="89">
        <v>0</v>
      </c>
      <c r="H140" s="89">
        <f t="shared" si="2"/>
        <v>2506346.96</v>
      </c>
      <c r="I140" s="89">
        <v>83896.68</v>
      </c>
      <c r="J140" s="89">
        <v>0</v>
      </c>
      <c r="K140" s="89">
        <v>0</v>
      </c>
      <c r="L140" s="89">
        <f>L139+Table1[[#This Row],[Sales Invoice ]]-Table1[[#This Row],[Sales Returns]]-Table1[[#This Row],[AR/AP]]</f>
        <v>2506346.96</v>
      </c>
      <c r="M140" s="90" t="s">
        <v>22</v>
      </c>
      <c r="N140" s="90"/>
      <c r="O140" s="90"/>
      <c r="P140" s="90"/>
      <c r="Q140" s="90"/>
      <c r="R140" s="90"/>
    </row>
    <row r="141" ht="15.75" spans="1:18">
      <c r="A141" s="86" t="s">
        <v>20</v>
      </c>
      <c r="B141" s="86" t="s">
        <v>8</v>
      </c>
      <c r="C141" s="87" t="s">
        <v>159</v>
      </c>
      <c r="D141" s="88">
        <v>44795</v>
      </c>
      <c r="E141" s="89">
        <v>0</v>
      </c>
      <c r="F141" s="89">
        <v>0</v>
      </c>
      <c r="G141" s="89">
        <v>150000</v>
      </c>
      <c r="H141" s="89">
        <f t="shared" si="2"/>
        <v>2356346.96</v>
      </c>
      <c r="I141" s="89">
        <v>0</v>
      </c>
      <c r="J141" s="89">
        <v>0</v>
      </c>
      <c r="K141" s="89">
        <v>150000</v>
      </c>
      <c r="L141" s="89">
        <f>L140+Table1[[#This Row],[Sales Invoice ]]-Table1[[#This Row],[Sales Returns]]-Table1[[#This Row],[AR/AP]]</f>
        <v>2356346.96</v>
      </c>
      <c r="M141" s="90" t="s">
        <v>22</v>
      </c>
      <c r="N141" s="90"/>
      <c r="O141" s="90"/>
      <c r="P141" s="90"/>
      <c r="Q141" s="90"/>
      <c r="R141" s="90"/>
    </row>
    <row r="142" ht="15.75" spans="1:18">
      <c r="A142" s="86" t="s">
        <v>20</v>
      </c>
      <c r="B142" s="86" t="s">
        <v>6</v>
      </c>
      <c r="C142" s="87" t="s">
        <v>160</v>
      </c>
      <c r="D142" s="88">
        <v>44798</v>
      </c>
      <c r="E142" s="89">
        <v>204483.97</v>
      </c>
      <c r="F142" s="89">
        <v>0</v>
      </c>
      <c r="G142" s="89">
        <v>0</v>
      </c>
      <c r="H142" s="89">
        <f t="shared" si="2"/>
        <v>2560830.93</v>
      </c>
      <c r="I142" s="89">
        <v>204483.97</v>
      </c>
      <c r="J142" s="89">
        <v>0</v>
      </c>
      <c r="K142" s="89">
        <v>0</v>
      </c>
      <c r="L142" s="89">
        <f>L141+Table1[[#This Row],[Sales Invoice ]]-Table1[[#This Row],[Sales Returns]]-Table1[[#This Row],[AR/AP]]</f>
        <v>2560830.93</v>
      </c>
      <c r="M142" s="90" t="s">
        <v>22</v>
      </c>
      <c r="N142" s="90"/>
      <c r="O142" s="90"/>
      <c r="P142" s="90"/>
      <c r="Q142" s="90"/>
      <c r="R142" s="90"/>
    </row>
    <row r="143" ht="15.75" spans="1:18">
      <c r="A143" s="86" t="s">
        <v>20</v>
      </c>
      <c r="B143" s="86" t="s">
        <v>8</v>
      </c>
      <c r="C143" s="87" t="s">
        <v>161</v>
      </c>
      <c r="D143" s="88">
        <v>44798</v>
      </c>
      <c r="E143" s="89">
        <v>0</v>
      </c>
      <c r="F143" s="89">
        <v>0</v>
      </c>
      <c r="G143" s="89">
        <v>50000</v>
      </c>
      <c r="H143" s="89">
        <f t="shared" si="2"/>
        <v>2510830.93</v>
      </c>
      <c r="I143" s="89">
        <v>0</v>
      </c>
      <c r="J143" s="89">
        <v>0</v>
      </c>
      <c r="K143" s="89">
        <v>50000</v>
      </c>
      <c r="L143" s="89">
        <f>L142+Table1[[#This Row],[Sales Invoice ]]-Table1[[#This Row],[Sales Returns]]-Table1[[#This Row],[AR/AP]]</f>
        <v>2510830.93</v>
      </c>
      <c r="M143" s="90" t="s">
        <v>22</v>
      </c>
      <c r="N143" s="90"/>
      <c r="O143" s="90"/>
      <c r="P143" s="90"/>
      <c r="Q143" s="90"/>
      <c r="R143" s="90"/>
    </row>
    <row r="144" ht="15.75" spans="1:18">
      <c r="A144" s="86" t="s">
        <v>20</v>
      </c>
      <c r="B144" s="86" t="s">
        <v>6</v>
      </c>
      <c r="C144" s="87" t="s">
        <v>162</v>
      </c>
      <c r="D144" s="88">
        <v>44799</v>
      </c>
      <c r="E144" s="89">
        <v>293051.21</v>
      </c>
      <c r="F144" s="89">
        <v>0</v>
      </c>
      <c r="G144" s="89">
        <v>0</v>
      </c>
      <c r="H144" s="89">
        <f t="shared" si="2"/>
        <v>2803882.14</v>
      </c>
      <c r="I144" s="89">
        <v>293051.21</v>
      </c>
      <c r="J144" s="89">
        <v>0</v>
      </c>
      <c r="K144" s="89">
        <v>0</v>
      </c>
      <c r="L144" s="89">
        <f>L143+Table1[[#This Row],[Sales Invoice ]]-Table1[[#This Row],[Sales Returns]]-Table1[[#This Row],[AR/AP]]</f>
        <v>2803882.14</v>
      </c>
      <c r="M144" s="90" t="s">
        <v>22</v>
      </c>
      <c r="N144" s="90"/>
      <c r="O144" s="90"/>
      <c r="P144" s="90"/>
      <c r="Q144" s="90"/>
      <c r="R144" s="90"/>
    </row>
    <row r="145" ht="15.75" spans="1:18">
      <c r="A145" s="86" t="s">
        <v>20</v>
      </c>
      <c r="B145" s="86" t="s">
        <v>8</v>
      </c>
      <c r="C145" s="87" t="s">
        <v>163</v>
      </c>
      <c r="D145" s="88">
        <v>44799</v>
      </c>
      <c r="E145" s="89">
        <v>0</v>
      </c>
      <c r="F145" s="89">
        <v>0</v>
      </c>
      <c r="G145" s="89">
        <v>161099</v>
      </c>
      <c r="H145" s="89">
        <f t="shared" si="2"/>
        <v>2642783.14</v>
      </c>
      <c r="I145" s="89">
        <v>0</v>
      </c>
      <c r="J145" s="89">
        <v>0</v>
      </c>
      <c r="K145" s="89">
        <v>161099</v>
      </c>
      <c r="L145" s="89">
        <f>L144+Table1[[#This Row],[Sales Invoice ]]-Table1[[#This Row],[Sales Returns]]-Table1[[#This Row],[AR/AP]]</f>
        <v>2642783.14</v>
      </c>
      <c r="M145" s="90" t="s">
        <v>22</v>
      </c>
      <c r="N145" s="90"/>
      <c r="O145" s="90"/>
      <c r="P145" s="90"/>
      <c r="Q145" s="90"/>
      <c r="R145" s="90"/>
    </row>
    <row r="146" ht="15.75" spans="1:18">
      <c r="A146" s="86" t="s">
        <v>20</v>
      </c>
      <c r="B146" s="86" t="s">
        <v>6</v>
      </c>
      <c r="C146" s="87" t="s">
        <v>164</v>
      </c>
      <c r="D146" s="88">
        <v>44800</v>
      </c>
      <c r="E146" s="89">
        <v>109936.84</v>
      </c>
      <c r="F146" s="89">
        <v>0</v>
      </c>
      <c r="G146" s="89">
        <v>0</v>
      </c>
      <c r="H146" s="89">
        <f t="shared" si="2"/>
        <v>2752719.98</v>
      </c>
      <c r="I146" s="89">
        <v>109936.84</v>
      </c>
      <c r="J146" s="89">
        <v>0</v>
      </c>
      <c r="K146" s="89">
        <v>0</v>
      </c>
      <c r="L146" s="89">
        <f>L145+Table1[[#This Row],[Sales Invoice ]]-Table1[[#This Row],[Sales Returns]]-Table1[[#This Row],[AR/AP]]</f>
        <v>2752719.98</v>
      </c>
      <c r="M146" s="90" t="s">
        <v>22</v>
      </c>
      <c r="N146" s="90"/>
      <c r="O146" s="90"/>
      <c r="P146" s="90"/>
      <c r="Q146" s="90"/>
      <c r="R146" s="90"/>
    </row>
    <row r="147" ht="15.75" spans="1:18">
      <c r="A147" s="86" t="s">
        <v>20</v>
      </c>
      <c r="B147" s="86" t="s">
        <v>6</v>
      </c>
      <c r="C147" s="87" t="s">
        <v>165</v>
      </c>
      <c r="D147" s="88">
        <v>44800</v>
      </c>
      <c r="E147" s="89">
        <v>87234.56</v>
      </c>
      <c r="F147" s="89">
        <v>0</v>
      </c>
      <c r="G147" s="89">
        <v>0</v>
      </c>
      <c r="H147" s="89">
        <f t="shared" si="2"/>
        <v>2839954.54</v>
      </c>
      <c r="I147" s="89">
        <v>87234.56</v>
      </c>
      <c r="J147" s="89">
        <v>0</v>
      </c>
      <c r="K147" s="89">
        <v>0</v>
      </c>
      <c r="L147" s="89">
        <f>L146+Table1[[#This Row],[Sales Invoice ]]-Table1[[#This Row],[Sales Returns]]-Table1[[#This Row],[AR/AP]]</f>
        <v>2839954.54</v>
      </c>
      <c r="M147" s="90" t="s">
        <v>22</v>
      </c>
      <c r="N147" s="90"/>
      <c r="O147" s="90"/>
      <c r="P147" s="90"/>
      <c r="Q147" s="90"/>
      <c r="R147" s="90"/>
    </row>
    <row r="148" ht="15.75" spans="1:18">
      <c r="A148" s="86" t="s">
        <v>20</v>
      </c>
      <c r="B148" s="86" t="s">
        <v>6</v>
      </c>
      <c r="C148" s="87" t="s">
        <v>166</v>
      </c>
      <c r="D148" s="88">
        <v>44803</v>
      </c>
      <c r="E148" s="89">
        <v>109214.77</v>
      </c>
      <c r="F148" s="89">
        <v>0</v>
      </c>
      <c r="G148" s="89">
        <v>0</v>
      </c>
      <c r="H148" s="89">
        <f t="shared" si="2"/>
        <v>2949169.31</v>
      </c>
      <c r="I148" s="89">
        <v>109214.77</v>
      </c>
      <c r="J148" s="89">
        <v>0</v>
      </c>
      <c r="K148" s="89">
        <v>0</v>
      </c>
      <c r="L148" s="89">
        <f>L147+Table1[[#This Row],[Sales Invoice ]]-Table1[[#This Row],[Sales Returns]]-Table1[[#This Row],[AR/AP]]</f>
        <v>2949169.31</v>
      </c>
      <c r="M148" s="90" t="s">
        <v>22</v>
      </c>
      <c r="N148" s="90"/>
      <c r="O148" s="90"/>
      <c r="P148" s="90"/>
      <c r="Q148" s="90"/>
      <c r="R148" s="90"/>
    </row>
    <row r="149" ht="15.75" spans="1:18">
      <c r="A149" s="86" t="s">
        <v>20</v>
      </c>
      <c r="B149" s="86" t="s">
        <v>8</v>
      </c>
      <c r="C149" s="87" t="s">
        <v>167</v>
      </c>
      <c r="D149" s="88">
        <v>44803</v>
      </c>
      <c r="E149" s="89">
        <v>0</v>
      </c>
      <c r="F149" s="89">
        <v>0</v>
      </c>
      <c r="G149" s="89">
        <v>246164</v>
      </c>
      <c r="H149" s="89">
        <f t="shared" si="2"/>
        <v>2703005.31</v>
      </c>
      <c r="I149" s="89">
        <v>0</v>
      </c>
      <c r="J149" s="89">
        <v>0</v>
      </c>
      <c r="K149" s="89">
        <v>246164</v>
      </c>
      <c r="L149" s="89">
        <f>L148+Table1[[#This Row],[Sales Invoice ]]-Table1[[#This Row],[Sales Returns]]-Table1[[#This Row],[AR/AP]]</f>
        <v>2703005.31</v>
      </c>
      <c r="M149" s="90" t="s">
        <v>22</v>
      </c>
      <c r="N149" s="90"/>
      <c r="O149" s="90"/>
      <c r="P149" s="90"/>
      <c r="Q149" s="90"/>
      <c r="R149" s="90"/>
    </row>
    <row r="150" ht="15.75" spans="1:18">
      <c r="A150" s="86" t="s">
        <v>20</v>
      </c>
      <c r="B150" s="86" t="s">
        <v>6</v>
      </c>
      <c r="C150" s="87" t="s">
        <v>168</v>
      </c>
      <c r="D150" s="88">
        <v>44804</v>
      </c>
      <c r="E150" s="89">
        <v>71763.16</v>
      </c>
      <c r="F150" s="89">
        <v>0</v>
      </c>
      <c r="G150" s="89">
        <v>0</v>
      </c>
      <c r="H150" s="89">
        <f t="shared" si="2"/>
        <v>2774768.47</v>
      </c>
      <c r="I150" s="89">
        <v>71763.16</v>
      </c>
      <c r="J150" s="89">
        <v>0</v>
      </c>
      <c r="K150" s="89">
        <v>0</v>
      </c>
      <c r="L150" s="89">
        <f>L149+Table1[[#This Row],[Sales Invoice ]]-Table1[[#This Row],[Sales Returns]]-Table1[[#This Row],[AR/AP]]</f>
        <v>2774768.47</v>
      </c>
      <c r="M150" s="90" t="s">
        <v>22</v>
      </c>
      <c r="N150" s="90"/>
      <c r="O150" s="90"/>
      <c r="P150" s="90"/>
      <c r="Q150" s="90"/>
      <c r="R150" s="90"/>
    </row>
    <row r="151" ht="15.75" spans="1:18">
      <c r="A151" s="86" t="s">
        <v>20</v>
      </c>
      <c r="B151" s="86" t="s">
        <v>6</v>
      </c>
      <c r="C151" s="87" t="s">
        <v>169</v>
      </c>
      <c r="D151" s="88">
        <v>44806</v>
      </c>
      <c r="E151" s="89">
        <v>87791.31</v>
      </c>
      <c r="F151" s="89">
        <v>0</v>
      </c>
      <c r="G151" s="89">
        <v>0</v>
      </c>
      <c r="H151" s="89">
        <f t="shared" si="2"/>
        <v>2862559.78</v>
      </c>
      <c r="I151" s="89">
        <v>87791.31</v>
      </c>
      <c r="J151" s="89">
        <v>0</v>
      </c>
      <c r="K151" s="89">
        <v>0</v>
      </c>
      <c r="L151" s="89">
        <f>L150+Table1[[#This Row],[Sales Invoice ]]-Table1[[#This Row],[Sales Returns]]-Table1[[#This Row],[AR/AP]]</f>
        <v>2862559.78</v>
      </c>
      <c r="M151" s="90" t="s">
        <v>22</v>
      </c>
      <c r="N151" s="90"/>
      <c r="O151" s="90"/>
      <c r="P151" s="90"/>
      <c r="Q151" s="90"/>
      <c r="R151" s="90"/>
    </row>
    <row r="152" ht="15.75" spans="1:18">
      <c r="A152" s="86" t="s">
        <v>20</v>
      </c>
      <c r="B152" s="86" t="s">
        <v>7</v>
      </c>
      <c r="C152" s="87" t="s">
        <v>170</v>
      </c>
      <c r="D152" s="88">
        <v>44809</v>
      </c>
      <c r="E152" s="89">
        <v>0</v>
      </c>
      <c r="F152" s="89">
        <v>44853.16</v>
      </c>
      <c r="G152" s="89">
        <v>0</v>
      </c>
      <c r="H152" s="89">
        <f t="shared" si="2"/>
        <v>2817706.62</v>
      </c>
      <c r="I152" s="89">
        <v>0</v>
      </c>
      <c r="J152" s="89">
        <v>44853.16</v>
      </c>
      <c r="K152" s="89">
        <v>0</v>
      </c>
      <c r="L152" s="89">
        <f>L151+Table1[[#This Row],[Sales Invoice ]]-Table1[[#This Row],[Sales Returns]]-Table1[[#This Row],[AR/AP]]</f>
        <v>2817706.62</v>
      </c>
      <c r="M152" s="90" t="s">
        <v>22</v>
      </c>
      <c r="N152" s="90"/>
      <c r="O152" s="90"/>
      <c r="P152" s="90"/>
      <c r="Q152" s="90"/>
      <c r="R152" s="90"/>
    </row>
    <row r="153" ht="15.75" spans="1:18">
      <c r="A153" s="86" t="s">
        <v>20</v>
      </c>
      <c r="B153" s="86" t="s">
        <v>8</v>
      </c>
      <c r="C153" s="87" t="s">
        <v>171</v>
      </c>
      <c r="D153" s="88">
        <v>44810</v>
      </c>
      <c r="E153" s="89">
        <v>0</v>
      </c>
      <c r="F153" s="89">
        <v>0</v>
      </c>
      <c r="G153" s="89">
        <v>277667</v>
      </c>
      <c r="H153" s="89">
        <f t="shared" si="2"/>
        <v>2540039.62</v>
      </c>
      <c r="I153" s="89">
        <v>0</v>
      </c>
      <c r="J153" s="89">
        <v>0</v>
      </c>
      <c r="K153" s="89">
        <v>277667</v>
      </c>
      <c r="L153" s="89">
        <f>L152+Table1[[#This Row],[Sales Invoice ]]-Table1[[#This Row],[Sales Returns]]-Table1[[#This Row],[AR/AP]]</f>
        <v>2540039.62</v>
      </c>
      <c r="M153" s="90" t="s">
        <v>22</v>
      </c>
      <c r="N153" s="90"/>
      <c r="O153" s="90"/>
      <c r="P153" s="90"/>
      <c r="Q153" s="90"/>
      <c r="R153" s="90"/>
    </row>
    <row r="154" ht="15.75" spans="1:18">
      <c r="A154" s="86" t="s">
        <v>20</v>
      </c>
      <c r="B154" s="86" t="s">
        <v>6</v>
      </c>
      <c r="C154" s="87" t="s">
        <v>172</v>
      </c>
      <c r="D154" s="88">
        <v>44813</v>
      </c>
      <c r="E154" s="89">
        <v>66272.68</v>
      </c>
      <c r="F154" s="89">
        <v>0</v>
      </c>
      <c r="G154" s="89">
        <v>0</v>
      </c>
      <c r="H154" s="89">
        <f t="shared" si="2"/>
        <v>2606312.3</v>
      </c>
      <c r="I154" s="89">
        <v>66272.68</v>
      </c>
      <c r="J154" s="89">
        <v>0</v>
      </c>
      <c r="K154" s="89">
        <v>0</v>
      </c>
      <c r="L154" s="89">
        <f>L153+Table1[[#This Row],[Sales Invoice ]]-Table1[[#This Row],[Sales Returns]]-Table1[[#This Row],[AR/AP]]</f>
        <v>2606312.3</v>
      </c>
      <c r="M154" s="90" t="s">
        <v>22</v>
      </c>
      <c r="N154" s="90"/>
      <c r="O154" s="90"/>
      <c r="P154" s="90"/>
      <c r="Q154" s="90"/>
      <c r="R154" s="90"/>
    </row>
    <row r="155" ht="15.75" spans="1:18">
      <c r="A155" s="86" t="s">
        <v>20</v>
      </c>
      <c r="B155" s="86" t="s">
        <v>6</v>
      </c>
      <c r="C155" s="87" t="s">
        <v>173</v>
      </c>
      <c r="D155" s="88">
        <v>44816</v>
      </c>
      <c r="E155" s="89">
        <v>111377.75</v>
      </c>
      <c r="F155" s="89">
        <v>0</v>
      </c>
      <c r="G155" s="89">
        <v>0</v>
      </c>
      <c r="H155" s="89">
        <f t="shared" si="2"/>
        <v>2717690.05</v>
      </c>
      <c r="I155" s="89">
        <v>111377.75</v>
      </c>
      <c r="J155" s="89">
        <v>0</v>
      </c>
      <c r="K155" s="89">
        <v>0</v>
      </c>
      <c r="L155" s="89">
        <f>L154+Table1[[#This Row],[Sales Invoice ]]-Table1[[#This Row],[Sales Returns]]-Table1[[#This Row],[AR/AP]]</f>
        <v>2717690.05</v>
      </c>
      <c r="M155" s="90" t="s">
        <v>22</v>
      </c>
      <c r="N155" s="90"/>
      <c r="O155" s="90"/>
      <c r="P155" s="90"/>
      <c r="Q155" s="90"/>
      <c r="R155" s="90"/>
    </row>
    <row r="156" ht="15.75" spans="1:18">
      <c r="A156" s="86" t="s">
        <v>20</v>
      </c>
      <c r="B156" s="86" t="s">
        <v>8</v>
      </c>
      <c r="C156" s="87" t="s">
        <v>174</v>
      </c>
      <c r="D156" s="88">
        <v>44817</v>
      </c>
      <c r="E156" s="89">
        <v>0</v>
      </c>
      <c r="F156" s="89">
        <v>0</v>
      </c>
      <c r="G156" s="89">
        <v>200000</v>
      </c>
      <c r="H156" s="89">
        <f t="shared" si="2"/>
        <v>2517690.05</v>
      </c>
      <c r="I156" s="89">
        <v>0</v>
      </c>
      <c r="J156" s="89">
        <v>0</v>
      </c>
      <c r="K156" s="89">
        <v>200000</v>
      </c>
      <c r="L156" s="89">
        <f>L155+Table1[[#This Row],[Sales Invoice ]]-Table1[[#This Row],[Sales Returns]]-Table1[[#This Row],[AR/AP]]</f>
        <v>2517690.05</v>
      </c>
      <c r="M156" s="90" t="s">
        <v>22</v>
      </c>
      <c r="N156" s="90"/>
      <c r="O156" s="90"/>
      <c r="P156" s="90"/>
      <c r="Q156" s="90"/>
      <c r="R156" s="90"/>
    </row>
    <row r="157" ht="15.75" spans="1:18">
      <c r="A157" s="86" t="s">
        <v>20</v>
      </c>
      <c r="B157" s="86" t="s">
        <v>6</v>
      </c>
      <c r="C157" s="87" t="s">
        <v>175</v>
      </c>
      <c r="D157" s="88">
        <v>44818</v>
      </c>
      <c r="E157" s="89">
        <v>137990.67</v>
      </c>
      <c r="F157" s="89">
        <v>0</v>
      </c>
      <c r="G157" s="89">
        <v>0</v>
      </c>
      <c r="H157" s="89">
        <f t="shared" si="2"/>
        <v>2655680.72</v>
      </c>
      <c r="I157" s="89">
        <v>137990.67</v>
      </c>
      <c r="J157" s="89">
        <v>0</v>
      </c>
      <c r="K157" s="89">
        <v>0</v>
      </c>
      <c r="L157" s="89">
        <f>L156+Table1[[#This Row],[Sales Invoice ]]-Table1[[#This Row],[Sales Returns]]-Table1[[#This Row],[AR/AP]]</f>
        <v>2655680.72</v>
      </c>
      <c r="M157" s="90" t="s">
        <v>22</v>
      </c>
      <c r="N157" s="90"/>
      <c r="O157" s="90"/>
      <c r="P157" s="90"/>
      <c r="Q157" s="90"/>
      <c r="R157" s="90"/>
    </row>
    <row r="158" ht="15.75" spans="1:18">
      <c r="A158" s="86" t="s">
        <v>20</v>
      </c>
      <c r="B158" s="86" t="s">
        <v>8</v>
      </c>
      <c r="C158" s="87" t="s">
        <v>176</v>
      </c>
      <c r="D158" s="88">
        <v>44819</v>
      </c>
      <c r="E158" s="89">
        <v>0</v>
      </c>
      <c r="F158" s="89">
        <v>0</v>
      </c>
      <c r="G158" s="89">
        <v>200000</v>
      </c>
      <c r="H158" s="89">
        <f t="shared" si="2"/>
        <v>2455680.72</v>
      </c>
      <c r="I158" s="89">
        <v>0</v>
      </c>
      <c r="J158" s="89">
        <v>0</v>
      </c>
      <c r="K158" s="89">
        <v>200000</v>
      </c>
      <c r="L158" s="89">
        <f>L157+Table1[[#This Row],[Sales Invoice ]]-Table1[[#This Row],[Sales Returns]]-Table1[[#This Row],[AR/AP]]</f>
        <v>2455680.72</v>
      </c>
      <c r="M158" s="90" t="s">
        <v>22</v>
      </c>
      <c r="N158" s="90"/>
      <c r="O158" s="90"/>
      <c r="P158" s="90"/>
      <c r="Q158" s="90"/>
      <c r="R158" s="90"/>
    </row>
    <row r="159" ht="15.75" spans="1:18">
      <c r="A159" s="86" t="s">
        <v>20</v>
      </c>
      <c r="B159" s="86" t="s">
        <v>6</v>
      </c>
      <c r="C159" s="87" t="s">
        <v>177</v>
      </c>
      <c r="D159" s="88">
        <v>44820</v>
      </c>
      <c r="E159" s="89">
        <v>160090.23</v>
      </c>
      <c r="F159" s="89">
        <v>0</v>
      </c>
      <c r="G159" s="89">
        <v>0</v>
      </c>
      <c r="H159" s="89">
        <f t="shared" si="2"/>
        <v>2615770.95</v>
      </c>
      <c r="I159" s="89">
        <v>160090.23</v>
      </c>
      <c r="J159" s="89">
        <v>0</v>
      </c>
      <c r="K159" s="89">
        <v>0</v>
      </c>
      <c r="L159" s="89">
        <f>L158+Table1[[#This Row],[Sales Invoice ]]-Table1[[#This Row],[Sales Returns]]-Table1[[#This Row],[AR/AP]]</f>
        <v>2615770.95</v>
      </c>
      <c r="M159" s="90" t="s">
        <v>22</v>
      </c>
      <c r="N159" s="90"/>
      <c r="O159" s="90"/>
      <c r="P159" s="90"/>
      <c r="Q159" s="90"/>
      <c r="R159" s="90"/>
    </row>
    <row r="160" ht="15.75" spans="1:18">
      <c r="A160" s="86" t="s">
        <v>20</v>
      </c>
      <c r="B160" s="86" t="s">
        <v>6</v>
      </c>
      <c r="C160" s="87" t="s">
        <v>178</v>
      </c>
      <c r="D160" s="88">
        <v>44821</v>
      </c>
      <c r="E160" s="89">
        <v>105455.85</v>
      </c>
      <c r="F160" s="89">
        <v>0</v>
      </c>
      <c r="G160" s="89">
        <v>0</v>
      </c>
      <c r="H160" s="89">
        <f t="shared" si="2"/>
        <v>2721226.8</v>
      </c>
      <c r="I160" s="89">
        <v>105455.85</v>
      </c>
      <c r="J160" s="89">
        <v>0</v>
      </c>
      <c r="K160" s="89">
        <v>0</v>
      </c>
      <c r="L160" s="89">
        <f>L159+Table1[[#This Row],[Sales Invoice ]]-Table1[[#This Row],[Sales Returns]]-Table1[[#This Row],[AR/AP]]</f>
        <v>2721226.8</v>
      </c>
      <c r="M160" s="90" t="s">
        <v>22</v>
      </c>
      <c r="N160" s="90"/>
      <c r="O160" s="90"/>
      <c r="P160" s="90"/>
      <c r="Q160" s="90"/>
      <c r="R160" s="90"/>
    </row>
    <row r="161" ht="15.75" spans="1:18">
      <c r="A161" s="86" t="s">
        <v>20</v>
      </c>
      <c r="B161" s="86" t="s">
        <v>6</v>
      </c>
      <c r="C161" s="87" t="s">
        <v>179</v>
      </c>
      <c r="D161" s="88">
        <v>44824</v>
      </c>
      <c r="E161" s="89">
        <v>304367.88</v>
      </c>
      <c r="F161" s="89">
        <v>0</v>
      </c>
      <c r="G161" s="89">
        <v>0</v>
      </c>
      <c r="H161" s="89">
        <f t="shared" si="2"/>
        <v>3025594.68</v>
      </c>
      <c r="I161" s="89">
        <v>304367.88</v>
      </c>
      <c r="J161" s="89">
        <v>0</v>
      </c>
      <c r="K161" s="89">
        <v>0</v>
      </c>
      <c r="L161" s="89">
        <f>L160+Table1[[#This Row],[Sales Invoice ]]-Table1[[#This Row],[Sales Returns]]-Table1[[#This Row],[AR/AP]]</f>
        <v>3025594.68</v>
      </c>
      <c r="M161" s="90" t="s">
        <v>22</v>
      </c>
      <c r="N161" s="90"/>
      <c r="O161" s="90"/>
      <c r="P161" s="90"/>
      <c r="Q161" s="90"/>
      <c r="R161" s="90"/>
    </row>
    <row r="162" ht="15.75" spans="1:18">
      <c r="A162" s="86" t="s">
        <v>20</v>
      </c>
      <c r="B162" s="86" t="s">
        <v>6</v>
      </c>
      <c r="C162" s="87" t="s">
        <v>180</v>
      </c>
      <c r="D162" s="88">
        <v>44824</v>
      </c>
      <c r="E162" s="89">
        <v>331849.86</v>
      </c>
      <c r="F162" s="89">
        <v>0</v>
      </c>
      <c r="G162" s="89">
        <v>0</v>
      </c>
      <c r="H162" s="89">
        <f t="shared" si="2"/>
        <v>3357444.54</v>
      </c>
      <c r="I162" s="89">
        <v>0</v>
      </c>
      <c r="J162" s="89">
        <v>0</v>
      </c>
      <c r="K162" s="89">
        <v>0</v>
      </c>
      <c r="L162" s="89">
        <f>L161+Table1[[#This Row],[Sales Invoice ]]-Table1[[#This Row],[Sales Returns]]-Table1[[#This Row],[AR/AP]]</f>
        <v>3025594.68</v>
      </c>
      <c r="M162" s="90" t="s">
        <v>181</v>
      </c>
      <c r="N162" s="89">
        <f>E162</f>
        <v>331849.86</v>
      </c>
      <c r="O162" s="89">
        <f>F162</f>
        <v>0</v>
      </c>
      <c r="P162" s="89">
        <f>G162</f>
        <v>0</v>
      </c>
      <c r="Q162" s="89"/>
      <c r="R162" s="90"/>
    </row>
    <row r="163" ht="15.75" spans="1:18">
      <c r="A163" s="86" t="s">
        <v>20</v>
      </c>
      <c r="B163" s="86" t="s">
        <v>8</v>
      </c>
      <c r="C163" s="87" t="s">
        <v>182</v>
      </c>
      <c r="D163" s="88">
        <v>44824</v>
      </c>
      <c r="E163" s="89">
        <v>0</v>
      </c>
      <c r="F163" s="89">
        <v>0</v>
      </c>
      <c r="G163" s="89">
        <v>100000</v>
      </c>
      <c r="H163" s="89">
        <f t="shared" si="2"/>
        <v>3257444.54</v>
      </c>
      <c r="I163" s="89">
        <v>0</v>
      </c>
      <c r="J163" s="89">
        <v>0</v>
      </c>
      <c r="K163" s="89">
        <v>100000</v>
      </c>
      <c r="L163" s="89">
        <f>L162+Table1[[#This Row],[Sales Invoice ]]-Table1[[#This Row],[Sales Returns]]-Table1[[#This Row],[AR/AP]]</f>
        <v>2925594.68</v>
      </c>
      <c r="M163" s="90" t="s">
        <v>22</v>
      </c>
      <c r="N163" s="90"/>
      <c r="O163" s="90"/>
      <c r="P163" s="90"/>
      <c r="Q163" s="90"/>
      <c r="R163" s="90"/>
    </row>
    <row r="164" ht="15.75" spans="1:18">
      <c r="A164" s="86" t="s">
        <v>20</v>
      </c>
      <c r="B164" s="86" t="s">
        <v>6</v>
      </c>
      <c r="C164" s="87" t="s">
        <v>183</v>
      </c>
      <c r="D164" s="88">
        <v>44825</v>
      </c>
      <c r="E164" s="89">
        <v>79201.95</v>
      </c>
      <c r="F164" s="89">
        <v>0</v>
      </c>
      <c r="G164" s="89">
        <v>0</v>
      </c>
      <c r="H164" s="89">
        <f t="shared" si="2"/>
        <v>3336646.49</v>
      </c>
      <c r="I164" s="89">
        <v>79201.95</v>
      </c>
      <c r="J164" s="89">
        <v>0</v>
      </c>
      <c r="K164" s="89">
        <v>0</v>
      </c>
      <c r="L164" s="89">
        <f>L163+Table1[[#This Row],[Sales Invoice ]]-Table1[[#This Row],[Sales Returns]]-Table1[[#This Row],[AR/AP]]</f>
        <v>3004796.63</v>
      </c>
      <c r="M164" s="90" t="s">
        <v>22</v>
      </c>
      <c r="N164" s="90"/>
      <c r="O164" s="90"/>
      <c r="P164" s="90"/>
      <c r="Q164" s="90"/>
      <c r="R164" s="90"/>
    </row>
    <row r="165" ht="15.75" spans="1:18">
      <c r="A165" s="86" t="s">
        <v>20</v>
      </c>
      <c r="B165" s="86" t="s">
        <v>8</v>
      </c>
      <c r="C165" s="87" t="s">
        <v>184</v>
      </c>
      <c r="D165" s="88">
        <v>44827</v>
      </c>
      <c r="E165" s="89">
        <v>0</v>
      </c>
      <c r="F165" s="89">
        <v>0</v>
      </c>
      <c r="G165" s="89">
        <v>100000</v>
      </c>
      <c r="H165" s="89">
        <f t="shared" si="2"/>
        <v>3236646.49</v>
      </c>
      <c r="I165" s="89">
        <v>0</v>
      </c>
      <c r="J165" s="89">
        <v>0</v>
      </c>
      <c r="K165" s="89">
        <v>100000</v>
      </c>
      <c r="L165" s="89">
        <f>L164+Table1[[#This Row],[Sales Invoice ]]-Table1[[#This Row],[Sales Returns]]-Table1[[#This Row],[AR/AP]]</f>
        <v>2904796.63</v>
      </c>
      <c r="M165" s="90" t="s">
        <v>22</v>
      </c>
      <c r="N165" s="90"/>
      <c r="O165" s="90"/>
      <c r="P165" s="90"/>
      <c r="Q165" s="90"/>
      <c r="R165" s="90"/>
    </row>
    <row r="166" ht="15.75" spans="1:18">
      <c r="A166" s="86" t="s">
        <v>20</v>
      </c>
      <c r="B166" s="86" t="s">
        <v>6</v>
      </c>
      <c r="C166" s="87" t="s">
        <v>185</v>
      </c>
      <c r="D166" s="88">
        <v>44828</v>
      </c>
      <c r="E166" s="89">
        <v>233431.62</v>
      </c>
      <c r="F166" s="89">
        <v>0</v>
      </c>
      <c r="G166" s="89">
        <v>0</v>
      </c>
      <c r="H166" s="89">
        <f t="shared" si="2"/>
        <v>3470078.11</v>
      </c>
      <c r="I166" s="89">
        <v>233431.62</v>
      </c>
      <c r="J166" s="89">
        <v>0</v>
      </c>
      <c r="K166" s="89">
        <v>0</v>
      </c>
      <c r="L166" s="89">
        <f>L165+Table1[[#This Row],[Sales Invoice ]]-Table1[[#This Row],[Sales Returns]]-Table1[[#This Row],[AR/AP]]</f>
        <v>3138228.25</v>
      </c>
      <c r="M166" s="90" t="s">
        <v>22</v>
      </c>
      <c r="N166" s="90"/>
      <c r="O166" s="90"/>
      <c r="P166" s="90"/>
      <c r="Q166" s="90"/>
      <c r="R166" s="90"/>
    </row>
    <row r="167" ht="15.75" spans="1:18">
      <c r="A167" s="86" t="s">
        <v>20</v>
      </c>
      <c r="B167" s="86" t="s">
        <v>8</v>
      </c>
      <c r="C167" s="87" t="s">
        <v>186</v>
      </c>
      <c r="D167" s="88">
        <v>44830</v>
      </c>
      <c r="E167" s="89">
        <v>0</v>
      </c>
      <c r="F167" s="89">
        <v>0</v>
      </c>
      <c r="G167" s="89">
        <v>100000</v>
      </c>
      <c r="H167" s="89">
        <f t="shared" si="2"/>
        <v>3370078.11</v>
      </c>
      <c r="I167" s="89">
        <v>0</v>
      </c>
      <c r="J167" s="89">
        <v>0</v>
      </c>
      <c r="K167" s="89">
        <v>100000</v>
      </c>
      <c r="L167" s="89">
        <f>L166+Table1[[#This Row],[Sales Invoice ]]-Table1[[#This Row],[Sales Returns]]-Table1[[#This Row],[AR/AP]]</f>
        <v>3038228.25</v>
      </c>
      <c r="M167" s="90" t="s">
        <v>22</v>
      </c>
      <c r="N167" s="90"/>
      <c r="O167" s="90"/>
      <c r="P167" s="90"/>
      <c r="Q167" s="90"/>
      <c r="R167" s="90"/>
    </row>
    <row r="168" ht="15.75" spans="1:18">
      <c r="A168" s="86" t="s">
        <v>20</v>
      </c>
      <c r="B168" s="86" t="s">
        <v>6</v>
      </c>
      <c r="C168" s="87" t="s">
        <v>187</v>
      </c>
      <c r="D168" s="88">
        <v>44832</v>
      </c>
      <c r="E168" s="89">
        <v>284632.6</v>
      </c>
      <c r="F168" s="89">
        <v>0</v>
      </c>
      <c r="G168" s="89">
        <v>0</v>
      </c>
      <c r="H168" s="89">
        <f t="shared" si="2"/>
        <v>3654710.71</v>
      </c>
      <c r="I168" s="89">
        <v>0</v>
      </c>
      <c r="J168" s="89">
        <v>0</v>
      </c>
      <c r="K168" s="89">
        <v>0</v>
      </c>
      <c r="L168" s="89">
        <f>L167+Table1[[#This Row],[Sales Invoice ]]-Table1[[#This Row],[Sales Returns]]-Table1[[#This Row],[AR/AP]]</f>
        <v>3038228.25</v>
      </c>
      <c r="M168" s="90" t="s">
        <v>181</v>
      </c>
      <c r="N168" s="89">
        <f>E168</f>
        <v>284632.6</v>
      </c>
      <c r="O168" s="89">
        <f>F168</f>
        <v>0</v>
      </c>
      <c r="P168" s="89">
        <f>G168</f>
        <v>0</v>
      </c>
      <c r="Q168" s="90"/>
      <c r="R168" s="90"/>
    </row>
    <row r="169" ht="15.75" spans="1:18">
      <c r="A169" s="86" t="s">
        <v>20</v>
      </c>
      <c r="B169" s="86" t="s">
        <v>8</v>
      </c>
      <c r="C169" s="87" t="s">
        <v>188</v>
      </c>
      <c r="D169" s="88">
        <v>44832</v>
      </c>
      <c r="E169" s="89">
        <v>0</v>
      </c>
      <c r="F169" s="89">
        <v>0</v>
      </c>
      <c r="G169" s="89">
        <v>100000</v>
      </c>
      <c r="H169" s="89">
        <f t="shared" si="2"/>
        <v>3554710.71</v>
      </c>
      <c r="I169" s="89">
        <v>0</v>
      </c>
      <c r="J169" s="89">
        <v>0</v>
      </c>
      <c r="K169" s="89">
        <v>100000</v>
      </c>
      <c r="L169" s="89">
        <f>L168+Table1[[#This Row],[Sales Invoice ]]-Table1[[#This Row],[Sales Returns]]-Table1[[#This Row],[AR/AP]]</f>
        <v>2938228.25</v>
      </c>
      <c r="M169" s="90" t="s">
        <v>22</v>
      </c>
      <c r="N169" s="90"/>
      <c r="O169" s="90"/>
      <c r="P169" s="90"/>
      <c r="Q169" s="90"/>
      <c r="R169" s="90"/>
    </row>
    <row r="170" ht="15.75" spans="1:18">
      <c r="A170" s="86" t="s">
        <v>20</v>
      </c>
      <c r="B170" s="86" t="s">
        <v>8</v>
      </c>
      <c r="C170" s="87" t="s">
        <v>189</v>
      </c>
      <c r="D170" s="88">
        <v>44834</v>
      </c>
      <c r="E170" s="89">
        <v>0</v>
      </c>
      <c r="F170" s="89">
        <v>0</v>
      </c>
      <c r="G170" s="89">
        <v>50000</v>
      </c>
      <c r="H170" s="89">
        <f t="shared" si="2"/>
        <v>3504710.71</v>
      </c>
      <c r="I170" s="89">
        <v>0</v>
      </c>
      <c r="J170" s="89">
        <v>0</v>
      </c>
      <c r="K170" s="89">
        <v>50000</v>
      </c>
      <c r="L170" s="89">
        <f>L169+Table1[[#This Row],[Sales Invoice ]]-Table1[[#This Row],[Sales Returns]]-Table1[[#This Row],[AR/AP]]</f>
        <v>2888228.25</v>
      </c>
      <c r="M170" s="90" t="s">
        <v>22</v>
      </c>
      <c r="N170" s="90"/>
      <c r="O170" s="90"/>
      <c r="P170" s="90"/>
      <c r="Q170" s="90"/>
      <c r="R170" s="90"/>
    </row>
    <row r="171" ht="15.75" spans="1:18">
      <c r="A171" s="86" t="s">
        <v>20</v>
      </c>
      <c r="B171" s="86" t="s">
        <v>8</v>
      </c>
      <c r="C171" s="87" t="s">
        <v>190</v>
      </c>
      <c r="D171" s="88">
        <v>44837</v>
      </c>
      <c r="E171" s="89">
        <v>0</v>
      </c>
      <c r="F171" s="89">
        <v>0</v>
      </c>
      <c r="G171" s="89">
        <v>200000</v>
      </c>
      <c r="H171" s="89">
        <f t="shared" si="2"/>
        <v>3304710.71</v>
      </c>
      <c r="I171" s="89">
        <v>0</v>
      </c>
      <c r="J171" s="89">
        <v>0</v>
      </c>
      <c r="K171" s="89">
        <v>200000</v>
      </c>
      <c r="L171" s="89">
        <f>L170+Table1[[#This Row],[Sales Invoice ]]-Table1[[#This Row],[Sales Returns]]-Table1[[#This Row],[AR/AP]]</f>
        <v>2688228.25</v>
      </c>
      <c r="M171" s="90" t="s">
        <v>22</v>
      </c>
      <c r="N171" s="90"/>
      <c r="O171" s="90"/>
      <c r="P171" s="90"/>
      <c r="Q171" s="90"/>
      <c r="R171" s="90"/>
    </row>
    <row r="172" ht="15.75" spans="1:18">
      <c r="A172" s="86" t="s">
        <v>20</v>
      </c>
      <c r="B172" s="86" t="s">
        <v>6</v>
      </c>
      <c r="C172" s="87" t="s">
        <v>191</v>
      </c>
      <c r="D172" s="88">
        <v>44838</v>
      </c>
      <c r="E172" s="89">
        <v>318392.46</v>
      </c>
      <c r="F172" s="89">
        <v>0</v>
      </c>
      <c r="G172" s="89">
        <v>0</v>
      </c>
      <c r="H172" s="89">
        <f t="shared" si="2"/>
        <v>3623103.17</v>
      </c>
      <c r="I172" s="89">
        <v>0</v>
      </c>
      <c r="J172" s="89">
        <v>0</v>
      </c>
      <c r="K172" s="89">
        <v>0</v>
      </c>
      <c r="L172" s="89">
        <f>L171+Table1[[#This Row],[Sales Invoice ]]-Table1[[#This Row],[Sales Returns]]-Table1[[#This Row],[AR/AP]]</f>
        <v>2688228.25</v>
      </c>
      <c r="M172" s="90" t="s">
        <v>181</v>
      </c>
      <c r="N172" s="89">
        <f>E172</f>
        <v>318392.46</v>
      </c>
      <c r="O172" s="89">
        <f>F172</f>
        <v>0</v>
      </c>
      <c r="P172" s="89">
        <f>G172</f>
        <v>0</v>
      </c>
      <c r="Q172" s="90"/>
      <c r="R172" s="90"/>
    </row>
    <row r="173" ht="15.75" spans="1:18">
      <c r="A173" s="86" t="s">
        <v>20</v>
      </c>
      <c r="B173" s="86" t="s">
        <v>6</v>
      </c>
      <c r="C173" s="87" t="s">
        <v>192</v>
      </c>
      <c r="D173" s="88">
        <v>44840</v>
      </c>
      <c r="E173" s="89">
        <v>142854.45</v>
      </c>
      <c r="F173" s="89">
        <v>0</v>
      </c>
      <c r="G173" s="89">
        <v>0</v>
      </c>
      <c r="H173" s="89">
        <f t="shared" si="2"/>
        <v>3765957.62</v>
      </c>
      <c r="I173" s="89">
        <v>142854.45</v>
      </c>
      <c r="J173" s="89">
        <v>0</v>
      </c>
      <c r="K173" s="89">
        <v>0</v>
      </c>
      <c r="L173" s="89">
        <f>L172+Table1[[#This Row],[Sales Invoice ]]-Table1[[#This Row],[Sales Returns]]-Table1[[#This Row],[AR/AP]]</f>
        <v>2831082.7</v>
      </c>
      <c r="M173" s="90" t="s">
        <v>22</v>
      </c>
      <c r="N173" s="90"/>
      <c r="O173" s="90"/>
      <c r="P173" s="90"/>
      <c r="Q173" s="90"/>
      <c r="R173" s="90"/>
    </row>
    <row r="174" ht="15.75" spans="1:18">
      <c r="A174" s="86" t="s">
        <v>20</v>
      </c>
      <c r="B174" s="86" t="s">
        <v>8</v>
      </c>
      <c r="C174" s="87" t="s">
        <v>193</v>
      </c>
      <c r="D174" s="88">
        <v>44840</v>
      </c>
      <c r="E174" s="89">
        <v>0</v>
      </c>
      <c r="F174" s="89">
        <v>0</v>
      </c>
      <c r="G174" s="89">
        <v>200000</v>
      </c>
      <c r="H174" s="89">
        <f t="shared" si="2"/>
        <v>3565957.62</v>
      </c>
      <c r="I174" s="89">
        <v>0</v>
      </c>
      <c r="J174" s="89">
        <v>0</v>
      </c>
      <c r="K174" s="89">
        <v>200000</v>
      </c>
      <c r="L174" s="89">
        <f>L173+Table1[[#This Row],[Sales Invoice ]]-Table1[[#This Row],[Sales Returns]]-Table1[[#This Row],[AR/AP]]</f>
        <v>2631082.7</v>
      </c>
      <c r="M174" s="90" t="s">
        <v>22</v>
      </c>
      <c r="N174" s="90"/>
      <c r="O174" s="90"/>
      <c r="P174" s="90"/>
      <c r="Q174" s="90"/>
      <c r="R174" s="90"/>
    </row>
    <row r="175" ht="15.75" spans="1:18">
      <c r="A175" s="86" t="s">
        <v>20</v>
      </c>
      <c r="B175" s="86" t="s">
        <v>6</v>
      </c>
      <c r="C175" s="87" t="s">
        <v>194</v>
      </c>
      <c r="D175" s="88">
        <v>44842</v>
      </c>
      <c r="E175" s="89">
        <v>327484</v>
      </c>
      <c r="F175" s="89">
        <v>0</v>
      </c>
      <c r="G175" s="89">
        <v>0</v>
      </c>
      <c r="H175" s="89">
        <f t="shared" si="2"/>
        <v>3893441.62</v>
      </c>
      <c r="I175" s="89">
        <v>327484</v>
      </c>
      <c r="J175" s="89">
        <v>0</v>
      </c>
      <c r="K175" s="89">
        <v>0</v>
      </c>
      <c r="L175" s="89">
        <f>L174+Table1[[#This Row],[Sales Invoice ]]-Table1[[#This Row],[Sales Returns]]-Table1[[#This Row],[AR/AP]]</f>
        <v>2958566.7</v>
      </c>
      <c r="M175" s="90" t="s">
        <v>22</v>
      </c>
      <c r="N175" s="90"/>
      <c r="O175" s="90"/>
      <c r="P175" s="90"/>
      <c r="Q175" s="90"/>
      <c r="R175" s="90"/>
    </row>
    <row r="176" ht="15.75" spans="1:18">
      <c r="A176" s="86" t="s">
        <v>20</v>
      </c>
      <c r="B176" s="86" t="s">
        <v>6</v>
      </c>
      <c r="C176" s="87" t="s">
        <v>195</v>
      </c>
      <c r="D176" s="88">
        <v>44844</v>
      </c>
      <c r="E176" s="89">
        <v>135619.8</v>
      </c>
      <c r="F176" s="89">
        <v>0</v>
      </c>
      <c r="G176" s="89">
        <v>0</v>
      </c>
      <c r="H176" s="89">
        <f t="shared" si="2"/>
        <v>4029061.42</v>
      </c>
      <c r="I176" s="89">
        <v>135619.8</v>
      </c>
      <c r="J176" s="89">
        <v>0</v>
      </c>
      <c r="K176" s="89">
        <v>0</v>
      </c>
      <c r="L176" s="89">
        <f>L175+Table1[[#This Row],[Sales Invoice ]]-Table1[[#This Row],[Sales Returns]]-Table1[[#This Row],[AR/AP]]</f>
        <v>3094186.5</v>
      </c>
      <c r="M176" s="90" t="s">
        <v>22</v>
      </c>
      <c r="N176" s="90"/>
      <c r="O176" s="90"/>
      <c r="P176" s="90"/>
      <c r="Q176" s="90"/>
      <c r="R176" s="90"/>
    </row>
    <row r="177" ht="15.75" spans="1:18">
      <c r="A177" s="86" t="s">
        <v>20</v>
      </c>
      <c r="B177" s="86" t="s">
        <v>6</v>
      </c>
      <c r="C177" s="87" t="s">
        <v>196</v>
      </c>
      <c r="D177" s="88">
        <v>44844</v>
      </c>
      <c r="E177" s="89">
        <v>189493.95</v>
      </c>
      <c r="F177" s="89">
        <v>0</v>
      </c>
      <c r="G177" s="89">
        <v>0</v>
      </c>
      <c r="H177" s="89">
        <f t="shared" si="2"/>
        <v>4218555.37</v>
      </c>
      <c r="I177" s="89">
        <v>189493.95</v>
      </c>
      <c r="J177" s="89">
        <v>0</v>
      </c>
      <c r="K177" s="89">
        <v>0</v>
      </c>
      <c r="L177" s="89">
        <f>L176+Table1[[#This Row],[Sales Invoice ]]-Table1[[#This Row],[Sales Returns]]-Table1[[#This Row],[AR/AP]]</f>
        <v>3283680.45</v>
      </c>
      <c r="M177" s="90" t="s">
        <v>22</v>
      </c>
      <c r="N177" s="90"/>
      <c r="O177" s="90"/>
      <c r="P177" s="90"/>
      <c r="Q177" s="90"/>
      <c r="R177" s="90"/>
    </row>
    <row r="178" ht="15.75" spans="1:18">
      <c r="A178" s="86" t="s">
        <v>20</v>
      </c>
      <c r="B178" s="86" t="s">
        <v>8</v>
      </c>
      <c r="C178" s="87" t="s">
        <v>197</v>
      </c>
      <c r="D178" s="88">
        <v>44844</v>
      </c>
      <c r="E178" s="89">
        <v>0</v>
      </c>
      <c r="F178" s="89">
        <v>0</v>
      </c>
      <c r="G178" s="89">
        <v>350000</v>
      </c>
      <c r="H178" s="89">
        <f t="shared" si="2"/>
        <v>3868555.37</v>
      </c>
      <c r="I178" s="89">
        <v>0</v>
      </c>
      <c r="J178" s="89">
        <v>0</v>
      </c>
      <c r="K178" s="89">
        <v>350000</v>
      </c>
      <c r="L178" s="89">
        <f>L177+Table1[[#This Row],[Sales Invoice ]]-Table1[[#This Row],[Sales Returns]]-Table1[[#This Row],[AR/AP]]</f>
        <v>2933680.45</v>
      </c>
      <c r="M178" s="90" t="s">
        <v>22</v>
      </c>
      <c r="N178" s="90"/>
      <c r="O178" s="90"/>
      <c r="P178" s="90"/>
      <c r="Q178" s="90"/>
      <c r="R178" s="90"/>
    </row>
    <row r="179" ht="15.75" spans="1:18">
      <c r="A179" s="86" t="s">
        <v>20</v>
      </c>
      <c r="B179" s="86" t="s">
        <v>6</v>
      </c>
      <c r="C179" s="87" t="s">
        <v>198</v>
      </c>
      <c r="D179" s="88">
        <v>44845</v>
      </c>
      <c r="E179" s="89">
        <v>125026.28</v>
      </c>
      <c r="F179" s="89">
        <v>0</v>
      </c>
      <c r="G179" s="89">
        <v>0</v>
      </c>
      <c r="H179" s="89">
        <f t="shared" si="2"/>
        <v>3993581.65</v>
      </c>
      <c r="I179" s="89">
        <v>125026.28</v>
      </c>
      <c r="J179" s="89">
        <v>0</v>
      </c>
      <c r="K179" s="89">
        <v>0</v>
      </c>
      <c r="L179" s="89">
        <f>L178+Table1[[#This Row],[Sales Invoice ]]-Table1[[#This Row],[Sales Returns]]-Table1[[#This Row],[AR/AP]]</f>
        <v>3058706.73</v>
      </c>
      <c r="M179" s="90" t="s">
        <v>22</v>
      </c>
      <c r="N179" s="90"/>
      <c r="O179" s="90"/>
      <c r="P179" s="90"/>
      <c r="Q179" s="90"/>
      <c r="R179" s="90"/>
    </row>
    <row r="180" ht="15.75" spans="1:18">
      <c r="A180" s="86" t="s">
        <v>20</v>
      </c>
      <c r="B180" s="86" t="s">
        <v>6</v>
      </c>
      <c r="C180" s="87" t="s">
        <v>199</v>
      </c>
      <c r="D180" s="88">
        <v>44845</v>
      </c>
      <c r="E180" s="89">
        <v>204485.03</v>
      </c>
      <c r="F180" s="89">
        <v>0</v>
      </c>
      <c r="G180" s="89">
        <v>0</v>
      </c>
      <c r="H180" s="89">
        <f t="shared" si="2"/>
        <v>4198066.68</v>
      </c>
      <c r="I180" s="89">
        <v>0</v>
      </c>
      <c r="J180" s="89">
        <v>0</v>
      </c>
      <c r="K180" s="89">
        <v>0</v>
      </c>
      <c r="L180" s="89">
        <f>L179+Table1[[#This Row],[Sales Invoice ]]-Table1[[#This Row],[Sales Returns]]-Table1[[#This Row],[AR/AP]]</f>
        <v>3058706.73</v>
      </c>
      <c r="M180" s="90" t="s">
        <v>181</v>
      </c>
      <c r="N180" s="89">
        <f>E180</f>
        <v>204485.03</v>
      </c>
      <c r="O180" s="89">
        <f>F180</f>
        <v>0</v>
      </c>
      <c r="P180" s="89">
        <f>G180</f>
        <v>0</v>
      </c>
      <c r="Q180" s="90"/>
      <c r="R180" s="90"/>
    </row>
    <row r="181" ht="15.75" spans="1:18">
      <c r="A181" s="86" t="s">
        <v>20</v>
      </c>
      <c r="B181" s="86" t="s">
        <v>6</v>
      </c>
      <c r="C181" s="87" t="s">
        <v>200</v>
      </c>
      <c r="D181" s="88">
        <v>44845</v>
      </c>
      <c r="E181" s="89">
        <v>1066381.54</v>
      </c>
      <c r="F181" s="89">
        <v>0</v>
      </c>
      <c r="G181" s="89">
        <v>0</v>
      </c>
      <c r="H181" s="89">
        <f t="shared" si="2"/>
        <v>5264448.22</v>
      </c>
      <c r="I181" s="89">
        <v>1066381.54</v>
      </c>
      <c r="J181" s="89">
        <v>0</v>
      </c>
      <c r="K181" s="89">
        <v>0</v>
      </c>
      <c r="L181" s="89">
        <f>L180+Table1[[#This Row],[Sales Invoice ]]-Table1[[#This Row],[Sales Returns]]-Table1[[#This Row],[AR/AP]]</f>
        <v>4125088.27</v>
      </c>
      <c r="M181" s="90" t="s">
        <v>22</v>
      </c>
      <c r="N181" s="90"/>
      <c r="O181" s="90"/>
      <c r="P181" s="90"/>
      <c r="Q181" s="90"/>
      <c r="R181" s="90"/>
    </row>
    <row r="182" ht="15.75" spans="1:18">
      <c r="A182" s="86" t="s">
        <v>20</v>
      </c>
      <c r="B182" s="86" t="s">
        <v>7</v>
      </c>
      <c r="C182" s="87" t="s">
        <v>201</v>
      </c>
      <c r="D182" s="88">
        <v>44847</v>
      </c>
      <c r="E182" s="89">
        <v>0</v>
      </c>
      <c r="F182" s="89">
        <v>118557.84</v>
      </c>
      <c r="G182" s="89">
        <v>0</v>
      </c>
      <c r="H182" s="89">
        <f t="shared" si="2"/>
        <v>5145890.38</v>
      </c>
      <c r="I182" s="89">
        <v>0</v>
      </c>
      <c r="J182" s="89">
        <v>118557.84</v>
      </c>
      <c r="K182" s="89">
        <v>0</v>
      </c>
      <c r="L182" s="89">
        <f>L181+Table1[[#This Row],[Sales Invoice ]]-Table1[[#This Row],[Sales Returns]]-Table1[[#This Row],[AR/AP]]</f>
        <v>4006530.43</v>
      </c>
      <c r="M182" s="90" t="s">
        <v>22</v>
      </c>
      <c r="N182" s="90"/>
      <c r="O182" s="90"/>
      <c r="P182" s="90"/>
      <c r="Q182" s="90"/>
      <c r="R182" s="90"/>
    </row>
    <row r="183" ht="15.75" spans="1:18">
      <c r="A183" s="86" t="s">
        <v>20</v>
      </c>
      <c r="B183" s="86" t="s">
        <v>6</v>
      </c>
      <c r="C183" s="87" t="s">
        <v>202</v>
      </c>
      <c r="D183" s="88">
        <v>44848</v>
      </c>
      <c r="E183" s="89">
        <v>101037.44</v>
      </c>
      <c r="F183" s="89">
        <v>0</v>
      </c>
      <c r="G183" s="89">
        <v>0</v>
      </c>
      <c r="H183" s="89">
        <f t="shared" si="2"/>
        <v>5246927.82</v>
      </c>
      <c r="I183" s="89">
        <v>101037.44</v>
      </c>
      <c r="J183" s="89">
        <v>0</v>
      </c>
      <c r="K183" s="89">
        <v>0</v>
      </c>
      <c r="L183" s="89">
        <f>L182+Table1[[#This Row],[Sales Invoice ]]-Table1[[#This Row],[Sales Returns]]-Table1[[#This Row],[AR/AP]]</f>
        <v>4107567.87</v>
      </c>
      <c r="M183" s="90" t="s">
        <v>22</v>
      </c>
      <c r="N183" s="90"/>
      <c r="O183" s="90"/>
      <c r="P183" s="90"/>
      <c r="Q183" s="90"/>
      <c r="R183" s="90"/>
    </row>
    <row r="184" ht="15.75" spans="1:18">
      <c r="A184" s="86" t="s">
        <v>20</v>
      </c>
      <c r="B184" s="86" t="s">
        <v>8</v>
      </c>
      <c r="C184" s="87" t="s">
        <v>203</v>
      </c>
      <c r="D184" s="88">
        <v>44849</v>
      </c>
      <c r="E184" s="89">
        <v>0</v>
      </c>
      <c r="F184" s="89">
        <v>0</v>
      </c>
      <c r="G184" s="89">
        <v>300000</v>
      </c>
      <c r="H184" s="89">
        <f t="shared" si="2"/>
        <v>4946927.82</v>
      </c>
      <c r="I184" s="89">
        <v>0</v>
      </c>
      <c r="J184" s="89">
        <v>0</v>
      </c>
      <c r="K184" s="89">
        <v>300000</v>
      </c>
      <c r="L184" s="89">
        <f>L183+Table1[[#This Row],[Sales Invoice ]]-Table1[[#This Row],[Sales Returns]]-Table1[[#This Row],[AR/AP]]</f>
        <v>3807567.87</v>
      </c>
      <c r="M184" s="90" t="s">
        <v>22</v>
      </c>
      <c r="N184" s="90"/>
      <c r="O184" s="90"/>
      <c r="P184" s="90"/>
      <c r="Q184" s="90"/>
      <c r="R184" s="90"/>
    </row>
    <row r="185" ht="15.75" spans="1:18">
      <c r="A185" s="86" t="s">
        <v>20</v>
      </c>
      <c r="B185" s="86" t="s">
        <v>6</v>
      </c>
      <c r="C185" s="87" t="s">
        <v>204</v>
      </c>
      <c r="D185" s="88">
        <v>44851</v>
      </c>
      <c r="E185" s="89">
        <v>275008.78</v>
      </c>
      <c r="F185" s="89">
        <v>0</v>
      </c>
      <c r="G185" s="89">
        <v>0</v>
      </c>
      <c r="H185" s="89">
        <f t="shared" si="2"/>
        <v>5221936.6</v>
      </c>
      <c r="I185" s="89">
        <v>0</v>
      </c>
      <c r="J185" s="89">
        <v>0</v>
      </c>
      <c r="K185" s="89">
        <v>0</v>
      </c>
      <c r="L185" s="89">
        <f>L184+Table1[[#This Row],[Sales Invoice ]]-Table1[[#This Row],[Sales Returns]]-Table1[[#This Row],[AR/AP]]</f>
        <v>3807567.87</v>
      </c>
      <c r="M185" s="90" t="s">
        <v>181</v>
      </c>
      <c r="N185" s="89">
        <f t="shared" ref="N185:P186" si="3">E185</f>
        <v>275008.78</v>
      </c>
      <c r="O185" s="89">
        <f t="shared" si="3"/>
        <v>0</v>
      </c>
      <c r="P185" s="89">
        <f t="shared" si="3"/>
        <v>0</v>
      </c>
      <c r="Q185" s="90"/>
      <c r="R185" s="90"/>
    </row>
    <row r="186" ht="15.75" spans="1:18">
      <c r="A186" s="86" t="s">
        <v>20</v>
      </c>
      <c r="B186" s="86" t="s">
        <v>6</v>
      </c>
      <c r="C186" s="87" t="s">
        <v>205</v>
      </c>
      <c r="D186" s="88">
        <v>44851</v>
      </c>
      <c r="E186" s="89">
        <v>81666.28</v>
      </c>
      <c r="F186" s="89">
        <v>0</v>
      </c>
      <c r="G186" s="89">
        <v>0</v>
      </c>
      <c r="H186" s="89">
        <f t="shared" si="2"/>
        <v>5303602.88</v>
      </c>
      <c r="I186" s="89">
        <v>0</v>
      </c>
      <c r="J186" s="89">
        <v>0</v>
      </c>
      <c r="K186" s="89">
        <v>0</v>
      </c>
      <c r="L186" s="89">
        <f>L185+Table1[[#This Row],[Sales Invoice ]]-Table1[[#This Row],[Sales Returns]]-Table1[[#This Row],[AR/AP]]</f>
        <v>3807567.87</v>
      </c>
      <c r="M186" s="90" t="s">
        <v>181</v>
      </c>
      <c r="N186" s="89">
        <f t="shared" si="3"/>
        <v>81666.28</v>
      </c>
      <c r="O186" s="89">
        <f t="shared" si="3"/>
        <v>0</v>
      </c>
      <c r="P186" s="89">
        <f t="shared" si="3"/>
        <v>0</v>
      </c>
      <c r="Q186" s="90"/>
      <c r="R186" s="90"/>
    </row>
    <row r="187" ht="15.75" spans="1:18">
      <c r="A187" s="86" t="s">
        <v>20</v>
      </c>
      <c r="B187" s="86" t="s">
        <v>8</v>
      </c>
      <c r="C187" s="87" t="s">
        <v>206</v>
      </c>
      <c r="D187" s="88">
        <v>44851</v>
      </c>
      <c r="E187" s="89">
        <v>0</v>
      </c>
      <c r="F187" s="89">
        <v>0</v>
      </c>
      <c r="G187" s="89">
        <v>250000</v>
      </c>
      <c r="H187" s="89">
        <f t="shared" si="2"/>
        <v>5053602.88</v>
      </c>
      <c r="I187" s="89">
        <v>0</v>
      </c>
      <c r="J187" s="89">
        <v>0</v>
      </c>
      <c r="K187" s="89">
        <v>250000</v>
      </c>
      <c r="L187" s="89">
        <f>L186+Table1[[#This Row],[Sales Invoice ]]-Table1[[#This Row],[Sales Returns]]-Table1[[#This Row],[AR/AP]]</f>
        <v>3557567.87</v>
      </c>
      <c r="M187" s="90" t="s">
        <v>22</v>
      </c>
      <c r="N187" s="90"/>
      <c r="O187" s="90"/>
      <c r="P187" s="90"/>
      <c r="Q187" s="90"/>
      <c r="R187" s="90"/>
    </row>
    <row r="188" ht="15.75" spans="1:18">
      <c r="A188" s="86" t="s">
        <v>20</v>
      </c>
      <c r="B188" s="86" t="s">
        <v>6</v>
      </c>
      <c r="C188" s="87" t="s">
        <v>207</v>
      </c>
      <c r="D188" s="88">
        <v>44853</v>
      </c>
      <c r="E188" s="89">
        <v>137089.07</v>
      </c>
      <c r="F188" s="89">
        <v>0</v>
      </c>
      <c r="G188" s="89">
        <v>0</v>
      </c>
      <c r="H188" s="89">
        <f t="shared" si="2"/>
        <v>5190691.95</v>
      </c>
      <c r="I188" s="89">
        <v>137089.07</v>
      </c>
      <c r="J188" s="89">
        <v>0</v>
      </c>
      <c r="K188" s="89">
        <v>0</v>
      </c>
      <c r="L188" s="89">
        <f>L187+Table1[[#This Row],[Sales Invoice ]]-Table1[[#This Row],[Sales Returns]]-Table1[[#This Row],[AR/AP]]</f>
        <v>3694656.94</v>
      </c>
      <c r="M188" s="90" t="s">
        <v>22</v>
      </c>
      <c r="N188" s="90"/>
      <c r="O188" s="90"/>
      <c r="P188" s="90"/>
      <c r="Q188" s="90"/>
      <c r="R188" s="90"/>
    </row>
    <row r="189" ht="15.75" spans="1:18">
      <c r="A189" s="86" t="s">
        <v>20</v>
      </c>
      <c r="B189" s="86" t="s">
        <v>6</v>
      </c>
      <c r="C189" s="87" t="s">
        <v>208</v>
      </c>
      <c r="D189" s="88">
        <v>44854</v>
      </c>
      <c r="E189" s="89">
        <v>62978.23</v>
      </c>
      <c r="F189" s="89">
        <v>0</v>
      </c>
      <c r="G189" s="89">
        <v>0</v>
      </c>
      <c r="H189" s="89">
        <f t="shared" si="2"/>
        <v>5253670.18</v>
      </c>
      <c r="I189" s="89">
        <v>62978.23</v>
      </c>
      <c r="J189" s="89">
        <v>0</v>
      </c>
      <c r="K189" s="89">
        <v>0</v>
      </c>
      <c r="L189" s="89">
        <f>L188+Table1[[#This Row],[Sales Invoice ]]-Table1[[#This Row],[Sales Returns]]-Table1[[#This Row],[AR/AP]]</f>
        <v>3757635.17</v>
      </c>
      <c r="M189" s="90" t="s">
        <v>22</v>
      </c>
      <c r="N189" s="90"/>
      <c r="O189" s="90"/>
      <c r="P189" s="90"/>
      <c r="Q189" s="90"/>
      <c r="R189" s="90"/>
    </row>
    <row r="190" ht="15.75" customHeight="1" spans="1:18">
      <c r="A190" s="86" t="s">
        <v>20</v>
      </c>
      <c r="B190" s="86" t="s">
        <v>8</v>
      </c>
      <c r="C190" s="87" t="s">
        <v>209</v>
      </c>
      <c r="D190" s="88">
        <v>44854</v>
      </c>
      <c r="E190" s="89">
        <v>0</v>
      </c>
      <c r="F190" s="89">
        <v>0</v>
      </c>
      <c r="G190" s="89">
        <v>400000</v>
      </c>
      <c r="H190" s="89">
        <f t="shared" si="2"/>
        <v>4853670.18</v>
      </c>
      <c r="I190" s="89">
        <v>0</v>
      </c>
      <c r="J190" s="89">
        <v>0</v>
      </c>
      <c r="K190" s="89">
        <v>400000</v>
      </c>
      <c r="L190" s="89">
        <f>L189+Table1[[#This Row],[Sales Invoice ]]-Table1[[#This Row],[Sales Returns]]-Table1[[#This Row],[AR/AP]]</f>
        <v>3357635.17</v>
      </c>
      <c r="M190" s="90" t="s">
        <v>22</v>
      </c>
      <c r="N190" s="90"/>
      <c r="O190" s="90"/>
      <c r="P190" s="90"/>
      <c r="Q190" s="90"/>
      <c r="R190" s="90"/>
    </row>
    <row r="191" ht="15.75" spans="1:18">
      <c r="A191" s="86" t="s">
        <v>20</v>
      </c>
      <c r="B191" s="86" t="s">
        <v>8</v>
      </c>
      <c r="C191" s="87" t="s">
        <v>210</v>
      </c>
      <c r="D191" s="88">
        <v>44855</v>
      </c>
      <c r="E191" s="89">
        <v>0</v>
      </c>
      <c r="F191" s="89">
        <v>0</v>
      </c>
      <c r="G191" s="89">
        <v>750000</v>
      </c>
      <c r="H191" s="89">
        <f t="shared" si="2"/>
        <v>4103670.18</v>
      </c>
      <c r="I191" s="89">
        <v>0</v>
      </c>
      <c r="J191" s="89">
        <v>0</v>
      </c>
      <c r="K191" s="89">
        <v>0</v>
      </c>
      <c r="L191" s="89">
        <f>L190+Table1[[#This Row],[Sales Invoice ]]-Table1[[#This Row],[Sales Returns]]-Table1[[#This Row],[AR/AP]]</f>
        <v>3357635.17</v>
      </c>
      <c r="M191" s="90" t="s">
        <v>181</v>
      </c>
      <c r="N191" s="90"/>
      <c r="O191" s="90"/>
      <c r="P191" s="89">
        <f>G191</f>
        <v>750000</v>
      </c>
      <c r="Q191" s="90"/>
      <c r="R191" s="90"/>
    </row>
    <row r="192" ht="15.75" spans="1:18">
      <c r="A192" s="86" t="s">
        <v>20</v>
      </c>
      <c r="B192" s="86" t="s">
        <v>8</v>
      </c>
      <c r="C192" s="87" t="s">
        <v>211</v>
      </c>
      <c r="D192" s="88">
        <v>44859</v>
      </c>
      <c r="E192" s="89">
        <v>0</v>
      </c>
      <c r="F192" s="89">
        <v>0</v>
      </c>
      <c r="G192" s="89">
        <v>700000</v>
      </c>
      <c r="H192" s="89">
        <f t="shared" si="2"/>
        <v>3403670.18</v>
      </c>
      <c r="I192" s="89">
        <v>0</v>
      </c>
      <c r="J192" s="89">
        <v>0</v>
      </c>
      <c r="K192" s="89">
        <v>700000</v>
      </c>
      <c r="L192" s="89">
        <f>L191+Table1[[#This Row],[Sales Invoice ]]-Table1[[#This Row],[Sales Returns]]-Table1[[#This Row],[AR/AP]]</f>
        <v>2657635.17</v>
      </c>
      <c r="M192" s="90" t="s">
        <v>22</v>
      </c>
      <c r="N192" s="90"/>
      <c r="O192" s="90"/>
      <c r="P192" s="90"/>
      <c r="Q192" s="90"/>
      <c r="R192" s="90"/>
    </row>
    <row r="193" ht="15.75" spans="1:18">
      <c r="A193" s="86" t="s">
        <v>20</v>
      </c>
      <c r="B193" s="86" t="s">
        <v>6</v>
      </c>
      <c r="C193" s="87" t="s">
        <v>212</v>
      </c>
      <c r="D193" s="88">
        <v>44860</v>
      </c>
      <c r="E193" s="89">
        <v>77428.61</v>
      </c>
      <c r="F193" s="89">
        <v>0</v>
      </c>
      <c r="G193" s="89">
        <v>0</v>
      </c>
      <c r="H193" s="89">
        <f t="shared" si="2"/>
        <v>3481098.79</v>
      </c>
      <c r="I193" s="89">
        <v>77428.61</v>
      </c>
      <c r="J193" s="89">
        <v>0</v>
      </c>
      <c r="K193" s="89">
        <v>0</v>
      </c>
      <c r="L193" s="89">
        <f>L192+Table1[[#This Row],[Sales Invoice ]]-Table1[[#This Row],[Sales Returns]]-Table1[[#This Row],[AR/AP]]</f>
        <v>2735063.78</v>
      </c>
      <c r="M193" s="90" t="s">
        <v>22</v>
      </c>
      <c r="N193" s="90"/>
      <c r="O193" s="90"/>
      <c r="P193" s="90"/>
      <c r="Q193" s="90"/>
      <c r="R193" s="90"/>
    </row>
    <row r="194" ht="15.75" spans="1:18">
      <c r="A194" s="86" t="s">
        <v>20</v>
      </c>
      <c r="B194" s="86" t="s">
        <v>6</v>
      </c>
      <c r="C194" s="87" t="s">
        <v>213</v>
      </c>
      <c r="D194" s="88">
        <v>44862</v>
      </c>
      <c r="E194" s="89">
        <v>40041.7</v>
      </c>
      <c r="F194" s="89">
        <v>0</v>
      </c>
      <c r="G194" s="89">
        <v>0</v>
      </c>
      <c r="H194" s="89">
        <f t="shared" si="2"/>
        <v>3521140.49</v>
      </c>
      <c r="I194" s="89">
        <v>40041.7</v>
      </c>
      <c r="J194" s="89">
        <v>0</v>
      </c>
      <c r="K194" s="89">
        <v>0</v>
      </c>
      <c r="L194" s="89">
        <f>L193+Table1[[#This Row],[Sales Invoice ]]-Table1[[#This Row],[Sales Returns]]-Table1[[#This Row],[AR/AP]]</f>
        <v>2775105.48</v>
      </c>
      <c r="M194" s="90" t="s">
        <v>22</v>
      </c>
      <c r="N194" s="90"/>
      <c r="O194" s="90"/>
      <c r="P194" s="90"/>
      <c r="Q194" s="90"/>
      <c r="R194" s="90"/>
    </row>
    <row r="195" ht="15.75" spans="1:18">
      <c r="A195" s="86" t="s">
        <v>20</v>
      </c>
      <c r="B195" s="86" t="s">
        <v>8</v>
      </c>
      <c r="C195" s="87" t="s">
        <v>214</v>
      </c>
      <c r="D195" s="88">
        <v>44862</v>
      </c>
      <c r="E195" s="89">
        <v>0</v>
      </c>
      <c r="F195" s="89">
        <v>0</v>
      </c>
      <c r="G195" s="89">
        <v>150000</v>
      </c>
      <c r="H195" s="89">
        <f t="shared" si="2"/>
        <v>3371140.49</v>
      </c>
      <c r="I195" s="89">
        <v>0</v>
      </c>
      <c r="J195" s="89">
        <v>0</v>
      </c>
      <c r="K195" s="89">
        <v>150000</v>
      </c>
      <c r="L195" s="89">
        <f>L194+Table1[[#This Row],[Sales Invoice ]]-Table1[[#This Row],[Sales Returns]]-Table1[[#This Row],[AR/AP]]</f>
        <v>2625105.48</v>
      </c>
      <c r="M195" s="90" t="s">
        <v>22</v>
      </c>
      <c r="N195" s="90"/>
      <c r="O195" s="90"/>
      <c r="P195" s="90"/>
      <c r="Q195" s="90"/>
      <c r="R195" s="90"/>
    </row>
    <row r="196" ht="15.75" spans="1:18">
      <c r="A196" s="86" t="s">
        <v>20</v>
      </c>
      <c r="B196" s="86" t="s">
        <v>6</v>
      </c>
      <c r="C196" s="87" t="s">
        <v>215</v>
      </c>
      <c r="D196" s="88">
        <v>44863</v>
      </c>
      <c r="E196" s="89">
        <v>199697.5</v>
      </c>
      <c r="F196" s="89">
        <v>0</v>
      </c>
      <c r="G196" s="89">
        <v>0</v>
      </c>
      <c r="H196" s="89">
        <f t="shared" si="2"/>
        <v>3570837.99</v>
      </c>
      <c r="I196" s="89">
        <v>199697.5</v>
      </c>
      <c r="J196" s="89">
        <v>0</v>
      </c>
      <c r="K196" s="89">
        <v>0</v>
      </c>
      <c r="L196" s="89">
        <f>L195+Table1[[#This Row],[Sales Invoice ]]-Table1[[#This Row],[Sales Returns]]-Table1[[#This Row],[AR/AP]]</f>
        <v>2824802.98</v>
      </c>
      <c r="M196" s="90" t="s">
        <v>22</v>
      </c>
      <c r="N196" s="90"/>
      <c r="O196" s="90"/>
      <c r="P196" s="90"/>
      <c r="Q196" s="90"/>
      <c r="R196" s="90"/>
    </row>
    <row r="197" ht="15.75" spans="1:18">
      <c r="A197" s="86" t="s">
        <v>20</v>
      </c>
      <c r="B197" s="86" t="s">
        <v>6</v>
      </c>
      <c r="C197" s="87" t="s">
        <v>216</v>
      </c>
      <c r="D197" s="88">
        <v>44865</v>
      </c>
      <c r="E197" s="89">
        <v>330915.68</v>
      </c>
      <c r="F197" s="89">
        <v>0</v>
      </c>
      <c r="G197" s="89">
        <v>0</v>
      </c>
      <c r="H197" s="89">
        <f t="shared" ref="H197:H260" si="4">H196+E197-F197-G197</f>
        <v>3901753.67</v>
      </c>
      <c r="I197" s="89">
        <v>330915.68</v>
      </c>
      <c r="J197" s="89">
        <v>0</v>
      </c>
      <c r="K197" s="89">
        <v>0</v>
      </c>
      <c r="L197" s="89">
        <f>L196+Table1[[#This Row],[Sales Invoice ]]-Table1[[#This Row],[Sales Returns]]-Table1[[#This Row],[AR/AP]]</f>
        <v>3155718.66</v>
      </c>
      <c r="M197" s="90" t="s">
        <v>22</v>
      </c>
      <c r="N197" s="90"/>
      <c r="O197" s="90"/>
      <c r="P197" s="90"/>
      <c r="Q197" s="90"/>
      <c r="R197" s="90"/>
    </row>
    <row r="198" ht="15.75" spans="1:18">
      <c r="A198" s="86" t="s">
        <v>20</v>
      </c>
      <c r="B198" s="86" t="s">
        <v>6</v>
      </c>
      <c r="C198" s="87" t="s">
        <v>217</v>
      </c>
      <c r="D198" s="88">
        <v>44868</v>
      </c>
      <c r="E198" s="89">
        <v>100252.51</v>
      </c>
      <c r="F198" s="89">
        <v>0</v>
      </c>
      <c r="G198" s="89">
        <v>0</v>
      </c>
      <c r="H198" s="89">
        <f t="shared" si="4"/>
        <v>4002006.18</v>
      </c>
      <c r="I198" s="89">
        <v>100252.51</v>
      </c>
      <c r="J198" s="89">
        <v>0</v>
      </c>
      <c r="K198" s="89">
        <v>0</v>
      </c>
      <c r="L198" s="89">
        <f>L197+Table1[[#This Row],[Sales Invoice ]]-Table1[[#This Row],[Sales Returns]]-Table1[[#This Row],[AR/AP]]</f>
        <v>3255971.17</v>
      </c>
      <c r="M198" s="90" t="s">
        <v>22</v>
      </c>
      <c r="N198" s="90"/>
      <c r="O198" s="90"/>
      <c r="P198" s="90"/>
      <c r="Q198" s="90"/>
      <c r="R198" s="90"/>
    </row>
    <row r="199" ht="15.75" spans="1:18">
      <c r="A199" s="86" t="s">
        <v>20</v>
      </c>
      <c r="B199" s="86" t="s">
        <v>6</v>
      </c>
      <c r="C199" s="87" t="s">
        <v>218</v>
      </c>
      <c r="D199" s="88">
        <v>44870</v>
      </c>
      <c r="E199" s="89">
        <v>69223.06</v>
      </c>
      <c r="F199" s="89">
        <v>0</v>
      </c>
      <c r="G199" s="89">
        <v>0</v>
      </c>
      <c r="H199" s="89">
        <f t="shared" si="4"/>
        <v>4071229.24</v>
      </c>
      <c r="I199" s="89">
        <v>69223.06</v>
      </c>
      <c r="J199" s="89">
        <v>0</v>
      </c>
      <c r="K199" s="89">
        <v>0</v>
      </c>
      <c r="L199" s="89">
        <f>L198+Table1[[#This Row],[Sales Invoice ]]-Table1[[#This Row],[Sales Returns]]-Table1[[#This Row],[AR/AP]]</f>
        <v>3325194.23</v>
      </c>
      <c r="M199" s="90" t="s">
        <v>22</v>
      </c>
      <c r="N199" s="90"/>
      <c r="O199" s="90"/>
      <c r="P199" s="90"/>
      <c r="Q199" s="90"/>
      <c r="R199" s="90"/>
    </row>
    <row r="200" ht="15.75" spans="1:18">
      <c r="A200" s="86" t="s">
        <v>20</v>
      </c>
      <c r="B200" s="86" t="s">
        <v>8</v>
      </c>
      <c r="C200" s="87" t="s">
        <v>219</v>
      </c>
      <c r="D200" s="88">
        <v>44872</v>
      </c>
      <c r="E200" s="89">
        <v>0</v>
      </c>
      <c r="F200" s="89">
        <v>0</v>
      </c>
      <c r="G200" s="89">
        <v>100000</v>
      </c>
      <c r="H200" s="89">
        <f t="shared" si="4"/>
        <v>3971229.24</v>
      </c>
      <c r="I200" s="89">
        <v>0</v>
      </c>
      <c r="J200" s="89">
        <v>0</v>
      </c>
      <c r="K200" s="89">
        <v>100000</v>
      </c>
      <c r="L200" s="89">
        <f>L199+Table1[[#This Row],[Sales Invoice ]]-Table1[[#This Row],[Sales Returns]]-Table1[[#This Row],[AR/AP]]</f>
        <v>3225194.23</v>
      </c>
      <c r="M200" s="90" t="s">
        <v>22</v>
      </c>
      <c r="N200" s="90"/>
      <c r="O200" s="90"/>
      <c r="P200" s="90"/>
      <c r="Q200" s="90"/>
      <c r="R200" s="90"/>
    </row>
    <row r="201" ht="15.75" spans="1:18">
      <c r="A201" s="86" t="s">
        <v>20</v>
      </c>
      <c r="B201" s="86" t="s">
        <v>6</v>
      </c>
      <c r="C201" s="87" t="s">
        <v>220</v>
      </c>
      <c r="D201" s="88">
        <v>44873</v>
      </c>
      <c r="E201" s="89">
        <v>86742.47</v>
      </c>
      <c r="F201" s="89">
        <v>0</v>
      </c>
      <c r="G201" s="89">
        <v>0</v>
      </c>
      <c r="H201" s="89">
        <f t="shared" si="4"/>
        <v>4057971.71</v>
      </c>
      <c r="I201" s="89">
        <v>86742.47</v>
      </c>
      <c r="J201" s="89">
        <v>0</v>
      </c>
      <c r="K201" s="89">
        <v>0</v>
      </c>
      <c r="L201" s="89">
        <f>L200+Table1[[#This Row],[Sales Invoice ]]-Table1[[#This Row],[Sales Returns]]-Table1[[#This Row],[AR/AP]]</f>
        <v>3311936.7</v>
      </c>
      <c r="M201" s="90" t="s">
        <v>22</v>
      </c>
      <c r="N201" s="90"/>
      <c r="O201" s="90"/>
      <c r="P201" s="90"/>
      <c r="Q201" s="90"/>
      <c r="R201" s="90"/>
    </row>
    <row r="202" ht="15.75" spans="1:18">
      <c r="A202" s="86" t="s">
        <v>20</v>
      </c>
      <c r="B202" s="86" t="s">
        <v>6</v>
      </c>
      <c r="C202" s="87" t="s">
        <v>221</v>
      </c>
      <c r="D202" s="88">
        <v>44875</v>
      </c>
      <c r="E202" s="89">
        <v>452524.36</v>
      </c>
      <c r="F202" s="89">
        <v>0</v>
      </c>
      <c r="G202" s="89">
        <v>0</v>
      </c>
      <c r="H202" s="89">
        <f t="shared" si="4"/>
        <v>4510496.07</v>
      </c>
      <c r="I202" s="89">
        <v>452524.36</v>
      </c>
      <c r="J202" s="89">
        <v>0</v>
      </c>
      <c r="K202" s="89">
        <v>0</v>
      </c>
      <c r="L202" s="89">
        <f>L201+Table1[[#This Row],[Sales Invoice ]]-Table1[[#This Row],[Sales Returns]]-Table1[[#This Row],[AR/AP]]</f>
        <v>3764461.06</v>
      </c>
      <c r="M202" s="90" t="s">
        <v>22</v>
      </c>
      <c r="N202" s="90"/>
      <c r="O202" s="90"/>
      <c r="P202" s="90"/>
      <c r="Q202" s="90"/>
      <c r="R202" s="90"/>
    </row>
    <row r="203" ht="15.75" spans="1:18">
      <c r="A203" s="86" t="s">
        <v>20</v>
      </c>
      <c r="B203" s="86" t="s">
        <v>8</v>
      </c>
      <c r="C203" s="87" t="s">
        <v>222</v>
      </c>
      <c r="D203" s="88">
        <v>44876</v>
      </c>
      <c r="E203" s="89">
        <v>0</v>
      </c>
      <c r="F203" s="89">
        <v>0</v>
      </c>
      <c r="G203" s="89">
        <v>100000</v>
      </c>
      <c r="H203" s="89">
        <f t="shared" si="4"/>
        <v>4410496.07</v>
      </c>
      <c r="I203" s="89">
        <v>0</v>
      </c>
      <c r="J203" s="89">
        <v>0</v>
      </c>
      <c r="K203" s="89">
        <v>100000</v>
      </c>
      <c r="L203" s="89">
        <f>L202+Table1[[#This Row],[Sales Invoice ]]-Table1[[#This Row],[Sales Returns]]-Table1[[#This Row],[AR/AP]]</f>
        <v>3664461.06</v>
      </c>
      <c r="M203" s="90" t="s">
        <v>22</v>
      </c>
      <c r="N203" s="90"/>
      <c r="O203" s="90"/>
      <c r="P203" s="90"/>
      <c r="Q203" s="90"/>
      <c r="R203" s="90"/>
    </row>
    <row r="204" ht="15.75" spans="1:18">
      <c r="A204" s="86" t="s">
        <v>20</v>
      </c>
      <c r="B204" s="86" t="s">
        <v>6</v>
      </c>
      <c r="C204" s="87" t="s">
        <v>223</v>
      </c>
      <c r="D204" s="88">
        <v>44879</v>
      </c>
      <c r="E204" s="89">
        <v>112685.9</v>
      </c>
      <c r="F204" s="89">
        <v>0</v>
      </c>
      <c r="G204" s="89">
        <v>0</v>
      </c>
      <c r="H204" s="89">
        <f t="shared" si="4"/>
        <v>4523181.97</v>
      </c>
      <c r="I204" s="89">
        <v>112685.9</v>
      </c>
      <c r="J204" s="89">
        <v>0</v>
      </c>
      <c r="K204" s="89">
        <v>0</v>
      </c>
      <c r="L204" s="89">
        <f>L203+Table1[[#This Row],[Sales Invoice ]]-Table1[[#This Row],[Sales Returns]]-Table1[[#This Row],[AR/AP]]</f>
        <v>3777146.96</v>
      </c>
      <c r="M204" s="90" t="s">
        <v>22</v>
      </c>
      <c r="N204" s="90"/>
      <c r="O204" s="90"/>
      <c r="P204" s="90"/>
      <c r="Q204" s="90"/>
      <c r="R204" s="90"/>
    </row>
    <row r="205" ht="15.75" spans="1:18">
      <c r="A205" s="86" t="s">
        <v>20</v>
      </c>
      <c r="B205" s="86" t="s">
        <v>8</v>
      </c>
      <c r="C205" s="87" t="s">
        <v>224</v>
      </c>
      <c r="D205" s="88">
        <v>44879</v>
      </c>
      <c r="E205" s="89">
        <v>0</v>
      </c>
      <c r="F205" s="89">
        <v>0</v>
      </c>
      <c r="G205" s="89">
        <v>100000</v>
      </c>
      <c r="H205" s="89">
        <f t="shared" si="4"/>
        <v>4423181.97</v>
      </c>
      <c r="I205" s="89">
        <v>0</v>
      </c>
      <c r="J205" s="89">
        <v>0</v>
      </c>
      <c r="K205" s="89">
        <v>100000</v>
      </c>
      <c r="L205" s="89">
        <f>L204+Table1[[#This Row],[Sales Invoice ]]-Table1[[#This Row],[Sales Returns]]-Table1[[#This Row],[AR/AP]]</f>
        <v>3677146.96</v>
      </c>
      <c r="M205" s="90" t="s">
        <v>22</v>
      </c>
      <c r="N205" s="90"/>
      <c r="O205" s="90"/>
      <c r="P205" s="90"/>
      <c r="Q205" s="90"/>
      <c r="R205" s="90"/>
    </row>
    <row r="206" ht="15.75" spans="1:18">
      <c r="A206" s="86" t="s">
        <v>20</v>
      </c>
      <c r="B206" s="86" t="s">
        <v>6</v>
      </c>
      <c r="C206" s="87" t="s">
        <v>225</v>
      </c>
      <c r="D206" s="88">
        <v>44881</v>
      </c>
      <c r="E206" s="89">
        <v>91565.52</v>
      </c>
      <c r="F206" s="89">
        <v>0</v>
      </c>
      <c r="G206" s="89">
        <v>0</v>
      </c>
      <c r="H206" s="89">
        <f t="shared" si="4"/>
        <v>4514747.49</v>
      </c>
      <c r="I206" s="89">
        <v>91565.52</v>
      </c>
      <c r="J206" s="89">
        <v>0</v>
      </c>
      <c r="K206" s="89">
        <v>0</v>
      </c>
      <c r="L206" s="89">
        <f>L205+Table1[[#This Row],[Sales Invoice ]]-Table1[[#This Row],[Sales Returns]]-Table1[[#This Row],[AR/AP]]</f>
        <v>3768712.48</v>
      </c>
      <c r="M206" s="90" t="s">
        <v>22</v>
      </c>
      <c r="N206" s="90"/>
      <c r="O206" s="90"/>
      <c r="P206" s="90"/>
      <c r="Q206" s="90"/>
      <c r="R206" s="90"/>
    </row>
    <row r="207" ht="15.75" spans="1:18">
      <c r="A207" s="86" t="s">
        <v>20</v>
      </c>
      <c r="B207" s="86" t="s">
        <v>8</v>
      </c>
      <c r="C207" s="87" t="s">
        <v>226</v>
      </c>
      <c r="D207" s="88">
        <v>44881</v>
      </c>
      <c r="E207" s="89">
        <v>0</v>
      </c>
      <c r="F207" s="89">
        <v>0</v>
      </c>
      <c r="G207" s="89">
        <v>180000</v>
      </c>
      <c r="H207" s="89">
        <f t="shared" si="4"/>
        <v>4334747.49</v>
      </c>
      <c r="I207" s="89">
        <v>0</v>
      </c>
      <c r="J207" s="89">
        <v>0</v>
      </c>
      <c r="K207" s="89">
        <v>180000</v>
      </c>
      <c r="L207" s="89">
        <f>L206+Table1[[#This Row],[Sales Invoice ]]-Table1[[#This Row],[Sales Returns]]-Table1[[#This Row],[AR/AP]]</f>
        <v>3588712.48</v>
      </c>
      <c r="M207" s="90" t="s">
        <v>22</v>
      </c>
      <c r="N207" s="90"/>
      <c r="O207" s="90"/>
      <c r="P207" s="90"/>
      <c r="Q207" s="90"/>
      <c r="R207" s="90"/>
    </row>
    <row r="208" ht="15.75" spans="1:18">
      <c r="A208" s="86" t="s">
        <v>20</v>
      </c>
      <c r="B208" s="86" t="s">
        <v>8</v>
      </c>
      <c r="C208" s="87" t="s">
        <v>227</v>
      </c>
      <c r="D208" s="88">
        <v>44882</v>
      </c>
      <c r="E208" s="89">
        <v>0</v>
      </c>
      <c r="F208" s="89">
        <v>0</v>
      </c>
      <c r="G208" s="89">
        <v>50000</v>
      </c>
      <c r="H208" s="89">
        <f t="shared" si="4"/>
        <v>4284747.49</v>
      </c>
      <c r="I208" s="89">
        <v>0</v>
      </c>
      <c r="J208" s="89">
        <v>0</v>
      </c>
      <c r="K208" s="89">
        <v>50000</v>
      </c>
      <c r="L208" s="89">
        <f>L207+Table1[[#This Row],[Sales Invoice ]]-Table1[[#This Row],[Sales Returns]]-Table1[[#This Row],[AR/AP]]</f>
        <v>3538712.48</v>
      </c>
      <c r="M208" s="90" t="s">
        <v>22</v>
      </c>
      <c r="N208" s="90"/>
      <c r="O208" s="90"/>
      <c r="P208" s="90"/>
      <c r="Q208" s="90"/>
      <c r="R208" s="90"/>
    </row>
    <row r="209" ht="15.75" spans="1:18">
      <c r="A209" s="86" t="s">
        <v>20</v>
      </c>
      <c r="B209" s="86" t="s">
        <v>6</v>
      </c>
      <c r="C209" s="87" t="s">
        <v>228</v>
      </c>
      <c r="D209" s="88">
        <v>44883</v>
      </c>
      <c r="E209" s="89">
        <v>96489.29</v>
      </c>
      <c r="F209" s="89">
        <v>0</v>
      </c>
      <c r="G209" s="89">
        <v>0</v>
      </c>
      <c r="H209" s="89">
        <f t="shared" si="4"/>
        <v>4381236.78</v>
      </c>
      <c r="I209" s="89">
        <v>96489.29</v>
      </c>
      <c r="J209" s="89">
        <v>0</v>
      </c>
      <c r="K209" s="89">
        <v>0</v>
      </c>
      <c r="L209" s="89">
        <f>L208+Table1[[#This Row],[Sales Invoice ]]-Table1[[#This Row],[Sales Returns]]-Table1[[#This Row],[AR/AP]]</f>
        <v>3635201.77</v>
      </c>
      <c r="M209" s="90" t="s">
        <v>22</v>
      </c>
      <c r="N209" s="90"/>
      <c r="O209" s="90"/>
      <c r="P209" s="90"/>
      <c r="Q209" s="90"/>
      <c r="R209" s="90"/>
    </row>
    <row r="210" ht="15.75" spans="1:18">
      <c r="A210" s="86" t="s">
        <v>20</v>
      </c>
      <c r="B210" s="86" t="s">
        <v>6</v>
      </c>
      <c r="C210" s="87" t="s">
        <v>229</v>
      </c>
      <c r="D210" s="88">
        <v>44884</v>
      </c>
      <c r="E210" s="89">
        <v>167667.05</v>
      </c>
      <c r="F210" s="89">
        <v>0</v>
      </c>
      <c r="G210" s="89">
        <v>0</v>
      </c>
      <c r="H210" s="89">
        <f t="shared" si="4"/>
        <v>4548903.83</v>
      </c>
      <c r="I210" s="89">
        <v>167667.05</v>
      </c>
      <c r="J210" s="89">
        <v>0</v>
      </c>
      <c r="K210" s="89">
        <v>0</v>
      </c>
      <c r="L210" s="89">
        <f>L209+Table1[[#This Row],[Sales Invoice ]]-Table1[[#This Row],[Sales Returns]]-Table1[[#This Row],[AR/AP]]</f>
        <v>3802868.82</v>
      </c>
      <c r="M210" s="90" t="s">
        <v>22</v>
      </c>
      <c r="N210" s="90"/>
      <c r="O210" s="90"/>
      <c r="P210" s="90"/>
      <c r="Q210" s="90"/>
      <c r="R210" s="90"/>
    </row>
    <row r="211" ht="15.75" spans="1:18">
      <c r="A211" s="86" t="s">
        <v>20</v>
      </c>
      <c r="B211" s="86" t="s">
        <v>8</v>
      </c>
      <c r="C211" s="87" t="s">
        <v>230</v>
      </c>
      <c r="D211" s="88">
        <v>44886</v>
      </c>
      <c r="E211" s="89">
        <v>0</v>
      </c>
      <c r="F211" s="89">
        <v>0</v>
      </c>
      <c r="G211" s="89">
        <v>180000</v>
      </c>
      <c r="H211" s="89">
        <f t="shared" si="4"/>
        <v>4368903.83</v>
      </c>
      <c r="I211" s="89">
        <v>0</v>
      </c>
      <c r="J211" s="89">
        <v>0</v>
      </c>
      <c r="K211" s="89">
        <v>180000</v>
      </c>
      <c r="L211" s="89">
        <f>L210+Table1[[#This Row],[Sales Invoice ]]-Table1[[#This Row],[Sales Returns]]-Table1[[#This Row],[AR/AP]]</f>
        <v>3622868.82</v>
      </c>
      <c r="M211" s="90" t="s">
        <v>22</v>
      </c>
      <c r="N211" s="90"/>
      <c r="O211" s="90"/>
      <c r="P211" s="90"/>
      <c r="Q211" s="90"/>
      <c r="R211" s="90"/>
    </row>
    <row r="212" ht="15.75" spans="1:18">
      <c r="A212" s="86" t="s">
        <v>20</v>
      </c>
      <c r="B212" s="86" t="s">
        <v>6</v>
      </c>
      <c r="C212" s="87" t="s">
        <v>231</v>
      </c>
      <c r="D212" s="88">
        <v>44888</v>
      </c>
      <c r="E212" s="89">
        <v>108441.98</v>
      </c>
      <c r="F212" s="89">
        <v>0</v>
      </c>
      <c r="G212" s="89">
        <v>0</v>
      </c>
      <c r="H212" s="89">
        <f t="shared" si="4"/>
        <v>4477345.81</v>
      </c>
      <c r="I212" s="89">
        <v>108441.98</v>
      </c>
      <c r="J212" s="89">
        <v>0</v>
      </c>
      <c r="K212" s="89">
        <v>0</v>
      </c>
      <c r="L212" s="89">
        <f>L211+Table1[[#This Row],[Sales Invoice ]]-Table1[[#This Row],[Sales Returns]]-Table1[[#This Row],[AR/AP]]</f>
        <v>3731310.8</v>
      </c>
      <c r="M212" s="90" t="s">
        <v>22</v>
      </c>
      <c r="N212" s="90"/>
      <c r="O212" s="90"/>
      <c r="P212" s="90"/>
      <c r="Q212" s="90"/>
      <c r="R212" s="90"/>
    </row>
    <row r="213" ht="15.75" spans="1:18">
      <c r="A213" s="86" t="s">
        <v>20</v>
      </c>
      <c r="B213" s="86" t="s">
        <v>6</v>
      </c>
      <c r="C213" s="87" t="s">
        <v>232</v>
      </c>
      <c r="D213" s="88">
        <v>44889</v>
      </c>
      <c r="E213" s="89">
        <v>127326.55</v>
      </c>
      <c r="F213" s="89">
        <v>0</v>
      </c>
      <c r="G213" s="89">
        <v>0</v>
      </c>
      <c r="H213" s="89">
        <f t="shared" si="4"/>
        <v>4604672.36</v>
      </c>
      <c r="I213" s="89">
        <v>127326.55</v>
      </c>
      <c r="J213" s="89">
        <v>0</v>
      </c>
      <c r="K213" s="89">
        <v>0</v>
      </c>
      <c r="L213" s="89">
        <f>L212+Table1[[#This Row],[Sales Invoice ]]-Table1[[#This Row],[Sales Returns]]-Table1[[#This Row],[AR/AP]]</f>
        <v>3858637.35</v>
      </c>
      <c r="M213" s="90" t="s">
        <v>22</v>
      </c>
      <c r="N213" s="90"/>
      <c r="O213" s="90"/>
      <c r="P213" s="90"/>
      <c r="Q213" s="90"/>
      <c r="R213" s="90"/>
    </row>
    <row r="214" ht="15.75" spans="1:18">
      <c r="A214" s="86" t="s">
        <v>20</v>
      </c>
      <c r="B214" s="86" t="s">
        <v>8</v>
      </c>
      <c r="C214" s="87" t="s">
        <v>233</v>
      </c>
      <c r="D214" s="88">
        <v>44890</v>
      </c>
      <c r="E214" s="89">
        <v>0</v>
      </c>
      <c r="F214" s="89">
        <v>0</v>
      </c>
      <c r="G214" s="89">
        <v>50000</v>
      </c>
      <c r="H214" s="89">
        <f t="shared" si="4"/>
        <v>4554672.36</v>
      </c>
      <c r="I214" s="89">
        <v>0</v>
      </c>
      <c r="J214" s="89">
        <v>0</v>
      </c>
      <c r="K214" s="89">
        <v>50000</v>
      </c>
      <c r="L214" s="89">
        <f>L213+Table1[[#This Row],[Sales Invoice ]]-Table1[[#This Row],[Sales Returns]]-Table1[[#This Row],[AR/AP]]</f>
        <v>3808637.35</v>
      </c>
      <c r="M214" s="90" t="s">
        <v>22</v>
      </c>
      <c r="N214" s="90"/>
      <c r="O214" s="90"/>
      <c r="P214" s="90"/>
      <c r="Q214" s="90"/>
      <c r="R214" s="90"/>
    </row>
    <row r="215" ht="15.75" spans="1:18">
      <c r="A215" s="86" t="s">
        <v>20</v>
      </c>
      <c r="B215" s="86" t="s">
        <v>6</v>
      </c>
      <c r="C215" s="87" t="s">
        <v>234</v>
      </c>
      <c r="D215" s="88">
        <v>44891</v>
      </c>
      <c r="E215" s="89">
        <v>165523.29</v>
      </c>
      <c r="F215" s="89">
        <v>0</v>
      </c>
      <c r="G215" s="89">
        <v>0</v>
      </c>
      <c r="H215" s="89">
        <f t="shared" si="4"/>
        <v>4720195.65</v>
      </c>
      <c r="I215" s="89">
        <v>165523.29</v>
      </c>
      <c r="J215" s="89">
        <v>0</v>
      </c>
      <c r="K215" s="89">
        <v>0</v>
      </c>
      <c r="L215" s="89">
        <f>L214+Table1[[#This Row],[Sales Invoice ]]-Table1[[#This Row],[Sales Returns]]-Table1[[#This Row],[AR/AP]]</f>
        <v>3974160.64</v>
      </c>
      <c r="M215" s="90" t="s">
        <v>22</v>
      </c>
      <c r="N215" s="90"/>
      <c r="O215" s="90"/>
      <c r="P215" s="90"/>
      <c r="Q215" s="90"/>
      <c r="R215" s="90"/>
    </row>
    <row r="216" ht="15.75" spans="1:18">
      <c r="A216" s="86" t="s">
        <v>20</v>
      </c>
      <c r="B216" s="86" t="s">
        <v>8</v>
      </c>
      <c r="C216" s="87" t="s">
        <v>235</v>
      </c>
      <c r="D216" s="88">
        <v>44893</v>
      </c>
      <c r="E216" s="89">
        <v>0</v>
      </c>
      <c r="F216" s="89">
        <v>0</v>
      </c>
      <c r="G216" s="89">
        <v>150000</v>
      </c>
      <c r="H216" s="89">
        <f t="shared" si="4"/>
        <v>4570195.65</v>
      </c>
      <c r="I216" s="89">
        <v>0</v>
      </c>
      <c r="J216" s="89">
        <v>0</v>
      </c>
      <c r="K216" s="89">
        <v>150000</v>
      </c>
      <c r="L216" s="89">
        <f>L215+Table1[[#This Row],[Sales Invoice ]]-Table1[[#This Row],[Sales Returns]]-Table1[[#This Row],[AR/AP]]</f>
        <v>3824160.64</v>
      </c>
      <c r="M216" s="90" t="s">
        <v>22</v>
      </c>
      <c r="N216" s="90"/>
      <c r="O216" s="90"/>
      <c r="P216" s="90"/>
      <c r="Q216" s="90"/>
      <c r="R216" s="90"/>
    </row>
    <row r="217" ht="15.75" spans="1:18">
      <c r="A217" s="86" t="s">
        <v>20</v>
      </c>
      <c r="B217" s="86" t="s">
        <v>6</v>
      </c>
      <c r="C217" s="87" t="s">
        <v>236</v>
      </c>
      <c r="D217" s="88">
        <v>44896</v>
      </c>
      <c r="E217" s="89">
        <v>83211.62</v>
      </c>
      <c r="F217" s="89">
        <v>0</v>
      </c>
      <c r="G217" s="89">
        <v>0</v>
      </c>
      <c r="H217" s="89">
        <f t="shared" si="4"/>
        <v>4653407.27</v>
      </c>
      <c r="I217" s="89">
        <v>83211.62</v>
      </c>
      <c r="J217" s="89">
        <v>0</v>
      </c>
      <c r="K217" s="89">
        <v>0</v>
      </c>
      <c r="L217" s="89">
        <f>L216+Table1[[#This Row],[Sales Invoice ]]-Table1[[#This Row],[Sales Returns]]-Table1[[#This Row],[AR/AP]]</f>
        <v>3907372.26</v>
      </c>
      <c r="M217" s="90" t="s">
        <v>22</v>
      </c>
      <c r="N217" s="90"/>
      <c r="O217" s="90"/>
      <c r="P217" s="90"/>
      <c r="Q217" s="90"/>
      <c r="R217" s="90"/>
    </row>
    <row r="218" ht="15.75" spans="1:18">
      <c r="A218" s="86" t="s">
        <v>20</v>
      </c>
      <c r="B218" s="86" t="s">
        <v>6</v>
      </c>
      <c r="C218" s="87" t="s">
        <v>237</v>
      </c>
      <c r="D218" s="88">
        <v>44897</v>
      </c>
      <c r="E218" s="89">
        <v>86069.67</v>
      </c>
      <c r="F218" s="89">
        <v>0</v>
      </c>
      <c r="G218" s="89">
        <v>0</v>
      </c>
      <c r="H218" s="89">
        <f t="shared" si="4"/>
        <v>4739476.94</v>
      </c>
      <c r="I218" s="89">
        <v>86069.67</v>
      </c>
      <c r="J218" s="89">
        <v>0</v>
      </c>
      <c r="K218" s="89">
        <v>0</v>
      </c>
      <c r="L218" s="89">
        <f>L217+Table1[[#This Row],[Sales Invoice ]]-Table1[[#This Row],[Sales Returns]]-Table1[[#This Row],[AR/AP]]</f>
        <v>3993441.93</v>
      </c>
      <c r="M218" s="90" t="s">
        <v>22</v>
      </c>
      <c r="N218" s="90"/>
      <c r="O218" s="90"/>
      <c r="P218" s="90"/>
      <c r="Q218" s="90"/>
      <c r="R218" s="90"/>
    </row>
    <row r="219" ht="15.75" spans="1:18">
      <c r="A219" s="86" t="s">
        <v>20</v>
      </c>
      <c r="B219" s="86" t="s">
        <v>8</v>
      </c>
      <c r="C219" s="87" t="s">
        <v>238</v>
      </c>
      <c r="D219" s="88">
        <v>44897</v>
      </c>
      <c r="E219" s="89">
        <v>0</v>
      </c>
      <c r="F219" s="89">
        <v>0</v>
      </c>
      <c r="G219" s="89">
        <v>50000</v>
      </c>
      <c r="H219" s="89">
        <f t="shared" si="4"/>
        <v>4689476.94</v>
      </c>
      <c r="I219" s="89">
        <v>0</v>
      </c>
      <c r="J219" s="89">
        <v>0</v>
      </c>
      <c r="K219" s="89">
        <v>50000</v>
      </c>
      <c r="L219" s="89">
        <f>L218+Table1[[#This Row],[Sales Invoice ]]-Table1[[#This Row],[Sales Returns]]-Table1[[#This Row],[AR/AP]]</f>
        <v>3943441.93</v>
      </c>
      <c r="M219" s="90" t="s">
        <v>22</v>
      </c>
      <c r="N219" s="90"/>
      <c r="O219" s="90"/>
      <c r="P219" s="90"/>
      <c r="Q219" s="90"/>
      <c r="R219" s="90"/>
    </row>
    <row r="220" ht="15.75" spans="1:18">
      <c r="A220" s="86" t="s">
        <v>20</v>
      </c>
      <c r="B220" s="86" t="s">
        <v>6</v>
      </c>
      <c r="C220" s="87" t="s">
        <v>239</v>
      </c>
      <c r="D220" s="88">
        <v>44900</v>
      </c>
      <c r="E220" s="89">
        <v>74019.84</v>
      </c>
      <c r="F220" s="89">
        <v>0</v>
      </c>
      <c r="G220" s="89">
        <v>0</v>
      </c>
      <c r="H220" s="89">
        <f t="shared" si="4"/>
        <v>4763496.78</v>
      </c>
      <c r="I220" s="89">
        <v>74019.84</v>
      </c>
      <c r="J220" s="89">
        <v>0</v>
      </c>
      <c r="K220" s="89">
        <v>0</v>
      </c>
      <c r="L220" s="89">
        <f>L219+Table1[[#This Row],[Sales Invoice ]]-Table1[[#This Row],[Sales Returns]]-Table1[[#This Row],[AR/AP]]</f>
        <v>4017461.77</v>
      </c>
      <c r="M220" s="90" t="s">
        <v>22</v>
      </c>
      <c r="N220" s="90"/>
      <c r="O220" s="90"/>
      <c r="P220" s="90"/>
      <c r="Q220" s="90"/>
      <c r="R220" s="90"/>
    </row>
    <row r="221" ht="15.75" spans="1:18">
      <c r="A221" s="86" t="s">
        <v>20</v>
      </c>
      <c r="B221" s="86" t="s">
        <v>8</v>
      </c>
      <c r="C221" s="87" t="s">
        <v>240</v>
      </c>
      <c r="D221" s="88">
        <v>44900</v>
      </c>
      <c r="E221" s="89">
        <v>0</v>
      </c>
      <c r="F221" s="89">
        <v>0</v>
      </c>
      <c r="G221" s="89">
        <v>120000</v>
      </c>
      <c r="H221" s="89">
        <f t="shared" si="4"/>
        <v>4643496.78</v>
      </c>
      <c r="I221" s="89">
        <v>0</v>
      </c>
      <c r="J221" s="89">
        <v>0</v>
      </c>
      <c r="K221" s="89">
        <v>120000</v>
      </c>
      <c r="L221" s="89">
        <f>L220+Table1[[#This Row],[Sales Invoice ]]-Table1[[#This Row],[Sales Returns]]-Table1[[#This Row],[AR/AP]]</f>
        <v>3897461.77</v>
      </c>
      <c r="M221" s="90" t="s">
        <v>22</v>
      </c>
      <c r="N221" s="90"/>
      <c r="O221" s="90"/>
      <c r="P221" s="90"/>
      <c r="Q221" s="90"/>
      <c r="R221" s="90"/>
    </row>
    <row r="222" ht="15.75" spans="1:18">
      <c r="A222" s="86" t="s">
        <v>20</v>
      </c>
      <c r="B222" s="86" t="s">
        <v>8</v>
      </c>
      <c r="C222" s="87" t="s">
        <v>241</v>
      </c>
      <c r="D222" s="88">
        <v>44902</v>
      </c>
      <c r="E222" s="89">
        <v>0</v>
      </c>
      <c r="F222" s="89">
        <v>0</v>
      </c>
      <c r="G222" s="89">
        <v>80000</v>
      </c>
      <c r="H222" s="89">
        <f t="shared" si="4"/>
        <v>4563496.78</v>
      </c>
      <c r="I222" s="89">
        <v>0</v>
      </c>
      <c r="J222" s="89">
        <v>0</v>
      </c>
      <c r="K222" s="89">
        <v>80000</v>
      </c>
      <c r="L222" s="89">
        <f>L221+Table1[[#This Row],[Sales Invoice ]]-Table1[[#This Row],[Sales Returns]]-Table1[[#This Row],[AR/AP]]</f>
        <v>3817461.77</v>
      </c>
      <c r="M222" s="90" t="s">
        <v>22</v>
      </c>
      <c r="N222" s="90"/>
      <c r="O222" s="90"/>
      <c r="P222" s="90"/>
      <c r="Q222" s="90"/>
      <c r="R222" s="90"/>
    </row>
    <row r="223" ht="15.75" spans="1:18">
      <c r="A223" s="86" t="s">
        <v>20</v>
      </c>
      <c r="B223" s="86" t="s">
        <v>6</v>
      </c>
      <c r="C223" s="87" t="s">
        <v>242</v>
      </c>
      <c r="D223" s="88">
        <v>44903</v>
      </c>
      <c r="E223" s="89">
        <v>110330.55</v>
      </c>
      <c r="F223" s="89">
        <v>0</v>
      </c>
      <c r="G223" s="89">
        <v>0</v>
      </c>
      <c r="H223" s="89">
        <f t="shared" si="4"/>
        <v>4673827.33</v>
      </c>
      <c r="I223" s="89">
        <v>110330.55</v>
      </c>
      <c r="J223" s="89">
        <v>0</v>
      </c>
      <c r="K223" s="89">
        <v>0</v>
      </c>
      <c r="L223" s="89">
        <f>L222+Table1[[#This Row],[Sales Invoice ]]-Table1[[#This Row],[Sales Returns]]-Table1[[#This Row],[AR/AP]]</f>
        <v>3927792.32</v>
      </c>
      <c r="M223" s="90" t="s">
        <v>22</v>
      </c>
      <c r="N223" s="90"/>
      <c r="O223" s="90"/>
      <c r="P223" s="90"/>
      <c r="Q223" s="90"/>
      <c r="R223" s="90"/>
    </row>
    <row r="224" ht="15.75" spans="1:18">
      <c r="A224" s="86" t="s">
        <v>20</v>
      </c>
      <c r="B224" s="86" t="s">
        <v>6</v>
      </c>
      <c r="C224" s="87" t="s">
        <v>243</v>
      </c>
      <c r="D224" s="88">
        <v>44907</v>
      </c>
      <c r="E224" s="89">
        <v>219576.12</v>
      </c>
      <c r="F224" s="89">
        <v>0</v>
      </c>
      <c r="G224" s="89">
        <v>0</v>
      </c>
      <c r="H224" s="89">
        <f t="shared" si="4"/>
        <v>4893403.45</v>
      </c>
      <c r="I224" s="89">
        <v>219576.12</v>
      </c>
      <c r="J224" s="89">
        <v>0</v>
      </c>
      <c r="K224" s="89">
        <v>0</v>
      </c>
      <c r="L224" s="89">
        <f>L223+Table1[[#This Row],[Sales Invoice ]]-Table1[[#This Row],[Sales Returns]]-Table1[[#This Row],[AR/AP]]</f>
        <v>4147368.44</v>
      </c>
      <c r="M224" s="90" t="s">
        <v>22</v>
      </c>
      <c r="N224" s="90"/>
      <c r="O224" s="90"/>
      <c r="P224" s="90"/>
      <c r="Q224" s="90"/>
      <c r="R224" s="90"/>
    </row>
    <row r="225" ht="15.75" spans="1:18">
      <c r="A225" s="86" t="s">
        <v>20</v>
      </c>
      <c r="B225" s="86" t="s">
        <v>8</v>
      </c>
      <c r="C225" s="87" t="s">
        <v>244</v>
      </c>
      <c r="D225" s="88">
        <v>44907</v>
      </c>
      <c r="E225" s="89">
        <v>0</v>
      </c>
      <c r="F225" s="89">
        <v>0</v>
      </c>
      <c r="G225" s="89">
        <v>50000</v>
      </c>
      <c r="H225" s="89">
        <f t="shared" si="4"/>
        <v>4843403.45</v>
      </c>
      <c r="I225" s="89">
        <v>0</v>
      </c>
      <c r="J225" s="89">
        <v>0</v>
      </c>
      <c r="K225" s="89">
        <v>50000</v>
      </c>
      <c r="L225" s="89">
        <f>L224+Table1[[#This Row],[Sales Invoice ]]-Table1[[#This Row],[Sales Returns]]-Table1[[#This Row],[AR/AP]]</f>
        <v>4097368.44</v>
      </c>
      <c r="M225" s="90" t="s">
        <v>22</v>
      </c>
      <c r="N225" s="90"/>
      <c r="O225" s="90"/>
      <c r="P225" s="90"/>
      <c r="Q225" s="90"/>
      <c r="R225" s="90"/>
    </row>
    <row r="226" ht="15.75" spans="1:18">
      <c r="A226" s="86" t="s">
        <v>20</v>
      </c>
      <c r="B226" s="86" t="s">
        <v>8</v>
      </c>
      <c r="C226" s="87" t="s">
        <v>245</v>
      </c>
      <c r="D226" s="88">
        <v>44908</v>
      </c>
      <c r="E226" s="89">
        <v>0</v>
      </c>
      <c r="F226" s="89">
        <v>0</v>
      </c>
      <c r="G226" s="89">
        <v>100000</v>
      </c>
      <c r="H226" s="89">
        <f t="shared" si="4"/>
        <v>4743403.45</v>
      </c>
      <c r="I226" s="89">
        <v>0</v>
      </c>
      <c r="J226" s="89">
        <v>0</v>
      </c>
      <c r="K226" s="89">
        <v>100000</v>
      </c>
      <c r="L226" s="89">
        <f>L225+Table1[[#This Row],[Sales Invoice ]]-Table1[[#This Row],[Sales Returns]]-Table1[[#This Row],[AR/AP]]</f>
        <v>3997368.44</v>
      </c>
      <c r="M226" s="90" t="s">
        <v>22</v>
      </c>
      <c r="N226" s="90"/>
      <c r="O226" s="90"/>
      <c r="P226" s="90"/>
      <c r="Q226" s="90"/>
      <c r="R226" s="90"/>
    </row>
    <row r="227" ht="15.75" spans="1:18">
      <c r="A227" s="86" t="s">
        <v>20</v>
      </c>
      <c r="B227" s="86" t="s">
        <v>6</v>
      </c>
      <c r="C227" s="87" t="s">
        <v>246</v>
      </c>
      <c r="D227" s="88">
        <v>44909</v>
      </c>
      <c r="E227" s="89">
        <v>132271.03</v>
      </c>
      <c r="F227" s="89">
        <v>0</v>
      </c>
      <c r="G227" s="89">
        <v>0</v>
      </c>
      <c r="H227" s="89">
        <f t="shared" si="4"/>
        <v>4875674.48</v>
      </c>
      <c r="I227" s="89">
        <v>132271.03</v>
      </c>
      <c r="J227" s="89">
        <v>0</v>
      </c>
      <c r="K227" s="89">
        <v>0</v>
      </c>
      <c r="L227" s="89">
        <f>L226+Table1[[#This Row],[Sales Invoice ]]-Table1[[#This Row],[Sales Returns]]-Table1[[#This Row],[AR/AP]]</f>
        <v>4129639.47</v>
      </c>
      <c r="M227" s="90" t="s">
        <v>22</v>
      </c>
      <c r="N227" s="90"/>
      <c r="O227" s="90"/>
      <c r="P227" s="90"/>
      <c r="Q227" s="90"/>
      <c r="R227" s="90"/>
    </row>
    <row r="228" ht="15.75" spans="1:18">
      <c r="A228" s="86" t="s">
        <v>20</v>
      </c>
      <c r="B228" s="86" t="s">
        <v>6</v>
      </c>
      <c r="C228" s="87" t="s">
        <v>247</v>
      </c>
      <c r="D228" s="88">
        <v>44910</v>
      </c>
      <c r="E228" s="89">
        <v>97011.78</v>
      </c>
      <c r="F228" s="89">
        <v>0</v>
      </c>
      <c r="G228" s="89">
        <v>0</v>
      </c>
      <c r="H228" s="89">
        <f t="shared" si="4"/>
        <v>4972686.26</v>
      </c>
      <c r="I228" s="89">
        <v>97011.78</v>
      </c>
      <c r="J228" s="89">
        <v>0</v>
      </c>
      <c r="K228" s="89">
        <v>0</v>
      </c>
      <c r="L228" s="89">
        <f>L227+Table1[[#This Row],[Sales Invoice ]]-Table1[[#This Row],[Sales Returns]]-Table1[[#This Row],[AR/AP]]</f>
        <v>4226651.25</v>
      </c>
      <c r="M228" s="90" t="s">
        <v>22</v>
      </c>
      <c r="N228" s="90"/>
      <c r="O228" s="90"/>
      <c r="P228" s="90"/>
      <c r="Q228" s="90"/>
      <c r="R228" s="90"/>
    </row>
    <row r="229" ht="15.75" spans="1:18">
      <c r="A229" s="86" t="s">
        <v>20</v>
      </c>
      <c r="B229" s="86" t="s">
        <v>8</v>
      </c>
      <c r="C229" s="87" t="s">
        <v>248</v>
      </c>
      <c r="D229" s="88">
        <v>44910</v>
      </c>
      <c r="E229" s="89">
        <v>0</v>
      </c>
      <c r="F229" s="89">
        <v>0</v>
      </c>
      <c r="G229" s="89">
        <v>100000</v>
      </c>
      <c r="H229" s="89">
        <f t="shared" si="4"/>
        <v>4872686.26</v>
      </c>
      <c r="I229" s="89">
        <v>0</v>
      </c>
      <c r="J229" s="89">
        <v>0</v>
      </c>
      <c r="K229" s="89">
        <v>100000</v>
      </c>
      <c r="L229" s="89">
        <f>L228+Table1[[#This Row],[Sales Invoice ]]-Table1[[#This Row],[Sales Returns]]-Table1[[#This Row],[AR/AP]]</f>
        <v>4126651.25</v>
      </c>
      <c r="M229" s="90" t="s">
        <v>22</v>
      </c>
      <c r="N229" s="90"/>
      <c r="O229" s="90"/>
      <c r="P229" s="90"/>
      <c r="Q229" s="90"/>
      <c r="R229" s="90"/>
    </row>
    <row r="230" ht="15.75" spans="1:18">
      <c r="A230" s="86" t="s">
        <v>20</v>
      </c>
      <c r="B230" s="86" t="s">
        <v>6</v>
      </c>
      <c r="C230" s="87" t="s">
        <v>249</v>
      </c>
      <c r="D230" s="88">
        <v>44912</v>
      </c>
      <c r="E230" s="89">
        <v>52472.21</v>
      </c>
      <c r="F230" s="89">
        <v>0</v>
      </c>
      <c r="G230" s="89">
        <v>0</v>
      </c>
      <c r="H230" s="89">
        <f t="shared" si="4"/>
        <v>4925158.47</v>
      </c>
      <c r="I230" s="89">
        <v>52472.21</v>
      </c>
      <c r="J230" s="89">
        <v>0</v>
      </c>
      <c r="K230" s="89">
        <v>0</v>
      </c>
      <c r="L230" s="89">
        <f>L229+Table1[[#This Row],[Sales Invoice ]]-Table1[[#This Row],[Sales Returns]]-Table1[[#This Row],[AR/AP]]</f>
        <v>4179123.46</v>
      </c>
      <c r="M230" s="90" t="s">
        <v>22</v>
      </c>
      <c r="N230" s="90"/>
      <c r="O230" s="90"/>
      <c r="P230" s="90"/>
      <c r="Q230" s="90"/>
      <c r="R230" s="90"/>
    </row>
    <row r="231" ht="15.75" spans="1:18">
      <c r="A231" s="86" t="s">
        <v>20</v>
      </c>
      <c r="B231" s="86" t="s">
        <v>8</v>
      </c>
      <c r="C231" s="87" t="s">
        <v>250</v>
      </c>
      <c r="D231" s="88">
        <v>44914</v>
      </c>
      <c r="E231" s="89">
        <v>0</v>
      </c>
      <c r="F231" s="89">
        <v>0</v>
      </c>
      <c r="G231" s="89">
        <v>200000</v>
      </c>
      <c r="H231" s="89">
        <f t="shared" si="4"/>
        <v>4725158.47</v>
      </c>
      <c r="I231" s="89">
        <v>0</v>
      </c>
      <c r="J231" s="89">
        <v>0</v>
      </c>
      <c r="K231" s="89">
        <v>200000</v>
      </c>
      <c r="L231" s="89">
        <f>L230+Table1[[#This Row],[Sales Invoice ]]-Table1[[#This Row],[Sales Returns]]-Table1[[#This Row],[AR/AP]]</f>
        <v>3979123.46</v>
      </c>
      <c r="M231" s="90" t="s">
        <v>22</v>
      </c>
      <c r="N231" s="90"/>
      <c r="O231" s="90"/>
      <c r="P231" s="90"/>
      <c r="Q231" s="90"/>
      <c r="R231" s="90"/>
    </row>
    <row r="232" ht="15.75" spans="1:18">
      <c r="A232" s="86" t="s">
        <v>20</v>
      </c>
      <c r="B232" s="86" t="s">
        <v>8</v>
      </c>
      <c r="C232" s="87" t="s">
        <v>251</v>
      </c>
      <c r="D232" s="88">
        <v>44915</v>
      </c>
      <c r="E232" s="89">
        <v>0</v>
      </c>
      <c r="F232" s="89">
        <v>0</v>
      </c>
      <c r="G232" s="89">
        <v>100000</v>
      </c>
      <c r="H232" s="89">
        <f t="shared" si="4"/>
        <v>4625158.47</v>
      </c>
      <c r="I232" s="89">
        <v>0</v>
      </c>
      <c r="J232" s="89">
        <v>0</v>
      </c>
      <c r="K232" s="89">
        <v>100000</v>
      </c>
      <c r="L232" s="89">
        <f>L231+Table1[[#This Row],[Sales Invoice ]]-Table1[[#This Row],[Sales Returns]]-Table1[[#This Row],[AR/AP]]</f>
        <v>3879123.46</v>
      </c>
      <c r="M232" s="90" t="s">
        <v>22</v>
      </c>
      <c r="N232" s="90"/>
      <c r="O232" s="90"/>
      <c r="P232" s="90"/>
      <c r="Q232" s="90"/>
      <c r="R232" s="90"/>
    </row>
    <row r="233" ht="15.75" spans="1:18">
      <c r="A233" s="86" t="s">
        <v>20</v>
      </c>
      <c r="B233" s="86" t="s">
        <v>6</v>
      </c>
      <c r="C233" s="87" t="s">
        <v>252</v>
      </c>
      <c r="D233" s="88">
        <v>44918</v>
      </c>
      <c r="E233" s="89">
        <v>63104.84</v>
      </c>
      <c r="F233" s="89">
        <v>0</v>
      </c>
      <c r="G233" s="89">
        <v>0</v>
      </c>
      <c r="H233" s="89">
        <f t="shared" si="4"/>
        <v>4688263.31</v>
      </c>
      <c r="I233" s="89">
        <v>63104.84</v>
      </c>
      <c r="J233" s="89">
        <v>0</v>
      </c>
      <c r="K233" s="89">
        <v>0</v>
      </c>
      <c r="L233" s="89">
        <f>L232+Table1[[#This Row],[Sales Invoice ]]-Table1[[#This Row],[Sales Returns]]-Table1[[#This Row],[AR/AP]]</f>
        <v>3942228.3</v>
      </c>
      <c r="M233" s="90" t="s">
        <v>22</v>
      </c>
      <c r="N233" s="90"/>
      <c r="O233" s="90"/>
      <c r="P233" s="90"/>
      <c r="Q233" s="90"/>
      <c r="R233" s="90"/>
    </row>
    <row r="234" ht="15.75" spans="1:18">
      <c r="A234" s="86" t="s">
        <v>20</v>
      </c>
      <c r="B234" s="86" t="s">
        <v>6</v>
      </c>
      <c r="C234" s="87" t="s">
        <v>253</v>
      </c>
      <c r="D234" s="88">
        <v>44919</v>
      </c>
      <c r="E234" s="89">
        <v>183765.22</v>
      </c>
      <c r="F234" s="89">
        <v>0</v>
      </c>
      <c r="G234" s="89">
        <v>0</v>
      </c>
      <c r="H234" s="89">
        <f t="shared" si="4"/>
        <v>4872028.53</v>
      </c>
      <c r="I234" s="89">
        <v>183765.22</v>
      </c>
      <c r="J234" s="89">
        <v>0</v>
      </c>
      <c r="K234" s="89">
        <v>0</v>
      </c>
      <c r="L234" s="89">
        <f>L233+Table1[[#This Row],[Sales Invoice ]]-Table1[[#This Row],[Sales Returns]]-Table1[[#This Row],[AR/AP]]</f>
        <v>4125993.52</v>
      </c>
      <c r="M234" s="90" t="s">
        <v>22</v>
      </c>
      <c r="N234" s="90"/>
      <c r="O234" s="90"/>
      <c r="P234" s="90"/>
      <c r="Q234" s="90"/>
      <c r="R234" s="90"/>
    </row>
    <row r="235" ht="15.75" spans="1:18">
      <c r="A235" s="86" t="s">
        <v>20</v>
      </c>
      <c r="B235" s="86" t="s">
        <v>8</v>
      </c>
      <c r="C235" s="87" t="s">
        <v>254</v>
      </c>
      <c r="D235" s="88">
        <v>44921</v>
      </c>
      <c r="E235" s="89">
        <v>0</v>
      </c>
      <c r="F235" s="89">
        <v>0</v>
      </c>
      <c r="G235" s="89">
        <v>400000</v>
      </c>
      <c r="H235" s="89">
        <f t="shared" si="4"/>
        <v>4472028.53</v>
      </c>
      <c r="I235" s="89">
        <v>0</v>
      </c>
      <c r="J235" s="89">
        <v>0</v>
      </c>
      <c r="K235" s="89">
        <v>400000</v>
      </c>
      <c r="L235" s="89">
        <f>L234+Table1[[#This Row],[Sales Invoice ]]-Table1[[#This Row],[Sales Returns]]-Table1[[#This Row],[AR/AP]]</f>
        <v>3725993.52</v>
      </c>
      <c r="M235" s="90" t="s">
        <v>22</v>
      </c>
      <c r="N235" s="90"/>
      <c r="O235" s="90"/>
      <c r="P235" s="90"/>
      <c r="Q235" s="90"/>
      <c r="R235" s="90"/>
    </row>
    <row r="236" ht="15.75" spans="1:18">
      <c r="A236" s="86" t="s">
        <v>20</v>
      </c>
      <c r="B236" s="86" t="s">
        <v>6</v>
      </c>
      <c r="C236" s="87" t="s">
        <v>255</v>
      </c>
      <c r="D236" s="88">
        <v>44923</v>
      </c>
      <c r="E236" s="89">
        <v>84364.12</v>
      </c>
      <c r="F236" s="89">
        <v>0</v>
      </c>
      <c r="G236" s="89">
        <v>0</v>
      </c>
      <c r="H236" s="89">
        <f t="shared" si="4"/>
        <v>4556392.65</v>
      </c>
      <c r="I236" s="89">
        <v>84364.12</v>
      </c>
      <c r="J236" s="89">
        <v>0</v>
      </c>
      <c r="K236" s="89">
        <v>0</v>
      </c>
      <c r="L236" s="89">
        <f>L235+Table1[[#This Row],[Sales Invoice ]]-Table1[[#This Row],[Sales Returns]]-Table1[[#This Row],[AR/AP]]</f>
        <v>3810357.64</v>
      </c>
      <c r="M236" s="90" t="s">
        <v>22</v>
      </c>
      <c r="N236" s="90"/>
      <c r="O236" s="90"/>
      <c r="P236" s="90"/>
      <c r="Q236" s="90"/>
      <c r="R236" s="90"/>
    </row>
    <row r="237" ht="15.75" spans="1:18">
      <c r="A237" s="86" t="s">
        <v>20</v>
      </c>
      <c r="B237" s="86" t="s">
        <v>6</v>
      </c>
      <c r="C237" s="87" t="s">
        <v>256</v>
      </c>
      <c r="D237" s="88">
        <v>44924</v>
      </c>
      <c r="E237" s="89">
        <v>223366.31</v>
      </c>
      <c r="F237" s="89">
        <v>0</v>
      </c>
      <c r="G237" s="89">
        <v>0</v>
      </c>
      <c r="H237" s="89">
        <f t="shared" si="4"/>
        <v>4779758.96</v>
      </c>
      <c r="I237" s="89">
        <v>223366.31</v>
      </c>
      <c r="J237" s="89">
        <v>0</v>
      </c>
      <c r="K237" s="89">
        <v>0</v>
      </c>
      <c r="L237" s="89">
        <f>L236+Table1[[#This Row],[Sales Invoice ]]-Table1[[#This Row],[Sales Returns]]-Table1[[#This Row],[AR/AP]]</f>
        <v>4033723.95</v>
      </c>
      <c r="M237" s="90" t="s">
        <v>22</v>
      </c>
      <c r="N237" s="90"/>
      <c r="O237" s="90"/>
      <c r="P237" s="90"/>
      <c r="Q237" s="90"/>
      <c r="R237" s="90"/>
    </row>
    <row r="238" ht="15.75" spans="1:18">
      <c r="A238" s="86" t="s">
        <v>20</v>
      </c>
      <c r="B238" s="86" t="s">
        <v>8</v>
      </c>
      <c r="C238" s="87" t="s">
        <v>257</v>
      </c>
      <c r="D238" s="88">
        <v>44924</v>
      </c>
      <c r="E238" s="89">
        <v>0</v>
      </c>
      <c r="F238" s="89">
        <v>0</v>
      </c>
      <c r="G238" s="89">
        <v>100000</v>
      </c>
      <c r="H238" s="89">
        <f t="shared" si="4"/>
        <v>4679758.96</v>
      </c>
      <c r="I238" s="89">
        <v>0</v>
      </c>
      <c r="J238" s="89">
        <v>0</v>
      </c>
      <c r="K238" s="89">
        <v>100000</v>
      </c>
      <c r="L238" s="89">
        <f>L237+Table1[[#This Row],[Sales Invoice ]]-Table1[[#This Row],[Sales Returns]]-Table1[[#This Row],[AR/AP]]</f>
        <v>3933723.95</v>
      </c>
      <c r="M238" s="90" t="s">
        <v>22</v>
      </c>
      <c r="N238" s="90"/>
      <c r="O238" s="90"/>
      <c r="P238" s="90"/>
      <c r="Q238" s="90"/>
      <c r="R238" s="90"/>
    </row>
    <row r="239" ht="15.75" spans="1:18">
      <c r="A239" s="86" t="s">
        <v>20</v>
      </c>
      <c r="B239" s="86" t="s">
        <v>8</v>
      </c>
      <c r="C239" s="87" t="s">
        <v>258</v>
      </c>
      <c r="D239" s="88">
        <v>44926</v>
      </c>
      <c r="E239" s="89">
        <v>0</v>
      </c>
      <c r="F239" s="89">
        <v>0</v>
      </c>
      <c r="G239" s="89">
        <v>100000</v>
      </c>
      <c r="H239" s="89">
        <f t="shared" si="4"/>
        <v>4579758.96</v>
      </c>
      <c r="I239" s="89">
        <v>0</v>
      </c>
      <c r="J239" s="89">
        <v>0</v>
      </c>
      <c r="K239" s="89">
        <v>100000</v>
      </c>
      <c r="L239" s="89">
        <f>L238+Table1[[#This Row],[Sales Invoice ]]-Table1[[#This Row],[Sales Returns]]-Table1[[#This Row],[AR/AP]]</f>
        <v>3833723.95</v>
      </c>
      <c r="M239" s="90" t="s">
        <v>22</v>
      </c>
      <c r="N239" s="90"/>
      <c r="O239" s="90"/>
      <c r="P239" s="90"/>
      <c r="Q239" s="90"/>
      <c r="R239" s="90"/>
    </row>
    <row r="240" ht="15.75" spans="1:18">
      <c r="A240" s="86" t="s">
        <v>20</v>
      </c>
      <c r="B240" s="86" t="s">
        <v>8</v>
      </c>
      <c r="C240" s="87" t="s">
        <v>259</v>
      </c>
      <c r="D240" s="88">
        <v>44928</v>
      </c>
      <c r="E240" s="89">
        <v>0</v>
      </c>
      <c r="F240" s="89">
        <v>0</v>
      </c>
      <c r="G240" s="89">
        <v>190000</v>
      </c>
      <c r="H240" s="89">
        <f t="shared" si="4"/>
        <v>4389758.96</v>
      </c>
      <c r="I240" s="89">
        <v>0</v>
      </c>
      <c r="J240" s="89">
        <v>0</v>
      </c>
      <c r="K240" s="89">
        <v>190000</v>
      </c>
      <c r="L240" s="89">
        <f>L239+Table1[[#This Row],[Sales Invoice ]]-Table1[[#This Row],[Sales Returns]]-Table1[[#This Row],[AR/AP]]</f>
        <v>3643723.95</v>
      </c>
      <c r="M240" s="90" t="s">
        <v>22</v>
      </c>
      <c r="N240" s="90"/>
      <c r="O240" s="90"/>
      <c r="P240" s="90"/>
      <c r="Q240" s="90"/>
      <c r="R240" s="90"/>
    </row>
    <row r="241" ht="15.75" spans="1:18">
      <c r="A241" s="86" t="s">
        <v>20</v>
      </c>
      <c r="B241" s="86" t="s">
        <v>6</v>
      </c>
      <c r="C241" s="87" t="s">
        <v>260</v>
      </c>
      <c r="D241" s="88">
        <v>44929</v>
      </c>
      <c r="E241" s="89">
        <v>98530.7</v>
      </c>
      <c r="F241" s="89">
        <v>0</v>
      </c>
      <c r="G241" s="89">
        <v>0</v>
      </c>
      <c r="H241" s="89">
        <f t="shared" si="4"/>
        <v>4488289.66</v>
      </c>
      <c r="I241" s="89">
        <v>98530.7</v>
      </c>
      <c r="J241" s="89">
        <v>0</v>
      </c>
      <c r="K241" s="89">
        <v>0</v>
      </c>
      <c r="L241" s="89">
        <f>L240+Table1[[#This Row],[Sales Invoice ]]-Table1[[#This Row],[Sales Returns]]-Table1[[#This Row],[AR/AP]]</f>
        <v>3742254.65</v>
      </c>
      <c r="M241" s="90" t="s">
        <v>22</v>
      </c>
      <c r="N241" s="90"/>
      <c r="O241" s="90"/>
      <c r="P241" s="90"/>
      <c r="Q241" s="90"/>
      <c r="R241" s="90"/>
    </row>
    <row r="242" ht="15.75" spans="1:18">
      <c r="A242" s="86" t="s">
        <v>20</v>
      </c>
      <c r="B242" s="86" t="s">
        <v>6</v>
      </c>
      <c r="C242" s="87" t="s">
        <v>261</v>
      </c>
      <c r="D242" s="88">
        <v>44932</v>
      </c>
      <c r="E242" s="89">
        <v>84326.49</v>
      </c>
      <c r="F242" s="89">
        <v>0</v>
      </c>
      <c r="G242" s="89">
        <v>0</v>
      </c>
      <c r="H242" s="89">
        <f t="shared" si="4"/>
        <v>4572616.15</v>
      </c>
      <c r="I242" s="89">
        <v>84326.49</v>
      </c>
      <c r="J242" s="89">
        <v>0</v>
      </c>
      <c r="K242" s="89">
        <v>0</v>
      </c>
      <c r="L242" s="89">
        <f>L241+Table1[[#This Row],[Sales Invoice ]]-Table1[[#This Row],[Sales Returns]]-Table1[[#This Row],[AR/AP]]</f>
        <v>3826581.14</v>
      </c>
      <c r="M242" s="90" t="s">
        <v>22</v>
      </c>
      <c r="N242" s="90"/>
      <c r="O242" s="90"/>
      <c r="P242" s="90"/>
      <c r="Q242" s="90"/>
      <c r="R242" s="90"/>
    </row>
    <row r="243" ht="15.75" spans="1:18">
      <c r="A243" s="86" t="s">
        <v>20</v>
      </c>
      <c r="B243" s="86" t="s">
        <v>8</v>
      </c>
      <c r="C243" s="87" t="s">
        <v>262</v>
      </c>
      <c r="D243" s="88">
        <v>44933</v>
      </c>
      <c r="E243" s="89">
        <v>0</v>
      </c>
      <c r="F243" s="89">
        <v>0</v>
      </c>
      <c r="G243" s="89">
        <v>100000</v>
      </c>
      <c r="H243" s="89">
        <f t="shared" si="4"/>
        <v>4472616.15</v>
      </c>
      <c r="I243" s="89">
        <v>0</v>
      </c>
      <c r="J243" s="89">
        <v>0</v>
      </c>
      <c r="K243" s="89">
        <v>100000</v>
      </c>
      <c r="L243" s="89">
        <f>L242+Table1[[#This Row],[Sales Invoice ]]-Table1[[#This Row],[Sales Returns]]-Table1[[#This Row],[AR/AP]]</f>
        <v>3726581.14</v>
      </c>
      <c r="M243" s="90" t="s">
        <v>22</v>
      </c>
      <c r="N243" s="90"/>
      <c r="O243" s="90"/>
      <c r="P243" s="90"/>
      <c r="Q243" s="90"/>
      <c r="R243" s="90"/>
    </row>
    <row r="244" ht="15.75" spans="1:18">
      <c r="A244" s="86" t="s">
        <v>20</v>
      </c>
      <c r="B244" s="86" t="s">
        <v>6</v>
      </c>
      <c r="C244" s="87" t="s">
        <v>263</v>
      </c>
      <c r="D244" s="88">
        <v>44935</v>
      </c>
      <c r="E244" s="89">
        <v>82041.03</v>
      </c>
      <c r="F244" s="89">
        <v>0</v>
      </c>
      <c r="G244" s="89">
        <v>0</v>
      </c>
      <c r="H244" s="89">
        <f t="shared" si="4"/>
        <v>4554657.18</v>
      </c>
      <c r="I244" s="89">
        <v>82041.03</v>
      </c>
      <c r="J244" s="89">
        <v>0</v>
      </c>
      <c r="K244" s="89">
        <v>0</v>
      </c>
      <c r="L244" s="89">
        <f>L243+Table1[[#This Row],[Sales Invoice ]]-Table1[[#This Row],[Sales Returns]]-Table1[[#This Row],[AR/AP]]</f>
        <v>3808622.17</v>
      </c>
      <c r="M244" s="90" t="s">
        <v>22</v>
      </c>
      <c r="N244" s="90"/>
      <c r="O244" s="90"/>
      <c r="P244" s="90"/>
      <c r="Q244" s="90"/>
      <c r="R244" s="90"/>
    </row>
    <row r="245" ht="15.75" spans="1:18">
      <c r="A245" s="86" t="s">
        <v>20</v>
      </c>
      <c r="B245" s="86" t="s">
        <v>8</v>
      </c>
      <c r="C245" s="87" t="s">
        <v>264</v>
      </c>
      <c r="D245" s="88">
        <v>44935</v>
      </c>
      <c r="E245" s="89">
        <v>0</v>
      </c>
      <c r="F245" s="89">
        <v>0</v>
      </c>
      <c r="G245" s="89">
        <v>200000</v>
      </c>
      <c r="H245" s="89">
        <f t="shared" si="4"/>
        <v>4354657.18</v>
      </c>
      <c r="I245" s="89">
        <v>0</v>
      </c>
      <c r="J245" s="89">
        <v>0</v>
      </c>
      <c r="K245" s="89">
        <v>200000</v>
      </c>
      <c r="L245" s="89">
        <f>L244+Table1[[#This Row],[Sales Invoice ]]-Table1[[#This Row],[Sales Returns]]-Table1[[#This Row],[AR/AP]]</f>
        <v>3608622.17</v>
      </c>
      <c r="M245" s="90" t="s">
        <v>22</v>
      </c>
      <c r="N245" s="90"/>
      <c r="O245" s="90"/>
      <c r="P245" s="90"/>
      <c r="Q245" s="90"/>
      <c r="R245" s="90"/>
    </row>
    <row r="246" ht="15.75" spans="1:18">
      <c r="A246" s="86" t="s">
        <v>20</v>
      </c>
      <c r="B246" s="86" t="s">
        <v>8</v>
      </c>
      <c r="C246" s="87" t="s">
        <v>265</v>
      </c>
      <c r="D246" s="88">
        <v>44936</v>
      </c>
      <c r="E246" s="89">
        <v>0</v>
      </c>
      <c r="F246" s="89">
        <v>0</v>
      </c>
      <c r="G246" s="89">
        <v>100000</v>
      </c>
      <c r="H246" s="89">
        <f t="shared" si="4"/>
        <v>4254657.18</v>
      </c>
      <c r="I246" s="89">
        <v>0</v>
      </c>
      <c r="J246" s="89">
        <v>0</v>
      </c>
      <c r="K246" s="89">
        <v>100000</v>
      </c>
      <c r="L246" s="89">
        <f>L245+Table1[[#This Row],[Sales Invoice ]]-Table1[[#This Row],[Sales Returns]]-Table1[[#This Row],[AR/AP]]</f>
        <v>3508622.17</v>
      </c>
      <c r="M246" s="90" t="s">
        <v>22</v>
      </c>
      <c r="N246" s="90"/>
      <c r="O246" s="90"/>
      <c r="P246" s="90"/>
      <c r="Q246" s="90"/>
      <c r="R246" s="90"/>
    </row>
    <row r="247" ht="15.75" spans="1:18">
      <c r="A247" s="86" t="s">
        <v>20</v>
      </c>
      <c r="B247" s="86" t="s">
        <v>8</v>
      </c>
      <c r="C247" s="87" t="s">
        <v>266</v>
      </c>
      <c r="D247" s="88">
        <v>44937</v>
      </c>
      <c r="E247" s="89">
        <v>0</v>
      </c>
      <c r="F247" s="89">
        <v>0</v>
      </c>
      <c r="G247" s="89">
        <v>90000</v>
      </c>
      <c r="H247" s="89">
        <f t="shared" si="4"/>
        <v>4164657.18</v>
      </c>
      <c r="I247" s="89">
        <v>0</v>
      </c>
      <c r="J247" s="89">
        <v>0</v>
      </c>
      <c r="K247" s="89">
        <v>90000</v>
      </c>
      <c r="L247" s="89">
        <f>L246+Table1[[#This Row],[Sales Invoice ]]-Table1[[#This Row],[Sales Returns]]-Table1[[#This Row],[AR/AP]]</f>
        <v>3418622.17</v>
      </c>
      <c r="M247" s="90" t="s">
        <v>22</v>
      </c>
      <c r="N247" s="90"/>
      <c r="O247" s="90"/>
      <c r="P247" s="90"/>
      <c r="Q247" s="90"/>
      <c r="R247" s="90"/>
    </row>
    <row r="248" ht="15.75" spans="1:18">
      <c r="A248" s="86" t="s">
        <v>20</v>
      </c>
      <c r="B248" s="86" t="s">
        <v>8</v>
      </c>
      <c r="C248" s="87" t="s">
        <v>267</v>
      </c>
      <c r="D248" s="88">
        <v>44938</v>
      </c>
      <c r="E248" s="89">
        <v>0</v>
      </c>
      <c r="F248" s="89">
        <v>0</v>
      </c>
      <c r="G248" s="89">
        <v>75000</v>
      </c>
      <c r="H248" s="89">
        <f t="shared" si="4"/>
        <v>4089657.18</v>
      </c>
      <c r="I248" s="89">
        <v>0</v>
      </c>
      <c r="J248" s="89">
        <v>0</v>
      </c>
      <c r="K248" s="89">
        <v>75000</v>
      </c>
      <c r="L248" s="89">
        <f>L247+Table1[[#This Row],[Sales Invoice ]]-Table1[[#This Row],[Sales Returns]]-Table1[[#This Row],[AR/AP]]</f>
        <v>3343622.17</v>
      </c>
      <c r="M248" s="90" t="s">
        <v>22</v>
      </c>
      <c r="N248" s="90"/>
      <c r="O248" s="90"/>
      <c r="P248" s="90"/>
      <c r="Q248" s="90"/>
      <c r="R248" s="90"/>
    </row>
    <row r="249" ht="15.75" spans="1:18">
      <c r="A249" s="86" t="s">
        <v>20</v>
      </c>
      <c r="B249" s="86" t="s">
        <v>6</v>
      </c>
      <c r="C249" s="87" t="s">
        <v>268</v>
      </c>
      <c r="D249" s="88">
        <v>44939</v>
      </c>
      <c r="E249" s="89">
        <v>142165.71</v>
      </c>
      <c r="F249" s="89">
        <v>0</v>
      </c>
      <c r="G249" s="89">
        <v>0</v>
      </c>
      <c r="H249" s="89">
        <f t="shared" si="4"/>
        <v>4231822.89</v>
      </c>
      <c r="I249" s="89">
        <v>142165.71</v>
      </c>
      <c r="J249" s="89">
        <v>0</v>
      </c>
      <c r="K249" s="89">
        <v>0</v>
      </c>
      <c r="L249" s="89">
        <f>L248+Table1[[#This Row],[Sales Invoice ]]-Table1[[#This Row],[Sales Returns]]-Table1[[#This Row],[AR/AP]]</f>
        <v>3485787.88</v>
      </c>
      <c r="M249" s="90" t="s">
        <v>22</v>
      </c>
      <c r="N249" s="90"/>
      <c r="O249" s="90"/>
      <c r="P249" s="90"/>
      <c r="Q249" s="90"/>
      <c r="R249" s="90"/>
    </row>
    <row r="250" ht="15.75" spans="1:18">
      <c r="A250" s="86" t="s">
        <v>20</v>
      </c>
      <c r="B250" s="86" t="s">
        <v>8</v>
      </c>
      <c r="C250" s="87" t="s">
        <v>269</v>
      </c>
      <c r="D250" s="88">
        <v>44939</v>
      </c>
      <c r="E250" s="89">
        <v>0</v>
      </c>
      <c r="F250" s="89">
        <v>0</v>
      </c>
      <c r="G250" s="89">
        <v>200000</v>
      </c>
      <c r="H250" s="89">
        <f t="shared" si="4"/>
        <v>4031822.89</v>
      </c>
      <c r="I250" s="89">
        <v>0</v>
      </c>
      <c r="J250" s="89">
        <v>0</v>
      </c>
      <c r="K250" s="89">
        <v>200000</v>
      </c>
      <c r="L250" s="89">
        <f>L249+Table1[[#This Row],[Sales Invoice ]]-Table1[[#This Row],[Sales Returns]]-Table1[[#This Row],[AR/AP]]</f>
        <v>3285787.88</v>
      </c>
      <c r="M250" s="90" t="s">
        <v>22</v>
      </c>
      <c r="N250" s="90"/>
      <c r="O250" s="90"/>
      <c r="P250" s="90"/>
      <c r="Q250" s="90"/>
      <c r="R250" s="90"/>
    </row>
    <row r="251" ht="15.75" spans="1:18">
      <c r="A251" s="86" t="s">
        <v>20</v>
      </c>
      <c r="B251" s="86" t="s">
        <v>8</v>
      </c>
      <c r="C251" s="87" t="s">
        <v>270</v>
      </c>
      <c r="D251" s="88">
        <v>44943</v>
      </c>
      <c r="E251" s="89">
        <v>0</v>
      </c>
      <c r="F251" s="89">
        <v>0</v>
      </c>
      <c r="G251" s="89">
        <v>200000</v>
      </c>
      <c r="H251" s="89">
        <f t="shared" si="4"/>
        <v>3831822.89</v>
      </c>
      <c r="I251" s="89">
        <v>0</v>
      </c>
      <c r="J251" s="89">
        <v>0</v>
      </c>
      <c r="K251" s="89">
        <v>200000</v>
      </c>
      <c r="L251" s="89">
        <f>L250+Table1[[#This Row],[Sales Invoice ]]-Table1[[#This Row],[Sales Returns]]-Table1[[#This Row],[AR/AP]]</f>
        <v>3085787.88</v>
      </c>
      <c r="M251" s="90" t="s">
        <v>22</v>
      </c>
      <c r="N251" s="90"/>
      <c r="O251" s="90"/>
      <c r="P251" s="90"/>
      <c r="Q251" s="90"/>
      <c r="R251" s="90"/>
    </row>
    <row r="252" ht="15.75" spans="1:18">
      <c r="A252" s="86" t="s">
        <v>20</v>
      </c>
      <c r="B252" s="86" t="s">
        <v>6</v>
      </c>
      <c r="C252" s="87" t="s">
        <v>271</v>
      </c>
      <c r="D252" s="88">
        <v>44944</v>
      </c>
      <c r="E252" s="89">
        <v>105622.41</v>
      </c>
      <c r="F252" s="89">
        <v>0</v>
      </c>
      <c r="G252" s="89">
        <v>0</v>
      </c>
      <c r="H252" s="89">
        <f t="shared" si="4"/>
        <v>3937445.3</v>
      </c>
      <c r="I252" s="89">
        <v>105622.41</v>
      </c>
      <c r="J252" s="89">
        <v>0</v>
      </c>
      <c r="K252" s="89">
        <v>0</v>
      </c>
      <c r="L252" s="89">
        <f>L251+Table1[[#This Row],[Sales Invoice ]]-Table1[[#This Row],[Sales Returns]]-Table1[[#This Row],[AR/AP]]</f>
        <v>3191410.29</v>
      </c>
      <c r="M252" s="90" t="s">
        <v>22</v>
      </c>
      <c r="N252" s="90"/>
      <c r="O252" s="90"/>
      <c r="P252" s="90"/>
      <c r="Q252" s="90"/>
      <c r="R252" s="90"/>
    </row>
    <row r="253" ht="15.75" spans="1:18">
      <c r="A253" s="86" t="s">
        <v>20</v>
      </c>
      <c r="B253" s="86" t="s">
        <v>8</v>
      </c>
      <c r="C253" s="87" t="s">
        <v>272</v>
      </c>
      <c r="D253" s="88">
        <v>44944</v>
      </c>
      <c r="E253" s="89">
        <v>0</v>
      </c>
      <c r="F253" s="89">
        <v>0</v>
      </c>
      <c r="G253" s="89">
        <v>100000</v>
      </c>
      <c r="H253" s="89">
        <f t="shared" si="4"/>
        <v>3837445.3</v>
      </c>
      <c r="I253" s="89">
        <v>0</v>
      </c>
      <c r="J253" s="89">
        <v>0</v>
      </c>
      <c r="K253" s="89">
        <v>100000</v>
      </c>
      <c r="L253" s="89">
        <f>L252+Table1[[#This Row],[Sales Invoice ]]-Table1[[#This Row],[Sales Returns]]-Table1[[#This Row],[AR/AP]]</f>
        <v>3091410.29</v>
      </c>
      <c r="M253" s="90" t="s">
        <v>22</v>
      </c>
      <c r="N253" s="90"/>
      <c r="O253" s="90"/>
      <c r="P253" s="90"/>
      <c r="Q253" s="90"/>
      <c r="R253" s="90"/>
    </row>
    <row r="254" ht="15.75" spans="1:18">
      <c r="A254" s="86" t="s">
        <v>20</v>
      </c>
      <c r="B254" s="86" t="s">
        <v>8</v>
      </c>
      <c r="C254" s="87" t="s">
        <v>273</v>
      </c>
      <c r="D254" s="88">
        <v>44946</v>
      </c>
      <c r="E254" s="89">
        <v>0</v>
      </c>
      <c r="F254" s="89">
        <v>0</v>
      </c>
      <c r="G254" s="89">
        <v>100000</v>
      </c>
      <c r="H254" s="89">
        <f t="shared" si="4"/>
        <v>3737445.3</v>
      </c>
      <c r="I254" s="89">
        <v>0</v>
      </c>
      <c r="J254" s="89">
        <v>0</v>
      </c>
      <c r="K254" s="89">
        <v>100000</v>
      </c>
      <c r="L254" s="89">
        <f>L253+Table1[[#This Row],[Sales Invoice ]]-Table1[[#This Row],[Sales Returns]]-Table1[[#This Row],[AR/AP]]</f>
        <v>2991410.29</v>
      </c>
      <c r="M254" s="90" t="s">
        <v>22</v>
      </c>
      <c r="N254" s="90"/>
      <c r="O254" s="90"/>
      <c r="P254" s="90"/>
      <c r="Q254" s="90"/>
      <c r="R254" s="90"/>
    </row>
    <row r="255" ht="15.75" spans="1:18">
      <c r="A255" s="86" t="s">
        <v>20</v>
      </c>
      <c r="B255" s="86" t="s">
        <v>8</v>
      </c>
      <c r="C255" s="87" t="s">
        <v>274</v>
      </c>
      <c r="D255" s="88">
        <v>44949</v>
      </c>
      <c r="E255" s="89">
        <v>0</v>
      </c>
      <c r="F255" s="89">
        <v>0</v>
      </c>
      <c r="G255" s="89">
        <v>100000</v>
      </c>
      <c r="H255" s="89">
        <f t="shared" si="4"/>
        <v>3637445.3</v>
      </c>
      <c r="I255" s="89">
        <v>0</v>
      </c>
      <c r="J255" s="89">
        <v>0</v>
      </c>
      <c r="K255" s="89">
        <v>100000</v>
      </c>
      <c r="L255" s="89">
        <f>L254+Table1[[#This Row],[Sales Invoice ]]-Table1[[#This Row],[Sales Returns]]-Table1[[#This Row],[AR/AP]]</f>
        <v>2891410.29</v>
      </c>
      <c r="M255" s="90" t="s">
        <v>22</v>
      </c>
      <c r="N255" s="90"/>
      <c r="O255" s="90"/>
      <c r="P255" s="90"/>
      <c r="Q255" s="90"/>
      <c r="R255" s="90"/>
    </row>
    <row r="256" ht="15.75" spans="1:18">
      <c r="A256" s="86" t="s">
        <v>20</v>
      </c>
      <c r="B256" s="86" t="s">
        <v>6</v>
      </c>
      <c r="C256" s="87" t="s">
        <v>275</v>
      </c>
      <c r="D256" s="88">
        <v>44951</v>
      </c>
      <c r="E256" s="89">
        <v>159331.86</v>
      </c>
      <c r="F256" s="89">
        <v>0</v>
      </c>
      <c r="G256" s="89">
        <v>0</v>
      </c>
      <c r="H256" s="89">
        <f t="shared" si="4"/>
        <v>3796777.16</v>
      </c>
      <c r="I256" s="89">
        <v>159331.86</v>
      </c>
      <c r="J256" s="89">
        <v>0</v>
      </c>
      <c r="K256" s="89">
        <v>0</v>
      </c>
      <c r="L256" s="89">
        <f>L255+Table1[[#This Row],[Sales Invoice ]]-Table1[[#This Row],[Sales Returns]]-Table1[[#This Row],[AR/AP]]</f>
        <v>3050742.15</v>
      </c>
      <c r="M256" s="90" t="s">
        <v>22</v>
      </c>
      <c r="N256" s="90"/>
      <c r="O256" s="90"/>
      <c r="P256" s="90"/>
      <c r="Q256" s="90"/>
      <c r="R256" s="90"/>
    </row>
    <row r="257" ht="15.75" spans="1:18">
      <c r="A257" s="86" t="s">
        <v>20</v>
      </c>
      <c r="B257" s="86" t="s">
        <v>8</v>
      </c>
      <c r="C257" s="87" t="s">
        <v>276</v>
      </c>
      <c r="D257" s="88">
        <v>44953</v>
      </c>
      <c r="E257" s="89">
        <v>0</v>
      </c>
      <c r="F257" s="89">
        <v>0</v>
      </c>
      <c r="G257" s="89">
        <v>200000</v>
      </c>
      <c r="H257" s="89">
        <f t="shared" si="4"/>
        <v>3596777.16</v>
      </c>
      <c r="I257" s="89">
        <v>0</v>
      </c>
      <c r="J257" s="89">
        <v>0</v>
      </c>
      <c r="K257" s="89">
        <v>200000</v>
      </c>
      <c r="L257" s="89">
        <f>L256+Table1[[#This Row],[Sales Invoice ]]-Table1[[#This Row],[Sales Returns]]-Table1[[#This Row],[AR/AP]]</f>
        <v>2850742.15</v>
      </c>
      <c r="M257" s="90" t="s">
        <v>22</v>
      </c>
      <c r="N257" s="90"/>
      <c r="O257" s="90"/>
      <c r="P257" s="90"/>
      <c r="Q257" s="90"/>
      <c r="R257" s="90"/>
    </row>
    <row r="258" ht="15.75" spans="1:18">
      <c r="A258" s="86" t="s">
        <v>20</v>
      </c>
      <c r="B258" s="86" t="s">
        <v>6</v>
      </c>
      <c r="C258" s="87" t="s">
        <v>277</v>
      </c>
      <c r="D258" s="88">
        <v>44958</v>
      </c>
      <c r="E258" s="89">
        <v>465359.67</v>
      </c>
      <c r="F258" s="89">
        <v>0</v>
      </c>
      <c r="G258" s="89">
        <v>0</v>
      </c>
      <c r="H258" s="89">
        <f t="shared" si="4"/>
        <v>4062136.83</v>
      </c>
      <c r="I258" s="89">
        <v>465359.67</v>
      </c>
      <c r="J258" s="89">
        <v>0</v>
      </c>
      <c r="K258" s="89">
        <v>0</v>
      </c>
      <c r="L258" s="89">
        <f>L257+Table1[[#This Row],[Sales Invoice ]]-Table1[[#This Row],[Sales Returns]]-Table1[[#This Row],[AR/AP]]</f>
        <v>3316101.82</v>
      </c>
      <c r="M258" s="90" t="s">
        <v>22</v>
      </c>
      <c r="N258" s="90"/>
      <c r="O258" s="90"/>
      <c r="P258" s="90"/>
      <c r="Q258" s="90"/>
      <c r="R258" s="90"/>
    </row>
    <row r="259" ht="15.75" spans="1:18">
      <c r="A259" s="86" t="s">
        <v>20</v>
      </c>
      <c r="B259" s="86" t="s">
        <v>8</v>
      </c>
      <c r="C259" s="87" t="s">
        <v>278</v>
      </c>
      <c r="D259" s="88">
        <v>44959</v>
      </c>
      <c r="E259" s="89">
        <v>0</v>
      </c>
      <c r="F259" s="89">
        <v>0</v>
      </c>
      <c r="G259" s="89">
        <v>100000</v>
      </c>
      <c r="H259" s="89">
        <f t="shared" si="4"/>
        <v>3962136.83</v>
      </c>
      <c r="I259" s="89">
        <v>0</v>
      </c>
      <c r="J259" s="89">
        <v>0</v>
      </c>
      <c r="K259" s="89">
        <v>100000</v>
      </c>
      <c r="L259" s="89">
        <f>L258+Table1[[#This Row],[Sales Invoice ]]-Table1[[#This Row],[Sales Returns]]-Table1[[#This Row],[AR/AP]]</f>
        <v>3216101.82</v>
      </c>
      <c r="M259" s="90" t="s">
        <v>22</v>
      </c>
      <c r="N259" s="90"/>
      <c r="O259" s="90"/>
      <c r="P259" s="90"/>
      <c r="Q259" s="90"/>
      <c r="R259" s="90"/>
    </row>
    <row r="260" ht="15.75" spans="1:18">
      <c r="A260" s="86" t="s">
        <v>20</v>
      </c>
      <c r="B260" s="86" t="s">
        <v>8</v>
      </c>
      <c r="C260" s="87" t="s">
        <v>279</v>
      </c>
      <c r="D260" s="88">
        <v>44963</v>
      </c>
      <c r="E260" s="89">
        <v>0</v>
      </c>
      <c r="F260" s="89">
        <v>0</v>
      </c>
      <c r="G260" s="89">
        <v>100000</v>
      </c>
      <c r="H260" s="89">
        <f t="shared" si="4"/>
        <v>3862136.83</v>
      </c>
      <c r="I260" s="89">
        <v>0</v>
      </c>
      <c r="J260" s="89">
        <v>0</v>
      </c>
      <c r="K260" s="89">
        <v>100000</v>
      </c>
      <c r="L260" s="89">
        <f>L259+Table1[[#This Row],[Sales Invoice ]]-Table1[[#This Row],[Sales Returns]]-Table1[[#This Row],[AR/AP]]</f>
        <v>3116101.82</v>
      </c>
      <c r="M260" s="90" t="s">
        <v>22</v>
      </c>
      <c r="N260" s="90"/>
      <c r="O260" s="90"/>
      <c r="P260" s="90"/>
      <c r="Q260" s="90"/>
      <c r="R260" s="90"/>
    </row>
    <row r="261" ht="15.75" spans="1:18">
      <c r="A261" s="86" t="s">
        <v>20</v>
      </c>
      <c r="B261" s="86" t="s">
        <v>6</v>
      </c>
      <c r="C261" s="87" t="s">
        <v>280</v>
      </c>
      <c r="D261" s="88">
        <v>44964</v>
      </c>
      <c r="E261" s="89">
        <v>213853</v>
      </c>
      <c r="F261" s="89">
        <v>0</v>
      </c>
      <c r="G261" s="89">
        <v>0</v>
      </c>
      <c r="H261" s="89">
        <f t="shared" ref="H261:H297" si="5">H260+E261-F261-G261</f>
        <v>4075989.83</v>
      </c>
      <c r="I261" s="89">
        <v>213853</v>
      </c>
      <c r="J261" s="89">
        <v>0</v>
      </c>
      <c r="K261" s="89">
        <v>0</v>
      </c>
      <c r="L261" s="89">
        <f>L260+Table1[[#This Row],[Sales Invoice ]]-Table1[[#This Row],[Sales Returns]]-Table1[[#This Row],[AR/AP]]</f>
        <v>3329954.82</v>
      </c>
      <c r="M261" s="90" t="s">
        <v>22</v>
      </c>
      <c r="N261" s="90"/>
      <c r="O261" s="90"/>
      <c r="P261" s="90"/>
      <c r="Q261" s="90"/>
      <c r="R261" s="90"/>
    </row>
    <row r="262" ht="15.75" spans="1:18">
      <c r="A262" s="86" t="s">
        <v>20</v>
      </c>
      <c r="B262" s="86" t="s">
        <v>8</v>
      </c>
      <c r="C262" s="87" t="s">
        <v>281</v>
      </c>
      <c r="D262" s="88">
        <v>44965</v>
      </c>
      <c r="E262" s="89">
        <v>0</v>
      </c>
      <c r="F262" s="89">
        <v>0</v>
      </c>
      <c r="G262" s="89">
        <v>100000</v>
      </c>
      <c r="H262" s="89">
        <f t="shared" si="5"/>
        <v>3975989.83</v>
      </c>
      <c r="I262" s="89">
        <v>0</v>
      </c>
      <c r="J262" s="89">
        <v>0</v>
      </c>
      <c r="K262" s="89">
        <v>100000</v>
      </c>
      <c r="L262" s="89">
        <f>L261+Table1[[#This Row],[Sales Invoice ]]-Table1[[#This Row],[Sales Returns]]-Table1[[#This Row],[AR/AP]]</f>
        <v>3229954.82</v>
      </c>
      <c r="M262" s="90" t="s">
        <v>22</v>
      </c>
      <c r="N262" s="90"/>
      <c r="O262" s="90"/>
      <c r="P262" s="90"/>
      <c r="Q262" s="90"/>
      <c r="R262" s="90"/>
    </row>
    <row r="263" ht="15.75" spans="1:18">
      <c r="A263" s="86" t="s">
        <v>20</v>
      </c>
      <c r="B263" s="86" t="s">
        <v>6</v>
      </c>
      <c r="C263" s="87" t="s">
        <v>282</v>
      </c>
      <c r="D263" s="88">
        <v>44966</v>
      </c>
      <c r="E263" s="89">
        <v>104242.14</v>
      </c>
      <c r="F263" s="89">
        <v>0</v>
      </c>
      <c r="G263" s="89">
        <v>0</v>
      </c>
      <c r="H263" s="89">
        <f t="shared" si="5"/>
        <v>4080231.97</v>
      </c>
      <c r="I263" s="89">
        <v>104242.14</v>
      </c>
      <c r="J263" s="89">
        <v>0</v>
      </c>
      <c r="K263" s="89">
        <v>0</v>
      </c>
      <c r="L263" s="89">
        <f>L262+Table1[[#This Row],[Sales Invoice ]]-Table1[[#This Row],[Sales Returns]]-Table1[[#This Row],[AR/AP]]</f>
        <v>3334196.96</v>
      </c>
      <c r="M263" s="90" t="s">
        <v>22</v>
      </c>
      <c r="N263" s="90"/>
      <c r="O263" s="90"/>
      <c r="P263" s="90"/>
      <c r="Q263" s="90"/>
      <c r="R263" s="90"/>
    </row>
    <row r="264" ht="15.75" spans="1:18">
      <c r="A264" s="86" t="s">
        <v>20</v>
      </c>
      <c r="B264" s="86" t="s">
        <v>6</v>
      </c>
      <c r="C264" s="87" t="s">
        <v>283</v>
      </c>
      <c r="D264" s="88">
        <v>44968</v>
      </c>
      <c r="E264" s="89">
        <v>271486.94</v>
      </c>
      <c r="F264" s="89">
        <v>0</v>
      </c>
      <c r="G264" s="89">
        <v>0</v>
      </c>
      <c r="H264" s="89">
        <f t="shared" si="5"/>
        <v>4351718.91</v>
      </c>
      <c r="I264" s="89">
        <v>271486.94</v>
      </c>
      <c r="J264" s="89">
        <v>0</v>
      </c>
      <c r="K264" s="89">
        <v>0</v>
      </c>
      <c r="L264" s="89">
        <f>L263+Table1[[#This Row],[Sales Invoice ]]-Table1[[#This Row],[Sales Returns]]-Table1[[#This Row],[AR/AP]]</f>
        <v>3605683.9</v>
      </c>
      <c r="M264" s="90" t="s">
        <v>22</v>
      </c>
      <c r="N264" s="90"/>
      <c r="O264" s="90"/>
      <c r="P264" s="90"/>
      <c r="Q264" s="90"/>
      <c r="R264" s="90"/>
    </row>
    <row r="265" ht="15.75" spans="1:18">
      <c r="A265" s="86" t="s">
        <v>20</v>
      </c>
      <c r="B265" s="86" t="s">
        <v>8</v>
      </c>
      <c r="C265" s="87" t="s">
        <v>284</v>
      </c>
      <c r="D265" s="88">
        <v>44970</v>
      </c>
      <c r="E265" s="89">
        <v>0</v>
      </c>
      <c r="F265" s="89">
        <v>0</v>
      </c>
      <c r="G265" s="89">
        <v>140000</v>
      </c>
      <c r="H265" s="89">
        <f t="shared" si="5"/>
        <v>4211718.91</v>
      </c>
      <c r="I265" s="89">
        <v>0</v>
      </c>
      <c r="J265" s="89">
        <v>0</v>
      </c>
      <c r="K265" s="89">
        <v>140000</v>
      </c>
      <c r="L265" s="89">
        <f>L264+Table1[[#This Row],[Sales Invoice ]]-Table1[[#This Row],[Sales Returns]]-Table1[[#This Row],[AR/AP]]</f>
        <v>3465683.9</v>
      </c>
      <c r="M265" s="90" t="s">
        <v>22</v>
      </c>
      <c r="N265" s="90"/>
      <c r="O265" s="90"/>
      <c r="P265" s="90"/>
      <c r="Q265" s="90"/>
      <c r="R265" s="90"/>
    </row>
    <row r="266" ht="15.75" spans="1:18">
      <c r="A266" s="86" t="s">
        <v>20</v>
      </c>
      <c r="B266" s="86" t="s">
        <v>6</v>
      </c>
      <c r="C266" s="87" t="s">
        <v>285</v>
      </c>
      <c r="D266" s="88">
        <v>44971</v>
      </c>
      <c r="E266" s="89">
        <v>89733.75</v>
      </c>
      <c r="F266" s="89">
        <v>0</v>
      </c>
      <c r="G266" s="89">
        <v>0</v>
      </c>
      <c r="H266" s="89">
        <f t="shared" si="5"/>
        <v>4301452.66</v>
      </c>
      <c r="I266" s="89">
        <v>89733.75</v>
      </c>
      <c r="J266" s="89">
        <v>0</v>
      </c>
      <c r="K266" s="89">
        <v>0</v>
      </c>
      <c r="L266" s="89">
        <f>L265+Table1[[#This Row],[Sales Invoice ]]-Table1[[#This Row],[Sales Returns]]-Table1[[#This Row],[AR/AP]]</f>
        <v>3555417.65</v>
      </c>
      <c r="M266" s="90" t="s">
        <v>22</v>
      </c>
      <c r="N266" s="90"/>
      <c r="O266" s="90"/>
      <c r="P266" s="90"/>
      <c r="Q266" s="90"/>
      <c r="R266" s="90"/>
    </row>
    <row r="267" ht="15.75" spans="1:18">
      <c r="A267" s="86" t="s">
        <v>20</v>
      </c>
      <c r="B267" s="86" t="s">
        <v>8</v>
      </c>
      <c r="C267" s="87" t="s">
        <v>286</v>
      </c>
      <c r="D267" s="88">
        <v>44971</v>
      </c>
      <c r="E267" s="89">
        <v>0</v>
      </c>
      <c r="F267" s="89">
        <v>0</v>
      </c>
      <c r="G267" s="89">
        <v>100000</v>
      </c>
      <c r="H267" s="89">
        <f t="shared" si="5"/>
        <v>4201452.66</v>
      </c>
      <c r="I267" s="89">
        <v>0</v>
      </c>
      <c r="J267" s="89">
        <v>0</v>
      </c>
      <c r="K267" s="89">
        <v>100000</v>
      </c>
      <c r="L267" s="89">
        <f>L266+Table1[[#This Row],[Sales Invoice ]]-Table1[[#This Row],[Sales Returns]]-Table1[[#This Row],[AR/AP]]</f>
        <v>3455417.65</v>
      </c>
      <c r="M267" s="90" t="s">
        <v>22</v>
      </c>
      <c r="N267" s="90"/>
      <c r="O267" s="90"/>
      <c r="P267" s="90"/>
      <c r="Q267" s="90"/>
      <c r="R267" s="90"/>
    </row>
    <row r="268" ht="15.75" spans="1:18">
      <c r="A268" s="86" t="s">
        <v>20</v>
      </c>
      <c r="B268" s="86" t="s">
        <v>7</v>
      </c>
      <c r="C268" s="87" t="s">
        <v>287</v>
      </c>
      <c r="D268" s="88">
        <v>44972</v>
      </c>
      <c r="E268" s="89">
        <v>0</v>
      </c>
      <c r="F268" s="89">
        <v>60099.85</v>
      </c>
      <c r="G268" s="89">
        <v>0</v>
      </c>
      <c r="H268" s="89">
        <f t="shared" si="5"/>
        <v>4141352.81</v>
      </c>
      <c r="I268" s="89">
        <v>0</v>
      </c>
      <c r="J268" s="89">
        <v>60099.85</v>
      </c>
      <c r="K268" s="89">
        <v>0</v>
      </c>
      <c r="L268" s="89">
        <f>L267+Table1[[#This Row],[Sales Invoice ]]-Table1[[#This Row],[Sales Returns]]-Table1[[#This Row],[AR/AP]]</f>
        <v>3395317.8</v>
      </c>
      <c r="M268" s="90" t="s">
        <v>22</v>
      </c>
      <c r="N268" s="90"/>
      <c r="O268" s="90"/>
      <c r="P268" s="90"/>
      <c r="Q268" s="90"/>
      <c r="R268" s="90"/>
    </row>
    <row r="269" ht="15.75" spans="1:18">
      <c r="A269" s="86" t="s">
        <v>20</v>
      </c>
      <c r="B269" s="86" t="s">
        <v>6</v>
      </c>
      <c r="C269" s="87" t="s">
        <v>288</v>
      </c>
      <c r="D269" s="88">
        <v>44973</v>
      </c>
      <c r="E269" s="89">
        <v>137141.17</v>
      </c>
      <c r="F269" s="89">
        <v>0</v>
      </c>
      <c r="G269" s="89">
        <v>0</v>
      </c>
      <c r="H269" s="89">
        <f t="shared" si="5"/>
        <v>4278493.98</v>
      </c>
      <c r="I269" s="89">
        <v>137141.17</v>
      </c>
      <c r="J269" s="89">
        <v>0</v>
      </c>
      <c r="K269" s="89">
        <v>0</v>
      </c>
      <c r="L269" s="89">
        <f>L268+Table1[[#This Row],[Sales Invoice ]]-Table1[[#This Row],[Sales Returns]]-Table1[[#This Row],[AR/AP]]</f>
        <v>3532458.97</v>
      </c>
      <c r="M269" s="90" t="s">
        <v>22</v>
      </c>
      <c r="N269" s="90"/>
      <c r="O269" s="90"/>
      <c r="P269" s="90"/>
      <c r="Q269" s="90"/>
      <c r="R269" s="90"/>
    </row>
    <row r="270" ht="15.75" spans="1:18">
      <c r="A270" s="86" t="s">
        <v>20</v>
      </c>
      <c r="B270" s="86" t="s">
        <v>8</v>
      </c>
      <c r="C270" s="87" t="s">
        <v>289</v>
      </c>
      <c r="D270" s="88">
        <v>44973</v>
      </c>
      <c r="E270" s="89">
        <v>0</v>
      </c>
      <c r="F270" s="89">
        <v>0</v>
      </c>
      <c r="G270" s="89">
        <v>100000</v>
      </c>
      <c r="H270" s="89">
        <f t="shared" si="5"/>
        <v>4178493.98</v>
      </c>
      <c r="I270" s="89">
        <v>0</v>
      </c>
      <c r="J270" s="89">
        <v>0</v>
      </c>
      <c r="K270" s="89">
        <v>100000</v>
      </c>
      <c r="L270" s="89">
        <f>L269+Table1[[#This Row],[Sales Invoice ]]-Table1[[#This Row],[Sales Returns]]-Table1[[#This Row],[AR/AP]]</f>
        <v>3432458.97</v>
      </c>
      <c r="M270" s="90" t="s">
        <v>22</v>
      </c>
      <c r="N270" s="90"/>
      <c r="O270" s="90"/>
      <c r="P270" s="90"/>
      <c r="Q270" s="90"/>
      <c r="R270" s="90"/>
    </row>
    <row r="271" ht="15.75" spans="1:18">
      <c r="A271" s="86" t="s">
        <v>20</v>
      </c>
      <c r="B271" s="86" t="s">
        <v>8</v>
      </c>
      <c r="C271" s="87" t="s">
        <v>290</v>
      </c>
      <c r="D271" s="88">
        <v>44974</v>
      </c>
      <c r="E271" s="89">
        <v>0</v>
      </c>
      <c r="F271" s="89">
        <v>0</v>
      </c>
      <c r="G271" s="89">
        <v>100000</v>
      </c>
      <c r="H271" s="89">
        <f t="shared" si="5"/>
        <v>4078493.98</v>
      </c>
      <c r="I271" s="89">
        <v>0</v>
      </c>
      <c r="J271" s="89">
        <v>0</v>
      </c>
      <c r="K271" s="89">
        <v>100000</v>
      </c>
      <c r="L271" s="89">
        <f>L270+Table1[[#This Row],[Sales Invoice ]]-Table1[[#This Row],[Sales Returns]]-Table1[[#This Row],[AR/AP]]</f>
        <v>3332458.97</v>
      </c>
      <c r="M271" s="90" t="s">
        <v>22</v>
      </c>
      <c r="N271" s="90"/>
      <c r="O271" s="90"/>
      <c r="P271" s="90"/>
      <c r="Q271" s="90"/>
      <c r="R271" s="90"/>
    </row>
    <row r="272" ht="15.75" spans="1:18">
      <c r="A272" s="86" t="s">
        <v>20</v>
      </c>
      <c r="B272" s="86" t="s">
        <v>6</v>
      </c>
      <c r="C272" s="87" t="s">
        <v>291</v>
      </c>
      <c r="D272" s="88">
        <v>44977</v>
      </c>
      <c r="E272" s="89">
        <v>51896.5</v>
      </c>
      <c r="F272" s="89">
        <v>0</v>
      </c>
      <c r="G272" s="89">
        <v>0</v>
      </c>
      <c r="H272" s="89">
        <f t="shared" si="5"/>
        <v>4130390.48</v>
      </c>
      <c r="I272" s="89">
        <v>51896.5</v>
      </c>
      <c r="J272" s="89">
        <v>0</v>
      </c>
      <c r="K272" s="89">
        <v>0</v>
      </c>
      <c r="L272" s="89">
        <f>L271+Table1[[#This Row],[Sales Invoice ]]-Table1[[#This Row],[Sales Returns]]-Table1[[#This Row],[AR/AP]]</f>
        <v>3384355.47</v>
      </c>
      <c r="M272" s="90" t="s">
        <v>22</v>
      </c>
      <c r="N272" s="90"/>
      <c r="O272" s="90"/>
      <c r="P272" s="90"/>
      <c r="Q272" s="90"/>
      <c r="R272" s="90"/>
    </row>
    <row r="273" ht="15.75" spans="1:18">
      <c r="A273" s="86" t="s">
        <v>20</v>
      </c>
      <c r="B273" s="86" t="s">
        <v>8</v>
      </c>
      <c r="C273" s="87" t="s">
        <v>292</v>
      </c>
      <c r="D273" s="88">
        <v>44977</v>
      </c>
      <c r="E273" s="89">
        <v>0</v>
      </c>
      <c r="F273" s="89">
        <v>0</v>
      </c>
      <c r="G273" s="89">
        <v>100000</v>
      </c>
      <c r="H273" s="89">
        <f t="shared" si="5"/>
        <v>4030390.48</v>
      </c>
      <c r="I273" s="89">
        <v>0</v>
      </c>
      <c r="J273" s="89">
        <v>0</v>
      </c>
      <c r="K273" s="89">
        <v>100000</v>
      </c>
      <c r="L273" s="89">
        <f>L272+Table1[[#This Row],[Sales Invoice ]]-Table1[[#This Row],[Sales Returns]]-Table1[[#This Row],[AR/AP]]</f>
        <v>3284355.47</v>
      </c>
      <c r="M273" s="90" t="s">
        <v>22</v>
      </c>
      <c r="N273" s="90"/>
      <c r="O273" s="90"/>
      <c r="P273" s="90"/>
      <c r="Q273" s="90"/>
      <c r="R273" s="90"/>
    </row>
    <row r="274" ht="15.75" spans="1:18">
      <c r="A274" s="86" t="s">
        <v>20</v>
      </c>
      <c r="B274" s="86" t="s">
        <v>6</v>
      </c>
      <c r="C274" s="87" t="s">
        <v>293</v>
      </c>
      <c r="D274" s="88">
        <v>44979</v>
      </c>
      <c r="E274" s="89">
        <v>43652.5</v>
      </c>
      <c r="F274" s="89">
        <v>0</v>
      </c>
      <c r="G274" s="89">
        <v>0</v>
      </c>
      <c r="H274" s="89">
        <f t="shared" si="5"/>
        <v>4074042.98</v>
      </c>
      <c r="I274" s="89">
        <v>43652.5</v>
      </c>
      <c r="J274" s="89">
        <v>0</v>
      </c>
      <c r="K274" s="89">
        <v>0</v>
      </c>
      <c r="L274" s="89">
        <f>L273+Table1[[#This Row],[Sales Invoice ]]-Table1[[#This Row],[Sales Returns]]-Table1[[#This Row],[AR/AP]]</f>
        <v>3328007.97</v>
      </c>
      <c r="M274" s="90" t="s">
        <v>22</v>
      </c>
      <c r="N274" s="90"/>
      <c r="O274" s="90"/>
      <c r="P274" s="90"/>
      <c r="Q274" s="90"/>
      <c r="R274" s="90"/>
    </row>
    <row r="275" ht="15.75" spans="1:18">
      <c r="A275" s="86" t="s">
        <v>20</v>
      </c>
      <c r="B275" s="86" t="s">
        <v>8</v>
      </c>
      <c r="C275" s="87" t="s">
        <v>294</v>
      </c>
      <c r="D275" s="88">
        <v>44979</v>
      </c>
      <c r="E275" s="89">
        <v>0</v>
      </c>
      <c r="F275" s="89">
        <v>0</v>
      </c>
      <c r="G275" s="89">
        <v>100000</v>
      </c>
      <c r="H275" s="89">
        <f t="shared" si="5"/>
        <v>3974042.98</v>
      </c>
      <c r="I275" s="89">
        <v>0</v>
      </c>
      <c r="J275" s="89">
        <v>0</v>
      </c>
      <c r="K275" s="89">
        <v>100000</v>
      </c>
      <c r="L275" s="89">
        <f>L274+Table1[[#This Row],[Sales Invoice ]]-Table1[[#This Row],[Sales Returns]]-Table1[[#This Row],[AR/AP]]</f>
        <v>3228007.97</v>
      </c>
      <c r="M275" s="90" t="s">
        <v>22</v>
      </c>
      <c r="N275" s="90"/>
      <c r="O275" s="90"/>
      <c r="P275" s="90"/>
      <c r="Q275" s="90"/>
      <c r="R275" s="90"/>
    </row>
    <row r="276" ht="15.75" spans="1:18">
      <c r="A276" s="86" t="s">
        <v>20</v>
      </c>
      <c r="B276" s="86" t="s">
        <v>6</v>
      </c>
      <c r="C276" s="87" t="s">
        <v>295</v>
      </c>
      <c r="D276" s="88">
        <v>44981</v>
      </c>
      <c r="E276" s="89">
        <v>212958.8</v>
      </c>
      <c r="F276" s="89">
        <v>0</v>
      </c>
      <c r="G276" s="89">
        <v>0</v>
      </c>
      <c r="H276" s="89">
        <f t="shared" si="5"/>
        <v>4187001.78</v>
      </c>
      <c r="I276" s="89">
        <v>212958.8</v>
      </c>
      <c r="J276" s="89">
        <v>0</v>
      </c>
      <c r="K276" s="89">
        <v>0</v>
      </c>
      <c r="L276" s="89">
        <f>L275+Table1[[#This Row],[Sales Invoice ]]-Table1[[#This Row],[Sales Returns]]-Table1[[#This Row],[AR/AP]]</f>
        <v>3440966.77</v>
      </c>
      <c r="M276" s="90" t="s">
        <v>22</v>
      </c>
      <c r="N276" s="90"/>
      <c r="O276" s="90"/>
      <c r="P276" s="90"/>
      <c r="Q276" s="90"/>
      <c r="R276" s="90"/>
    </row>
    <row r="277" ht="15.75" spans="1:18">
      <c r="A277" s="86" t="s">
        <v>20</v>
      </c>
      <c r="B277" s="86" t="s">
        <v>6</v>
      </c>
      <c r="C277" s="87" t="s">
        <v>296</v>
      </c>
      <c r="D277" s="88">
        <v>44982</v>
      </c>
      <c r="E277" s="89">
        <v>73056.4</v>
      </c>
      <c r="F277" s="89">
        <v>0</v>
      </c>
      <c r="G277" s="89">
        <v>0</v>
      </c>
      <c r="H277" s="89">
        <f t="shared" si="5"/>
        <v>4260058.18</v>
      </c>
      <c r="I277" s="89">
        <v>73056.4</v>
      </c>
      <c r="J277" s="89">
        <v>0</v>
      </c>
      <c r="K277" s="89">
        <v>0</v>
      </c>
      <c r="L277" s="89">
        <f>L276+Table1[[#This Row],[Sales Invoice ]]-Table1[[#This Row],[Sales Returns]]-Table1[[#This Row],[AR/AP]]</f>
        <v>3514023.17</v>
      </c>
      <c r="M277" s="90" t="s">
        <v>22</v>
      </c>
      <c r="N277" s="90"/>
      <c r="O277" s="90"/>
      <c r="P277" s="90"/>
      <c r="Q277" s="90"/>
      <c r="R277" s="90"/>
    </row>
    <row r="278" ht="15.75" spans="1:18">
      <c r="A278" s="86" t="s">
        <v>20</v>
      </c>
      <c r="B278" s="86" t="s">
        <v>8</v>
      </c>
      <c r="C278" s="87" t="s">
        <v>297</v>
      </c>
      <c r="D278" s="88">
        <v>44984</v>
      </c>
      <c r="E278" s="89">
        <v>0</v>
      </c>
      <c r="F278" s="89">
        <v>0</v>
      </c>
      <c r="G278" s="89">
        <v>100000</v>
      </c>
      <c r="H278" s="89">
        <f t="shared" si="5"/>
        <v>4160058.18</v>
      </c>
      <c r="I278" s="89">
        <v>0</v>
      </c>
      <c r="J278" s="89">
        <v>0</v>
      </c>
      <c r="K278" s="89">
        <v>100000</v>
      </c>
      <c r="L278" s="89">
        <f>L277+Table1[[#This Row],[Sales Invoice ]]-Table1[[#This Row],[Sales Returns]]-Table1[[#This Row],[AR/AP]]</f>
        <v>3414023.17</v>
      </c>
      <c r="M278" s="90" t="s">
        <v>22</v>
      </c>
      <c r="N278" s="90"/>
      <c r="O278" s="90"/>
      <c r="P278" s="90"/>
      <c r="Q278" s="90"/>
      <c r="R278" s="90"/>
    </row>
    <row r="279" ht="15.75" spans="1:18">
      <c r="A279" s="86" t="s">
        <v>20</v>
      </c>
      <c r="B279" s="86" t="s">
        <v>6</v>
      </c>
      <c r="C279" s="87" t="s">
        <v>298</v>
      </c>
      <c r="D279" s="88">
        <v>44986</v>
      </c>
      <c r="E279" s="89">
        <v>221872.57</v>
      </c>
      <c r="F279" s="89">
        <v>0</v>
      </c>
      <c r="G279" s="89">
        <v>0</v>
      </c>
      <c r="H279" s="89">
        <f t="shared" si="5"/>
        <v>4381930.75</v>
      </c>
      <c r="I279" s="89">
        <v>221872.57</v>
      </c>
      <c r="J279" s="89">
        <v>0</v>
      </c>
      <c r="K279" s="89">
        <v>0</v>
      </c>
      <c r="L279" s="89">
        <f>L278+Table1[[#This Row],[Sales Invoice ]]-Table1[[#This Row],[Sales Returns]]-Table1[[#This Row],[AR/AP]]</f>
        <v>3635895.74</v>
      </c>
      <c r="M279" s="90" t="s">
        <v>22</v>
      </c>
      <c r="N279" s="90"/>
      <c r="O279" s="90"/>
      <c r="P279" s="90"/>
      <c r="Q279" s="90"/>
      <c r="R279" s="90"/>
    </row>
    <row r="280" ht="15.75" spans="1:18">
      <c r="A280" s="86" t="s">
        <v>20</v>
      </c>
      <c r="B280" s="86" t="s">
        <v>8</v>
      </c>
      <c r="C280" s="87" t="s">
        <v>299</v>
      </c>
      <c r="D280" s="88">
        <v>44986</v>
      </c>
      <c r="E280" s="89">
        <v>0</v>
      </c>
      <c r="F280" s="89">
        <v>0</v>
      </c>
      <c r="G280" s="89">
        <v>100000</v>
      </c>
      <c r="H280" s="89">
        <f t="shared" si="5"/>
        <v>4281930.75</v>
      </c>
      <c r="I280" s="89">
        <v>0</v>
      </c>
      <c r="J280" s="89">
        <v>0</v>
      </c>
      <c r="K280" s="89">
        <v>100000</v>
      </c>
      <c r="L280" s="89">
        <f>L279+Table1[[#This Row],[Sales Invoice ]]-Table1[[#This Row],[Sales Returns]]-Table1[[#This Row],[AR/AP]]</f>
        <v>3535895.74</v>
      </c>
      <c r="M280" s="90" t="s">
        <v>22</v>
      </c>
      <c r="N280" s="90"/>
      <c r="O280" s="90"/>
      <c r="P280" s="90"/>
      <c r="Q280" s="90"/>
      <c r="R280" s="90"/>
    </row>
    <row r="281" ht="15.75" spans="1:18">
      <c r="A281" s="86" t="s">
        <v>20</v>
      </c>
      <c r="B281" s="86" t="s">
        <v>6</v>
      </c>
      <c r="C281" s="87" t="s">
        <v>300</v>
      </c>
      <c r="D281" s="88">
        <v>44988</v>
      </c>
      <c r="E281" s="89">
        <v>235406.58</v>
      </c>
      <c r="F281" s="89">
        <v>0</v>
      </c>
      <c r="G281" s="89">
        <v>0</v>
      </c>
      <c r="H281" s="89">
        <f t="shared" si="5"/>
        <v>4517337.33</v>
      </c>
      <c r="I281" s="89">
        <v>235406.58</v>
      </c>
      <c r="J281" s="89">
        <v>0</v>
      </c>
      <c r="K281" s="89">
        <v>0</v>
      </c>
      <c r="L281" s="89">
        <f>L280+Table1[[#This Row],[Sales Invoice ]]-Table1[[#This Row],[Sales Returns]]-Table1[[#This Row],[AR/AP]]</f>
        <v>3771302.32</v>
      </c>
      <c r="M281" s="90" t="s">
        <v>22</v>
      </c>
      <c r="N281" s="90"/>
      <c r="O281" s="90"/>
      <c r="P281" s="90"/>
      <c r="Q281" s="90"/>
      <c r="R281" s="90"/>
    </row>
    <row r="282" ht="15.75" spans="1:18">
      <c r="A282" s="86" t="s">
        <v>20</v>
      </c>
      <c r="B282" s="86" t="s">
        <v>6</v>
      </c>
      <c r="C282" s="87" t="s">
        <v>301</v>
      </c>
      <c r="D282" s="88">
        <v>44991</v>
      </c>
      <c r="E282" s="89">
        <v>159212.46</v>
      </c>
      <c r="F282" s="89">
        <v>0</v>
      </c>
      <c r="G282" s="89">
        <v>0</v>
      </c>
      <c r="H282" s="89">
        <f t="shared" si="5"/>
        <v>4676549.79</v>
      </c>
      <c r="I282" s="89">
        <v>159212.46</v>
      </c>
      <c r="J282" s="89">
        <v>0</v>
      </c>
      <c r="K282" s="89">
        <v>0</v>
      </c>
      <c r="L282" s="89">
        <f>L281+Table1[[#This Row],[Sales Invoice ]]-Table1[[#This Row],[Sales Returns]]-Table1[[#This Row],[AR/AP]]</f>
        <v>3930514.78</v>
      </c>
      <c r="M282" s="90" t="s">
        <v>22</v>
      </c>
      <c r="N282" s="90"/>
      <c r="O282" s="90"/>
      <c r="P282" s="90"/>
      <c r="Q282" s="90"/>
      <c r="R282" s="90"/>
    </row>
    <row r="283" ht="15.75" spans="1:18">
      <c r="A283" s="86" t="s">
        <v>20</v>
      </c>
      <c r="B283" s="86" t="s">
        <v>8</v>
      </c>
      <c r="C283" s="87" t="s">
        <v>302</v>
      </c>
      <c r="D283" s="88">
        <v>44991</v>
      </c>
      <c r="E283" s="89">
        <v>0</v>
      </c>
      <c r="F283" s="89">
        <v>0</v>
      </c>
      <c r="G283" s="89">
        <v>100000</v>
      </c>
      <c r="H283" s="89">
        <f t="shared" si="5"/>
        <v>4576549.79</v>
      </c>
      <c r="I283" s="89">
        <v>0</v>
      </c>
      <c r="J283" s="89">
        <v>0</v>
      </c>
      <c r="K283" s="89">
        <v>100000</v>
      </c>
      <c r="L283" s="89">
        <f>L282+Table1[[#This Row],[Sales Invoice ]]-Table1[[#This Row],[Sales Returns]]-Table1[[#This Row],[AR/AP]]</f>
        <v>3830514.78</v>
      </c>
      <c r="M283" s="90" t="s">
        <v>22</v>
      </c>
      <c r="N283" s="90"/>
      <c r="O283" s="90"/>
      <c r="P283" s="90"/>
      <c r="Q283" s="90"/>
      <c r="R283" s="90"/>
    </row>
    <row r="284" ht="15.75" spans="1:18">
      <c r="A284" s="86" t="s">
        <v>20</v>
      </c>
      <c r="B284" s="86" t="s">
        <v>6</v>
      </c>
      <c r="C284" s="87" t="s">
        <v>303</v>
      </c>
      <c r="D284" s="88">
        <v>44993</v>
      </c>
      <c r="E284" s="89">
        <v>75368.38</v>
      </c>
      <c r="F284" s="89">
        <v>0</v>
      </c>
      <c r="G284" s="89">
        <v>0</v>
      </c>
      <c r="H284" s="89">
        <f t="shared" si="5"/>
        <v>4651918.17</v>
      </c>
      <c r="I284" s="89">
        <v>75368.38</v>
      </c>
      <c r="J284" s="89">
        <v>0</v>
      </c>
      <c r="K284" s="89">
        <v>0</v>
      </c>
      <c r="L284" s="89">
        <f>L283+Table1[[#This Row],[Sales Invoice ]]-Table1[[#This Row],[Sales Returns]]-Table1[[#This Row],[AR/AP]]</f>
        <v>3905883.16</v>
      </c>
      <c r="M284" s="90" t="s">
        <v>22</v>
      </c>
      <c r="N284" s="90"/>
      <c r="O284" s="90"/>
      <c r="P284" s="90"/>
      <c r="Q284" s="90"/>
      <c r="R284" s="90"/>
    </row>
    <row r="285" ht="15.75" spans="1:18">
      <c r="A285" s="86" t="s">
        <v>20</v>
      </c>
      <c r="B285" s="86" t="s">
        <v>8</v>
      </c>
      <c r="C285" s="87" t="s">
        <v>304</v>
      </c>
      <c r="D285" s="88">
        <v>44998</v>
      </c>
      <c r="E285" s="89">
        <v>0</v>
      </c>
      <c r="F285" s="89">
        <v>0</v>
      </c>
      <c r="G285" s="89">
        <v>100000</v>
      </c>
      <c r="H285" s="89">
        <f t="shared" si="5"/>
        <v>4551918.17</v>
      </c>
      <c r="I285" s="89">
        <v>0</v>
      </c>
      <c r="J285" s="89">
        <v>0</v>
      </c>
      <c r="K285" s="89">
        <v>100000</v>
      </c>
      <c r="L285" s="89">
        <f>L284+Table1[[#This Row],[Sales Invoice ]]-Table1[[#This Row],[Sales Returns]]-Table1[[#This Row],[AR/AP]]</f>
        <v>3805883.16</v>
      </c>
      <c r="M285" s="90" t="s">
        <v>22</v>
      </c>
      <c r="N285" s="90"/>
      <c r="O285" s="90"/>
      <c r="P285" s="90"/>
      <c r="Q285" s="90"/>
      <c r="R285" s="90"/>
    </row>
    <row r="286" ht="15.75" spans="1:18">
      <c r="A286" s="86" t="s">
        <v>20</v>
      </c>
      <c r="B286" s="86" t="s">
        <v>6</v>
      </c>
      <c r="C286" s="87" t="s">
        <v>305</v>
      </c>
      <c r="D286" s="88">
        <v>44999</v>
      </c>
      <c r="E286" s="89">
        <v>186581.92</v>
      </c>
      <c r="F286" s="89">
        <v>0</v>
      </c>
      <c r="G286" s="89">
        <v>0</v>
      </c>
      <c r="H286" s="89">
        <f t="shared" si="5"/>
        <v>4738500.09</v>
      </c>
      <c r="I286" s="89">
        <v>186581.92</v>
      </c>
      <c r="J286" s="89">
        <v>0</v>
      </c>
      <c r="K286" s="89">
        <v>0</v>
      </c>
      <c r="L286" s="89">
        <f>L285+Table1[[#This Row],[Sales Invoice ]]-Table1[[#This Row],[Sales Returns]]-Table1[[#This Row],[AR/AP]]</f>
        <v>3992465.08</v>
      </c>
      <c r="M286" s="90" t="s">
        <v>22</v>
      </c>
      <c r="N286" s="90"/>
      <c r="O286" s="90"/>
      <c r="P286" s="90"/>
      <c r="Q286" s="90"/>
      <c r="R286" s="90"/>
    </row>
    <row r="287" ht="15.75" spans="1:18">
      <c r="A287" s="86" t="s">
        <v>20</v>
      </c>
      <c r="B287" s="86" t="s">
        <v>6</v>
      </c>
      <c r="C287" s="87" t="s">
        <v>306</v>
      </c>
      <c r="D287" s="88">
        <v>45002</v>
      </c>
      <c r="E287" s="89">
        <v>268181.35</v>
      </c>
      <c r="F287" s="89">
        <v>0</v>
      </c>
      <c r="G287" s="89">
        <v>0</v>
      </c>
      <c r="H287" s="89">
        <f t="shared" si="5"/>
        <v>5006681.44</v>
      </c>
      <c r="I287" s="89">
        <v>268181.35</v>
      </c>
      <c r="J287" s="89">
        <v>0</v>
      </c>
      <c r="K287" s="89">
        <v>0</v>
      </c>
      <c r="L287" s="89">
        <f>L286+Table1[[#This Row],[Sales Invoice ]]-Table1[[#This Row],[Sales Returns]]-Table1[[#This Row],[AR/AP]]</f>
        <v>4260646.43</v>
      </c>
      <c r="M287" s="90" t="s">
        <v>22</v>
      </c>
      <c r="N287" s="90"/>
      <c r="O287" s="90"/>
      <c r="P287" s="90"/>
      <c r="Q287" s="90"/>
      <c r="R287" s="90"/>
    </row>
    <row r="288" ht="15.75" spans="1:18">
      <c r="A288" s="86" t="s">
        <v>20</v>
      </c>
      <c r="B288" s="86" t="s">
        <v>8</v>
      </c>
      <c r="C288" s="87" t="s">
        <v>307</v>
      </c>
      <c r="D288" s="88">
        <v>45002</v>
      </c>
      <c r="E288" s="89">
        <v>0</v>
      </c>
      <c r="F288" s="89">
        <v>0</v>
      </c>
      <c r="G288" s="89">
        <v>200000</v>
      </c>
      <c r="H288" s="89">
        <f t="shared" si="5"/>
        <v>4806681.44</v>
      </c>
      <c r="I288" s="89">
        <v>0</v>
      </c>
      <c r="J288" s="89">
        <v>0</v>
      </c>
      <c r="K288" s="89">
        <v>200000</v>
      </c>
      <c r="L288" s="89">
        <f>L287+Table1[[#This Row],[Sales Invoice ]]-Table1[[#This Row],[Sales Returns]]-Table1[[#This Row],[AR/AP]]</f>
        <v>4060646.43</v>
      </c>
      <c r="M288" s="90" t="s">
        <v>22</v>
      </c>
      <c r="N288" s="90"/>
      <c r="O288" s="90"/>
      <c r="P288" s="90"/>
      <c r="Q288" s="90"/>
      <c r="R288" s="90"/>
    </row>
    <row r="289" ht="15.75" spans="1:18">
      <c r="A289" s="86" t="s">
        <v>20</v>
      </c>
      <c r="B289" s="86" t="s">
        <v>8</v>
      </c>
      <c r="C289" s="87" t="s">
        <v>308</v>
      </c>
      <c r="D289" s="88">
        <v>45005</v>
      </c>
      <c r="E289" s="89">
        <v>0</v>
      </c>
      <c r="F289" s="89">
        <v>0</v>
      </c>
      <c r="G289" s="89">
        <v>100000</v>
      </c>
      <c r="H289" s="89">
        <f t="shared" si="5"/>
        <v>4706681.44</v>
      </c>
      <c r="I289" s="89">
        <v>0</v>
      </c>
      <c r="J289" s="89">
        <v>0</v>
      </c>
      <c r="K289" s="89">
        <v>100000</v>
      </c>
      <c r="L289" s="89">
        <f>L288+Table1[[#This Row],[Sales Invoice ]]-Table1[[#This Row],[Sales Returns]]-Table1[[#This Row],[AR/AP]]</f>
        <v>3960646.43</v>
      </c>
      <c r="M289" s="90" t="s">
        <v>22</v>
      </c>
      <c r="N289" s="90"/>
      <c r="O289" s="90"/>
      <c r="P289" s="90"/>
      <c r="Q289" s="90"/>
      <c r="R289" s="90"/>
    </row>
    <row r="290" ht="15.75" spans="1:18">
      <c r="A290" s="86" t="s">
        <v>20</v>
      </c>
      <c r="B290" s="86" t="s">
        <v>6</v>
      </c>
      <c r="C290" s="87" t="s">
        <v>309</v>
      </c>
      <c r="D290" s="88">
        <v>45007</v>
      </c>
      <c r="E290" s="89">
        <v>112672.49</v>
      </c>
      <c r="F290" s="89">
        <v>0</v>
      </c>
      <c r="G290" s="89">
        <v>0</v>
      </c>
      <c r="H290" s="89">
        <f t="shared" si="5"/>
        <v>4819353.93</v>
      </c>
      <c r="I290" s="89">
        <v>0</v>
      </c>
      <c r="J290" s="89">
        <v>0</v>
      </c>
      <c r="K290" s="89">
        <v>0</v>
      </c>
      <c r="L290" s="89">
        <f>L289+Table1[[#This Row],[Sales Invoice ]]-Table1[[#This Row],[Sales Returns]]-Table1[[#This Row],[AR/AP]]</f>
        <v>3960646.43</v>
      </c>
      <c r="M290" s="90" t="s">
        <v>181</v>
      </c>
      <c r="N290" s="89">
        <f>E290</f>
        <v>112672.49</v>
      </c>
      <c r="O290" s="89">
        <f>F290</f>
        <v>0</v>
      </c>
      <c r="P290" s="89">
        <f>G290</f>
        <v>0</v>
      </c>
      <c r="Q290" s="90"/>
      <c r="R290" s="90"/>
    </row>
    <row r="291" ht="15.75" spans="1:18">
      <c r="A291" s="86" t="s">
        <v>20</v>
      </c>
      <c r="B291" s="86" t="s">
        <v>6</v>
      </c>
      <c r="C291" s="87" t="s">
        <v>310</v>
      </c>
      <c r="D291" s="88">
        <v>45008</v>
      </c>
      <c r="E291" s="89">
        <v>228637.73</v>
      </c>
      <c r="F291" s="89">
        <v>0</v>
      </c>
      <c r="G291" s="89">
        <v>0</v>
      </c>
      <c r="H291" s="89">
        <f t="shared" si="5"/>
        <v>5047991.66</v>
      </c>
      <c r="I291" s="89">
        <v>228637.73</v>
      </c>
      <c r="J291" s="89">
        <v>0</v>
      </c>
      <c r="K291" s="89">
        <v>0</v>
      </c>
      <c r="L291" s="89">
        <f>L290+Table1[[#This Row],[Sales Invoice ]]-Table1[[#This Row],[Sales Returns]]-Table1[[#This Row],[AR/AP]]</f>
        <v>4189284.16</v>
      </c>
      <c r="M291" s="90" t="s">
        <v>22</v>
      </c>
      <c r="N291" s="90"/>
      <c r="O291" s="90"/>
      <c r="P291" s="90"/>
      <c r="Q291" s="90"/>
      <c r="R291" s="90"/>
    </row>
    <row r="292" ht="15.75" spans="1:18">
      <c r="A292" s="86" t="s">
        <v>20</v>
      </c>
      <c r="B292" s="86" t="s">
        <v>8</v>
      </c>
      <c r="C292" s="87" t="s">
        <v>311</v>
      </c>
      <c r="D292" s="88">
        <v>45009</v>
      </c>
      <c r="E292" s="89">
        <v>0</v>
      </c>
      <c r="F292" s="89">
        <v>0</v>
      </c>
      <c r="G292" s="89">
        <v>100000</v>
      </c>
      <c r="H292" s="89">
        <f t="shared" si="5"/>
        <v>4947991.66</v>
      </c>
      <c r="I292" s="89">
        <v>0</v>
      </c>
      <c r="J292" s="89">
        <v>0</v>
      </c>
      <c r="K292" s="89">
        <v>100000</v>
      </c>
      <c r="L292" s="89">
        <f>L291+Table1[[#This Row],[Sales Invoice ]]-Table1[[#This Row],[Sales Returns]]-Table1[[#This Row],[AR/AP]]</f>
        <v>4089284.16</v>
      </c>
      <c r="M292" s="90" t="s">
        <v>22</v>
      </c>
      <c r="N292" s="90"/>
      <c r="O292" s="90"/>
      <c r="P292" s="90"/>
      <c r="Q292" s="90"/>
      <c r="R292" s="90"/>
    </row>
    <row r="293" ht="15.75" spans="1:18">
      <c r="A293" s="86" t="s">
        <v>20</v>
      </c>
      <c r="B293" s="86" t="s">
        <v>8</v>
      </c>
      <c r="C293" s="87" t="s">
        <v>312</v>
      </c>
      <c r="D293" s="88">
        <v>45012</v>
      </c>
      <c r="E293" s="89">
        <v>0</v>
      </c>
      <c r="F293" s="89">
        <v>0</v>
      </c>
      <c r="G293" s="89">
        <v>100000</v>
      </c>
      <c r="H293" s="89">
        <f t="shared" si="5"/>
        <v>4847991.66</v>
      </c>
      <c r="I293" s="89">
        <v>0</v>
      </c>
      <c r="J293" s="89">
        <v>0</v>
      </c>
      <c r="K293" s="89">
        <v>100000</v>
      </c>
      <c r="L293" s="89">
        <f>L292+Table1[[#This Row],[Sales Invoice ]]-Table1[[#This Row],[Sales Returns]]-Table1[[#This Row],[AR/AP]]</f>
        <v>3989284.16</v>
      </c>
      <c r="M293" s="90" t="s">
        <v>22</v>
      </c>
      <c r="N293" s="90"/>
      <c r="O293" s="90"/>
      <c r="P293" s="90"/>
      <c r="Q293" s="90"/>
      <c r="R293" s="90"/>
    </row>
    <row r="294" ht="15.75" spans="1:18">
      <c r="A294" s="86" t="s">
        <v>20</v>
      </c>
      <c r="B294" s="86" t="s">
        <v>6</v>
      </c>
      <c r="C294" s="87" t="s">
        <v>313</v>
      </c>
      <c r="D294" s="88">
        <v>45013</v>
      </c>
      <c r="E294" s="89">
        <v>47733.47</v>
      </c>
      <c r="F294" s="89">
        <v>0</v>
      </c>
      <c r="G294" s="89">
        <v>0</v>
      </c>
      <c r="H294" s="89">
        <f t="shared" si="5"/>
        <v>4895725.13</v>
      </c>
      <c r="I294" s="89">
        <v>47733.47</v>
      </c>
      <c r="J294" s="89">
        <v>0</v>
      </c>
      <c r="K294" s="89">
        <v>0</v>
      </c>
      <c r="L294" s="89">
        <f>L293+Table1[[#This Row],[Sales Invoice ]]-Table1[[#This Row],[Sales Returns]]-Table1[[#This Row],[AR/AP]]</f>
        <v>4037017.63</v>
      </c>
      <c r="M294" s="90" t="s">
        <v>22</v>
      </c>
      <c r="N294" s="90"/>
      <c r="O294" s="90"/>
      <c r="P294" s="90"/>
      <c r="Q294" s="90"/>
      <c r="R294" s="90"/>
    </row>
    <row r="295" ht="15.75" spans="1:18">
      <c r="A295" s="86" t="s">
        <v>20</v>
      </c>
      <c r="B295" s="86" t="s">
        <v>314</v>
      </c>
      <c r="C295" s="87" t="s">
        <v>315</v>
      </c>
      <c r="D295" s="88">
        <v>45016</v>
      </c>
      <c r="E295" s="89">
        <v>0</v>
      </c>
      <c r="F295" s="89">
        <v>0</v>
      </c>
      <c r="G295" s="89">
        <v>0</v>
      </c>
      <c r="H295" s="89">
        <f t="shared" si="5"/>
        <v>4895725.13</v>
      </c>
      <c r="I295" s="89">
        <v>0</v>
      </c>
      <c r="J295" s="89">
        <v>0</v>
      </c>
      <c r="K295" s="89">
        <v>0</v>
      </c>
      <c r="L295" s="89">
        <f>L294+Table1[[#This Row],[Sales Invoice ]]-Table1[[#This Row],[Sales Returns]]-Table1[[#This Row],[AR/AP]]</f>
        <v>4037017.63</v>
      </c>
      <c r="M295" s="90" t="s">
        <v>22</v>
      </c>
      <c r="N295" s="90"/>
      <c r="O295" s="90"/>
      <c r="P295" s="90"/>
      <c r="Q295" s="90"/>
      <c r="R295" s="90"/>
    </row>
    <row r="296" ht="15.75" spans="1:18">
      <c r="A296" s="86" t="s">
        <v>20</v>
      </c>
      <c r="B296" s="86" t="s">
        <v>314</v>
      </c>
      <c r="C296" s="87" t="s">
        <v>315</v>
      </c>
      <c r="D296" s="88">
        <v>45016</v>
      </c>
      <c r="E296" s="104"/>
      <c r="F296" s="105">
        <v>0</v>
      </c>
      <c r="G296" s="105">
        <v>100900</v>
      </c>
      <c r="H296" s="89">
        <f t="shared" si="5"/>
        <v>4794825.13</v>
      </c>
      <c r="I296" s="104"/>
      <c r="J296" s="105">
        <v>0</v>
      </c>
      <c r="K296" s="105">
        <v>100900</v>
      </c>
      <c r="L296" s="89">
        <f>L295+Table1[[#This Row],[Sales Invoice ]]-Table1[[#This Row],[Sales Returns]]-Table1[[#This Row],[AR/AP]]</f>
        <v>3936117.63</v>
      </c>
      <c r="M296" s="90" t="s">
        <v>22</v>
      </c>
      <c r="N296" s="90"/>
      <c r="O296" s="90"/>
      <c r="P296" s="90"/>
      <c r="Q296" s="90"/>
      <c r="R296" s="90"/>
    </row>
    <row r="297" ht="15.75" spans="1:18">
      <c r="A297" s="86" t="s">
        <v>20</v>
      </c>
      <c r="B297" s="86" t="s">
        <v>316</v>
      </c>
      <c r="C297" s="87" t="s">
        <v>317</v>
      </c>
      <c r="D297" s="88">
        <v>45016</v>
      </c>
      <c r="E297" s="89">
        <v>0</v>
      </c>
      <c r="F297" s="89">
        <v>0</v>
      </c>
      <c r="G297" s="89">
        <v>0</v>
      </c>
      <c r="H297" s="89">
        <f t="shared" si="5"/>
        <v>4794825.13</v>
      </c>
      <c r="I297" s="89">
        <v>0</v>
      </c>
      <c r="J297" s="89">
        <v>0</v>
      </c>
      <c r="K297" s="89">
        <v>0</v>
      </c>
      <c r="L297" s="89">
        <f>L296+Table1[[#This Row],[Sales Invoice ]]-Table1[[#This Row],[Sales Returns]]-Table1[[#This Row],[AR/AP]]</f>
        <v>3936117.63</v>
      </c>
      <c r="M297" s="90" t="s">
        <v>22</v>
      </c>
      <c r="N297" s="90"/>
      <c r="O297" s="90"/>
      <c r="P297" s="90"/>
      <c r="Q297" s="90"/>
      <c r="R297" s="90"/>
    </row>
    <row r="298" ht="15.75" spans="1:18">
      <c r="A298" s="86" t="s">
        <v>20</v>
      </c>
      <c r="B298" s="86" t="s">
        <v>316</v>
      </c>
      <c r="C298" s="87" t="s">
        <v>317</v>
      </c>
      <c r="D298" s="88">
        <v>45016</v>
      </c>
      <c r="E298" s="104"/>
      <c r="F298" s="105">
        <v>110990</v>
      </c>
      <c r="G298" s="105">
        <v>0</v>
      </c>
      <c r="H298" s="89" t="e">
        <f>#REF!+E298-F298-G298</f>
        <v>#REF!</v>
      </c>
      <c r="I298" s="106">
        <v>110990</v>
      </c>
      <c r="J298" s="105">
        <v>0</v>
      </c>
      <c r="K298" s="105">
        <v>0</v>
      </c>
      <c r="L298" s="89">
        <f>L297+Table1[[#This Row],[Sales Invoice ]]-Table1[[#This Row],[Sales Returns]]-Table1[[#This Row],[AR/AP]]</f>
        <v>4047107.63</v>
      </c>
      <c r="M298" s="90" t="s">
        <v>22</v>
      </c>
      <c r="N298" s="90"/>
      <c r="O298" s="90"/>
      <c r="P298" s="90"/>
      <c r="Q298" s="90"/>
      <c r="R298" s="90"/>
    </row>
    <row r="299" ht="15.75" spans="1:18">
      <c r="A299" s="86" t="s">
        <v>20</v>
      </c>
      <c r="B299" s="86" t="s">
        <v>8</v>
      </c>
      <c r="C299" s="87" t="s">
        <v>318</v>
      </c>
      <c r="D299" s="88">
        <v>45016</v>
      </c>
      <c r="E299" s="89">
        <v>0</v>
      </c>
      <c r="F299" s="89">
        <v>0</v>
      </c>
      <c r="G299" s="89">
        <v>100000</v>
      </c>
      <c r="H299" s="89" t="e">
        <f t="shared" ref="H299:H330" si="6">H298+E299-F299-G299</f>
        <v>#REF!</v>
      </c>
      <c r="I299" s="89">
        <v>0</v>
      </c>
      <c r="J299" s="89">
        <v>0</v>
      </c>
      <c r="K299" s="89">
        <v>100000</v>
      </c>
      <c r="L299" s="89">
        <f>L298+Table1[[#This Row],[Sales Invoice ]]-Table1[[#This Row],[Sales Returns]]-Table1[[#This Row],[AR/AP]]</f>
        <v>3947107.63</v>
      </c>
      <c r="M299" s="90" t="s">
        <v>22</v>
      </c>
      <c r="N299" s="90"/>
      <c r="O299" s="90"/>
      <c r="P299" s="90"/>
      <c r="Q299" s="90"/>
      <c r="R299" s="90"/>
    </row>
    <row r="300" ht="15.75" spans="1:18">
      <c r="A300" s="86" t="s">
        <v>20</v>
      </c>
      <c r="B300" s="86" t="s">
        <v>8</v>
      </c>
      <c r="C300" s="87" t="s">
        <v>319</v>
      </c>
      <c r="D300" s="88">
        <v>45019</v>
      </c>
      <c r="E300" s="89">
        <v>0</v>
      </c>
      <c r="F300" s="89">
        <v>0</v>
      </c>
      <c r="G300" s="89">
        <v>100000</v>
      </c>
      <c r="H300" s="89" t="e">
        <f t="shared" si="6"/>
        <v>#REF!</v>
      </c>
      <c r="I300" s="89">
        <v>0</v>
      </c>
      <c r="J300" s="89">
        <v>0</v>
      </c>
      <c r="K300" s="89">
        <v>100000</v>
      </c>
      <c r="L300" s="89">
        <f>L299+Table1[[#This Row],[Sales Invoice ]]-Table1[[#This Row],[Sales Returns]]-Table1[[#This Row],[AR/AP]]</f>
        <v>3847107.63</v>
      </c>
      <c r="M300" s="90" t="s">
        <v>22</v>
      </c>
      <c r="N300" s="90"/>
      <c r="O300" s="90"/>
      <c r="P300" s="90"/>
      <c r="Q300" s="90"/>
      <c r="R300" s="90"/>
    </row>
    <row r="301" ht="15.75" spans="1:18">
      <c r="A301" s="86" t="s">
        <v>20</v>
      </c>
      <c r="B301" s="86" t="s">
        <v>6</v>
      </c>
      <c r="C301" s="87" t="s">
        <v>320</v>
      </c>
      <c r="D301" s="88">
        <v>45020</v>
      </c>
      <c r="E301" s="89">
        <v>44633.61</v>
      </c>
      <c r="F301" s="89">
        <v>0</v>
      </c>
      <c r="G301" s="89">
        <v>0</v>
      </c>
      <c r="H301" s="89" t="e">
        <f t="shared" si="6"/>
        <v>#REF!</v>
      </c>
      <c r="I301" s="89">
        <v>44633.61</v>
      </c>
      <c r="J301" s="89">
        <v>0</v>
      </c>
      <c r="K301" s="89">
        <v>0</v>
      </c>
      <c r="L301" s="89">
        <f>L300+Table1[[#This Row],[Sales Invoice ]]-Table1[[#This Row],[Sales Returns]]-Table1[[#This Row],[AR/AP]]</f>
        <v>3891741.24</v>
      </c>
      <c r="M301" s="90" t="s">
        <v>22</v>
      </c>
      <c r="N301" s="90"/>
      <c r="O301" s="90"/>
      <c r="P301" s="90"/>
      <c r="Q301" s="90"/>
      <c r="R301" s="90"/>
    </row>
    <row r="302" ht="15.75" spans="1:18">
      <c r="A302" s="86" t="s">
        <v>20</v>
      </c>
      <c r="B302" s="86" t="s">
        <v>6</v>
      </c>
      <c r="C302" s="87" t="s">
        <v>321</v>
      </c>
      <c r="D302" s="88">
        <v>45021</v>
      </c>
      <c r="E302" s="89">
        <v>142888.77</v>
      </c>
      <c r="F302" s="89">
        <v>0</v>
      </c>
      <c r="G302" s="89">
        <v>0</v>
      </c>
      <c r="H302" s="89" t="e">
        <f t="shared" si="6"/>
        <v>#REF!</v>
      </c>
      <c r="I302" s="89">
        <v>142888.77</v>
      </c>
      <c r="J302" s="89">
        <v>0</v>
      </c>
      <c r="K302" s="89">
        <v>0</v>
      </c>
      <c r="L302" s="89">
        <f>L301+Table1[[#This Row],[Sales Invoice ]]-Table1[[#This Row],[Sales Returns]]-Table1[[#This Row],[AR/AP]]</f>
        <v>4034630.01</v>
      </c>
      <c r="M302" s="90" t="s">
        <v>22</v>
      </c>
      <c r="N302" s="90"/>
      <c r="O302" s="90"/>
      <c r="P302" s="90"/>
      <c r="Q302" s="90"/>
      <c r="R302" s="90"/>
    </row>
    <row r="303" ht="15.75" spans="1:18">
      <c r="A303" s="86" t="s">
        <v>20</v>
      </c>
      <c r="B303" s="86" t="s">
        <v>8</v>
      </c>
      <c r="C303" s="87" t="s">
        <v>322</v>
      </c>
      <c r="D303" s="88">
        <v>45022</v>
      </c>
      <c r="E303" s="89">
        <v>0</v>
      </c>
      <c r="F303" s="89">
        <v>0</v>
      </c>
      <c r="G303" s="89">
        <v>100000</v>
      </c>
      <c r="H303" s="89" t="e">
        <f t="shared" si="6"/>
        <v>#REF!</v>
      </c>
      <c r="I303" s="89">
        <v>0</v>
      </c>
      <c r="J303" s="89">
        <v>0</v>
      </c>
      <c r="K303" s="89">
        <v>100000</v>
      </c>
      <c r="L303" s="89">
        <f>L302+Table1[[#This Row],[Sales Invoice ]]-Table1[[#This Row],[Sales Returns]]-Table1[[#This Row],[AR/AP]]</f>
        <v>3934630.01</v>
      </c>
      <c r="M303" s="90" t="s">
        <v>22</v>
      </c>
      <c r="N303" s="90"/>
      <c r="O303" s="90"/>
      <c r="P303" s="90"/>
      <c r="Q303" s="90"/>
      <c r="R303" s="90"/>
    </row>
    <row r="304" ht="15.75" spans="1:18">
      <c r="A304" s="86" t="s">
        <v>20</v>
      </c>
      <c r="B304" s="86" t="s">
        <v>6</v>
      </c>
      <c r="C304" s="87" t="s">
        <v>323</v>
      </c>
      <c r="D304" s="88">
        <v>45023</v>
      </c>
      <c r="E304" s="89">
        <v>44002.75</v>
      </c>
      <c r="F304" s="89">
        <v>0</v>
      </c>
      <c r="G304" s="89">
        <v>0</v>
      </c>
      <c r="H304" s="89" t="e">
        <f t="shared" si="6"/>
        <v>#REF!</v>
      </c>
      <c r="I304" s="89">
        <v>44002.75</v>
      </c>
      <c r="J304" s="89">
        <v>0</v>
      </c>
      <c r="K304" s="89">
        <v>0</v>
      </c>
      <c r="L304" s="89">
        <f>L303+Table1[[#This Row],[Sales Invoice ]]-Table1[[#This Row],[Sales Returns]]-Table1[[#This Row],[AR/AP]]</f>
        <v>3978632.76</v>
      </c>
      <c r="M304" s="90" t="s">
        <v>22</v>
      </c>
      <c r="N304" s="90"/>
      <c r="O304" s="90"/>
      <c r="P304" s="90"/>
      <c r="Q304" s="90"/>
      <c r="R304" s="90"/>
    </row>
    <row r="305" ht="15.75" spans="1:18">
      <c r="A305" s="86" t="s">
        <v>20</v>
      </c>
      <c r="B305" s="86" t="s">
        <v>6</v>
      </c>
      <c r="C305" s="87" t="s">
        <v>324</v>
      </c>
      <c r="D305" s="88">
        <v>45024</v>
      </c>
      <c r="E305" s="89">
        <v>46117.41</v>
      </c>
      <c r="F305" s="89">
        <v>0</v>
      </c>
      <c r="G305" s="89">
        <v>0</v>
      </c>
      <c r="H305" s="89" t="e">
        <f t="shared" si="6"/>
        <v>#REF!</v>
      </c>
      <c r="I305" s="89">
        <v>46117.41</v>
      </c>
      <c r="J305" s="89">
        <v>0</v>
      </c>
      <c r="K305" s="89">
        <v>0</v>
      </c>
      <c r="L305" s="89">
        <f>L304+Table1[[#This Row],[Sales Invoice ]]-Table1[[#This Row],[Sales Returns]]-Table1[[#This Row],[AR/AP]]</f>
        <v>4024750.17</v>
      </c>
      <c r="M305" s="90" t="s">
        <v>22</v>
      </c>
      <c r="N305" s="90"/>
      <c r="O305" s="90"/>
      <c r="P305" s="90"/>
      <c r="Q305" s="90"/>
      <c r="R305" s="90"/>
    </row>
    <row r="306" ht="15.75" spans="1:18">
      <c r="A306" s="86" t="s">
        <v>20</v>
      </c>
      <c r="B306" s="86" t="s">
        <v>6</v>
      </c>
      <c r="C306" s="87" t="s">
        <v>325</v>
      </c>
      <c r="D306" s="88">
        <v>45026</v>
      </c>
      <c r="E306" s="89">
        <v>138390.55</v>
      </c>
      <c r="F306" s="89">
        <v>0</v>
      </c>
      <c r="G306" s="89">
        <v>0</v>
      </c>
      <c r="H306" s="89" t="e">
        <f t="shared" si="6"/>
        <v>#REF!</v>
      </c>
      <c r="I306" s="89">
        <v>138390.55</v>
      </c>
      <c r="J306" s="89">
        <v>0</v>
      </c>
      <c r="K306" s="89">
        <v>0</v>
      </c>
      <c r="L306" s="89">
        <f>L305+Table1[[#This Row],[Sales Invoice ]]-Table1[[#This Row],[Sales Returns]]-Table1[[#This Row],[AR/AP]]</f>
        <v>4163140.72</v>
      </c>
      <c r="M306" s="90" t="s">
        <v>22</v>
      </c>
      <c r="N306" s="90"/>
      <c r="O306" s="90"/>
      <c r="P306" s="90"/>
      <c r="Q306" s="90"/>
      <c r="R306" s="90"/>
    </row>
    <row r="307" ht="15.75" spans="1:18">
      <c r="A307" s="86" t="s">
        <v>20</v>
      </c>
      <c r="B307" s="86" t="s">
        <v>8</v>
      </c>
      <c r="C307" s="87" t="s">
        <v>326</v>
      </c>
      <c r="D307" s="88">
        <v>45026</v>
      </c>
      <c r="E307" s="89">
        <v>0</v>
      </c>
      <c r="F307" s="89">
        <v>0</v>
      </c>
      <c r="G307" s="89">
        <v>200000</v>
      </c>
      <c r="H307" s="89" t="e">
        <f t="shared" si="6"/>
        <v>#REF!</v>
      </c>
      <c r="I307" s="89">
        <v>0</v>
      </c>
      <c r="J307" s="89">
        <v>0</v>
      </c>
      <c r="K307" s="89">
        <v>200000</v>
      </c>
      <c r="L307" s="89">
        <f>L306+Table1[[#This Row],[Sales Invoice ]]-Table1[[#This Row],[Sales Returns]]-Table1[[#This Row],[AR/AP]]</f>
        <v>3963140.72</v>
      </c>
      <c r="M307" s="90" t="s">
        <v>22</v>
      </c>
      <c r="N307" s="90"/>
      <c r="O307" s="90"/>
      <c r="P307" s="90"/>
      <c r="Q307" s="90"/>
      <c r="R307" s="90"/>
    </row>
    <row r="308" ht="15.75" spans="1:18">
      <c r="A308" s="86" t="s">
        <v>20</v>
      </c>
      <c r="B308" s="86" t="s">
        <v>6</v>
      </c>
      <c r="C308" s="87" t="s">
        <v>327</v>
      </c>
      <c r="D308" s="88">
        <v>45027</v>
      </c>
      <c r="E308" s="89">
        <v>45438.21</v>
      </c>
      <c r="F308" s="89">
        <v>0</v>
      </c>
      <c r="G308" s="89">
        <v>0</v>
      </c>
      <c r="H308" s="89" t="e">
        <f t="shared" si="6"/>
        <v>#REF!</v>
      </c>
      <c r="I308" s="89">
        <v>45438.21</v>
      </c>
      <c r="J308" s="89">
        <v>0</v>
      </c>
      <c r="K308" s="89">
        <v>0</v>
      </c>
      <c r="L308" s="89">
        <f>L307+Table1[[#This Row],[Sales Invoice ]]-Table1[[#This Row],[Sales Returns]]-Table1[[#This Row],[AR/AP]]</f>
        <v>4008578.93</v>
      </c>
      <c r="M308" s="90" t="s">
        <v>22</v>
      </c>
      <c r="N308" s="90"/>
      <c r="O308" s="90"/>
      <c r="P308" s="90"/>
      <c r="Q308" s="90"/>
      <c r="R308" s="90"/>
    </row>
    <row r="309" ht="15.75" spans="1:18">
      <c r="A309" s="86" t="s">
        <v>20</v>
      </c>
      <c r="B309" s="86" t="s">
        <v>8</v>
      </c>
      <c r="C309" s="87" t="s">
        <v>328</v>
      </c>
      <c r="D309" s="88">
        <v>45029</v>
      </c>
      <c r="E309" s="89">
        <v>0</v>
      </c>
      <c r="F309" s="89">
        <v>0</v>
      </c>
      <c r="G309" s="89">
        <v>100000</v>
      </c>
      <c r="H309" s="89" t="e">
        <f t="shared" si="6"/>
        <v>#REF!</v>
      </c>
      <c r="I309" s="89">
        <v>0</v>
      </c>
      <c r="J309" s="89">
        <v>0</v>
      </c>
      <c r="K309" s="89">
        <v>100000</v>
      </c>
      <c r="L309" s="89">
        <f>L308+Table1[[#This Row],[Sales Invoice ]]-Table1[[#This Row],[Sales Returns]]-Table1[[#This Row],[AR/AP]]</f>
        <v>3908578.93</v>
      </c>
      <c r="M309" s="90" t="s">
        <v>22</v>
      </c>
      <c r="N309" s="90"/>
      <c r="O309" s="90"/>
      <c r="P309" s="90"/>
      <c r="Q309" s="90"/>
      <c r="R309" s="90"/>
    </row>
    <row r="310" ht="15.75" spans="1:18">
      <c r="A310" s="86" t="s">
        <v>20</v>
      </c>
      <c r="B310" s="86" t="s">
        <v>6</v>
      </c>
      <c r="C310" s="87" t="s">
        <v>329</v>
      </c>
      <c r="D310" s="88">
        <v>45031</v>
      </c>
      <c r="E310" s="89">
        <v>44083.46</v>
      </c>
      <c r="F310" s="89">
        <v>0</v>
      </c>
      <c r="G310" s="89">
        <v>0</v>
      </c>
      <c r="H310" s="89" t="e">
        <f t="shared" si="6"/>
        <v>#REF!</v>
      </c>
      <c r="I310" s="89">
        <v>44083.46</v>
      </c>
      <c r="J310" s="89">
        <v>0</v>
      </c>
      <c r="K310" s="89">
        <v>0</v>
      </c>
      <c r="L310" s="89">
        <f>L309+Table1[[#This Row],[Sales Invoice ]]-Table1[[#This Row],[Sales Returns]]-Table1[[#This Row],[AR/AP]]</f>
        <v>3952662.39</v>
      </c>
      <c r="M310" s="90" t="s">
        <v>22</v>
      </c>
      <c r="N310" s="90"/>
      <c r="O310" s="90"/>
      <c r="P310" s="90"/>
      <c r="Q310" s="90"/>
      <c r="R310" s="90"/>
    </row>
    <row r="311" ht="15.75" spans="1:18">
      <c r="A311" s="86" t="s">
        <v>20</v>
      </c>
      <c r="B311" s="86" t="s">
        <v>6</v>
      </c>
      <c r="C311" s="87" t="s">
        <v>330</v>
      </c>
      <c r="D311" s="88">
        <v>45033</v>
      </c>
      <c r="E311" s="89">
        <v>103127.87</v>
      </c>
      <c r="F311" s="89">
        <v>0</v>
      </c>
      <c r="G311" s="89">
        <v>0</v>
      </c>
      <c r="H311" s="89" t="e">
        <f t="shared" si="6"/>
        <v>#REF!</v>
      </c>
      <c r="I311" s="89">
        <v>103127.87</v>
      </c>
      <c r="J311" s="89">
        <v>0</v>
      </c>
      <c r="K311" s="89">
        <v>0</v>
      </c>
      <c r="L311" s="89">
        <f>L310+Table1[[#This Row],[Sales Invoice ]]-Table1[[#This Row],[Sales Returns]]-Table1[[#This Row],[AR/AP]]</f>
        <v>4055790.26</v>
      </c>
      <c r="M311" s="90" t="s">
        <v>22</v>
      </c>
      <c r="N311" s="90"/>
      <c r="O311" s="90"/>
      <c r="P311" s="90"/>
      <c r="Q311" s="90"/>
      <c r="R311" s="90"/>
    </row>
    <row r="312" ht="15.75" spans="1:18">
      <c r="A312" s="86" t="s">
        <v>20</v>
      </c>
      <c r="B312" s="86" t="s">
        <v>8</v>
      </c>
      <c r="C312" s="87" t="s">
        <v>331</v>
      </c>
      <c r="D312" s="88">
        <v>45033</v>
      </c>
      <c r="E312" s="89">
        <v>0</v>
      </c>
      <c r="F312" s="89">
        <v>0</v>
      </c>
      <c r="G312" s="89">
        <v>200000</v>
      </c>
      <c r="H312" s="89" t="e">
        <f t="shared" si="6"/>
        <v>#REF!</v>
      </c>
      <c r="I312" s="89">
        <v>0</v>
      </c>
      <c r="J312" s="89">
        <v>0</v>
      </c>
      <c r="K312" s="89">
        <v>200000</v>
      </c>
      <c r="L312" s="89">
        <f>L311+Table1[[#This Row],[Sales Invoice ]]-Table1[[#This Row],[Sales Returns]]-Table1[[#This Row],[AR/AP]]</f>
        <v>3855790.26</v>
      </c>
      <c r="M312" s="90" t="s">
        <v>22</v>
      </c>
      <c r="N312" s="90"/>
      <c r="O312" s="90"/>
      <c r="P312" s="90"/>
      <c r="Q312" s="90"/>
      <c r="R312" s="90"/>
    </row>
    <row r="313" ht="15.75" spans="1:18">
      <c r="A313" s="86" t="s">
        <v>20</v>
      </c>
      <c r="B313" s="86" t="s">
        <v>6</v>
      </c>
      <c r="C313" s="87" t="s">
        <v>332</v>
      </c>
      <c r="D313" s="88">
        <v>45035</v>
      </c>
      <c r="E313" s="89">
        <v>107214.22</v>
      </c>
      <c r="F313" s="89">
        <v>0</v>
      </c>
      <c r="G313" s="89">
        <v>0</v>
      </c>
      <c r="H313" s="89" t="e">
        <f t="shared" si="6"/>
        <v>#REF!</v>
      </c>
      <c r="I313" s="89">
        <v>107214.22</v>
      </c>
      <c r="J313" s="89">
        <v>0</v>
      </c>
      <c r="K313" s="89">
        <v>0</v>
      </c>
      <c r="L313" s="89">
        <f>L312+Table1[[#This Row],[Sales Invoice ]]-Table1[[#This Row],[Sales Returns]]-Table1[[#This Row],[AR/AP]]</f>
        <v>3963004.48</v>
      </c>
      <c r="M313" s="90" t="s">
        <v>22</v>
      </c>
      <c r="N313" s="90"/>
      <c r="O313" s="90"/>
      <c r="P313" s="90"/>
      <c r="Q313" s="90"/>
      <c r="R313" s="90"/>
    </row>
    <row r="314" ht="15.75" spans="1:18">
      <c r="A314" s="86" t="s">
        <v>20</v>
      </c>
      <c r="B314" s="86" t="s">
        <v>8</v>
      </c>
      <c r="C314" s="87" t="s">
        <v>333</v>
      </c>
      <c r="D314" s="88">
        <v>45035</v>
      </c>
      <c r="E314" s="89">
        <v>0</v>
      </c>
      <c r="F314" s="89">
        <v>0</v>
      </c>
      <c r="G314" s="89">
        <v>200000</v>
      </c>
      <c r="H314" s="89" t="e">
        <f t="shared" si="6"/>
        <v>#REF!</v>
      </c>
      <c r="I314" s="89">
        <v>0</v>
      </c>
      <c r="J314" s="89">
        <v>0</v>
      </c>
      <c r="K314" s="89">
        <v>200000</v>
      </c>
      <c r="L314" s="89">
        <f>L313+Table1[[#This Row],[Sales Invoice ]]-Table1[[#This Row],[Sales Returns]]-Table1[[#This Row],[AR/AP]]</f>
        <v>3763004.48</v>
      </c>
      <c r="M314" s="90" t="s">
        <v>22</v>
      </c>
      <c r="N314" s="90"/>
      <c r="O314" s="90"/>
      <c r="P314" s="90"/>
      <c r="Q314" s="90"/>
      <c r="R314" s="90"/>
    </row>
    <row r="315" ht="15.75" spans="1:18">
      <c r="A315" s="86" t="s">
        <v>20</v>
      </c>
      <c r="B315" s="86" t="s">
        <v>6</v>
      </c>
      <c r="C315" s="87" t="s">
        <v>334</v>
      </c>
      <c r="D315" s="88">
        <v>45037</v>
      </c>
      <c r="E315" s="89">
        <v>137270.08</v>
      </c>
      <c r="F315" s="89">
        <v>0</v>
      </c>
      <c r="G315" s="89">
        <v>0</v>
      </c>
      <c r="H315" s="89" t="e">
        <f t="shared" si="6"/>
        <v>#REF!</v>
      </c>
      <c r="I315" s="89">
        <v>137270.08</v>
      </c>
      <c r="J315" s="89">
        <v>0</v>
      </c>
      <c r="K315" s="89">
        <v>0</v>
      </c>
      <c r="L315" s="89">
        <f>L314+Table1[[#This Row],[Sales Invoice ]]-Table1[[#This Row],[Sales Returns]]-Table1[[#This Row],[AR/AP]]</f>
        <v>3900274.56</v>
      </c>
      <c r="M315" s="90" t="s">
        <v>22</v>
      </c>
      <c r="N315" s="90"/>
      <c r="O315" s="90"/>
      <c r="P315" s="90"/>
      <c r="Q315" s="90"/>
      <c r="R315" s="90"/>
    </row>
    <row r="316" ht="15.75" spans="1:18">
      <c r="A316" s="86" t="s">
        <v>20</v>
      </c>
      <c r="B316" s="86" t="s">
        <v>8</v>
      </c>
      <c r="C316" s="87" t="s">
        <v>335</v>
      </c>
      <c r="D316" s="88">
        <v>45040</v>
      </c>
      <c r="E316" s="89">
        <v>0</v>
      </c>
      <c r="F316" s="89">
        <v>0</v>
      </c>
      <c r="G316" s="89">
        <v>100000</v>
      </c>
      <c r="H316" s="89" t="e">
        <f t="shared" si="6"/>
        <v>#REF!</v>
      </c>
      <c r="I316" s="89">
        <v>0</v>
      </c>
      <c r="J316" s="89">
        <v>0</v>
      </c>
      <c r="K316" s="89">
        <v>100000</v>
      </c>
      <c r="L316" s="89">
        <f>L315+Table1[[#This Row],[Sales Invoice ]]-Table1[[#This Row],[Sales Returns]]-Table1[[#This Row],[AR/AP]]</f>
        <v>3800274.56</v>
      </c>
      <c r="M316" s="90" t="s">
        <v>22</v>
      </c>
      <c r="N316" s="90"/>
      <c r="O316" s="90"/>
      <c r="P316" s="90"/>
      <c r="Q316" s="90"/>
      <c r="R316" s="90"/>
    </row>
    <row r="317" ht="15.75" spans="1:18">
      <c r="A317" s="86" t="s">
        <v>20</v>
      </c>
      <c r="B317" s="86" t="s">
        <v>6</v>
      </c>
      <c r="C317" s="87" t="s">
        <v>336</v>
      </c>
      <c r="D317" s="88">
        <v>45042</v>
      </c>
      <c r="E317" s="89">
        <v>309882.24</v>
      </c>
      <c r="F317" s="89">
        <v>0</v>
      </c>
      <c r="G317" s="89">
        <v>0</v>
      </c>
      <c r="H317" s="89" t="e">
        <f t="shared" si="6"/>
        <v>#REF!</v>
      </c>
      <c r="I317" s="89">
        <v>0</v>
      </c>
      <c r="J317" s="89">
        <v>0</v>
      </c>
      <c r="K317" s="89">
        <v>0</v>
      </c>
      <c r="L317" s="89">
        <f>L316+Table1[[#This Row],[Sales Invoice ]]-Table1[[#This Row],[Sales Returns]]-Table1[[#This Row],[AR/AP]]</f>
        <v>3800274.56</v>
      </c>
      <c r="M317" s="90" t="s">
        <v>181</v>
      </c>
      <c r="N317" s="89">
        <f>E317</f>
        <v>309882.24</v>
      </c>
      <c r="O317" s="89">
        <f>F317</f>
        <v>0</v>
      </c>
      <c r="P317" s="89">
        <f>G317</f>
        <v>0</v>
      </c>
      <c r="Q317" s="90"/>
      <c r="R317" s="90"/>
    </row>
    <row r="318" ht="15.75" spans="1:18">
      <c r="A318" s="86" t="s">
        <v>20</v>
      </c>
      <c r="B318" s="86" t="s">
        <v>8</v>
      </c>
      <c r="C318" s="87" t="s">
        <v>337</v>
      </c>
      <c r="D318" s="88">
        <v>45044</v>
      </c>
      <c r="E318" s="89">
        <v>0</v>
      </c>
      <c r="F318" s="89">
        <v>0</v>
      </c>
      <c r="G318" s="89">
        <v>200000</v>
      </c>
      <c r="H318" s="89" t="e">
        <f t="shared" si="6"/>
        <v>#REF!</v>
      </c>
      <c r="I318" s="89">
        <v>0</v>
      </c>
      <c r="J318" s="89">
        <v>0</v>
      </c>
      <c r="K318" s="89">
        <v>200000</v>
      </c>
      <c r="L318" s="89">
        <f>L317+Table1[[#This Row],[Sales Invoice ]]-Table1[[#This Row],[Sales Returns]]-Table1[[#This Row],[AR/AP]]</f>
        <v>3600274.56</v>
      </c>
      <c r="M318" s="90" t="s">
        <v>22</v>
      </c>
      <c r="N318" s="90"/>
      <c r="O318" s="90"/>
      <c r="P318" s="90"/>
      <c r="Q318" s="90"/>
      <c r="R318" s="90"/>
    </row>
    <row r="319" ht="15.75" spans="1:18">
      <c r="A319" s="86" t="s">
        <v>20</v>
      </c>
      <c r="B319" s="86" t="s">
        <v>8</v>
      </c>
      <c r="C319" s="87" t="s">
        <v>338</v>
      </c>
      <c r="D319" s="88">
        <v>45055</v>
      </c>
      <c r="E319" s="89">
        <v>0</v>
      </c>
      <c r="F319" s="89">
        <v>0</v>
      </c>
      <c r="G319" s="89">
        <v>200000</v>
      </c>
      <c r="H319" s="89" t="e">
        <f t="shared" si="6"/>
        <v>#REF!</v>
      </c>
      <c r="I319" s="89">
        <v>0</v>
      </c>
      <c r="J319" s="89">
        <v>0</v>
      </c>
      <c r="K319" s="89">
        <v>0</v>
      </c>
      <c r="L319" s="89">
        <f>L318+Table1[[#This Row],[Sales Invoice ]]-Table1[[#This Row],[Sales Returns]]-Table1[[#This Row],[AR/AP]]</f>
        <v>3600274.56</v>
      </c>
      <c r="M319" s="90" t="s">
        <v>181</v>
      </c>
      <c r="N319" s="90"/>
      <c r="O319" s="90"/>
      <c r="P319" s="89">
        <v>200000</v>
      </c>
      <c r="Q319" s="90"/>
      <c r="R319" s="90"/>
    </row>
    <row r="320" ht="15.75" spans="1:18">
      <c r="A320" s="86" t="s">
        <v>20</v>
      </c>
      <c r="B320" s="86" t="s">
        <v>6</v>
      </c>
      <c r="C320" s="87" t="s">
        <v>339</v>
      </c>
      <c r="D320" s="88">
        <v>45056</v>
      </c>
      <c r="E320" s="89">
        <v>191602.09</v>
      </c>
      <c r="F320" s="89">
        <v>0</v>
      </c>
      <c r="G320" s="89">
        <v>0</v>
      </c>
      <c r="H320" s="89" t="e">
        <f t="shared" si="6"/>
        <v>#REF!</v>
      </c>
      <c r="I320" s="89">
        <v>0</v>
      </c>
      <c r="J320" s="89">
        <v>0</v>
      </c>
      <c r="K320" s="89">
        <v>0</v>
      </c>
      <c r="L320" s="89">
        <f>L319+Table1[[#This Row],[Sales Invoice ]]-Table1[[#This Row],[Sales Returns]]-Table1[[#This Row],[AR/AP]]</f>
        <v>3600274.56</v>
      </c>
      <c r="M320" s="90" t="s">
        <v>181</v>
      </c>
      <c r="N320" s="89">
        <f>E320</f>
        <v>191602.09</v>
      </c>
      <c r="O320" s="89">
        <f>F320</f>
        <v>0</v>
      </c>
      <c r="P320" s="89">
        <f>G320</f>
        <v>0</v>
      </c>
      <c r="Q320" s="90"/>
      <c r="R320" s="90"/>
    </row>
    <row r="321" ht="15.75" spans="1:18">
      <c r="A321" s="86" t="s">
        <v>20</v>
      </c>
      <c r="B321" s="86" t="s">
        <v>6</v>
      </c>
      <c r="C321" s="87" t="s">
        <v>340</v>
      </c>
      <c r="D321" s="88">
        <v>45056</v>
      </c>
      <c r="E321" s="89">
        <v>629480.45</v>
      </c>
      <c r="F321" s="89">
        <v>0</v>
      </c>
      <c r="G321" s="89">
        <v>0</v>
      </c>
      <c r="H321" s="89" t="e">
        <f t="shared" si="6"/>
        <v>#REF!</v>
      </c>
      <c r="I321" s="89">
        <v>629480.45</v>
      </c>
      <c r="J321" s="89">
        <v>0</v>
      </c>
      <c r="K321" s="89">
        <v>0</v>
      </c>
      <c r="L321" s="89">
        <f>L320+Table1[[#This Row],[Sales Invoice ]]-Table1[[#This Row],[Sales Returns]]-Table1[[#This Row],[AR/AP]]</f>
        <v>4229755.01</v>
      </c>
      <c r="M321" s="90" t="s">
        <v>22</v>
      </c>
      <c r="N321" s="90"/>
      <c r="O321" s="90"/>
      <c r="P321" s="90"/>
      <c r="Q321" s="90"/>
      <c r="R321" s="90"/>
    </row>
    <row r="322" ht="15.75" spans="1:18">
      <c r="A322" s="86" t="s">
        <v>20</v>
      </c>
      <c r="B322" s="86" t="s">
        <v>8</v>
      </c>
      <c r="C322" s="87" t="s">
        <v>341</v>
      </c>
      <c r="D322" s="88">
        <v>45056</v>
      </c>
      <c r="E322" s="89">
        <v>0</v>
      </c>
      <c r="F322" s="89">
        <v>0</v>
      </c>
      <c r="G322" s="89">
        <v>100000</v>
      </c>
      <c r="H322" s="89" t="e">
        <f t="shared" si="6"/>
        <v>#REF!</v>
      </c>
      <c r="I322" s="89">
        <v>0</v>
      </c>
      <c r="J322" s="89">
        <v>0</v>
      </c>
      <c r="K322" s="89">
        <v>100000</v>
      </c>
      <c r="L322" s="89">
        <f>L321+Table1[[#This Row],[Sales Invoice ]]-Table1[[#This Row],[Sales Returns]]-Table1[[#This Row],[AR/AP]]</f>
        <v>4129755.01</v>
      </c>
      <c r="M322" s="90" t="s">
        <v>22</v>
      </c>
      <c r="N322" s="90"/>
      <c r="O322" s="90"/>
      <c r="P322" s="90"/>
      <c r="Q322" s="90"/>
      <c r="R322" s="90"/>
    </row>
    <row r="323" ht="15.75" spans="1:18">
      <c r="A323" s="86" t="s">
        <v>20</v>
      </c>
      <c r="B323" s="86" t="s">
        <v>6</v>
      </c>
      <c r="C323" s="87" t="s">
        <v>342</v>
      </c>
      <c r="D323" s="88">
        <v>45061</v>
      </c>
      <c r="E323" s="89">
        <v>198653.69</v>
      </c>
      <c r="F323" s="89">
        <v>0</v>
      </c>
      <c r="G323" s="89">
        <v>0</v>
      </c>
      <c r="H323" s="89" t="e">
        <f t="shared" si="6"/>
        <v>#REF!</v>
      </c>
      <c r="I323" s="89">
        <v>198653.69</v>
      </c>
      <c r="J323" s="89">
        <v>0</v>
      </c>
      <c r="K323" s="89">
        <v>0</v>
      </c>
      <c r="L323" s="89">
        <f>L322+Table1[[#This Row],[Sales Invoice ]]-Table1[[#This Row],[Sales Returns]]-Table1[[#This Row],[AR/AP]]</f>
        <v>4328408.7</v>
      </c>
      <c r="M323" s="90" t="s">
        <v>22</v>
      </c>
      <c r="N323" s="90"/>
      <c r="O323" s="90"/>
      <c r="P323" s="90"/>
      <c r="Q323" s="90"/>
      <c r="R323" s="90"/>
    </row>
    <row r="324" ht="15.75" spans="1:18">
      <c r="A324" s="86" t="s">
        <v>20</v>
      </c>
      <c r="B324" s="86" t="s">
        <v>8</v>
      </c>
      <c r="C324" s="87" t="s">
        <v>343</v>
      </c>
      <c r="D324" s="88">
        <v>45061</v>
      </c>
      <c r="E324" s="89">
        <v>0</v>
      </c>
      <c r="F324" s="89">
        <v>0</v>
      </c>
      <c r="G324" s="89">
        <v>280000</v>
      </c>
      <c r="H324" s="89" t="e">
        <f t="shared" si="6"/>
        <v>#REF!</v>
      </c>
      <c r="I324" s="89">
        <v>0</v>
      </c>
      <c r="J324" s="89">
        <v>0</v>
      </c>
      <c r="K324" s="89">
        <v>280000</v>
      </c>
      <c r="L324" s="89">
        <f>L323+Table1[[#This Row],[Sales Invoice ]]-Table1[[#This Row],[Sales Returns]]-Table1[[#This Row],[AR/AP]]</f>
        <v>4048408.7</v>
      </c>
      <c r="M324" s="90" t="s">
        <v>22</v>
      </c>
      <c r="N324" s="90"/>
      <c r="O324" s="90"/>
      <c r="P324" s="90"/>
      <c r="Q324" s="90"/>
      <c r="R324" s="90"/>
    </row>
    <row r="325" ht="15.75" spans="1:18">
      <c r="A325" s="86" t="s">
        <v>20</v>
      </c>
      <c r="B325" s="86" t="s">
        <v>6</v>
      </c>
      <c r="C325" s="87" t="s">
        <v>344</v>
      </c>
      <c r="D325" s="88">
        <v>45063</v>
      </c>
      <c r="E325" s="89">
        <v>257914.9</v>
      </c>
      <c r="F325" s="89">
        <v>0</v>
      </c>
      <c r="G325" s="89">
        <v>0</v>
      </c>
      <c r="H325" s="89" t="e">
        <f t="shared" si="6"/>
        <v>#REF!</v>
      </c>
      <c r="I325" s="89">
        <v>257914.9</v>
      </c>
      <c r="J325" s="89">
        <v>0</v>
      </c>
      <c r="K325" s="89">
        <v>0</v>
      </c>
      <c r="L325" s="89">
        <f>L324+Table1[[#This Row],[Sales Invoice ]]-Table1[[#This Row],[Sales Returns]]-Table1[[#This Row],[AR/AP]]</f>
        <v>4306323.6</v>
      </c>
      <c r="M325" s="90" t="s">
        <v>22</v>
      </c>
      <c r="N325" s="90"/>
      <c r="O325" s="90"/>
      <c r="P325" s="90"/>
      <c r="Q325" s="90"/>
      <c r="R325" s="90"/>
    </row>
    <row r="326" ht="15.75" spans="1:18">
      <c r="A326" s="86" t="s">
        <v>20</v>
      </c>
      <c r="B326" s="86" t="s">
        <v>8</v>
      </c>
      <c r="C326" s="87" t="s">
        <v>345</v>
      </c>
      <c r="D326" s="88">
        <v>45064</v>
      </c>
      <c r="E326" s="89">
        <v>0</v>
      </c>
      <c r="F326" s="89">
        <v>0</v>
      </c>
      <c r="G326" s="89">
        <v>100000</v>
      </c>
      <c r="H326" s="89" t="e">
        <f t="shared" si="6"/>
        <v>#REF!</v>
      </c>
      <c r="I326" s="89">
        <v>0</v>
      </c>
      <c r="J326" s="89">
        <v>0</v>
      </c>
      <c r="K326" s="89">
        <v>0</v>
      </c>
      <c r="L326" s="89">
        <f>L325+Table1[[#This Row],[Sales Invoice ]]-Table1[[#This Row],[Sales Returns]]-Table1[[#This Row],[AR/AP]]</f>
        <v>4306323.6</v>
      </c>
      <c r="M326" s="90" t="s">
        <v>181</v>
      </c>
      <c r="N326" s="90"/>
      <c r="O326" s="90"/>
      <c r="P326" s="89">
        <v>100000</v>
      </c>
      <c r="Q326" s="90"/>
      <c r="R326" s="90"/>
    </row>
    <row r="327" ht="15.75" spans="1:18">
      <c r="A327" s="86" t="s">
        <v>20</v>
      </c>
      <c r="B327" s="86" t="s">
        <v>6</v>
      </c>
      <c r="C327" s="87" t="s">
        <v>346</v>
      </c>
      <c r="D327" s="88">
        <v>45066</v>
      </c>
      <c r="E327" s="89">
        <v>243633.89</v>
      </c>
      <c r="F327" s="89">
        <v>0</v>
      </c>
      <c r="G327" s="89">
        <v>0</v>
      </c>
      <c r="H327" s="89" t="e">
        <f t="shared" si="6"/>
        <v>#REF!</v>
      </c>
      <c r="I327" s="89">
        <v>243633.89</v>
      </c>
      <c r="J327" s="89">
        <v>0</v>
      </c>
      <c r="K327" s="89">
        <v>0</v>
      </c>
      <c r="L327" s="89">
        <f>L326+Table1[[#This Row],[Sales Invoice ]]-Table1[[#This Row],[Sales Returns]]-Table1[[#This Row],[AR/AP]]</f>
        <v>4549957.49</v>
      </c>
      <c r="M327" s="90" t="s">
        <v>22</v>
      </c>
      <c r="N327" s="90"/>
      <c r="O327" s="90"/>
      <c r="P327" s="90"/>
      <c r="Q327" s="90"/>
      <c r="R327" s="90"/>
    </row>
    <row r="328" ht="15.75" spans="1:18">
      <c r="A328" s="86" t="s">
        <v>20</v>
      </c>
      <c r="B328" s="86" t="s">
        <v>6</v>
      </c>
      <c r="C328" s="87" t="s">
        <v>347</v>
      </c>
      <c r="D328" s="88">
        <v>45066</v>
      </c>
      <c r="E328" s="89">
        <v>630898.22</v>
      </c>
      <c r="F328" s="89">
        <v>0</v>
      </c>
      <c r="G328" s="89">
        <v>0</v>
      </c>
      <c r="H328" s="89" t="e">
        <f t="shared" si="6"/>
        <v>#REF!</v>
      </c>
      <c r="I328" s="89">
        <v>0</v>
      </c>
      <c r="J328" s="89">
        <v>0</v>
      </c>
      <c r="K328" s="89">
        <v>0</v>
      </c>
      <c r="L328" s="89">
        <f>L327+Table1[[#This Row],[Sales Invoice ]]-Table1[[#This Row],[Sales Returns]]-Table1[[#This Row],[AR/AP]]</f>
        <v>4549957.49</v>
      </c>
      <c r="M328" s="90" t="s">
        <v>181</v>
      </c>
      <c r="N328" s="89">
        <f t="shared" ref="N328:P329" si="7">E328</f>
        <v>630898.22</v>
      </c>
      <c r="O328" s="89">
        <f t="shared" si="7"/>
        <v>0</v>
      </c>
      <c r="P328" s="89">
        <f t="shared" si="7"/>
        <v>0</v>
      </c>
      <c r="Q328" s="90"/>
      <c r="R328" s="90"/>
    </row>
    <row r="329" ht="15.75" spans="1:18">
      <c r="A329" s="86" t="s">
        <v>20</v>
      </c>
      <c r="B329" s="86" t="s">
        <v>6</v>
      </c>
      <c r="C329" s="87" t="s">
        <v>348</v>
      </c>
      <c r="D329" s="88">
        <v>45068</v>
      </c>
      <c r="E329" s="89">
        <v>232684.91</v>
      </c>
      <c r="F329" s="89">
        <v>0</v>
      </c>
      <c r="G329" s="89">
        <v>0</v>
      </c>
      <c r="H329" s="89" t="e">
        <f t="shared" si="6"/>
        <v>#REF!</v>
      </c>
      <c r="I329" s="89">
        <v>0</v>
      </c>
      <c r="J329" s="89">
        <v>0</v>
      </c>
      <c r="K329" s="89">
        <v>0</v>
      </c>
      <c r="L329" s="89">
        <f>L328+Table1[[#This Row],[Sales Invoice ]]-Table1[[#This Row],[Sales Returns]]-Table1[[#This Row],[AR/AP]]</f>
        <v>4549957.49</v>
      </c>
      <c r="M329" s="90" t="s">
        <v>181</v>
      </c>
      <c r="N329" s="89">
        <f t="shared" si="7"/>
        <v>232684.91</v>
      </c>
      <c r="O329" s="89">
        <f t="shared" si="7"/>
        <v>0</v>
      </c>
      <c r="P329" s="89">
        <f t="shared" si="7"/>
        <v>0</v>
      </c>
      <c r="Q329" s="90"/>
      <c r="R329" s="90"/>
    </row>
    <row r="330" ht="15.75" spans="1:18">
      <c r="A330" s="86" t="s">
        <v>20</v>
      </c>
      <c r="B330" s="86" t="s">
        <v>8</v>
      </c>
      <c r="C330" s="87" t="s">
        <v>349</v>
      </c>
      <c r="D330" s="88">
        <v>45068</v>
      </c>
      <c r="E330" s="89">
        <v>0</v>
      </c>
      <c r="F330" s="89">
        <v>0</v>
      </c>
      <c r="G330" s="89">
        <v>220000</v>
      </c>
      <c r="H330" s="89" t="e">
        <f t="shared" si="6"/>
        <v>#REF!</v>
      </c>
      <c r="I330" s="89">
        <v>0</v>
      </c>
      <c r="J330" s="89">
        <v>0</v>
      </c>
      <c r="K330" s="89">
        <v>220000</v>
      </c>
      <c r="L330" s="89">
        <f>L329+Table1[[#This Row],[Sales Invoice ]]-Table1[[#This Row],[Sales Returns]]-Table1[[#This Row],[AR/AP]]</f>
        <v>4329957.49</v>
      </c>
      <c r="M330" s="90" t="s">
        <v>22</v>
      </c>
      <c r="N330" s="90"/>
      <c r="O330" s="90"/>
      <c r="P330" s="90"/>
      <c r="Q330" s="90"/>
      <c r="R330" s="90"/>
    </row>
    <row r="331" ht="15.75" spans="1:18">
      <c r="A331" s="86" t="s">
        <v>20</v>
      </c>
      <c r="B331" s="86" t="s">
        <v>6</v>
      </c>
      <c r="C331" s="87" t="s">
        <v>350</v>
      </c>
      <c r="D331" s="88">
        <v>45070</v>
      </c>
      <c r="E331" s="89">
        <v>847787.89</v>
      </c>
      <c r="F331" s="89">
        <v>0</v>
      </c>
      <c r="G331" s="89">
        <v>0</v>
      </c>
      <c r="H331" s="89" t="e">
        <f t="shared" ref="H331:H362" si="8">H330+E331-F331-G331</f>
        <v>#REF!</v>
      </c>
      <c r="I331" s="89">
        <v>0</v>
      </c>
      <c r="J331" s="89">
        <v>0</v>
      </c>
      <c r="K331" s="89">
        <v>0</v>
      </c>
      <c r="L331" s="89">
        <f>L330+Table1[[#This Row],[Sales Invoice ]]-Table1[[#This Row],[Sales Returns]]-Table1[[#This Row],[AR/AP]]</f>
        <v>4329957.49</v>
      </c>
      <c r="M331" s="90" t="s">
        <v>181</v>
      </c>
      <c r="N331" s="89">
        <f>E331</f>
        <v>847787.89</v>
      </c>
      <c r="O331" s="89">
        <f>F331</f>
        <v>0</v>
      </c>
      <c r="P331" s="89">
        <f>G331</f>
        <v>0</v>
      </c>
      <c r="Q331" s="90"/>
      <c r="R331" s="90"/>
    </row>
    <row r="332" ht="15.75" spans="1:18">
      <c r="A332" s="86" t="s">
        <v>20</v>
      </c>
      <c r="B332" s="86" t="s">
        <v>6</v>
      </c>
      <c r="C332" s="87" t="s">
        <v>351</v>
      </c>
      <c r="D332" s="88">
        <v>45070</v>
      </c>
      <c r="E332" s="89">
        <v>441571.31</v>
      </c>
      <c r="F332" s="89">
        <v>0</v>
      </c>
      <c r="G332" s="89">
        <v>0</v>
      </c>
      <c r="H332" s="89" t="e">
        <f t="shared" si="8"/>
        <v>#REF!</v>
      </c>
      <c r="I332" s="89">
        <v>441571.31</v>
      </c>
      <c r="J332" s="89">
        <v>0</v>
      </c>
      <c r="K332" s="89">
        <v>0</v>
      </c>
      <c r="L332" s="89">
        <f>L331+Table1[[#This Row],[Sales Invoice ]]-Table1[[#This Row],[Sales Returns]]-Table1[[#This Row],[AR/AP]]</f>
        <v>4771528.8</v>
      </c>
      <c r="M332" s="90" t="s">
        <v>22</v>
      </c>
      <c r="N332" s="90"/>
      <c r="O332" s="90"/>
      <c r="P332" s="90"/>
      <c r="Q332" s="90"/>
      <c r="R332" s="90"/>
    </row>
    <row r="333" ht="15.75" spans="1:18">
      <c r="A333" s="86" t="s">
        <v>20</v>
      </c>
      <c r="B333" s="86" t="s">
        <v>8</v>
      </c>
      <c r="C333" s="87" t="s">
        <v>352</v>
      </c>
      <c r="D333" s="88">
        <v>45070</v>
      </c>
      <c r="E333" s="89">
        <v>0</v>
      </c>
      <c r="F333" s="89">
        <v>0</v>
      </c>
      <c r="G333" s="89">
        <v>125000</v>
      </c>
      <c r="H333" s="89" t="e">
        <f t="shared" si="8"/>
        <v>#REF!</v>
      </c>
      <c r="I333" s="89">
        <v>0</v>
      </c>
      <c r="J333" s="89">
        <v>0</v>
      </c>
      <c r="K333" s="89">
        <v>0</v>
      </c>
      <c r="L333" s="89">
        <f>L332+Table1[[#This Row],[Sales Invoice ]]-Table1[[#This Row],[Sales Returns]]-Table1[[#This Row],[AR/AP]]</f>
        <v>4771528.8</v>
      </c>
      <c r="M333" s="90" t="s">
        <v>181</v>
      </c>
      <c r="N333" s="90"/>
      <c r="O333" s="90"/>
      <c r="P333" s="89">
        <v>125000</v>
      </c>
      <c r="Q333" s="90"/>
      <c r="R333" s="90"/>
    </row>
    <row r="334" ht="15.75" spans="1:18">
      <c r="A334" s="86" t="s">
        <v>20</v>
      </c>
      <c r="B334" s="86" t="s">
        <v>8</v>
      </c>
      <c r="C334" s="87" t="s">
        <v>353</v>
      </c>
      <c r="D334" s="88">
        <v>45072</v>
      </c>
      <c r="E334" s="89">
        <v>0</v>
      </c>
      <c r="F334" s="89">
        <v>0</v>
      </c>
      <c r="G334" s="89">
        <v>110000</v>
      </c>
      <c r="H334" s="89" t="e">
        <f t="shared" si="8"/>
        <v>#REF!</v>
      </c>
      <c r="I334" s="89">
        <v>0</v>
      </c>
      <c r="J334" s="89">
        <v>0</v>
      </c>
      <c r="K334" s="89">
        <v>110000</v>
      </c>
      <c r="L334" s="89">
        <f>L333+Table1[[#This Row],[Sales Invoice ]]-Table1[[#This Row],[Sales Returns]]-Table1[[#This Row],[AR/AP]]</f>
        <v>4661528.8</v>
      </c>
      <c r="M334" s="90" t="s">
        <v>22</v>
      </c>
      <c r="N334" s="90"/>
      <c r="O334" s="90"/>
      <c r="P334" s="90"/>
      <c r="Q334" s="90"/>
      <c r="R334" s="90"/>
    </row>
    <row r="335" ht="15.75" spans="1:18">
      <c r="A335" s="86" t="s">
        <v>20</v>
      </c>
      <c r="B335" s="86" t="s">
        <v>8</v>
      </c>
      <c r="C335" s="87" t="s">
        <v>354</v>
      </c>
      <c r="D335" s="88">
        <v>45075</v>
      </c>
      <c r="E335" s="89">
        <v>0</v>
      </c>
      <c r="F335" s="89">
        <v>0</v>
      </c>
      <c r="G335" s="89">
        <v>285000</v>
      </c>
      <c r="H335" s="89" t="e">
        <f t="shared" si="8"/>
        <v>#REF!</v>
      </c>
      <c r="I335" s="89">
        <v>0</v>
      </c>
      <c r="J335" s="89">
        <v>0</v>
      </c>
      <c r="K335" s="89">
        <v>285000</v>
      </c>
      <c r="L335" s="89">
        <f>L334+Table1[[#This Row],[Sales Invoice ]]-Table1[[#This Row],[Sales Returns]]-Table1[[#This Row],[AR/AP]]</f>
        <v>4376528.8</v>
      </c>
      <c r="M335" s="90" t="s">
        <v>22</v>
      </c>
      <c r="N335" s="90"/>
      <c r="O335" s="90"/>
      <c r="P335" s="90"/>
      <c r="Q335" s="90"/>
      <c r="R335" s="90"/>
    </row>
    <row r="336" ht="15.75" spans="1:18">
      <c r="A336" s="86" t="s">
        <v>20</v>
      </c>
      <c r="B336" s="86" t="s">
        <v>6</v>
      </c>
      <c r="C336" s="87" t="s">
        <v>355</v>
      </c>
      <c r="D336" s="88">
        <v>45077</v>
      </c>
      <c r="E336" s="89">
        <v>125051.88</v>
      </c>
      <c r="F336" s="89">
        <v>0</v>
      </c>
      <c r="G336" s="89">
        <v>0</v>
      </c>
      <c r="H336" s="89" t="e">
        <f t="shared" si="8"/>
        <v>#REF!</v>
      </c>
      <c r="I336" s="89">
        <v>125051.88</v>
      </c>
      <c r="J336" s="89">
        <v>0</v>
      </c>
      <c r="K336" s="89">
        <v>0</v>
      </c>
      <c r="L336" s="89">
        <f>L335+Table1[[#This Row],[Sales Invoice ]]-Table1[[#This Row],[Sales Returns]]-Table1[[#This Row],[AR/AP]]</f>
        <v>4501580.68</v>
      </c>
      <c r="M336" s="90" t="s">
        <v>22</v>
      </c>
      <c r="N336" s="90"/>
      <c r="O336" s="90"/>
      <c r="P336" s="90"/>
      <c r="Q336" s="90"/>
      <c r="R336" s="90"/>
    </row>
    <row r="337" ht="15.75" spans="1:18">
      <c r="A337" s="86" t="s">
        <v>20</v>
      </c>
      <c r="B337" s="86" t="s">
        <v>8</v>
      </c>
      <c r="C337" s="87" t="s">
        <v>356</v>
      </c>
      <c r="D337" s="88">
        <v>45079</v>
      </c>
      <c r="E337" s="89">
        <v>0</v>
      </c>
      <c r="F337" s="89">
        <v>0</v>
      </c>
      <c r="G337" s="89">
        <v>200000</v>
      </c>
      <c r="H337" s="89" t="e">
        <f t="shared" si="8"/>
        <v>#REF!</v>
      </c>
      <c r="I337" s="89">
        <v>0</v>
      </c>
      <c r="J337" s="89">
        <v>0</v>
      </c>
      <c r="K337" s="89">
        <v>200000</v>
      </c>
      <c r="L337" s="89">
        <f>L336+Table1[[#This Row],[Sales Invoice ]]-Table1[[#This Row],[Sales Returns]]-Table1[[#This Row],[AR/AP]]</f>
        <v>4301580.68</v>
      </c>
      <c r="M337" s="90" t="s">
        <v>22</v>
      </c>
      <c r="N337" s="90"/>
      <c r="O337" s="90"/>
      <c r="P337" s="90"/>
      <c r="Q337" s="90"/>
      <c r="R337" s="90"/>
    </row>
    <row r="338" ht="15.75" spans="1:18">
      <c r="A338" s="86" t="s">
        <v>20</v>
      </c>
      <c r="B338" s="86" t="s">
        <v>6</v>
      </c>
      <c r="C338" s="87" t="s">
        <v>357</v>
      </c>
      <c r="D338" s="88">
        <v>45082</v>
      </c>
      <c r="E338" s="89">
        <v>192895.73</v>
      </c>
      <c r="F338" s="89">
        <v>0</v>
      </c>
      <c r="G338" s="89">
        <v>0</v>
      </c>
      <c r="H338" s="89" t="e">
        <f t="shared" si="8"/>
        <v>#REF!</v>
      </c>
      <c r="I338" s="89">
        <v>192895.73</v>
      </c>
      <c r="J338" s="89">
        <v>0</v>
      </c>
      <c r="K338" s="89">
        <v>0</v>
      </c>
      <c r="L338" s="89">
        <f>L337+Table1[[#This Row],[Sales Invoice ]]-Table1[[#This Row],[Sales Returns]]-Table1[[#This Row],[AR/AP]]</f>
        <v>4494476.41</v>
      </c>
      <c r="M338" s="90" t="s">
        <v>22</v>
      </c>
      <c r="N338" s="90"/>
      <c r="O338" s="90"/>
      <c r="P338" s="90"/>
      <c r="Q338" s="90"/>
      <c r="R338" s="90"/>
    </row>
    <row r="339" ht="15.75" spans="1:18">
      <c r="A339" s="86" t="s">
        <v>20</v>
      </c>
      <c r="B339" s="86" t="s">
        <v>6</v>
      </c>
      <c r="C339" s="87" t="s">
        <v>358</v>
      </c>
      <c r="D339" s="88">
        <v>45082</v>
      </c>
      <c r="E339" s="89">
        <v>274442.81</v>
      </c>
      <c r="F339" s="89">
        <v>0</v>
      </c>
      <c r="G339" s="89">
        <v>0</v>
      </c>
      <c r="H339" s="89" t="e">
        <f t="shared" si="8"/>
        <v>#REF!</v>
      </c>
      <c r="I339" s="89">
        <v>0</v>
      </c>
      <c r="J339" s="89">
        <v>0</v>
      </c>
      <c r="K339" s="89">
        <v>0</v>
      </c>
      <c r="L339" s="89">
        <f>L338+Table1[[#This Row],[Sales Invoice ]]-Table1[[#This Row],[Sales Returns]]-Table1[[#This Row],[AR/AP]]</f>
        <v>4494476.41</v>
      </c>
      <c r="M339" s="90" t="s">
        <v>181</v>
      </c>
      <c r="N339" s="89">
        <f>E339</f>
        <v>274442.81</v>
      </c>
      <c r="O339" s="89">
        <f>F339</f>
        <v>0</v>
      </c>
      <c r="P339" s="89">
        <f>G339</f>
        <v>0</v>
      </c>
      <c r="Q339" s="90"/>
      <c r="R339" s="90"/>
    </row>
    <row r="340" ht="15.75" spans="1:18">
      <c r="A340" s="86" t="s">
        <v>20</v>
      </c>
      <c r="B340" s="86" t="s">
        <v>8</v>
      </c>
      <c r="C340" s="87" t="s">
        <v>359</v>
      </c>
      <c r="D340" s="88">
        <v>45082</v>
      </c>
      <c r="E340" s="89">
        <v>0</v>
      </c>
      <c r="F340" s="89">
        <v>0</v>
      </c>
      <c r="G340" s="89">
        <v>200000</v>
      </c>
      <c r="H340" s="89" t="e">
        <f t="shared" si="8"/>
        <v>#REF!</v>
      </c>
      <c r="I340" s="89">
        <v>0</v>
      </c>
      <c r="J340" s="89">
        <v>0</v>
      </c>
      <c r="K340" s="89">
        <v>200000</v>
      </c>
      <c r="L340" s="89">
        <f>L339+Table1[[#This Row],[Sales Invoice ]]-Table1[[#This Row],[Sales Returns]]-Table1[[#This Row],[AR/AP]]</f>
        <v>4294476.41</v>
      </c>
      <c r="M340" s="90" t="s">
        <v>22</v>
      </c>
      <c r="N340" s="90"/>
      <c r="O340" s="90"/>
      <c r="P340" s="90"/>
      <c r="Q340" s="90"/>
      <c r="R340" s="90"/>
    </row>
    <row r="341" ht="15.75" spans="1:18">
      <c r="A341" s="86" t="s">
        <v>20</v>
      </c>
      <c r="B341" s="86" t="s">
        <v>6</v>
      </c>
      <c r="C341" s="87" t="s">
        <v>360</v>
      </c>
      <c r="D341" s="88">
        <v>45085</v>
      </c>
      <c r="E341" s="89">
        <v>263328.87</v>
      </c>
      <c r="F341" s="89">
        <v>0</v>
      </c>
      <c r="G341" s="89">
        <v>0</v>
      </c>
      <c r="H341" s="89" t="e">
        <f t="shared" si="8"/>
        <v>#REF!</v>
      </c>
      <c r="I341" s="89">
        <v>263328.87</v>
      </c>
      <c r="J341" s="89">
        <v>0</v>
      </c>
      <c r="K341" s="89">
        <v>0</v>
      </c>
      <c r="L341" s="89">
        <f>L340+Table1[[#This Row],[Sales Invoice ]]-Table1[[#This Row],[Sales Returns]]-Table1[[#This Row],[AR/AP]]</f>
        <v>4557805.28</v>
      </c>
      <c r="M341" s="90" t="s">
        <v>22</v>
      </c>
      <c r="N341" s="90"/>
      <c r="O341" s="90"/>
      <c r="P341" s="90"/>
      <c r="Q341" s="90"/>
      <c r="R341" s="90"/>
    </row>
    <row r="342" ht="15.75" spans="1:18">
      <c r="A342" s="86" t="s">
        <v>20</v>
      </c>
      <c r="B342" s="86" t="s">
        <v>6</v>
      </c>
      <c r="C342" s="87" t="s">
        <v>361</v>
      </c>
      <c r="D342" s="88">
        <v>45085</v>
      </c>
      <c r="E342" s="89">
        <v>211968.73</v>
      </c>
      <c r="F342" s="89">
        <v>0</v>
      </c>
      <c r="G342" s="89">
        <v>0</v>
      </c>
      <c r="H342" s="89" t="e">
        <f t="shared" si="8"/>
        <v>#REF!</v>
      </c>
      <c r="I342" s="89">
        <v>0</v>
      </c>
      <c r="J342" s="89">
        <v>0</v>
      </c>
      <c r="K342" s="89">
        <v>0</v>
      </c>
      <c r="L342" s="89">
        <f>L341+Table1[[#This Row],[Sales Invoice ]]-Table1[[#This Row],[Sales Returns]]-Table1[[#This Row],[AR/AP]]</f>
        <v>4557805.28</v>
      </c>
      <c r="M342" s="90" t="s">
        <v>181</v>
      </c>
      <c r="N342" s="89">
        <f>E342</f>
        <v>211968.73</v>
      </c>
      <c r="O342" s="89">
        <f>F342</f>
        <v>0</v>
      </c>
      <c r="P342" s="89">
        <f>G342</f>
        <v>0</v>
      </c>
      <c r="Q342" s="90"/>
      <c r="R342" s="90"/>
    </row>
    <row r="343" ht="15.75" spans="1:18">
      <c r="A343" s="86" t="s">
        <v>20</v>
      </c>
      <c r="B343" s="86" t="s">
        <v>8</v>
      </c>
      <c r="C343" s="87" t="s">
        <v>362</v>
      </c>
      <c r="D343" s="88">
        <v>45086</v>
      </c>
      <c r="E343" s="89">
        <v>0</v>
      </c>
      <c r="F343" s="89">
        <v>0</v>
      </c>
      <c r="G343" s="89">
        <v>180000</v>
      </c>
      <c r="H343" s="89" t="e">
        <f t="shared" si="8"/>
        <v>#REF!</v>
      </c>
      <c r="I343" s="89">
        <v>0</v>
      </c>
      <c r="J343" s="89">
        <v>0</v>
      </c>
      <c r="K343" s="89">
        <v>180000</v>
      </c>
      <c r="L343" s="89">
        <f>L342+Table1[[#This Row],[Sales Invoice ]]-Table1[[#This Row],[Sales Returns]]-Table1[[#This Row],[AR/AP]]</f>
        <v>4377805.28</v>
      </c>
      <c r="M343" s="90" t="s">
        <v>22</v>
      </c>
      <c r="N343" s="90"/>
      <c r="O343" s="90"/>
      <c r="P343" s="90"/>
      <c r="Q343" s="90"/>
      <c r="R343" s="90"/>
    </row>
    <row r="344" ht="15.75" spans="1:18">
      <c r="A344" s="86" t="s">
        <v>20</v>
      </c>
      <c r="B344" s="86" t="s">
        <v>6</v>
      </c>
      <c r="C344" s="87" t="s">
        <v>363</v>
      </c>
      <c r="D344" s="88">
        <v>45087</v>
      </c>
      <c r="E344" s="89">
        <v>192120.87</v>
      </c>
      <c r="F344" s="89">
        <v>0</v>
      </c>
      <c r="G344" s="89">
        <v>0</v>
      </c>
      <c r="H344" s="89" t="e">
        <f t="shared" si="8"/>
        <v>#REF!</v>
      </c>
      <c r="I344" s="89">
        <v>192120.87</v>
      </c>
      <c r="J344" s="89">
        <v>0</v>
      </c>
      <c r="K344" s="89">
        <v>0</v>
      </c>
      <c r="L344" s="89">
        <f>L343+Table1[[#This Row],[Sales Invoice ]]-Table1[[#This Row],[Sales Returns]]-Table1[[#This Row],[AR/AP]]</f>
        <v>4569926.15</v>
      </c>
      <c r="M344" s="90" t="s">
        <v>22</v>
      </c>
      <c r="N344" s="90"/>
      <c r="O344" s="90"/>
      <c r="P344" s="90"/>
      <c r="Q344" s="90"/>
      <c r="R344" s="90"/>
    </row>
    <row r="345" ht="15.75" spans="1:18">
      <c r="A345" s="86" t="s">
        <v>20</v>
      </c>
      <c r="B345" s="86" t="s">
        <v>8</v>
      </c>
      <c r="C345" s="87" t="s">
        <v>364</v>
      </c>
      <c r="D345" s="88">
        <v>45089</v>
      </c>
      <c r="E345" s="89">
        <v>0</v>
      </c>
      <c r="F345" s="89">
        <v>0</v>
      </c>
      <c r="G345" s="89">
        <v>100000</v>
      </c>
      <c r="H345" s="89" t="e">
        <f t="shared" si="8"/>
        <v>#REF!</v>
      </c>
      <c r="I345" s="89">
        <v>0</v>
      </c>
      <c r="J345" s="89">
        <v>0</v>
      </c>
      <c r="K345" s="89">
        <v>100000</v>
      </c>
      <c r="L345" s="89">
        <f>L344+Table1[[#This Row],[Sales Invoice ]]-Table1[[#This Row],[Sales Returns]]-Table1[[#This Row],[AR/AP]]</f>
        <v>4469926.15</v>
      </c>
      <c r="M345" s="90" t="s">
        <v>22</v>
      </c>
      <c r="N345" s="90"/>
      <c r="O345" s="90"/>
      <c r="P345" s="90"/>
      <c r="Q345" s="90"/>
      <c r="R345" s="90"/>
    </row>
    <row r="346" ht="15.75" spans="1:18">
      <c r="A346" s="86" t="s">
        <v>20</v>
      </c>
      <c r="B346" s="86" t="s">
        <v>8</v>
      </c>
      <c r="C346" s="87" t="s">
        <v>365</v>
      </c>
      <c r="D346" s="88">
        <v>45092</v>
      </c>
      <c r="E346" s="89">
        <v>0</v>
      </c>
      <c r="F346" s="89">
        <v>0</v>
      </c>
      <c r="G346" s="89">
        <v>190000</v>
      </c>
      <c r="H346" s="89" t="e">
        <f t="shared" si="8"/>
        <v>#REF!</v>
      </c>
      <c r="I346" s="89">
        <v>0</v>
      </c>
      <c r="J346" s="89">
        <v>0</v>
      </c>
      <c r="K346" s="89">
        <v>190000</v>
      </c>
      <c r="L346" s="89">
        <f>L345+Table1[[#This Row],[Sales Invoice ]]-Table1[[#This Row],[Sales Returns]]-Table1[[#This Row],[AR/AP]]</f>
        <v>4279926.15</v>
      </c>
      <c r="M346" s="90" t="s">
        <v>22</v>
      </c>
      <c r="N346" s="90"/>
      <c r="O346" s="90"/>
      <c r="P346" s="90"/>
      <c r="Q346" s="90"/>
      <c r="R346" s="90"/>
    </row>
    <row r="347" ht="15.75" spans="1:18">
      <c r="A347" s="86" t="s">
        <v>20</v>
      </c>
      <c r="B347" s="86" t="s">
        <v>6</v>
      </c>
      <c r="C347" s="87" t="s">
        <v>366</v>
      </c>
      <c r="D347" s="88">
        <v>45093</v>
      </c>
      <c r="E347" s="89">
        <v>215056.7</v>
      </c>
      <c r="F347" s="89">
        <v>0</v>
      </c>
      <c r="G347" s="89">
        <v>0</v>
      </c>
      <c r="H347" s="89" t="e">
        <f t="shared" si="8"/>
        <v>#REF!</v>
      </c>
      <c r="I347" s="89">
        <v>215056.7</v>
      </c>
      <c r="J347" s="89">
        <v>0</v>
      </c>
      <c r="K347" s="89">
        <v>0</v>
      </c>
      <c r="L347" s="89">
        <f>L346+Table1[[#This Row],[Sales Invoice ]]-Table1[[#This Row],[Sales Returns]]-Table1[[#This Row],[AR/AP]]</f>
        <v>4494982.85</v>
      </c>
      <c r="M347" s="90" t="s">
        <v>22</v>
      </c>
      <c r="N347" s="90"/>
      <c r="O347" s="90"/>
      <c r="P347" s="90"/>
      <c r="Q347" s="90"/>
      <c r="R347" s="90"/>
    </row>
    <row r="348" ht="15.75" spans="1:18">
      <c r="A348" s="86" t="s">
        <v>20</v>
      </c>
      <c r="B348" s="86" t="s">
        <v>6</v>
      </c>
      <c r="C348" s="87" t="s">
        <v>367</v>
      </c>
      <c r="D348" s="88">
        <v>45093</v>
      </c>
      <c r="E348" s="89">
        <v>268251.55</v>
      </c>
      <c r="F348" s="89">
        <v>0</v>
      </c>
      <c r="G348" s="89">
        <v>0</v>
      </c>
      <c r="H348" s="89" t="e">
        <f t="shared" si="8"/>
        <v>#REF!</v>
      </c>
      <c r="I348" s="89">
        <v>0</v>
      </c>
      <c r="J348" s="89">
        <v>0</v>
      </c>
      <c r="K348" s="89">
        <v>0</v>
      </c>
      <c r="L348" s="89">
        <f>L347+Table1[[#This Row],[Sales Invoice ]]-Table1[[#This Row],[Sales Returns]]-Table1[[#This Row],[AR/AP]]</f>
        <v>4494982.85</v>
      </c>
      <c r="M348" s="90" t="s">
        <v>181</v>
      </c>
      <c r="N348" s="89">
        <f>E348</f>
        <v>268251.55</v>
      </c>
      <c r="O348" s="89">
        <f>F348</f>
        <v>0</v>
      </c>
      <c r="P348" s="89">
        <f>G348</f>
        <v>0</v>
      </c>
      <c r="Q348" s="90"/>
      <c r="R348" s="90"/>
    </row>
    <row r="349" ht="15.75" spans="1:18">
      <c r="A349" s="86" t="s">
        <v>20</v>
      </c>
      <c r="B349" s="86" t="s">
        <v>8</v>
      </c>
      <c r="C349" s="87" t="s">
        <v>368</v>
      </c>
      <c r="D349" s="88">
        <v>45096</v>
      </c>
      <c r="E349" s="89">
        <v>0</v>
      </c>
      <c r="F349" s="89">
        <v>0</v>
      </c>
      <c r="G349" s="89">
        <v>170000</v>
      </c>
      <c r="H349" s="89" t="e">
        <f t="shared" si="8"/>
        <v>#REF!</v>
      </c>
      <c r="I349" s="89">
        <v>0</v>
      </c>
      <c r="J349" s="89">
        <v>0</v>
      </c>
      <c r="K349" s="89">
        <v>170000</v>
      </c>
      <c r="L349" s="89">
        <f>L348+Table1[[#This Row],[Sales Invoice ]]-Table1[[#This Row],[Sales Returns]]-Table1[[#This Row],[AR/AP]]</f>
        <v>4324982.85</v>
      </c>
      <c r="M349" s="90" t="s">
        <v>22</v>
      </c>
      <c r="N349" s="90"/>
      <c r="O349" s="90"/>
      <c r="P349" s="90"/>
      <c r="Q349" s="90"/>
      <c r="R349" s="90"/>
    </row>
    <row r="350" ht="15.75" spans="1:18">
      <c r="A350" s="86" t="s">
        <v>20</v>
      </c>
      <c r="B350" s="86" t="s">
        <v>6</v>
      </c>
      <c r="C350" s="87" t="s">
        <v>369</v>
      </c>
      <c r="D350" s="88">
        <v>45098</v>
      </c>
      <c r="E350" s="89">
        <v>525263.24</v>
      </c>
      <c r="F350" s="89">
        <v>0</v>
      </c>
      <c r="G350" s="89">
        <v>0</v>
      </c>
      <c r="H350" s="89" t="e">
        <f t="shared" si="8"/>
        <v>#REF!</v>
      </c>
      <c r="I350" s="89">
        <v>525263.24</v>
      </c>
      <c r="J350" s="89">
        <v>0</v>
      </c>
      <c r="K350" s="89">
        <v>0</v>
      </c>
      <c r="L350" s="89">
        <f>L349+Table1[[#This Row],[Sales Invoice ]]-Table1[[#This Row],[Sales Returns]]-Table1[[#This Row],[AR/AP]]</f>
        <v>4850246.09</v>
      </c>
      <c r="M350" s="90" t="s">
        <v>22</v>
      </c>
      <c r="N350" s="90"/>
      <c r="O350" s="90"/>
      <c r="P350" s="90"/>
      <c r="Q350" s="90"/>
      <c r="R350" s="90"/>
    </row>
    <row r="351" ht="15.75" spans="1:18">
      <c r="A351" s="86" t="s">
        <v>20</v>
      </c>
      <c r="B351" s="86" t="s">
        <v>6</v>
      </c>
      <c r="C351" s="87" t="s">
        <v>370</v>
      </c>
      <c r="D351" s="88">
        <v>45098</v>
      </c>
      <c r="E351" s="89">
        <v>551107.88</v>
      </c>
      <c r="F351" s="89">
        <v>0</v>
      </c>
      <c r="G351" s="89">
        <v>0</v>
      </c>
      <c r="H351" s="89" t="e">
        <f t="shared" si="8"/>
        <v>#REF!</v>
      </c>
      <c r="I351" s="89">
        <v>0</v>
      </c>
      <c r="J351" s="89">
        <v>0</v>
      </c>
      <c r="K351" s="89">
        <v>0</v>
      </c>
      <c r="L351" s="89">
        <f>L350+Table1[[#This Row],[Sales Invoice ]]-Table1[[#This Row],[Sales Returns]]-Table1[[#This Row],[AR/AP]]</f>
        <v>4850246.09</v>
      </c>
      <c r="M351" s="90" t="s">
        <v>181</v>
      </c>
      <c r="N351" s="89">
        <f>E351</f>
        <v>551107.88</v>
      </c>
      <c r="O351" s="89">
        <f>F351</f>
        <v>0</v>
      </c>
      <c r="P351" s="89">
        <f>G351</f>
        <v>0</v>
      </c>
      <c r="Q351" s="90"/>
      <c r="R351" s="90"/>
    </row>
    <row r="352" ht="15.75" spans="1:18">
      <c r="A352" s="86" t="s">
        <v>20</v>
      </c>
      <c r="B352" s="86" t="s">
        <v>8</v>
      </c>
      <c r="C352" s="87" t="s">
        <v>371</v>
      </c>
      <c r="D352" s="88">
        <v>45099</v>
      </c>
      <c r="E352" s="89">
        <v>0</v>
      </c>
      <c r="F352" s="89">
        <v>0</v>
      </c>
      <c r="G352" s="89">
        <v>130000</v>
      </c>
      <c r="H352" s="89" t="e">
        <f t="shared" si="8"/>
        <v>#REF!</v>
      </c>
      <c r="I352" s="89">
        <v>0</v>
      </c>
      <c r="J352" s="89">
        <v>0</v>
      </c>
      <c r="K352" s="89">
        <v>130000</v>
      </c>
      <c r="L352" s="89">
        <f>L351+Table1[[#This Row],[Sales Invoice ]]-Table1[[#This Row],[Sales Returns]]-Table1[[#This Row],[AR/AP]]</f>
        <v>4720246.09</v>
      </c>
      <c r="M352" s="90" t="s">
        <v>22</v>
      </c>
      <c r="N352" s="90"/>
      <c r="O352" s="90"/>
      <c r="P352" s="90"/>
      <c r="Q352" s="90"/>
      <c r="R352" s="90"/>
    </row>
    <row r="353" ht="15.75" spans="1:18">
      <c r="A353" s="86" t="s">
        <v>20</v>
      </c>
      <c r="B353" s="86" t="s">
        <v>6</v>
      </c>
      <c r="C353" s="87" t="s">
        <v>372</v>
      </c>
      <c r="D353" s="88">
        <v>45103</v>
      </c>
      <c r="E353" s="89">
        <v>321935.03</v>
      </c>
      <c r="F353" s="89">
        <v>0</v>
      </c>
      <c r="G353" s="89">
        <v>0</v>
      </c>
      <c r="H353" s="89" t="e">
        <f t="shared" si="8"/>
        <v>#REF!</v>
      </c>
      <c r="I353" s="89">
        <v>321935.03</v>
      </c>
      <c r="J353" s="89">
        <v>0</v>
      </c>
      <c r="K353" s="89">
        <v>0</v>
      </c>
      <c r="L353" s="89">
        <f>L352+Table1[[#This Row],[Sales Invoice ]]-Table1[[#This Row],[Sales Returns]]-Table1[[#This Row],[AR/AP]]</f>
        <v>5042181.12</v>
      </c>
      <c r="M353" s="90" t="s">
        <v>22</v>
      </c>
      <c r="N353" s="90"/>
      <c r="O353" s="90"/>
      <c r="P353" s="90"/>
      <c r="Q353" s="90"/>
      <c r="R353" s="90"/>
    </row>
    <row r="354" ht="15.75" spans="1:18">
      <c r="A354" s="86" t="s">
        <v>20</v>
      </c>
      <c r="B354" s="86" t="s">
        <v>8</v>
      </c>
      <c r="C354" s="87" t="s">
        <v>373</v>
      </c>
      <c r="D354" s="88">
        <v>45103</v>
      </c>
      <c r="E354" s="89">
        <v>0</v>
      </c>
      <c r="F354" s="89">
        <v>0</v>
      </c>
      <c r="G354" s="89">
        <v>250000</v>
      </c>
      <c r="H354" s="89" t="e">
        <f t="shared" si="8"/>
        <v>#REF!</v>
      </c>
      <c r="I354" s="89">
        <v>0</v>
      </c>
      <c r="J354" s="89">
        <v>0</v>
      </c>
      <c r="K354" s="89">
        <v>250000</v>
      </c>
      <c r="L354" s="89">
        <f>L353+Table1[[#This Row],[Sales Invoice ]]-Table1[[#This Row],[Sales Returns]]-Table1[[#This Row],[AR/AP]]</f>
        <v>4792181.12</v>
      </c>
      <c r="M354" s="90" t="s">
        <v>22</v>
      </c>
      <c r="N354" s="90"/>
      <c r="O354" s="90"/>
      <c r="P354" s="90"/>
      <c r="Q354" s="90"/>
      <c r="R354" s="90"/>
    </row>
    <row r="355" ht="15.75" spans="1:18">
      <c r="A355" s="86" t="s">
        <v>20</v>
      </c>
      <c r="B355" s="86" t="s">
        <v>8</v>
      </c>
      <c r="C355" s="87" t="s">
        <v>374</v>
      </c>
      <c r="D355" s="88">
        <v>45105</v>
      </c>
      <c r="E355" s="89">
        <v>0</v>
      </c>
      <c r="F355" s="89">
        <v>0</v>
      </c>
      <c r="G355" s="89">
        <v>100000</v>
      </c>
      <c r="H355" s="89" t="e">
        <f t="shared" si="8"/>
        <v>#REF!</v>
      </c>
      <c r="I355" s="89">
        <v>0</v>
      </c>
      <c r="J355" s="89">
        <v>0</v>
      </c>
      <c r="K355" s="89">
        <v>100000</v>
      </c>
      <c r="L355" s="89">
        <f>L354+Table1[[#This Row],[Sales Invoice ]]-Table1[[#This Row],[Sales Returns]]-Table1[[#This Row],[AR/AP]]</f>
        <v>4692181.12</v>
      </c>
      <c r="M355" s="90" t="s">
        <v>22</v>
      </c>
      <c r="N355" s="90"/>
      <c r="O355" s="90"/>
      <c r="P355" s="90"/>
      <c r="Q355" s="90"/>
      <c r="R355" s="90"/>
    </row>
    <row r="356" ht="15.75" spans="1:18">
      <c r="A356" s="86" t="s">
        <v>20</v>
      </c>
      <c r="B356" s="86" t="s">
        <v>316</v>
      </c>
      <c r="C356" s="87" t="s">
        <v>375</v>
      </c>
      <c r="D356" s="88">
        <v>45107</v>
      </c>
      <c r="E356" s="89">
        <v>0</v>
      </c>
      <c r="F356" s="89">
        <v>0</v>
      </c>
      <c r="G356" s="89">
        <v>0</v>
      </c>
      <c r="H356" s="89" t="e">
        <f t="shared" si="8"/>
        <v>#REF!</v>
      </c>
      <c r="I356" s="89">
        <v>0</v>
      </c>
      <c r="J356" s="89">
        <v>0</v>
      </c>
      <c r="K356" s="89">
        <v>0</v>
      </c>
      <c r="L356" s="89">
        <f>L355+Table1[[#This Row],[Sales Invoice ]]-Table1[[#This Row],[Sales Returns]]-Table1[[#This Row],[AR/AP]]</f>
        <v>4692181.12</v>
      </c>
      <c r="M356" s="90" t="s">
        <v>22</v>
      </c>
      <c r="N356" s="90"/>
      <c r="O356" s="90"/>
      <c r="P356" s="90"/>
      <c r="Q356" s="90"/>
      <c r="R356" s="90"/>
    </row>
    <row r="357" ht="15.75" spans="1:18">
      <c r="A357" s="86" t="s">
        <v>20</v>
      </c>
      <c r="B357" s="86" t="s">
        <v>316</v>
      </c>
      <c r="C357" s="87" t="s">
        <v>375</v>
      </c>
      <c r="D357" s="88">
        <v>45107</v>
      </c>
      <c r="E357" s="104"/>
      <c r="F357" s="105">
        <v>2979</v>
      </c>
      <c r="G357" s="105">
        <v>0</v>
      </c>
      <c r="H357" s="89" t="e">
        <f t="shared" si="8"/>
        <v>#REF!</v>
      </c>
      <c r="I357" s="104">
        <v>2979</v>
      </c>
      <c r="J357" s="105">
        <v>0</v>
      </c>
      <c r="K357" s="105">
        <v>0</v>
      </c>
      <c r="L357" s="89">
        <f>L356+Table1[[#This Row],[Sales Invoice ]]-Table1[[#This Row],[Sales Returns]]-Table1[[#This Row],[AR/AP]]</f>
        <v>4695160.12</v>
      </c>
      <c r="M357" s="90" t="s">
        <v>22</v>
      </c>
      <c r="N357" s="90"/>
      <c r="O357" s="90"/>
      <c r="P357" s="90"/>
      <c r="Q357" s="90"/>
      <c r="R357" s="90"/>
    </row>
    <row r="358" ht="15.75" spans="1:18">
      <c r="A358" s="86" t="s">
        <v>20</v>
      </c>
      <c r="B358" s="86" t="s">
        <v>6</v>
      </c>
      <c r="C358" s="87" t="s">
        <v>376</v>
      </c>
      <c r="D358" s="88">
        <v>45110</v>
      </c>
      <c r="E358" s="89">
        <v>965386.06</v>
      </c>
      <c r="F358" s="89">
        <v>0</v>
      </c>
      <c r="G358" s="89">
        <v>0</v>
      </c>
      <c r="H358" s="89" t="e">
        <f t="shared" si="8"/>
        <v>#REF!</v>
      </c>
      <c r="I358" s="89">
        <v>965386.06</v>
      </c>
      <c r="J358" s="89">
        <v>0</v>
      </c>
      <c r="K358" s="89">
        <v>0</v>
      </c>
      <c r="L358" s="89">
        <f>L357+Table1[[#This Row],[Sales Invoice ]]-Table1[[#This Row],[Sales Returns]]-Table1[[#This Row],[AR/AP]]</f>
        <v>5660546.18</v>
      </c>
      <c r="M358" s="90" t="s">
        <v>22</v>
      </c>
      <c r="N358" s="90"/>
      <c r="O358" s="90"/>
      <c r="P358" s="90"/>
      <c r="Q358" s="90"/>
      <c r="R358" s="90"/>
    </row>
    <row r="359" ht="15.75" spans="1:18">
      <c r="A359" s="86" t="s">
        <v>20</v>
      </c>
      <c r="B359" s="86" t="s">
        <v>8</v>
      </c>
      <c r="C359" s="87" t="s">
        <v>377</v>
      </c>
      <c r="D359" s="88">
        <v>45110</v>
      </c>
      <c r="E359" s="89">
        <v>0</v>
      </c>
      <c r="F359" s="89">
        <v>0</v>
      </c>
      <c r="G359" s="89">
        <v>300000</v>
      </c>
      <c r="H359" s="89" t="e">
        <f t="shared" si="8"/>
        <v>#REF!</v>
      </c>
      <c r="I359" s="89">
        <v>0</v>
      </c>
      <c r="J359" s="89">
        <v>0</v>
      </c>
      <c r="K359" s="89">
        <v>300000</v>
      </c>
      <c r="L359" s="89">
        <f>L358+Table1[[#This Row],[Sales Invoice ]]-Table1[[#This Row],[Sales Returns]]-Table1[[#This Row],[AR/AP]]</f>
        <v>5360546.18</v>
      </c>
      <c r="M359" s="90" t="s">
        <v>22</v>
      </c>
      <c r="N359" s="90"/>
      <c r="O359" s="90"/>
      <c r="P359" s="90"/>
      <c r="Q359" s="90"/>
      <c r="R359" s="90"/>
    </row>
    <row r="360" ht="15.75" spans="1:18">
      <c r="A360" s="86" t="s">
        <v>20</v>
      </c>
      <c r="B360" s="86" t="s">
        <v>6</v>
      </c>
      <c r="C360" s="87" t="s">
        <v>378</v>
      </c>
      <c r="D360" s="88">
        <v>45115</v>
      </c>
      <c r="E360" s="89">
        <v>454398.3</v>
      </c>
      <c r="F360" s="89">
        <v>0</v>
      </c>
      <c r="G360" s="89">
        <v>0</v>
      </c>
      <c r="H360" s="89" t="e">
        <f t="shared" si="8"/>
        <v>#REF!</v>
      </c>
      <c r="I360" s="89">
        <v>454398.3</v>
      </c>
      <c r="J360" s="89">
        <v>0</v>
      </c>
      <c r="K360" s="89">
        <v>0</v>
      </c>
      <c r="L360" s="89">
        <f>L359+Table1[[#This Row],[Sales Invoice ]]-Table1[[#This Row],[Sales Returns]]-Table1[[#This Row],[AR/AP]]</f>
        <v>5814944.48</v>
      </c>
      <c r="M360" s="90" t="s">
        <v>22</v>
      </c>
      <c r="N360" s="90"/>
      <c r="O360" s="90"/>
      <c r="P360" s="90"/>
      <c r="Q360" s="90"/>
      <c r="R360" s="90"/>
    </row>
    <row r="361" ht="15.75" spans="1:18">
      <c r="A361" s="86" t="s">
        <v>20</v>
      </c>
      <c r="B361" s="86" t="s">
        <v>8</v>
      </c>
      <c r="C361" s="87" t="s">
        <v>379</v>
      </c>
      <c r="D361" s="88">
        <v>45117</v>
      </c>
      <c r="E361" s="89">
        <v>0</v>
      </c>
      <c r="F361" s="89">
        <v>0</v>
      </c>
      <c r="G361" s="89">
        <v>200000</v>
      </c>
      <c r="H361" s="89" t="e">
        <f t="shared" si="8"/>
        <v>#REF!</v>
      </c>
      <c r="I361" s="89">
        <v>0</v>
      </c>
      <c r="J361" s="89">
        <v>0</v>
      </c>
      <c r="K361" s="89">
        <v>200000</v>
      </c>
      <c r="L361" s="89">
        <f>L360+Table1[[#This Row],[Sales Invoice ]]-Table1[[#This Row],[Sales Returns]]-Table1[[#This Row],[AR/AP]]</f>
        <v>5614944.48</v>
      </c>
      <c r="M361" s="90" t="s">
        <v>22</v>
      </c>
      <c r="N361" s="90"/>
      <c r="O361" s="90"/>
      <c r="P361" s="90"/>
      <c r="Q361" s="90"/>
      <c r="R361" s="90"/>
    </row>
    <row r="362" ht="15.75" spans="1:18">
      <c r="A362" s="86" t="s">
        <v>20</v>
      </c>
      <c r="B362" s="86" t="s">
        <v>6</v>
      </c>
      <c r="C362" s="87" t="s">
        <v>380</v>
      </c>
      <c r="D362" s="88">
        <v>45120</v>
      </c>
      <c r="E362" s="89">
        <v>372586.68</v>
      </c>
      <c r="F362" s="89">
        <v>0</v>
      </c>
      <c r="G362" s="89">
        <v>0</v>
      </c>
      <c r="H362" s="89" t="e">
        <f t="shared" si="8"/>
        <v>#REF!</v>
      </c>
      <c r="I362" s="89">
        <v>372586.68</v>
      </c>
      <c r="J362" s="89">
        <v>0</v>
      </c>
      <c r="K362" s="89">
        <v>0</v>
      </c>
      <c r="L362" s="89">
        <f>L361+Table1[[#This Row],[Sales Invoice ]]-Table1[[#This Row],[Sales Returns]]-Table1[[#This Row],[AR/AP]]</f>
        <v>5987531.16</v>
      </c>
      <c r="M362" s="90" t="s">
        <v>22</v>
      </c>
      <c r="N362" s="90"/>
      <c r="O362" s="90"/>
      <c r="P362" s="90"/>
      <c r="Q362" s="90"/>
      <c r="R362" s="90"/>
    </row>
    <row r="363" ht="15.75" spans="1:18">
      <c r="A363" s="86" t="s">
        <v>20</v>
      </c>
      <c r="B363" s="86" t="s">
        <v>8</v>
      </c>
      <c r="C363" s="87" t="s">
        <v>381</v>
      </c>
      <c r="D363" s="88">
        <v>45120</v>
      </c>
      <c r="E363" s="89">
        <v>0</v>
      </c>
      <c r="F363" s="89">
        <v>0</v>
      </c>
      <c r="G363" s="89">
        <v>150000</v>
      </c>
      <c r="H363" s="89" t="e">
        <f t="shared" ref="H363:H382" si="9">H362+E363-F363-G363</f>
        <v>#REF!</v>
      </c>
      <c r="I363" s="89">
        <v>0</v>
      </c>
      <c r="J363" s="89">
        <v>0</v>
      </c>
      <c r="K363" s="89">
        <v>150000</v>
      </c>
      <c r="L363" s="89">
        <f>L362+Table1[[#This Row],[Sales Invoice ]]-Table1[[#This Row],[Sales Returns]]-Table1[[#This Row],[AR/AP]]</f>
        <v>5837531.16</v>
      </c>
      <c r="M363" s="90" t="s">
        <v>22</v>
      </c>
      <c r="N363" s="90"/>
      <c r="O363" s="90"/>
      <c r="P363" s="90"/>
      <c r="Q363" s="90"/>
      <c r="R363" s="90"/>
    </row>
    <row r="364" ht="15.75" spans="1:18">
      <c r="A364" s="86" t="s">
        <v>20</v>
      </c>
      <c r="B364" s="86" t="s">
        <v>6</v>
      </c>
      <c r="C364" s="87" t="s">
        <v>382</v>
      </c>
      <c r="D364" s="88">
        <v>45124</v>
      </c>
      <c r="E364" s="89">
        <v>139335.4</v>
      </c>
      <c r="F364" s="89">
        <v>0</v>
      </c>
      <c r="G364" s="89">
        <v>0</v>
      </c>
      <c r="H364" s="89" t="e">
        <f t="shared" si="9"/>
        <v>#REF!</v>
      </c>
      <c r="I364" s="89">
        <v>139335.4</v>
      </c>
      <c r="J364" s="89">
        <v>0</v>
      </c>
      <c r="K364" s="89">
        <v>0</v>
      </c>
      <c r="L364" s="89">
        <f>L363+Table1[[#This Row],[Sales Invoice ]]-Table1[[#This Row],[Sales Returns]]-Table1[[#This Row],[AR/AP]]</f>
        <v>5976866.56</v>
      </c>
      <c r="M364" s="90" t="s">
        <v>22</v>
      </c>
      <c r="N364" s="90"/>
      <c r="O364" s="90"/>
      <c r="P364" s="90"/>
      <c r="Q364" s="90"/>
      <c r="R364" s="90"/>
    </row>
    <row r="365" ht="15.75" spans="1:18">
      <c r="A365" s="86" t="s">
        <v>20</v>
      </c>
      <c r="B365" s="86" t="s">
        <v>8</v>
      </c>
      <c r="C365" s="87" t="s">
        <v>383</v>
      </c>
      <c r="D365" s="88">
        <v>45124</v>
      </c>
      <c r="E365" s="89">
        <v>0</v>
      </c>
      <c r="F365" s="89">
        <v>0</v>
      </c>
      <c r="G365" s="89">
        <v>130000</v>
      </c>
      <c r="H365" s="89" t="e">
        <f t="shared" si="9"/>
        <v>#REF!</v>
      </c>
      <c r="I365" s="89">
        <v>0</v>
      </c>
      <c r="J365" s="89">
        <v>0</v>
      </c>
      <c r="K365" s="89">
        <v>130000</v>
      </c>
      <c r="L365" s="89">
        <f>L364+Table1[[#This Row],[Sales Invoice ]]-Table1[[#This Row],[Sales Returns]]-Table1[[#This Row],[AR/AP]]</f>
        <v>5846866.56</v>
      </c>
      <c r="M365" s="90" t="s">
        <v>22</v>
      </c>
      <c r="N365" s="90"/>
      <c r="O365" s="90"/>
      <c r="P365" s="90"/>
      <c r="Q365" s="90"/>
      <c r="R365" s="90"/>
    </row>
    <row r="366" ht="15.75" spans="1:18">
      <c r="A366" s="86" t="s">
        <v>20</v>
      </c>
      <c r="B366" s="86" t="s">
        <v>8</v>
      </c>
      <c r="C366" s="87" t="s">
        <v>384</v>
      </c>
      <c r="D366" s="88">
        <v>45128</v>
      </c>
      <c r="E366" s="89">
        <v>0</v>
      </c>
      <c r="F366" s="89">
        <v>0</v>
      </c>
      <c r="G366" s="89">
        <v>285000</v>
      </c>
      <c r="H366" s="89" t="e">
        <f t="shared" si="9"/>
        <v>#REF!</v>
      </c>
      <c r="I366" s="89">
        <v>0</v>
      </c>
      <c r="J366" s="89">
        <v>0</v>
      </c>
      <c r="K366" s="89">
        <v>285000</v>
      </c>
      <c r="L366" s="89">
        <f>L365+Table1[[#This Row],[Sales Invoice ]]-Table1[[#This Row],[Sales Returns]]-Table1[[#This Row],[AR/AP]]</f>
        <v>5561866.56</v>
      </c>
      <c r="M366" s="90" t="s">
        <v>22</v>
      </c>
      <c r="N366" s="90"/>
      <c r="O366" s="90"/>
      <c r="P366" s="90"/>
      <c r="Q366" s="90"/>
      <c r="R366" s="90"/>
    </row>
    <row r="367" ht="15.75" spans="1:18">
      <c r="A367" s="86" t="s">
        <v>20</v>
      </c>
      <c r="B367" s="86" t="s">
        <v>8</v>
      </c>
      <c r="C367" s="87" t="s">
        <v>385</v>
      </c>
      <c r="D367" s="88">
        <v>45131</v>
      </c>
      <c r="E367" s="89">
        <v>0</v>
      </c>
      <c r="F367" s="89">
        <v>0</v>
      </c>
      <c r="G367" s="89">
        <v>140000</v>
      </c>
      <c r="H367" s="89" t="e">
        <f t="shared" si="9"/>
        <v>#REF!</v>
      </c>
      <c r="I367" s="89">
        <v>0</v>
      </c>
      <c r="J367" s="89">
        <v>0</v>
      </c>
      <c r="K367" s="89">
        <v>140000</v>
      </c>
      <c r="L367" s="89">
        <f>L366+Table1[[#This Row],[Sales Invoice ]]-Table1[[#This Row],[Sales Returns]]-Table1[[#This Row],[AR/AP]]</f>
        <v>5421866.56</v>
      </c>
      <c r="M367" s="90" t="s">
        <v>22</v>
      </c>
      <c r="N367" s="90"/>
      <c r="O367" s="90"/>
      <c r="P367" s="90"/>
      <c r="Q367" s="90"/>
      <c r="R367" s="90"/>
    </row>
    <row r="368" ht="15.75" spans="1:18">
      <c r="A368" s="86" t="s">
        <v>20</v>
      </c>
      <c r="B368" s="86" t="s">
        <v>316</v>
      </c>
      <c r="C368" s="87" t="s">
        <v>386</v>
      </c>
      <c r="D368" s="88">
        <v>45138</v>
      </c>
      <c r="E368" s="89">
        <v>0</v>
      </c>
      <c r="F368" s="89">
        <v>0</v>
      </c>
      <c r="G368" s="89">
        <v>0</v>
      </c>
      <c r="H368" s="89" t="e">
        <f t="shared" si="9"/>
        <v>#REF!</v>
      </c>
      <c r="I368" s="89">
        <v>0</v>
      </c>
      <c r="J368" s="89">
        <v>0</v>
      </c>
      <c r="K368" s="89">
        <v>0</v>
      </c>
      <c r="L368" s="89">
        <f>L367+Table1[[#This Row],[Sales Invoice ]]-Table1[[#This Row],[Sales Returns]]-Table1[[#This Row],[AR/AP]]</f>
        <v>5421866.56</v>
      </c>
      <c r="M368" s="90" t="s">
        <v>22</v>
      </c>
      <c r="N368" s="90"/>
      <c r="O368" s="90"/>
      <c r="P368" s="90"/>
      <c r="Q368" s="90"/>
      <c r="R368" s="90"/>
    </row>
    <row r="369" ht="15.75" spans="1:18">
      <c r="A369" s="86" t="s">
        <v>20</v>
      </c>
      <c r="B369" s="86" t="s">
        <v>316</v>
      </c>
      <c r="C369" s="87" t="s">
        <v>386</v>
      </c>
      <c r="D369" s="88">
        <v>45138</v>
      </c>
      <c r="E369" s="104"/>
      <c r="F369" s="105">
        <v>965</v>
      </c>
      <c r="G369" s="105">
        <v>0</v>
      </c>
      <c r="H369" s="89" t="e">
        <f t="shared" si="9"/>
        <v>#REF!</v>
      </c>
      <c r="I369" s="104">
        <v>965</v>
      </c>
      <c r="J369" s="105">
        <v>0</v>
      </c>
      <c r="K369" s="105">
        <v>0</v>
      </c>
      <c r="L369" s="89">
        <f>L368+Table1[[#This Row],[Sales Invoice ]]-Table1[[#This Row],[Sales Returns]]-Table1[[#This Row],[AR/AP]]</f>
        <v>5422831.56</v>
      </c>
      <c r="M369" s="90" t="s">
        <v>22</v>
      </c>
      <c r="N369" s="90"/>
      <c r="O369" s="90"/>
      <c r="P369" s="90"/>
      <c r="Q369" s="90"/>
      <c r="R369" s="90"/>
    </row>
    <row r="370" ht="15.75" spans="1:18">
      <c r="A370" s="86" t="s">
        <v>20</v>
      </c>
      <c r="B370" s="86" t="s">
        <v>8</v>
      </c>
      <c r="C370" s="87" t="s">
        <v>387</v>
      </c>
      <c r="D370" s="88">
        <v>45145</v>
      </c>
      <c r="E370" s="89">
        <v>0</v>
      </c>
      <c r="F370" s="89">
        <v>0</v>
      </c>
      <c r="G370" s="89">
        <v>350000</v>
      </c>
      <c r="H370" s="89" t="e">
        <f t="shared" si="9"/>
        <v>#REF!</v>
      </c>
      <c r="I370" s="89">
        <v>0</v>
      </c>
      <c r="J370" s="89">
        <v>0</v>
      </c>
      <c r="K370" s="89">
        <v>350000</v>
      </c>
      <c r="L370" s="89">
        <f>L369+Table1[[#This Row],[Sales Invoice ]]-Table1[[#This Row],[Sales Returns]]-Table1[[#This Row],[AR/AP]]</f>
        <v>5072831.56</v>
      </c>
      <c r="M370" s="90" t="s">
        <v>22</v>
      </c>
      <c r="N370" s="90"/>
      <c r="O370" s="90"/>
      <c r="P370" s="90"/>
      <c r="Q370" s="90"/>
      <c r="R370" s="90"/>
    </row>
    <row r="371" ht="15.75" spans="1:18">
      <c r="A371" s="86" t="s">
        <v>20</v>
      </c>
      <c r="B371" s="86" t="s">
        <v>8</v>
      </c>
      <c r="C371" s="87" t="s">
        <v>388</v>
      </c>
      <c r="D371" s="88">
        <v>45149</v>
      </c>
      <c r="E371" s="89">
        <v>0</v>
      </c>
      <c r="F371" s="89">
        <v>0</v>
      </c>
      <c r="G371" s="89">
        <v>93583</v>
      </c>
      <c r="H371" s="89" t="e">
        <f t="shared" si="9"/>
        <v>#REF!</v>
      </c>
      <c r="I371" s="89">
        <v>0</v>
      </c>
      <c r="J371" s="89">
        <v>0</v>
      </c>
      <c r="K371" s="89">
        <v>93583</v>
      </c>
      <c r="L371" s="89">
        <f>L370+Table1[[#This Row],[Sales Invoice ]]-Table1[[#This Row],[Sales Returns]]-Table1[[#This Row],[AR/AP]]</f>
        <v>4979248.56</v>
      </c>
      <c r="M371" s="90" t="s">
        <v>22</v>
      </c>
      <c r="N371" s="90"/>
      <c r="O371" s="90"/>
      <c r="P371" s="90"/>
      <c r="Q371" s="90"/>
      <c r="R371" s="90"/>
    </row>
    <row r="372" ht="15.75" spans="1:18">
      <c r="A372" s="86" t="s">
        <v>20</v>
      </c>
      <c r="B372" s="86" t="s">
        <v>8</v>
      </c>
      <c r="C372" s="87" t="s">
        <v>389</v>
      </c>
      <c r="D372" s="88">
        <v>45152</v>
      </c>
      <c r="E372" s="90"/>
      <c r="F372" s="90"/>
      <c r="G372" s="105">
        <v>150000</v>
      </c>
      <c r="H372" s="89" t="e">
        <f t="shared" si="9"/>
        <v>#REF!</v>
      </c>
      <c r="I372" s="90"/>
      <c r="J372" s="90"/>
      <c r="K372" s="105">
        <v>150000</v>
      </c>
      <c r="L372" s="89">
        <f>L371+Table1[[#This Row],[Sales Invoice ]]-Table1[[#This Row],[Sales Returns]]-Table1[[#This Row],[AR/AP]]</f>
        <v>4829248.56</v>
      </c>
      <c r="M372" s="90" t="s">
        <v>22</v>
      </c>
      <c r="N372" s="90"/>
      <c r="O372" s="90"/>
      <c r="P372" s="90"/>
      <c r="Q372" s="90"/>
      <c r="R372" s="90"/>
    </row>
    <row r="373" ht="15.75" spans="1:18">
      <c r="A373" s="86" t="s">
        <v>20</v>
      </c>
      <c r="B373" s="86" t="s">
        <v>7</v>
      </c>
      <c r="C373" s="87" t="s">
        <v>390</v>
      </c>
      <c r="D373" s="88">
        <v>45156</v>
      </c>
      <c r="E373" s="90"/>
      <c r="F373" s="105">
        <v>60406.16</v>
      </c>
      <c r="G373" s="90"/>
      <c r="H373" s="89" t="e">
        <f t="shared" si="9"/>
        <v>#REF!</v>
      </c>
      <c r="I373" s="89">
        <v>0</v>
      </c>
      <c r="J373" s="105">
        <v>60406.16</v>
      </c>
      <c r="K373" s="89">
        <v>0</v>
      </c>
      <c r="L373" s="89">
        <f>L372+Table1[[#This Row],[Sales Invoice ]]-Table1[[#This Row],[Sales Returns]]-Table1[[#This Row],[AR/AP]]</f>
        <v>4768842.4</v>
      </c>
      <c r="M373" s="90" t="s">
        <v>22</v>
      </c>
      <c r="N373" s="90"/>
      <c r="O373" s="90"/>
      <c r="P373" s="90"/>
      <c r="Q373" s="90"/>
      <c r="R373" s="90"/>
    </row>
    <row r="374" ht="15.75" spans="1:18">
      <c r="A374" s="86" t="s">
        <v>20</v>
      </c>
      <c r="B374" s="86" t="s">
        <v>7</v>
      </c>
      <c r="C374" s="87" t="s">
        <v>391</v>
      </c>
      <c r="D374" s="88">
        <v>45156</v>
      </c>
      <c r="E374" s="90"/>
      <c r="F374" s="105">
        <v>10888.66</v>
      </c>
      <c r="G374" s="90"/>
      <c r="H374" s="89" t="e">
        <f t="shared" si="9"/>
        <v>#REF!</v>
      </c>
      <c r="I374" s="89">
        <v>0</v>
      </c>
      <c r="J374" s="105">
        <v>10888.66</v>
      </c>
      <c r="K374" s="89">
        <v>0</v>
      </c>
      <c r="L374" s="89">
        <f>L373+Table1[[#This Row],[Sales Invoice ]]-Table1[[#This Row],[Sales Returns]]-Table1[[#This Row],[AR/AP]]</f>
        <v>4757953.74</v>
      </c>
      <c r="M374" s="90" t="s">
        <v>22</v>
      </c>
      <c r="N374" s="90"/>
      <c r="O374" s="90"/>
      <c r="P374" s="90"/>
      <c r="Q374" s="90"/>
      <c r="R374" s="90"/>
    </row>
    <row r="375" ht="15.75" spans="1:18">
      <c r="A375" s="86" t="s">
        <v>20</v>
      </c>
      <c r="B375" s="86" t="s">
        <v>7</v>
      </c>
      <c r="C375" s="87" t="s">
        <v>392</v>
      </c>
      <c r="D375" s="88">
        <v>45156</v>
      </c>
      <c r="E375" s="90"/>
      <c r="F375" s="105">
        <v>161182.54</v>
      </c>
      <c r="G375" s="90"/>
      <c r="H375" s="89" t="e">
        <f t="shared" si="9"/>
        <v>#REF!</v>
      </c>
      <c r="I375" s="89">
        <v>0</v>
      </c>
      <c r="J375" s="105">
        <v>0</v>
      </c>
      <c r="K375" s="89">
        <v>0</v>
      </c>
      <c r="L375" s="89">
        <f>L374+Table1[[#This Row],[Sales Invoice ]]-Table1[[#This Row],[Sales Returns]]-Table1[[#This Row],[AR/AP]]</f>
        <v>4757953.74</v>
      </c>
      <c r="M375" s="90" t="s">
        <v>181</v>
      </c>
      <c r="N375" s="90"/>
      <c r="O375" s="105">
        <v>161182.54</v>
      </c>
      <c r="P375" s="90"/>
      <c r="Q375" s="90"/>
      <c r="R375" s="90"/>
    </row>
    <row r="376" ht="15.75" spans="1:18">
      <c r="A376" s="86" t="s">
        <v>20</v>
      </c>
      <c r="B376" s="86" t="s">
        <v>7</v>
      </c>
      <c r="C376" s="87" t="s">
        <v>393</v>
      </c>
      <c r="D376" s="88">
        <v>45156</v>
      </c>
      <c r="E376" s="90"/>
      <c r="F376" s="105">
        <v>178298.13</v>
      </c>
      <c r="G376" s="90"/>
      <c r="H376" s="89" t="e">
        <f t="shared" si="9"/>
        <v>#REF!</v>
      </c>
      <c r="I376" s="89">
        <v>0</v>
      </c>
      <c r="J376" s="105">
        <v>178298.13</v>
      </c>
      <c r="K376" s="89">
        <v>0</v>
      </c>
      <c r="L376" s="89">
        <f>L375+Table1[[#This Row],[Sales Invoice ]]-Table1[[#This Row],[Sales Returns]]-Table1[[#This Row],[AR/AP]]</f>
        <v>4579655.61</v>
      </c>
      <c r="M376" s="90" t="s">
        <v>22</v>
      </c>
      <c r="N376" s="90"/>
      <c r="O376" s="90"/>
      <c r="P376" s="90"/>
      <c r="Q376" s="90"/>
      <c r="R376" s="90"/>
    </row>
    <row r="377" s="79" customFormat="1" ht="15.75" spans="1:18">
      <c r="A377" s="86" t="s">
        <v>20</v>
      </c>
      <c r="B377" s="86" t="s">
        <v>7</v>
      </c>
      <c r="C377" s="87" t="s">
        <v>394</v>
      </c>
      <c r="D377" s="88">
        <v>45156</v>
      </c>
      <c r="E377" s="90"/>
      <c r="F377" s="105">
        <v>382935.3</v>
      </c>
      <c r="G377" s="90"/>
      <c r="H377" s="89" t="e">
        <f t="shared" si="9"/>
        <v>#REF!</v>
      </c>
      <c r="I377" s="89">
        <v>0</v>
      </c>
      <c r="J377" s="105">
        <v>0</v>
      </c>
      <c r="K377" s="89">
        <v>0</v>
      </c>
      <c r="L377" s="89">
        <f>L376+Table1[[#This Row],[Sales Invoice ]]-Table1[[#This Row],[Sales Returns]]-Table1[[#This Row],[AR/AP]]</f>
        <v>4579655.61</v>
      </c>
      <c r="M377" s="90" t="s">
        <v>181</v>
      </c>
      <c r="N377" s="90"/>
      <c r="O377" s="105">
        <v>382935.3</v>
      </c>
      <c r="P377" s="90"/>
      <c r="Q377" s="90"/>
      <c r="R377" s="90"/>
    </row>
    <row r="378" ht="15.75" spans="1:18">
      <c r="A378" s="86" t="s">
        <v>20</v>
      </c>
      <c r="B378" s="86" t="s">
        <v>7</v>
      </c>
      <c r="C378" s="87" t="s">
        <v>395</v>
      </c>
      <c r="D378" s="88">
        <v>45156</v>
      </c>
      <c r="E378" s="90"/>
      <c r="F378" s="105">
        <v>197625.55</v>
      </c>
      <c r="G378" s="90"/>
      <c r="H378" s="89" t="e">
        <f t="shared" si="9"/>
        <v>#REF!</v>
      </c>
      <c r="I378" s="89">
        <v>0</v>
      </c>
      <c r="J378" s="105">
        <v>197625.55</v>
      </c>
      <c r="K378" s="89">
        <v>0</v>
      </c>
      <c r="L378" s="89">
        <f>L377+Table1[[#This Row],[Sales Invoice ]]-Table1[[#This Row],[Sales Returns]]-Table1[[#This Row],[AR/AP]]</f>
        <v>4382030.06</v>
      </c>
      <c r="M378" s="90" t="s">
        <v>22</v>
      </c>
      <c r="N378" s="90"/>
      <c r="O378" s="90"/>
      <c r="P378" s="90"/>
      <c r="Q378" s="90"/>
      <c r="R378" s="90"/>
    </row>
    <row r="379" ht="15.75" spans="1:18">
      <c r="A379" s="86" t="s">
        <v>20</v>
      </c>
      <c r="B379" s="86" t="s">
        <v>7</v>
      </c>
      <c r="C379" s="87" t="s">
        <v>396</v>
      </c>
      <c r="D379" s="88">
        <v>45156</v>
      </c>
      <c r="E379" s="90"/>
      <c r="F379" s="105">
        <v>87219.95</v>
      </c>
      <c r="G379" s="90"/>
      <c r="H379" s="89" t="e">
        <f t="shared" si="9"/>
        <v>#REF!</v>
      </c>
      <c r="I379" s="89">
        <v>0</v>
      </c>
      <c r="J379" s="105">
        <v>87219.95</v>
      </c>
      <c r="K379" s="89">
        <v>0</v>
      </c>
      <c r="L379" s="89">
        <f>L378+Table1[[#This Row],[Sales Invoice ]]-Table1[[#This Row],[Sales Returns]]-Table1[[#This Row],[AR/AP]]</f>
        <v>4294810.11</v>
      </c>
      <c r="M379" s="90" t="s">
        <v>22</v>
      </c>
      <c r="N379" s="90"/>
      <c r="O379" s="90"/>
      <c r="P379" s="90"/>
      <c r="Q379" s="90"/>
      <c r="R379" s="90"/>
    </row>
    <row r="380" ht="15.75" spans="1:18">
      <c r="A380" s="86" t="s">
        <v>20</v>
      </c>
      <c r="B380" s="86" t="s">
        <v>7</v>
      </c>
      <c r="C380" s="87" t="s">
        <v>397</v>
      </c>
      <c r="D380" s="88">
        <v>45156</v>
      </c>
      <c r="E380" s="90"/>
      <c r="F380" s="105">
        <v>312581.34</v>
      </c>
      <c r="G380" s="90"/>
      <c r="H380" s="89" t="e">
        <f t="shared" si="9"/>
        <v>#REF!</v>
      </c>
      <c r="I380" s="89">
        <v>0</v>
      </c>
      <c r="J380" s="105">
        <v>312581.34</v>
      </c>
      <c r="K380" s="89">
        <v>0</v>
      </c>
      <c r="L380" s="89">
        <f>L379+Table1[[#This Row],[Sales Invoice ]]-Table1[[#This Row],[Sales Returns]]-Table1[[#This Row],[AR/AP]]</f>
        <v>3982228.77</v>
      </c>
      <c r="M380" s="90" t="s">
        <v>22</v>
      </c>
      <c r="N380" s="90"/>
      <c r="O380" s="90"/>
      <c r="P380" s="90"/>
      <c r="Q380" s="90"/>
      <c r="R380" s="90"/>
    </row>
    <row r="381" ht="15.75" spans="1:18">
      <c r="A381" s="107" t="s">
        <v>398</v>
      </c>
      <c r="B381" s="107" t="s">
        <v>8</v>
      </c>
      <c r="C381" s="108" t="s">
        <v>399</v>
      </c>
      <c r="D381" s="109">
        <v>45159</v>
      </c>
      <c r="E381" s="90"/>
      <c r="F381" s="105"/>
      <c r="G381" s="90"/>
      <c r="H381" s="89" t="e">
        <f t="shared" si="9"/>
        <v>#REF!</v>
      </c>
      <c r="I381" s="89">
        <f>Table1[[#This Row],[Sale Invoice]]</f>
        <v>0</v>
      </c>
      <c r="J381" s="89">
        <f>Table1[[#This Row],[Sale Invoice]]</f>
        <v>0</v>
      </c>
      <c r="K381" s="110">
        <v>350000</v>
      </c>
      <c r="L381" s="89">
        <f>L380+Table1[[#This Row],[Sales Invoice ]]-Table1[[#This Row],[Sales Returns]]-Table1[[#This Row],[AR/AP]]</f>
        <v>3632228.77</v>
      </c>
      <c r="M381" s="90" t="s">
        <v>22</v>
      </c>
      <c r="N381" s="90"/>
      <c r="O381" s="90"/>
      <c r="P381" s="90"/>
      <c r="Q381" s="90"/>
      <c r="R381" s="90"/>
    </row>
    <row r="382" ht="15.75" spans="1:18">
      <c r="A382" s="107" t="s">
        <v>398</v>
      </c>
      <c r="B382" s="107" t="s">
        <v>8</v>
      </c>
      <c r="C382" s="108" t="s">
        <v>400</v>
      </c>
      <c r="D382" s="109">
        <v>45162</v>
      </c>
      <c r="E382" s="90"/>
      <c r="F382" s="105"/>
      <c r="G382" s="90"/>
      <c r="H382" s="89" t="e">
        <f t="shared" si="9"/>
        <v>#REF!</v>
      </c>
      <c r="I382" s="89">
        <f>Table1[[#This Row],[Sale Invoice]]</f>
        <v>0</v>
      </c>
      <c r="J382" s="89">
        <f>Table1[[#This Row],[Sale Invoice]]</f>
        <v>0</v>
      </c>
      <c r="K382" s="110">
        <v>110000</v>
      </c>
      <c r="L382" s="89">
        <f>L381+Table1[[#This Row],[Sales Invoice ]]-Table1[[#This Row],[Sales Returns]]-Table1[[#This Row],[AR/AP]]</f>
        <v>3522228.77</v>
      </c>
      <c r="M382" s="90" t="s">
        <v>22</v>
      </c>
      <c r="N382" s="90"/>
      <c r="O382" s="90"/>
      <c r="P382" s="90"/>
      <c r="Q382" s="90"/>
      <c r="R382" s="90"/>
    </row>
    <row r="383" ht="15.75" spans="1:18">
      <c r="A383" s="107" t="s">
        <v>398</v>
      </c>
      <c r="B383" s="107" t="s">
        <v>6</v>
      </c>
      <c r="C383" s="87" t="s">
        <v>401</v>
      </c>
      <c r="D383" s="109">
        <v>45167</v>
      </c>
      <c r="E383" s="90"/>
      <c r="F383" s="105"/>
      <c r="G383" s="90"/>
      <c r="H383" s="89"/>
      <c r="I383" s="110">
        <v>1228879.96</v>
      </c>
      <c r="J383" s="89"/>
      <c r="K383" s="89"/>
      <c r="L383" s="89">
        <f>L382+Table1[[#This Row],[Sales Invoice ]]-Table1[[#This Row],[Sales Returns]]-Table1[[#This Row],[AR/AP]]</f>
        <v>4751108.73</v>
      </c>
      <c r="M383" s="90" t="s">
        <v>22</v>
      </c>
      <c r="N383" s="90"/>
      <c r="O383" s="90"/>
      <c r="P383" s="90"/>
      <c r="Q383" s="90"/>
      <c r="R383" s="90"/>
    </row>
    <row r="384" ht="15.75" spans="1:18">
      <c r="A384" s="107" t="s">
        <v>398</v>
      </c>
      <c r="B384" s="107" t="s">
        <v>8</v>
      </c>
      <c r="C384" s="108" t="s">
        <v>402</v>
      </c>
      <c r="D384" s="109">
        <v>45167</v>
      </c>
      <c r="E384" s="90"/>
      <c r="F384" s="105"/>
      <c r="G384" s="90"/>
      <c r="H384" s="89">
        <f>H383+E384-F384-G384</f>
        <v>0</v>
      </c>
      <c r="I384" s="89">
        <f>Table1[[#This Row],[Sale Invoice]]</f>
        <v>0</v>
      </c>
      <c r="J384" s="89">
        <f>Table1[[#This Row],[Sale Invoice]]</f>
        <v>0</v>
      </c>
      <c r="K384" s="110">
        <v>130000</v>
      </c>
      <c r="L384" s="89">
        <f>L383+Table1[[#This Row],[Sales Invoice ]]-Table1[[#This Row],[Sales Returns]]-Table1[[#This Row],[AR/AP]]</f>
        <v>4621108.73</v>
      </c>
      <c r="M384" s="90" t="s">
        <v>22</v>
      </c>
      <c r="N384" s="90"/>
      <c r="O384" s="90"/>
      <c r="P384" s="90"/>
      <c r="Q384" s="90"/>
      <c r="R384" s="90"/>
    </row>
    <row r="385" ht="15.75" spans="1:18">
      <c r="A385" s="107" t="s">
        <v>398</v>
      </c>
      <c r="B385" s="107" t="s">
        <v>6</v>
      </c>
      <c r="C385" s="87" t="s">
        <v>403</v>
      </c>
      <c r="D385" s="109">
        <v>45173</v>
      </c>
      <c r="E385" s="90"/>
      <c r="F385" s="105"/>
      <c r="G385" s="90"/>
      <c r="H385" s="89"/>
      <c r="I385" s="110">
        <v>104312.75</v>
      </c>
      <c r="J385" s="89"/>
      <c r="K385" s="89"/>
      <c r="L385" s="89">
        <f>L384+Table1[[#This Row],[Sales Invoice ]]-Table1[[#This Row],[Sales Returns]]-Table1[[#This Row],[AR/AP]]</f>
        <v>4725421.48</v>
      </c>
      <c r="M385" s="90" t="s">
        <v>22</v>
      </c>
      <c r="N385" s="90"/>
      <c r="O385" s="90"/>
      <c r="P385" s="90"/>
      <c r="Q385" s="90"/>
      <c r="R385" s="90"/>
    </row>
    <row r="386" ht="15.75" spans="1:18">
      <c r="A386" s="107" t="s">
        <v>398</v>
      </c>
      <c r="B386" s="107" t="s">
        <v>8</v>
      </c>
      <c r="C386" s="108" t="s">
        <v>404</v>
      </c>
      <c r="D386" s="109">
        <v>45173</v>
      </c>
      <c r="E386" s="90"/>
      <c r="F386" s="105"/>
      <c r="G386" s="90"/>
      <c r="H386" s="89">
        <f>H385+E386-F386-G386</f>
        <v>0</v>
      </c>
      <c r="I386" s="89">
        <f>Table1[[#This Row],[Sale Invoice]]</f>
        <v>0</v>
      </c>
      <c r="J386" s="89">
        <f>Table1[[#This Row],[Sale Invoice]]</f>
        <v>0</v>
      </c>
      <c r="K386" s="110">
        <v>134770</v>
      </c>
      <c r="L386" s="89">
        <f>L385+Table1[[#This Row],[Sales Invoice ]]-Table1[[#This Row],[Sales Returns]]-Table1[[#This Row],[AR/AP]]</f>
        <v>4590651.48</v>
      </c>
      <c r="M386" s="90" t="s">
        <v>22</v>
      </c>
      <c r="N386" s="90"/>
      <c r="O386" s="90"/>
      <c r="P386" s="90"/>
      <c r="Q386" s="90"/>
      <c r="R386" s="90"/>
    </row>
    <row r="387" ht="15.75" spans="1:18">
      <c r="A387" s="107" t="s">
        <v>398</v>
      </c>
      <c r="B387" s="107" t="s">
        <v>8</v>
      </c>
      <c r="C387" s="108" t="s">
        <v>405</v>
      </c>
      <c r="D387" s="109">
        <v>45177</v>
      </c>
      <c r="E387" s="90"/>
      <c r="F387" s="105"/>
      <c r="G387" s="90"/>
      <c r="H387" s="89">
        <f>H386+E387-F387-G387</f>
        <v>0</v>
      </c>
      <c r="I387" s="89">
        <f>Table1[[#This Row],[Sale Invoice]]</f>
        <v>0</v>
      </c>
      <c r="J387" s="89">
        <f>Table1[[#This Row],[Sale Invoice]]</f>
        <v>0</v>
      </c>
      <c r="K387" s="110">
        <v>1000000</v>
      </c>
      <c r="L387" s="89">
        <f>L386+Table1[[#This Row],[Sales Invoice ]]-Table1[[#This Row],[Sales Returns]]-Table1[[#This Row],[AR/AP]]</f>
        <v>3590651.48</v>
      </c>
      <c r="M387" s="90" t="s">
        <v>22</v>
      </c>
      <c r="N387" s="90"/>
      <c r="O387" s="90"/>
      <c r="P387" s="90"/>
      <c r="Q387" s="90"/>
      <c r="R387" s="90"/>
    </row>
    <row r="388" ht="15.75" spans="1:18">
      <c r="A388" s="107" t="s">
        <v>398</v>
      </c>
      <c r="B388" s="107" t="s">
        <v>8</v>
      </c>
      <c r="C388" s="108" t="s">
        <v>406</v>
      </c>
      <c r="D388" s="109">
        <v>45182</v>
      </c>
      <c r="E388" s="90"/>
      <c r="F388" s="105"/>
      <c r="G388" s="90"/>
      <c r="H388" s="89">
        <f>H387+E388-F388-G388</f>
        <v>0</v>
      </c>
      <c r="I388" s="89">
        <f>Table1[[#This Row],[Sale Invoice]]</f>
        <v>0</v>
      </c>
      <c r="J388" s="89">
        <f>Table1[[#This Row],[Sale Invoice]]</f>
        <v>0</v>
      </c>
      <c r="K388" s="110">
        <v>300000</v>
      </c>
      <c r="L388" s="89">
        <f>L387+Table1[[#This Row],[Sales Invoice ]]-Table1[[#This Row],[Sales Returns]]-Table1[[#This Row],[AR/AP]]</f>
        <v>3290651.48</v>
      </c>
      <c r="M388" s="90" t="s">
        <v>22</v>
      </c>
      <c r="N388" s="90"/>
      <c r="O388" s="90"/>
      <c r="P388" s="90"/>
      <c r="Q388" s="90"/>
      <c r="R388" s="90"/>
    </row>
    <row r="389" ht="15.75" spans="1:18">
      <c r="A389" s="107" t="s">
        <v>398</v>
      </c>
      <c r="B389" s="107" t="s">
        <v>8</v>
      </c>
      <c r="C389" s="108" t="s">
        <v>407</v>
      </c>
      <c r="D389" s="109">
        <v>45184</v>
      </c>
      <c r="E389" s="90"/>
      <c r="F389" s="105"/>
      <c r="G389" s="90"/>
      <c r="H389" s="89">
        <f>H388+E389-F389-G389</f>
        <v>0</v>
      </c>
      <c r="I389" s="89">
        <f>Table1[[#This Row],[Sale Invoice]]</f>
        <v>0</v>
      </c>
      <c r="J389" s="89">
        <f>Table1[[#This Row],[Sale Invoice]]</f>
        <v>0</v>
      </c>
      <c r="K389" s="110">
        <v>240000</v>
      </c>
      <c r="L389" s="89">
        <f>L388+Table1[[#This Row],[Sales Invoice ]]-Table1[[#This Row],[Sales Returns]]-Table1[[#This Row],[AR/AP]]</f>
        <v>3050651.48</v>
      </c>
      <c r="M389" s="90" t="s">
        <v>22</v>
      </c>
      <c r="N389" s="90"/>
      <c r="O389" s="90"/>
      <c r="P389" s="90"/>
      <c r="Q389" s="90"/>
      <c r="R389" s="90"/>
    </row>
    <row r="390" ht="15.75" spans="1:18">
      <c r="A390" s="107" t="s">
        <v>398</v>
      </c>
      <c r="B390" s="107" t="s">
        <v>6</v>
      </c>
      <c r="C390" s="87" t="s">
        <v>408</v>
      </c>
      <c r="D390" s="109">
        <v>45188</v>
      </c>
      <c r="E390" s="90"/>
      <c r="F390" s="105"/>
      <c r="G390" s="90"/>
      <c r="H390" s="89"/>
      <c r="I390" s="110">
        <v>161088.8</v>
      </c>
      <c r="J390" s="89"/>
      <c r="K390" s="89"/>
      <c r="L390" s="89">
        <f>L389+Table1[[#This Row],[Sales Invoice ]]-Table1[[#This Row],[Sales Returns]]-Table1[[#This Row],[AR/AP]]</f>
        <v>3211740.28</v>
      </c>
      <c r="M390" s="90" t="s">
        <v>22</v>
      </c>
      <c r="N390" s="90"/>
      <c r="O390" s="90"/>
      <c r="P390" s="90"/>
      <c r="Q390" s="90"/>
      <c r="R390" s="90"/>
    </row>
    <row r="391" ht="15.75" spans="1:18">
      <c r="A391" s="107" t="s">
        <v>398</v>
      </c>
      <c r="B391" s="107" t="s">
        <v>8</v>
      </c>
      <c r="C391" s="108" t="s">
        <v>409</v>
      </c>
      <c r="D391" s="109">
        <v>45188</v>
      </c>
      <c r="E391" s="90"/>
      <c r="F391" s="105"/>
      <c r="G391" s="90"/>
      <c r="H391" s="89">
        <f>H390+E391-F391-G391</f>
        <v>0</v>
      </c>
      <c r="I391" s="89">
        <f>Table1[[#This Row],[Sale Invoice]]</f>
        <v>0</v>
      </c>
      <c r="J391" s="89">
        <f>Table1[[#This Row],[Sale Invoice]]</f>
        <v>0</v>
      </c>
      <c r="K391" s="110">
        <v>280000</v>
      </c>
      <c r="L391" s="89">
        <f>L390+Table1[[#This Row],[Sales Invoice ]]-Table1[[#This Row],[Sales Returns]]-Table1[[#This Row],[AR/AP]]</f>
        <v>2931740.28</v>
      </c>
      <c r="M391" s="90" t="s">
        <v>22</v>
      </c>
      <c r="N391" s="90"/>
      <c r="O391" s="90"/>
      <c r="P391" s="90"/>
      <c r="Q391" s="90"/>
      <c r="R391" s="90"/>
    </row>
    <row r="392" ht="15.75" spans="1:18">
      <c r="A392" s="107" t="s">
        <v>398</v>
      </c>
      <c r="B392" s="107" t="s">
        <v>6</v>
      </c>
      <c r="C392" s="87" t="s">
        <v>410</v>
      </c>
      <c r="D392" s="109">
        <v>45190</v>
      </c>
      <c r="E392" s="90"/>
      <c r="F392" s="105"/>
      <c r="G392" s="90"/>
      <c r="H392" s="89"/>
      <c r="I392" s="110">
        <v>72631.53</v>
      </c>
      <c r="J392" s="89"/>
      <c r="K392" s="89"/>
      <c r="L392" s="89">
        <f>L391+Table1[[#This Row],[Sales Invoice ]]-Table1[[#This Row],[Sales Returns]]-Table1[[#This Row],[AR/AP]]</f>
        <v>3004371.81</v>
      </c>
      <c r="M392" s="90" t="s">
        <v>22</v>
      </c>
      <c r="N392" s="90"/>
      <c r="O392" s="90"/>
      <c r="P392" s="90"/>
      <c r="Q392" s="90"/>
      <c r="R392" s="90"/>
    </row>
    <row r="393" ht="15.75" spans="1:18">
      <c r="A393" s="107" t="s">
        <v>398</v>
      </c>
      <c r="B393" s="107" t="s">
        <v>8</v>
      </c>
      <c r="C393" s="108" t="s">
        <v>411</v>
      </c>
      <c r="D393" s="109">
        <v>45195</v>
      </c>
      <c r="E393" s="90"/>
      <c r="F393" s="105"/>
      <c r="G393" s="90"/>
      <c r="H393" s="89">
        <f>H392+E393-F393-G393</f>
        <v>0</v>
      </c>
      <c r="I393" s="89">
        <f>Table1[[#This Row],[Sale Invoice]]</f>
        <v>0</v>
      </c>
      <c r="J393" s="89">
        <f>Table1[[#This Row],[Sale Invoice]]</f>
        <v>0</v>
      </c>
      <c r="K393" s="110">
        <v>100000</v>
      </c>
      <c r="L393" s="89">
        <f>L392+Table1[[#This Row],[Sales Invoice ]]-Table1[[#This Row],[Sales Returns]]-Table1[[#This Row],[AR/AP]]</f>
        <v>2904371.81</v>
      </c>
      <c r="M393" s="90" t="s">
        <v>22</v>
      </c>
      <c r="N393" s="90"/>
      <c r="O393" s="90"/>
      <c r="P393" s="90"/>
      <c r="Q393" s="90"/>
      <c r="R393" s="90"/>
    </row>
    <row r="394" ht="15.75" spans="1:18">
      <c r="A394" s="107" t="s">
        <v>398</v>
      </c>
      <c r="B394" s="107" t="s">
        <v>8</v>
      </c>
      <c r="C394" s="108" t="s">
        <v>412</v>
      </c>
      <c r="D394" s="109">
        <v>45198</v>
      </c>
      <c r="E394" s="90"/>
      <c r="F394" s="105"/>
      <c r="G394" s="90"/>
      <c r="H394" s="89">
        <f>H393+E394-F394-G394</f>
        <v>0</v>
      </c>
      <c r="I394" s="89">
        <f>Table1[[#This Row],[Sale Invoice]]</f>
        <v>0</v>
      </c>
      <c r="J394" s="89">
        <f>Table1[[#This Row],[Sale Invoice]]</f>
        <v>0</v>
      </c>
      <c r="K394" s="110">
        <v>150000</v>
      </c>
      <c r="L394" s="89">
        <f>L393+Table1[[#This Row],[Sales Invoice ]]-Table1[[#This Row],[Sales Returns]]-Table1[[#This Row],[AR/AP]]</f>
        <v>2754371.81</v>
      </c>
      <c r="M394" s="90" t="s">
        <v>22</v>
      </c>
      <c r="N394" s="90"/>
      <c r="O394" s="90"/>
      <c r="P394" s="90"/>
      <c r="Q394" s="90"/>
      <c r="R394" s="90"/>
    </row>
    <row r="395" ht="15.75" spans="1:18">
      <c r="A395" s="107" t="s">
        <v>398</v>
      </c>
      <c r="B395" s="107" t="s">
        <v>6</v>
      </c>
      <c r="C395" s="87" t="s">
        <v>413</v>
      </c>
      <c r="D395" s="109">
        <v>45201</v>
      </c>
      <c r="E395" s="90"/>
      <c r="F395" s="105"/>
      <c r="G395" s="90"/>
      <c r="H395" s="89"/>
      <c r="I395" s="110">
        <v>145013.71</v>
      </c>
      <c r="J395" s="89"/>
      <c r="K395" s="89"/>
      <c r="L395" s="89">
        <f>L394+Table1[[#This Row],[Sales Invoice ]]-Table1[[#This Row],[Sales Returns]]-Table1[[#This Row],[AR/AP]]</f>
        <v>2899385.52</v>
      </c>
      <c r="M395" s="90" t="s">
        <v>22</v>
      </c>
      <c r="N395" s="90"/>
      <c r="O395" s="90"/>
      <c r="P395" s="90"/>
      <c r="Q395" s="90"/>
      <c r="R395" s="90"/>
    </row>
    <row r="396" ht="15.75" spans="1:18">
      <c r="A396" s="107" t="s">
        <v>398</v>
      </c>
      <c r="B396" s="107" t="s">
        <v>6</v>
      </c>
      <c r="C396" s="87" t="s">
        <v>414</v>
      </c>
      <c r="D396" s="109">
        <v>45202</v>
      </c>
      <c r="E396" s="90"/>
      <c r="F396" s="105"/>
      <c r="G396" s="90"/>
      <c r="H396" s="89"/>
      <c r="I396" s="110">
        <v>88011.85</v>
      </c>
      <c r="J396" s="89"/>
      <c r="K396" s="89"/>
      <c r="L396" s="89">
        <f>L395+Table1[[#This Row],[Sales Invoice ]]-Table1[[#This Row],[Sales Returns]]-Table1[[#This Row],[AR/AP]]</f>
        <v>2987397.37</v>
      </c>
      <c r="M396" s="90" t="s">
        <v>22</v>
      </c>
      <c r="N396" s="90"/>
      <c r="O396" s="90"/>
      <c r="P396" s="90"/>
      <c r="Q396" s="90"/>
      <c r="R396" s="90"/>
    </row>
    <row r="397" ht="15.75" spans="1:18">
      <c r="A397" s="107" t="s">
        <v>398</v>
      </c>
      <c r="B397" s="107" t="s">
        <v>8</v>
      </c>
      <c r="C397" s="108" t="s">
        <v>415</v>
      </c>
      <c r="D397" s="109">
        <v>45202</v>
      </c>
      <c r="E397" s="90"/>
      <c r="F397" s="105"/>
      <c r="G397" s="90"/>
      <c r="H397" s="89">
        <f>H396+E397-F397-G397</f>
        <v>0</v>
      </c>
      <c r="I397" s="89">
        <f>Table1[[#This Row],[Sale Invoice]]</f>
        <v>0</v>
      </c>
      <c r="J397" s="89">
        <f>Table1[[#This Row],[Sale Invoice]]</f>
        <v>0</v>
      </c>
      <c r="K397" s="110">
        <v>100000</v>
      </c>
      <c r="L397" s="89">
        <f>L396+Table1[[#This Row],[Sales Invoice ]]-Table1[[#This Row],[Sales Returns]]-Table1[[#This Row],[AR/AP]]</f>
        <v>2887397.37</v>
      </c>
      <c r="M397" s="90" t="s">
        <v>22</v>
      </c>
      <c r="N397" s="90"/>
      <c r="O397" s="90"/>
      <c r="P397" s="90"/>
      <c r="Q397" s="90"/>
      <c r="R397" s="90"/>
    </row>
    <row r="398" ht="15.75" spans="1:18">
      <c r="A398" s="107" t="s">
        <v>398</v>
      </c>
      <c r="B398" s="107" t="s">
        <v>8</v>
      </c>
      <c r="C398" s="108" t="s">
        <v>416</v>
      </c>
      <c r="D398" s="109">
        <v>45203</v>
      </c>
      <c r="E398" s="90"/>
      <c r="F398" s="105"/>
      <c r="G398" s="90"/>
      <c r="H398" s="89">
        <f>H397+E398-F398-G398</f>
        <v>0</v>
      </c>
      <c r="I398" s="89">
        <f>Table1[[#This Row],[Sale Invoice]]</f>
        <v>0</v>
      </c>
      <c r="J398" s="89">
        <f>Table1[[#This Row],[Sale Invoice]]</f>
        <v>0</v>
      </c>
      <c r="K398" s="110">
        <v>100000</v>
      </c>
      <c r="L398" s="89">
        <f>L397+Table1[[#This Row],[Sales Invoice ]]-Table1[[#This Row],[Sales Returns]]-Table1[[#This Row],[AR/AP]]</f>
        <v>2787397.37</v>
      </c>
      <c r="M398" s="90" t="s">
        <v>22</v>
      </c>
      <c r="N398" s="90"/>
      <c r="O398" s="90"/>
      <c r="P398" s="90"/>
      <c r="Q398" s="90"/>
      <c r="R398" s="90"/>
    </row>
    <row r="399" ht="15.75" spans="1:18">
      <c r="A399" s="107" t="s">
        <v>398</v>
      </c>
      <c r="B399" s="107" t="s">
        <v>6</v>
      </c>
      <c r="C399" s="87" t="s">
        <v>417</v>
      </c>
      <c r="D399" s="109">
        <v>45206</v>
      </c>
      <c r="E399" s="90"/>
      <c r="F399" s="105"/>
      <c r="G399" s="90"/>
      <c r="H399" s="89"/>
      <c r="I399" s="110">
        <v>97407.49</v>
      </c>
      <c r="J399" s="89"/>
      <c r="K399" s="89"/>
      <c r="L399" s="89">
        <f>L398+Table1[[#This Row],[Sales Invoice ]]-Table1[[#This Row],[Sales Returns]]-Table1[[#This Row],[AR/AP]]</f>
        <v>2884804.86</v>
      </c>
      <c r="M399" s="90" t="s">
        <v>22</v>
      </c>
      <c r="N399" s="90"/>
      <c r="O399" s="90"/>
      <c r="P399" s="90"/>
      <c r="Q399" s="90"/>
      <c r="R399" s="90"/>
    </row>
    <row r="400" ht="15.75" spans="1:18">
      <c r="A400" s="107" t="s">
        <v>398</v>
      </c>
      <c r="B400" s="107" t="s">
        <v>8</v>
      </c>
      <c r="C400" s="108" t="s">
        <v>418</v>
      </c>
      <c r="D400" s="109">
        <v>45208</v>
      </c>
      <c r="E400" s="90"/>
      <c r="F400" s="105"/>
      <c r="G400" s="90"/>
      <c r="H400" s="89">
        <f>H399+E400-F400-G400</f>
        <v>0</v>
      </c>
      <c r="I400" s="89">
        <f>Table1[[#This Row],[Sale Invoice]]</f>
        <v>0</v>
      </c>
      <c r="J400" s="89">
        <f>Table1[[#This Row],[Sale Invoice]]</f>
        <v>0</v>
      </c>
      <c r="K400" s="110">
        <v>100000</v>
      </c>
      <c r="L400" s="89">
        <f>L399+Table1[[#This Row],[Sales Invoice ]]-Table1[[#This Row],[Sales Returns]]-Table1[[#This Row],[AR/AP]]</f>
        <v>2784804.86</v>
      </c>
      <c r="M400" s="90" t="s">
        <v>22</v>
      </c>
      <c r="N400" s="90"/>
      <c r="O400" s="90"/>
      <c r="P400" s="90"/>
      <c r="Q400" s="90"/>
      <c r="R400" s="90"/>
    </row>
    <row r="401" ht="15.75" spans="1:18">
      <c r="A401" s="107" t="s">
        <v>398</v>
      </c>
      <c r="B401" s="107" t="s">
        <v>6</v>
      </c>
      <c r="C401" s="87" t="s">
        <v>419</v>
      </c>
      <c r="D401" s="109">
        <v>45211</v>
      </c>
      <c r="E401" s="90"/>
      <c r="F401" s="105"/>
      <c r="G401" s="90"/>
      <c r="H401" s="89"/>
      <c r="I401" s="110">
        <v>103768.23</v>
      </c>
      <c r="J401" s="89"/>
      <c r="K401" s="89"/>
      <c r="L401" s="89">
        <f>L400+Table1[[#This Row],[Sales Invoice ]]-Table1[[#This Row],[Sales Returns]]-Table1[[#This Row],[AR/AP]]</f>
        <v>2888573.09</v>
      </c>
      <c r="M401" s="90" t="s">
        <v>22</v>
      </c>
      <c r="N401" s="90"/>
      <c r="O401" s="90"/>
      <c r="P401" s="90"/>
      <c r="Q401" s="90"/>
      <c r="R401" s="90"/>
    </row>
    <row r="402" ht="15.75" spans="1:18">
      <c r="A402" s="107" t="s">
        <v>398</v>
      </c>
      <c r="B402" s="107" t="s">
        <v>6</v>
      </c>
      <c r="C402" s="87" t="s">
        <v>420</v>
      </c>
      <c r="D402" s="109">
        <v>45217</v>
      </c>
      <c r="E402" s="90"/>
      <c r="F402" s="105"/>
      <c r="G402" s="90"/>
      <c r="H402" s="89"/>
      <c r="I402" s="110">
        <v>309942.72</v>
      </c>
      <c r="J402" s="89"/>
      <c r="K402" s="89"/>
      <c r="L402" s="89">
        <f>L401+Table1[[#This Row],[Sales Invoice ]]-Table1[[#This Row],[Sales Returns]]-Table1[[#This Row],[AR/AP]]</f>
        <v>3198515.81</v>
      </c>
      <c r="M402" s="90" t="s">
        <v>22</v>
      </c>
      <c r="N402" s="90"/>
      <c r="O402" s="90"/>
      <c r="P402" s="90"/>
      <c r="Q402" s="90"/>
      <c r="R402" s="90"/>
    </row>
    <row r="403" ht="15.75" spans="1:18">
      <c r="A403" s="107" t="s">
        <v>398</v>
      </c>
      <c r="B403" s="107" t="s">
        <v>6</v>
      </c>
      <c r="C403" s="87" t="s">
        <v>421</v>
      </c>
      <c r="D403" s="109">
        <v>45217</v>
      </c>
      <c r="E403" s="90"/>
      <c r="F403" s="105"/>
      <c r="G403" s="90"/>
      <c r="H403" s="89"/>
      <c r="I403" s="110">
        <v>249606.09</v>
      </c>
      <c r="J403" s="89"/>
      <c r="K403" s="89"/>
      <c r="L403" s="89">
        <f>L402+Table1[[#This Row],[Sales Invoice ]]-Table1[[#This Row],[Sales Returns]]-Table1[[#This Row],[AR/AP]]</f>
        <v>3448121.9</v>
      </c>
      <c r="M403" s="90" t="s">
        <v>22</v>
      </c>
      <c r="N403" s="90"/>
      <c r="O403" s="90"/>
      <c r="P403" s="90"/>
      <c r="Q403" s="90"/>
      <c r="R403" s="90"/>
    </row>
    <row r="404" ht="15.75" spans="1:18">
      <c r="A404" s="107" t="s">
        <v>398</v>
      </c>
      <c r="B404" s="107" t="s">
        <v>6</v>
      </c>
      <c r="C404" s="87" t="s">
        <v>422</v>
      </c>
      <c r="D404" s="109">
        <v>45220</v>
      </c>
      <c r="E404" s="90"/>
      <c r="F404" s="105"/>
      <c r="G404" s="90"/>
      <c r="H404" s="89"/>
      <c r="I404" s="110">
        <v>255923.07</v>
      </c>
      <c r="J404" s="89"/>
      <c r="K404" s="89"/>
      <c r="L404" s="89">
        <f>L403+Table1[[#This Row],[Sales Invoice ]]-Table1[[#This Row],[Sales Returns]]-Table1[[#This Row],[AR/AP]]</f>
        <v>3704044.97</v>
      </c>
      <c r="M404" s="90" t="s">
        <v>22</v>
      </c>
      <c r="N404" s="90"/>
      <c r="O404" s="90"/>
      <c r="P404" s="90"/>
      <c r="Q404" s="90"/>
      <c r="R404" s="90"/>
    </row>
    <row r="405" ht="15.75" spans="1:18">
      <c r="A405" s="107" t="s">
        <v>398</v>
      </c>
      <c r="B405" s="107" t="s">
        <v>8</v>
      </c>
      <c r="C405" s="108" t="s">
        <v>423</v>
      </c>
      <c r="D405" s="109">
        <v>45229</v>
      </c>
      <c r="E405" s="90"/>
      <c r="F405" s="105"/>
      <c r="G405" s="90"/>
      <c r="H405" s="89">
        <f>H404+E405-F405-G405</f>
        <v>0</v>
      </c>
      <c r="I405" s="89">
        <f>Table1[[#This Row],[Sale Invoice]]</f>
        <v>0</v>
      </c>
      <c r="J405" s="89">
        <f>Table1[[#This Row],[Sale Invoice]]</f>
        <v>0</v>
      </c>
      <c r="K405" s="110">
        <v>1000000</v>
      </c>
      <c r="L405" s="89">
        <f>L404+Table1[[#This Row],[Sales Invoice ]]-Table1[[#This Row],[Sales Returns]]-Table1[[#This Row],[AR/AP]]</f>
        <v>2704044.97</v>
      </c>
      <c r="M405" s="90" t="s">
        <v>22</v>
      </c>
      <c r="N405" s="90"/>
      <c r="O405" s="90"/>
      <c r="P405" s="90"/>
      <c r="Q405" s="90"/>
      <c r="R405" s="90"/>
    </row>
    <row r="406" ht="15.75" spans="1:18">
      <c r="A406" s="107" t="s">
        <v>398</v>
      </c>
      <c r="B406" s="107" t="s">
        <v>6</v>
      </c>
      <c r="C406" s="87" t="s">
        <v>424</v>
      </c>
      <c r="D406" s="109">
        <v>45231</v>
      </c>
      <c r="E406" s="90"/>
      <c r="F406" s="105"/>
      <c r="G406" s="90"/>
      <c r="H406" s="89"/>
      <c r="I406" s="110">
        <v>204560.58</v>
      </c>
      <c r="J406" s="89"/>
      <c r="K406" s="89"/>
      <c r="L406" s="89">
        <f>L405+Table1[[#This Row],[Sales Invoice ]]-Table1[[#This Row],[Sales Returns]]-Table1[[#This Row],[AR/AP]]</f>
        <v>2908605.55</v>
      </c>
      <c r="M406" s="90" t="s">
        <v>22</v>
      </c>
      <c r="N406" s="90"/>
      <c r="O406" s="90"/>
      <c r="P406" s="90"/>
      <c r="Q406" s="90"/>
      <c r="R406" s="90"/>
    </row>
    <row r="407" ht="15.75" spans="1:18">
      <c r="A407" s="107" t="s">
        <v>398</v>
      </c>
      <c r="B407" s="107" t="s">
        <v>6</v>
      </c>
      <c r="C407" s="87" t="s">
        <v>425</v>
      </c>
      <c r="D407" s="109">
        <v>45234</v>
      </c>
      <c r="E407" s="90"/>
      <c r="F407" s="105"/>
      <c r="G407" s="90"/>
      <c r="H407" s="89"/>
      <c r="I407" s="110">
        <v>236806.5</v>
      </c>
      <c r="J407" s="89"/>
      <c r="K407" s="89"/>
      <c r="L407" s="89">
        <f>L406+Table1[[#This Row],[Sales Invoice ]]-Table1[[#This Row],[Sales Returns]]-Table1[[#This Row],[AR/AP]]</f>
        <v>3145412.05</v>
      </c>
      <c r="M407" s="90" t="s">
        <v>22</v>
      </c>
      <c r="N407" s="90"/>
      <c r="O407" s="90"/>
      <c r="P407" s="90"/>
      <c r="Q407" s="90"/>
      <c r="R407" s="90"/>
    </row>
    <row r="408" ht="15.75" spans="1:18">
      <c r="A408" s="107" t="s">
        <v>398</v>
      </c>
      <c r="B408" s="107" t="s">
        <v>6</v>
      </c>
      <c r="C408" s="87" t="s">
        <v>426</v>
      </c>
      <c r="D408" s="109">
        <v>45240</v>
      </c>
      <c r="E408" s="90"/>
      <c r="F408" s="105"/>
      <c r="G408" s="90"/>
      <c r="H408" s="89"/>
      <c r="I408" s="110">
        <v>67874.78</v>
      </c>
      <c r="J408" s="89"/>
      <c r="K408" s="89"/>
      <c r="L408" s="89">
        <f>L407+Table1[[#This Row],[Sales Invoice ]]-Table1[[#This Row],[Sales Returns]]-Table1[[#This Row],[AR/AP]]</f>
        <v>3213286.83</v>
      </c>
      <c r="M408" s="90" t="s">
        <v>22</v>
      </c>
      <c r="N408" s="90"/>
      <c r="O408" s="90"/>
      <c r="P408" s="90"/>
      <c r="Q408" s="90"/>
      <c r="R408" s="90"/>
    </row>
    <row r="409" ht="15.75" spans="1:18">
      <c r="A409" s="107" t="s">
        <v>398</v>
      </c>
      <c r="B409" s="107" t="s">
        <v>6</v>
      </c>
      <c r="C409" s="87" t="s">
        <v>427</v>
      </c>
      <c r="D409" s="109">
        <v>45246</v>
      </c>
      <c r="E409" s="90"/>
      <c r="F409" s="105"/>
      <c r="G409" s="90"/>
      <c r="H409" s="89"/>
      <c r="I409" s="110">
        <v>130981.64</v>
      </c>
      <c r="J409" s="89"/>
      <c r="K409" s="89"/>
      <c r="L409" s="89">
        <f>L408+Table1[[#This Row],[Sales Invoice ]]-Table1[[#This Row],[Sales Returns]]-Table1[[#This Row],[AR/AP]]</f>
        <v>3344268.47</v>
      </c>
      <c r="M409" s="90" t="s">
        <v>22</v>
      </c>
      <c r="N409" s="90"/>
      <c r="O409" s="90"/>
      <c r="P409" s="90"/>
      <c r="Q409" s="90"/>
      <c r="R409" s="90"/>
    </row>
    <row r="410" ht="15.75" spans="1:18">
      <c r="A410" s="107" t="s">
        <v>398</v>
      </c>
      <c r="B410" s="107" t="s">
        <v>8</v>
      </c>
      <c r="C410" s="108" t="s">
        <v>428</v>
      </c>
      <c r="D410" s="109">
        <v>45246</v>
      </c>
      <c r="E410" s="90"/>
      <c r="F410" s="105"/>
      <c r="G410" s="90"/>
      <c r="H410" s="89">
        <f>H409+E410-F410-G410</f>
        <v>0</v>
      </c>
      <c r="I410" s="89">
        <f>Table1[[#This Row],[Sale Invoice]]</f>
        <v>0</v>
      </c>
      <c r="J410" s="89">
        <f>Table1[[#This Row],[Sale Invoice]]</f>
        <v>0</v>
      </c>
      <c r="K410" s="110">
        <v>700000</v>
      </c>
      <c r="L410" s="89">
        <f>L409+Table1[[#This Row],[Sales Invoice ]]-Table1[[#This Row],[Sales Returns]]-Table1[[#This Row],[AR/AP]]</f>
        <v>2644268.47</v>
      </c>
      <c r="M410" s="90" t="s">
        <v>22</v>
      </c>
      <c r="N410" s="90"/>
      <c r="O410" s="90"/>
      <c r="P410" s="90"/>
      <c r="Q410" s="90"/>
      <c r="R410" s="90"/>
    </row>
    <row r="411" ht="15.75" spans="1:18">
      <c r="A411" s="107" t="s">
        <v>398</v>
      </c>
      <c r="B411" s="107" t="s">
        <v>6</v>
      </c>
      <c r="C411" s="87" t="s">
        <v>429</v>
      </c>
      <c r="D411" s="109">
        <v>45248</v>
      </c>
      <c r="E411" s="90"/>
      <c r="F411" s="105"/>
      <c r="G411" s="90"/>
      <c r="H411" s="89"/>
      <c r="I411" s="110">
        <v>353037.04</v>
      </c>
      <c r="J411" s="89"/>
      <c r="K411" s="89"/>
      <c r="L411" s="89">
        <f>L410+Table1[[#This Row],[Sales Invoice ]]-Table1[[#This Row],[Sales Returns]]-Table1[[#This Row],[AR/AP]]</f>
        <v>2997305.51</v>
      </c>
      <c r="M411" s="90" t="s">
        <v>22</v>
      </c>
      <c r="N411" s="90"/>
      <c r="O411" s="90"/>
      <c r="P411" s="90"/>
      <c r="Q411" s="90"/>
      <c r="R411" s="90"/>
    </row>
    <row r="412" s="80" customFormat="1" ht="15.75" spans="1:18">
      <c r="A412" s="107" t="s">
        <v>398</v>
      </c>
      <c r="B412" s="107" t="s">
        <v>7</v>
      </c>
      <c r="C412" s="108" t="s">
        <v>430</v>
      </c>
      <c r="D412" s="109">
        <v>45250</v>
      </c>
      <c r="E412" s="90"/>
      <c r="F412" s="105"/>
      <c r="G412" s="90"/>
      <c r="H412" s="89">
        <f>H411+E412-F412-G412</f>
        <v>0</v>
      </c>
      <c r="I412" s="89">
        <f>Table1[[#This Row],[Sale Invoice]]</f>
        <v>0</v>
      </c>
      <c r="J412" s="110">
        <v>0</v>
      </c>
      <c r="K412" s="89">
        <f>Table1[[#This Row],[Sale Invoice]]</f>
        <v>0</v>
      </c>
      <c r="L412" s="89">
        <f>L411+Table1[[#This Row],[Sales Invoice ]]-Table1[[#This Row],[Sales Returns]]-Table1[[#This Row],[AR/AP]]</f>
        <v>2997305.51</v>
      </c>
      <c r="M412" s="90" t="s">
        <v>22</v>
      </c>
      <c r="N412" s="90"/>
      <c r="O412" s="110">
        <v>398341.75</v>
      </c>
      <c r="P412" s="90"/>
      <c r="Q412" s="90"/>
      <c r="R412" s="90"/>
    </row>
    <row r="413" ht="15.75" spans="1:18">
      <c r="A413" s="107" t="s">
        <v>398</v>
      </c>
      <c r="B413" s="107" t="s">
        <v>6</v>
      </c>
      <c r="C413" s="87" t="s">
        <v>431</v>
      </c>
      <c r="D413" s="109">
        <v>45252</v>
      </c>
      <c r="E413" s="90"/>
      <c r="F413" s="105"/>
      <c r="G413" s="90"/>
      <c r="H413" s="89"/>
      <c r="I413" s="110">
        <v>566888.49</v>
      </c>
      <c r="J413" s="89"/>
      <c r="K413" s="89"/>
      <c r="L413" s="89">
        <f>L412+Table1[[#This Row],[Sales Invoice ]]-Table1[[#This Row],[Sales Returns]]-Table1[[#This Row],[AR/AP]]</f>
        <v>3564194</v>
      </c>
      <c r="M413" s="90" t="s">
        <v>22</v>
      </c>
      <c r="N413" s="90"/>
      <c r="O413" s="90"/>
      <c r="P413" s="90"/>
      <c r="Q413" s="90"/>
      <c r="R413" s="90"/>
    </row>
    <row r="414" ht="15.75" spans="1:18">
      <c r="A414" s="107" t="s">
        <v>398</v>
      </c>
      <c r="B414" s="107" t="s">
        <v>6</v>
      </c>
      <c r="C414" s="87" t="s">
        <v>432</v>
      </c>
      <c r="D414" s="109">
        <v>45254</v>
      </c>
      <c r="E414" s="90"/>
      <c r="F414" s="105"/>
      <c r="G414" s="90"/>
      <c r="H414" s="89"/>
      <c r="I414" s="110">
        <v>187349.35</v>
      </c>
      <c r="J414" s="89"/>
      <c r="K414" s="89"/>
      <c r="L414" s="89">
        <f>L413+Table1[[#This Row],[Sales Invoice ]]-Table1[[#This Row],[Sales Returns]]-Table1[[#This Row],[AR/AP]]</f>
        <v>3751543.35</v>
      </c>
      <c r="M414" s="90" t="s">
        <v>22</v>
      </c>
      <c r="N414" s="90"/>
      <c r="O414" s="90"/>
      <c r="P414" s="90"/>
      <c r="Q414" s="90"/>
      <c r="R414" s="90"/>
    </row>
    <row r="415" ht="15.75" spans="1:18">
      <c r="A415" s="107" t="s">
        <v>398</v>
      </c>
      <c r="B415" s="107" t="s">
        <v>8</v>
      </c>
      <c r="C415" s="108" t="s">
        <v>433</v>
      </c>
      <c r="D415" s="109">
        <v>45254</v>
      </c>
      <c r="E415" s="90"/>
      <c r="F415" s="105"/>
      <c r="G415" s="90"/>
      <c r="H415" s="89">
        <f>H414+E415-F415-G415</f>
        <v>0</v>
      </c>
      <c r="I415" s="89">
        <f>Table1[[#This Row],[Sale Invoice]]</f>
        <v>0</v>
      </c>
      <c r="J415" s="89">
        <f>Table1[[#This Row],[Sale Invoice]]</f>
        <v>0</v>
      </c>
      <c r="K415" s="110">
        <v>200000</v>
      </c>
      <c r="L415" s="89">
        <f>L414+Table1[[#This Row],[Sales Invoice ]]-Table1[[#This Row],[Sales Returns]]-Table1[[#This Row],[AR/AP]]</f>
        <v>3551543.35</v>
      </c>
      <c r="M415" s="90" t="s">
        <v>22</v>
      </c>
      <c r="N415" s="90"/>
      <c r="O415" s="90"/>
      <c r="P415" s="90"/>
      <c r="Q415" s="90"/>
      <c r="R415" s="90"/>
    </row>
    <row r="416" ht="15.75" spans="1:18">
      <c r="A416" s="107" t="s">
        <v>398</v>
      </c>
      <c r="B416" s="107" t="s">
        <v>6</v>
      </c>
      <c r="C416" s="87" t="s">
        <v>434</v>
      </c>
      <c r="D416" s="109">
        <v>45255</v>
      </c>
      <c r="E416" s="90"/>
      <c r="F416" s="105"/>
      <c r="G416" s="90"/>
      <c r="H416" s="89"/>
      <c r="I416" s="110">
        <v>134801.71</v>
      </c>
      <c r="J416" s="89"/>
      <c r="K416" s="89"/>
      <c r="L416" s="89">
        <f>L415+Table1[[#This Row],[Sales Invoice ]]-Table1[[#This Row],[Sales Returns]]-Table1[[#This Row],[AR/AP]]</f>
        <v>3686345.06</v>
      </c>
      <c r="M416" s="90" t="s">
        <v>22</v>
      </c>
      <c r="N416" s="90"/>
      <c r="O416" s="90"/>
      <c r="P416" s="90"/>
      <c r="Q416" s="90"/>
      <c r="R416" s="90"/>
    </row>
    <row r="417" ht="15.75" spans="1:18">
      <c r="A417" s="107" t="s">
        <v>398</v>
      </c>
      <c r="B417" s="107" t="s">
        <v>6</v>
      </c>
      <c r="C417" s="87" t="s">
        <v>435</v>
      </c>
      <c r="D417" s="109">
        <v>45258</v>
      </c>
      <c r="E417" s="90"/>
      <c r="F417" s="105"/>
      <c r="G417" s="90"/>
      <c r="H417" s="89"/>
      <c r="I417" s="110">
        <v>97375.61</v>
      </c>
      <c r="J417" s="89"/>
      <c r="K417" s="89"/>
      <c r="L417" s="89">
        <f>L416+Table1[[#This Row],[Sales Invoice ]]-Table1[[#This Row],[Sales Returns]]-Table1[[#This Row],[AR/AP]]</f>
        <v>3783720.67</v>
      </c>
      <c r="M417" s="90" t="s">
        <v>22</v>
      </c>
      <c r="N417" s="90"/>
      <c r="O417" s="90"/>
      <c r="P417" s="90"/>
      <c r="Q417" s="90"/>
      <c r="R417" s="90"/>
    </row>
    <row r="418" ht="15.75" spans="1:18">
      <c r="A418" s="107" t="s">
        <v>398</v>
      </c>
      <c r="B418" s="107" t="s">
        <v>8</v>
      </c>
      <c r="C418" s="108" t="s">
        <v>436</v>
      </c>
      <c r="D418" s="109">
        <v>45261</v>
      </c>
      <c r="E418" s="90"/>
      <c r="F418" s="105"/>
      <c r="G418" s="90"/>
      <c r="H418" s="89">
        <f t="shared" ref="H418:H441" si="10">H417+E418-F418-G418</f>
        <v>0</v>
      </c>
      <c r="I418" s="89">
        <f>Table1[[#This Row],[Sale Invoice]]</f>
        <v>0</v>
      </c>
      <c r="J418" s="89">
        <f>Table1[[#This Row],[Sale Invoice]]</f>
        <v>0</v>
      </c>
      <c r="K418" s="110">
        <v>250000</v>
      </c>
      <c r="L418" s="89">
        <f>L417+Table1[[#This Row],[Sales Invoice ]]-Table1[[#This Row],[Sales Returns]]-Table1[[#This Row],[AR/AP]]</f>
        <v>3533720.67</v>
      </c>
      <c r="M418" s="90" t="s">
        <v>22</v>
      </c>
      <c r="N418" s="90"/>
      <c r="O418" s="90"/>
      <c r="P418" s="90"/>
      <c r="Q418" s="90"/>
      <c r="R418" s="90"/>
    </row>
    <row r="419" ht="15.75" spans="1:18">
      <c r="A419" s="107" t="s">
        <v>398</v>
      </c>
      <c r="B419" s="107" t="s">
        <v>6</v>
      </c>
      <c r="C419" s="87" t="s">
        <v>437</v>
      </c>
      <c r="D419" s="109">
        <v>45262</v>
      </c>
      <c r="E419" s="90"/>
      <c r="F419" s="105"/>
      <c r="G419" s="90"/>
      <c r="H419" s="89">
        <f t="shared" si="10"/>
        <v>0</v>
      </c>
      <c r="I419" s="110">
        <v>96532.23</v>
      </c>
      <c r="J419" s="89">
        <f>Table1[[#This Row],[Sale Invoice]]</f>
        <v>0</v>
      </c>
      <c r="K419" s="89">
        <f>Table1[[#This Row],[Sale Invoice]]</f>
        <v>0</v>
      </c>
      <c r="L419" s="89">
        <f>L418+Table1[[#This Row],[Sales Invoice ]]-Table1[[#This Row],[Sales Returns]]-Table1[[#This Row],[AR/AP]]</f>
        <v>3630252.9</v>
      </c>
      <c r="M419" s="90" t="s">
        <v>22</v>
      </c>
      <c r="N419" s="90"/>
      <c r="O419" s="90"/>
      <c r="P419" s="90"/>
      <c r="Q419" s="90"/>
      <c r="R419" s="90"/>
    </row>
    <row r="420" ht="15.75" spans="1:19">
      <c r="A420" s="107" t="s">
        <v>398</v>
      </c>
      <c r="B420" s="107" t="s">
        <v>6</v>
      </c>
      <c r="C420" s="87" t="s">
        <v>438</v>
      </c>
      <c r="D420" s="109">
        <v>45267</v>
      </c>
      <c r="E420" s="90"/>
      <c r="F420" s="105"/>
      <c r="G420" s="90"/>
      <c r="H420" s="89">
        <f t="shared" si="10"/>
        <v>0</v>
      </c>
      <c r="I420" s="110">
        <v>541256.63</v>
      </c>
      <c r="J420" s="89">
        <f>Table1[[#This Row],[Sale Invoice]]</f>
        <v>0</v>
      </c>
      <c r="K420" s="89">
        <f>Table1[[#This Row],[Sale Invoice]]</f>
        <v>0</v>
      </c>
      <c r="L420" s="89">
        <f>L419+Table1[[#This Row],[Sales Invoice ]]-Table1[[#This Row],[Sales Returns]]-Table1[[#This Row],[AR/AP]]</f>
        <v>4171509.53</v>
      </c>
      <c r="M420" s="90" t="s">
        <v>22</v>
      </c>
      <c r="N420" s="90"/>
      <c r="O420" s="90"/>
      <c r="P420" s="90"/>
      <c r="Q420" s="90"/>
      <c r="R420" s="90"/>
      <c r="S420" s="99">
        <f>L1+Q1</f>
        <v>5459739.15000001</v>
      </c>
    </row>
    <row r="421" ht="15.75" spans="1:18">
      <c r="A421" s="107" t="s">
        <v>398</v>
      </c>
      <c r="B421" s="107" t="s">
        <v>8</v>
      </c>
      <c r="C421" s="108" t="s">
        <v>439</v>
      </c>
      <c r="D421" s="109">
        <v>45272</v>
      </c>
      <c r="E421" s="90"/>
      <c r="F421" s="105"/>
      <c r="G421" s="90"/>
      <c r="H421" s="89">
        <f t="shared" si="10"/>
        <v>0</v>
      </c>
      <c r="I421" s="89">
        <f>Table1[[#This Row],[Sale Invoice]]</f>
        <v>0</v>
      </c>
      <c r="J421" s="89">
        <f>Table1[[#This Row],[Sale Invoice]]</f>
        <v>0</v>
      </c>
      <c r="K421" s="110">
        <v>500000</v>
      </c>
      <c r="L421" s="89">
        <f>L420+Table1[[#This Row],[Sales Invoice ]]-Table1[[#This Row],[Sales Returns]]-Table1[[#This Row],[AR/AP]]</f>
        <v>3671509.53</v>
      </c>
      <c r="M421" s="90" t="s">
        <v>22</v>
      </c>
      <c r="N421" s="90"/>
      <c r="O421" s="90"/>
      <c r="P421" s="90"/>
      <c r="Q421" s="90"/>
      <c r="R421" s="90"/>
    </row>
    <row r="422" ht="15.75" spans="1:18">
      <c r="A422" s="107" t="s">
        <v>398</v>
      </c>
      <c r="B422" s="107" t="s">
        <v>6</v>
      </c>
      <c r="C422" s="87" t="s">
        <v>440</v>
      </c>
      <c r="D422" s="109">
        <v>45275</v>
      </c>
      <c r="E422" s="90"/>
      <c r="F422" s="105"/>
      <c r="G422" s="90"/>
      <c r="H422" s="89">
        <f t="shared" si="10"/>
        <v>0</v>
      </c>
      <c r="I422" s="110">
        <v>371235</v>
      </c>
      <c r="J422" s="89">
        <f>Table1[[#This Row],[Sale Invoice]]</f>
        <v>0</v>
      </c>
      <c r="K422" s="89">
        <f>Table1[[#This Row],[Sale Invoice]]</f>
        <v>0</v>
      </c>
      <c r="L422" s="89">
        <f>L421+Table1[[#This Row],[Sales Invoice ]]-Table1[[#This Row],[Sales Returns]]-Table1[[#This Row],[AR/AP]]</f>
        <v>4042744.53</v>
      </c>
      <c r="M422" s="90" t="s">
        <v>22</v>
      </c>
      <c r="N422" s="90"/>
      <c r="O422" s="90"/>
      <c r="P422" s="90"/>
      <c r="Q422" s="90"/>
      <c r="R422" s="90"/>
    </row>
    <row r="423" ht="15.75" spans="1:18">
      <c r="A423" s="86" t="s">
        <v>20</v>
      </c>
      <c r="B423" s="107" t="s">
        <v>7</v>
      </c>
      <c r="C423" s="108" t="s">
        <v>441</v>
      </c>
      <c r="D423" s="109">
        <v>45275</v>
      </c>
      <c r="E423" s="90"/>
      <c r="F423" s="105"/>
      <c r="G423" s="90"/>
      <c r="H423" s="89">
        <f t="shared" si="10"/>
        <v>0</v>
      </c>
      <c r="I423" s="89">
        <f>Table1[[#This Row],[Sale Invoice]]</f>
        <v>0</v>
      </c>
      <c r="J423" s="110">
        <v>2390.61</v>
      </c>
      <c r="K423" s="89">
        <f>Table1[[#This Row],[Sale Invoice]]</f>
        <v>0</v>
      </c>
      <c r="L423" s="89">
        <f>L422+Table1[[#This Row],[Sales Invoice ]]-Table1[[#This Row],[Sales Returns]]-Table1[[#This Row],[AR/AP]]</f>
        <v>4040353.92</v>
      </c>
      <c r="M423" s="90" t="s">
        <v>22</v>
      </c>
      <c r="N423" s="90"/>
      <c r="O423" s="90"/>
      <c r="P423" s="90"/>
      <c r="Q423" s="90"/>
      <c r="R423" s="90"/>
    </row>
    <row r="424" ht="15.75" spans="1:18">
      <c r="A424" s="107" t="s">
        <v>398</v>
      </c>
      <c r="B424" s="107" t="s">
        <v>6</v>
      </c>
      <c r="C424" s="87" t="s">
        <v>442</v>
      </c>
      <c r="D424" s="109">
        <v>45279</v>
      </c>
      <c r="E424" s="90"/>
      <c r="F424" s="105"/>
      <c r="G424" s="90"/>
      <c r="H424" s="89">
        <f t="shared" si="10"/>
        <v>0</v>
      </c>
      <c r="I424" s="110">
        <v>175834.15</v>
      </c>
      <c r="J424" s="89">
        <f>Table1[[#This Row],[Sale Invoice]]</f>
        <v>0</v>
      </c>
      <c r="K424" s="89">
        <f>Table1[[#This Row],[Sale Invoice]]</f>
        <v>0</v>
      </c>
      <c r="L424" s="89">
        <f>L423+Table1[[#This Row],[Sales Invoice ]]-Table1[[#This Row],[Sales Returns]]-Table1[[#This Row],[AR/AP]]</f>
        <v>4216188.07</v>
      </c>
      <c r="M424" s="90" t="s">
        <v>22</v>
      </c>
      <c r="N424" s="90"/>
      <c r="O424" s="90"/>
      <c r="P424" s="90"/>
      <c r="Q424" s="90"/>
      <c r="R424" s="90"/>
    </row>
    <row r="425" ht="15.75" spans="1:18">
      <c r="A425" s="107" t="s">
        <v>398</v>
      </c>
      <c r="B425" s="107" t="s">
        <v>8</v>
      </c>
      <c r="C425" s="108" t="s">
        <v>443</v>
      </c>
      <c r="D425" s="109">
        <v>45282</v>
      </c>
      <c r="E425" s="90"/>
      <c r="F425" s="105"/>
      <c r="G425" s="90"/>
      <c r="H425" s="89">
        <f t="shared" si="10"/>
        <v>0</v>
      </c>
      <c r="I425" s="89">
        <f>Table1[[#This Row],[Sale Invoice]]</f>
        <v>0</v>
      </c>
      <c r="J425" s="89">
        <f>Table1[[#This Row],[Sale Invoice]]</f>
        <v>0</v>
      </c>
      <c r="K425" s="110">
        <v>200000</v>
      </c>
      <c r="L425" s="89">
        <f>L424+Table1[[#This Row],[Sales Invoice ]]-Table1[[#This Row],[Sales Returns]]-Table1[[#This Row],[AR/AP]]</f>
        <v>4016188.07</v>
      </c>
      <c r="M425" s="90" t="s">
        <v>22</v>
      </c>
      <c r="N425" s="90"/>
      <c r="O425" s="90"/>
      <c r="P425" s="90"/>
      <c r="Q425" s="90"/>
      <c r="R425" s="90"/>
    </row>
    <row r="426" ht="15.75" spans="1:18">
      <c r="A426" s="107" t="s">
        <v>398</v>
      </c>
      <c r="B426" s="107" t="s">
        <v>6</v>
      </c>
      <c r="C426" s="87" t="s">
        <v>444</v>
      </c>
      <c r="D426" s="109">
        <v>45283</v>
      </c>
      <c r="E426" s="90"/>
      <c r="F426" s="105"/>
      <c r="G426" s="90"/>
      <c r="H426" s="89">
        <f t="shared" si="10"/>
        <v>0</v>
      </c>
      <c r="I426" s="110">
        <v>133915.09</v>
      </c>
      <c r="J426" s="89">
        <f>Table1[[#This Row],[Sale Invoice]]</f>
        <v>0</v>
      </c>
      <c r="K426" s="89">
        <f>Table1[[#This Row],[Sale Invoice]]</f>
        <v>0</v>
      </c>
      <c r="L426" s="89">
        <f>L425+Table1[[#This Row],[Sales Invoice ]]-Table1[[#This Row],[Sales Returns]]-Table1[[#This Row],[AR/AP]]</f>
        <v>4150103.16</v>
      </c>
      <c r="M426" s="90" t="s">
        <v>22</v>
      </c>
      <c r="N426" s="90"/>
      <c r="O426" s="90"/>
      <c r="P426" s="90"/>
      <c r="Q426" s="90"/>
      <c r="R426" s="90"/>
    </row>
    <row r="427" ht="15.75" spans="1:18">
      <c r="A427" s="107" t="s">
        <v>398</v>
      </c>
      <c r="B427" s="107" t="s">
        <v>6</v>
      </c>
      <c r="C427" s="87" t="s">
        <v>445</v>
      </c>
      <c r="D427" s="109">
        <v>45288</v>
      </c>
      <c r="E427" s="90"/>
      <c r="F427" s="105"/>
      <c r="G427" s="90"/>
      <c r="H427" s="89">
        <f t="shared" si="10"/>
        <v>0</v>
      </c>
      <c r="I427" s="110">
        <v>68447.97</v>
      </c>
      <c r="J427" s="89">
        <f>Table1[[#This Row],[Sale Invoice]]</f>
        <v>0</v>
      </c>
      <c r="K427" s="89">
        <f>Table1[[#This Row],[Sale Invoice]]</f>
        <v>0</v>
      </c>
      <c r="L427" s="89">
        <f>L426+Table1[[#This Row],[Sales Invoice ]]-Table1[[#This Row],[Sales Returns]]-Table1[[#This Row],[AR/AP]]</f>
        <v>4218551.13</v>
      </c>
      <c r="M427" s="90" t="s">
        <v>22</v>
      </c>
      <c r="N427" s="90"/>
      <c r="O427" s="90"/>
      <c r="P427" s="90"/>
      <c r="Q427" s="90"/>
      <c r="R427" s="90"/>
    </row>
    <row r="428" ht="15.75" spans="1:18">
      <c r="A428" s="107" t="s">
        <v>398</v>
      </c>
      <c r="B428" s="107" t="s">
        <v>6</v>
      </c>
      <c r="C428" s="87" t="s">
        <v>446</v>
      </c>
      <c r="D428" s="109">
        <v>45290</v>
      </c>
      <c r="E428" s="90"/>
      <c r="F428" s="105"/>
      <c r="G428" s="90"/>
      <c r="H428" s="89">
        <f t="shared" si="10"/>
        <v>0</v>
      </c>
      <c r="I428" s="110">
        <v>164555.9</v>
      </c>
      <c r="J428" s="89">
        <f>Table1[[#This Row],[Sale Invoice]]</f>
        <v>0</v>
      </c>
      <c r="K428" s="89">
        <f>Table1[[#This Row],[Sale Invoice]]</f>
        <v>0</v>
      </c>
      <c r="L428" s="89">
        <f>L427+Table1[[#This Row],[Sales Invoice ]]-Table1[[#This Row],[Sales Returns]]-Table1[[#This Row],[AR/AP]]</f>
        <v>4383107.03</v>
      </c>
      <c r="M428" s="90" t="s">
        <v>22</v>
      </c>
      <c r="N428" s="90"/>
      <c r="O428" s="90"/>
      <c r="P428" s="90"/>
      <c r="Q428" s="90"/>
      <c r="R428" s="90"/>
    </row>
    <row r="429" ht="15.75" spans="1:18">
      <c r="A429" s="107" t="s">
        <v>398</v>
      </c>
      <c r="B429" s="107" t="s">
        <v>6</v>
      </c>
      <c r="C429" s="87" t="s">
        <v>447</v>
      </c>
      <c r="D429" s="109">
        <v>45293</v>
      </c>
      <c r="E429" s="90"/>
      <c r="F429" s="105"/>
      <c r="G429" s="90"/>
      <c r="H429" s="89">
        <f t="shared" si="10"/>
        <v>0</v>
      </c>
      <c r="I429" s="110">
        <v>105733.75</v>
      </c>
      <c r="J429" s="89">
        <f>Table1[[#This Row],[Sale Invoice]]</f>
        <v>0</v>
      </c>
      <c r="K429" s="89">
        <f>Table1[[#This Row],[Sale Invoice]]</f>
        <v>0</v>
      </c>
      <c r="L429" s="89">
        <f>L428+Table1[[#This Row],[Sales Invoice ]]-Table1[[#This Row],[Sales Returns]]-Table1[[#This Row],[AR/AP]]</f>
        <v>4488840.78</v>
      </c>
      <c r="M429" s="90" t="s">
        <v>22</v>
      </c>
      <c r="N429" s="90"/>
      <c r="O429" s="90"/>
      <c r="P429" s="90"/>
      <c r="Q429" s="90"/>
      <c r="R429" s="90"/>
    </row>
    <row r="430" ht="15.75" spans="1:18">
      <c r="A430" s="107" t="s">
        <v>398</v>
      </c>
      <c r="B430" s="107" t="s">
        <v>8</v>
      </c>
      <c r="C430" s="108" t="s">
        <v>448</v>
      </c>
      <c r="D430" s="109">
        <v>45293</v>
      </c>
      <c r="E430" s="90"/>
      <c r="F430" s="105"/>
      <c r="G430" s="90"/>
      <c r="H430" s="89">
        <f t="shared" si="10"/>
        <v>0</v>
      </c>
      <c r="I430" s="89">
        <f>Table1[[#This Row],[Sale Invoice]]</f>
        <v>0</v>
      </c>
      <c r="J430" s="89">
        <f>Table1[[#This Row],[Sale Invoice]]</f>
        <v>0</v>
      </c>
      <c r="K430" s="110">
        <v>300000</v>
      </c>
      <c r="L430" s="89">
        <f>L429+Table1[[#This Row],[Sales Invoice ]]-Table1[[#This Row],[Sales Returns]]-Table1[[#This Row],[AR/AP]]</f>
        <v>4188840.78</v>
      </c>
      <c r="M430" s="90" t="s">
        <v>22</v>
      </c>
      <c r="N430" s="90"/>
      <c r="O430" s="90"/>
      <c r="P430" s="90"/>
      <c r="Q430" s="90"/>
      <c r="R430" s="90"/>
    </row>
    <row r="431" ht="15.75" spans="1:18">
      <c r="A431" s="107" t="s">
        <v>398</v>
      </c>
      <c r="B431" s="107" t="s">
        <v>6</v>
      </c>
      <c r="C431" s="87" t="s">
        <v>449</v>
      </c>
      <c r="D431" s="109">
        <v>45296</v>
      </c>
      <c r="E431" s="90"/>
      <c r="F431" s="105"/>
      <c r="G431" s="90"/>
      <c r="H431" s="89">
        <f t="shared" si="10"/>
        <v>0</v>
      </c>
      <c r="I431" s="110">
        <v>108255.27</v>
      </c>
      <c r="J431" s="89">
        <f>Table1[[#This Row],[Sale Invoice]]</f>
        <v>0</v>
      </c>
      <c r="K431" s="89">
        <f>Table1[[#This Row],[Sale Invoice]]</f>
        <v>0</v>
      </c>
      <c r="L431" s="89">
        <f>L430+Table1[[#This Row],[Sales Invoice ]]-Table1[[#This Row],[Sales Returns]]-Table1[[#This Row],[AR/AP]]</f>
        <v>4297096.05</v>
      </c>
      <c r="M431" s="90" t="s">
        <v>22</v>
      </c>
      <c r="N431" s="90"/>
      <c r="O431" s="90"/>
      <c r="P431" s="90"/>
      <c r="Q431" s="90"/>
      <c r="R431" s="90"/>
    </row>
    <row r="432" ht="15.75" spans="1:18">
      <c r="A432" s="107" t="s">
        <v>398</v>
      </c>
      <c r="B432" s="107" t="s">
        <v>6</v>
      </c>
      <c r="C432" s="87" t="s">
        <v>450</v>
      </c>
      <c r="D432" s="109">
        <v>45297</v>
      </c>
      <c r="E432" s="90"/>
      <c r="F432" s="105"/>
      <c r="G432" s="90"/>
      <c r="H432" s="89">
        <f t="shared" si="10"/>
        <v>0</v>
      </c>
      <c r="I432" s="110">
        <v>35820.12</v>
      </c>
      <c r="J432" s="89">
        <f>Table1[[#This Row],[Sale Invoice]]</f>
        <v>0</v>
      </c>
      <c r="K432" s="89">
        <f>Table1[[#This Row],[Sale Invoice]]</f>
        <v>0</v>
      </c>
      <c r="L432" s="89">
        <f>L431+Table1[[#This Row],[Sales Invoice ]]-Table1[[#This Row],[Sales Returns]]-Table1[[#This Row],[AR/AP]]</f>
        <v>4332916.17</v>
      </c>
      <c r="M432" s="90" t="s">
        <v>22</v>
      </c>
      <c r="N432" s="90"/>
      <c r="O432" s="90"/>
      <c r="P432" s="90"/>
      <c r="Q432" s="90"/>
      <c r="R432" s="90"/>
    </row>
    <row r="433" ht="15.75" spans="1:18">
      <c r="A433" s="107" t="s">
        <v>398</v>
      </c>
      <c r="B433" s="107" t="s">
        <v>6</v>
      </c>
      <c r="C433" s="87" t="s">
        <v>451</v>
      </c>
      <c r="D433" s="109">
        <v>45300</v>
      </c>
      <c r="E433" s="90"/>
      <c r="F433" s="105"/>
      <c r="G433" s="90"/>
      <c r="H433" s="89">
        <f t="shared" si="10"/>
        <v>0</v>
      </c>
      <c r="I433" s="110">
        <v>166147.05</v>
      </c>
      <c r="J433" s="89">
        <f>Table1[[#This Row],[Sale Invoice]]</f>
        <v>0</v>
      </c>
      <c r="K433" s="89">
        <f>Table1[[#This Row],[Sale Invoice]]</f>
        <v>0</v>
      </c>
      <c r="L433" s="89">
        <f>L432+Table1[[#This Row],[Sales Invoice ]]-Table1[[#This Row],[Sales Returns]]-Table1[[#This Row],[AR/AP]]</f>
        <v>4499063.22</v>
      </c>
      <c r="M433" s="90" t="s">
        <v>22</v>
      </c>
      <c r="N433" s="90"/>
      <c r="O433" s="90"/>
      <c r="P433" s="90"/>
      <c r="Q433" s="90"/>
      <c r="R433" s="90"/>
    </row>
    <row r="434" ht="15.75" spans="1:18">
      <c r="A434" s="107" t="s">
        <v>398</v>
      </c>
      <c r="B434" s="107" t="s">
        <v>6</v>
      </c>
      <c r="C434" s="87" t="s">
        <v>452</v>
      </c>
      <c r="D434" s="109">
        <v>45303</v>
      </c>
      <c r="E434" s="90"/>
      <c r="F434" s="105"/>
      <c r="G434" s="90"/>
      <c r="H434" s="89">
        <f t="shared" si="10"/>
        <v>0</v>
      </c>
      <c r="I434" s="110">
        <v>88124.48</v>
      </c>
      <c r="J434" s="89">
        <f>Table1[[#This Row],[Sale Invoice]]</f>
        <v>0</v>
      </c>
      <c r="K434" s="89">
        <f>Table1[[#This Row],[Sale Invoice]]</f>
        <v>0</v>
      </c>
      <c r="L434" s="89">
        <f>L433+Table1[[#This Row],[Sales Invoice ]]-Table1[[#This Row],[Sales Returns]]-Table1[[#This Row],[AR/AP]]</f>
        <v>4587187.7</v>
      </c>
      <c r="M434" s="90" t="s">
        <v>22</v>
      </c>
      <c r="N434" s="90"/>
      <c r="O434" s="90"/>
      <c r="P434" s="90"/>
      <c r="Q434" s="90"/>
      <c r="R434" s="90"/>
    </row>
    <row r="435" ht="15.75" spans="1:18">
      <c r="A435" s="107" t="s">
        <v>398</v>
      </c>
      <c r="B435" s="107" t="s">
        <v>6</v>
      </c>
      <c r="C435" s="87" t="s">
        <v>453</v>
      </c>
      <c r="D435" s="109">
        <v>45304</v>
      </c>
      <c r="E435" s="90"/>
      <c r="F435" s="105"/>
      <c r="G435" s="90"/>
      <c r="H435" s="89">
        <f t="shared" si="10"/>
        <v>0</v>
      </c>
      <c r="I435" s="110">
        <v>78047.88</v>
      </c>
      <c r="J435" s="89">
        <f>Table1[[#This Row],[Sale Invoice]]</f>
        <v>0</v>
      </c>
      <c r="K435" s="89">
        <f>Table1[[#This Row],[Sale Invoice]]</f>
        <v>0</v>
      </c>
      <c r="L435" s="89">
        <f>L434+Table1[[#This Row],[Sales Invoice ]]-Table1[[#This Row],[Sales Returns]]-Table1[[#This Row],[AR/AP]]</f>
        <v>4665235.58</v>
      </c>
      <c r="M435" s="90" t="s">
        <v>22</v>
      </c>
      <c r="N435" s="90"/>
      <c r="O435" s="90"/>
      <c r="P435" s="90"/>
      <c r="Q435" s="90"/>
      <c r="R435" s="90"/>
    </row>
    <row r="436" ht="15.75" spans="1:18">
      <c r="A436" s="107" t="s">
        <v>398</v>
      </c>
      <c r="B436" s="107" t="s">
        <v>6</v>
      </c>
      <c r="C436" s="87" t="s">
        <v>454</v>
      </c>
      <c r="D436" s="109">
        <v>45310</v>
      </c>
      <c r="E436" s="90"/>
      <c r="F436" s="105"/>
      <c r="G436" s="90"/>
      <c r="H436" s="89">
        <f t="shared" si="10"/>
        <v>0</v>
      </c>
      <c r="I436" s="110">
        <v>115168.3</v>
      </c>
      <c r="J436" s="89">
        <f>Table1[[#This Row],[Sale Invoice]]</f>
        <v>0</v>
      </c>
      <c r="K436" s="89">
        <f>Table1[[#This Row],[Sale Invoice]]</f>
        <v>0</v>
      </c>
      <c r="L436" s="89">
        <f>L435+Table1[[#This Row],[Sales Invoice ]]-Table1[[#This Row],[Sales Returns]]-Table1[[#This Row],[AR/AP]]</f>
        <v>4780403.88</v>
      </c>
      <c r="M436" s="90" t="s">
        <v>22</v>
      </c>
      <c r="N436" s="90"/>
      <c r="O436" s="90"/>
      <c r="P436" s="90"/>
      <c r="Q436" s="90"/>
      <c r="R436" s="90"/>
    </row>
    <row r="437" ht="15.75" spans="1:18">
      <c r="A437" s="107" t="s">
        <v>398</v>
      </c>
      <c r="B437" s="107" t="s">
        <v>6</v>
      </c>
      <c r="C437" s="87" t="s">
        <v>455</v>
      </c>
      <c r="D437" s="109">
        <v>45313</v>
      </c>
      <c r="E437" s="90"/>
      <c r="F437" s="105"/>
      <c r="G437" s="90"/>
      <c r="H437" s="89">
        <f t="shared" si="10"/>
        <v>0</v>
      </c>
      <c r="I437" s="110">
        <v>172073.62</v>
      </c>
      <c r="J437" s="89">
        <f>Table1[[#This Row],[Sale Invoice]]</f>
        <v>0</v>
      </c>
      <c r="K437" s="89">
        <f>Table1[[#This Row],[Sale Invoice]]</f>
        <v>0</v>
      </c>
      <c r="L437" s="89">
        <f>L436+Table1[[#This Row],[Sales Invoice ]]-Table1[[#This Row],[Sales Returns]]-Table1[[#This Row],[AR/AP]]</f>
        <v>4952477.5</v>
      </c>
      <c r="M437" s="90" t="s">
        <v>22</v>
      </c>
      <c r="N437" s="90"/>
      <c r="O437" s="90"/>
      <c r="P437" s="90"/>
      <c r="Q437" s="90"/>
      <c r="R437" s="90"/>
    </row>
    <row r="438" ht="15.75" spans="1:18">
      <c r="A438" s="107" t="s">
        <v>398</v>
      </c>
      <c r="B438" s="107" t="s">
        <v>6</v>
      </c>
      <c r="C438" s="87" t="s">
        <v>456</v>
      </c>
      <c r="D438" s="109">
        <v>45314</v>
      </c>
      <c r="E438" s="90"/>
      <c r="F438" s="105"/>
      <c r="G438" s="90"/>
      <c r="H438" s="89">
        <f t="shared" si="10"/>
        <v>0</v>
      </c>
      <c r="I438" s="110">
        <v>219129.44</v>
      </c>
      <c r="J438" s="89">
        <f>Table1[[#This Row],[Sale Invoice]]</f>
        <v>0</v>
      </c>
      <c r="K438" s="89">
        <f>Table1[[#This Row],[Sale Invoice]]</f>
        <v>0</v>
      </c>
      <c r="L438" s="89">
        <f>L437+Table1[[#This Row],[Sales Invoice ]]-Table1[[#This Row],[Sales Returns]]-Table1[[#This Row],[AR/AP]]</f>
        <v>5171606.94</v>
      </c>
      <c r="M438" s="90" t="s">
        <v>22</v>
      </c>
      <c r="N438" s="90"/>
      <c r="O438" s="90"/>
      <c r="P438" s="90"/>
      <c r="Q438" s="90"/>
      <c r="R438" s="90"/>
    </row>
    <row r="439" ht="15.75" spans="1:18">
      <c r="A439" s="86" t="s">
        <v>398</v>
      </c>
      <c r="B439" s="86" t="s">
        <v>8</v>
      </c>
      <c r="C439" s="87" t="s">
        <v>457</v>
      </c>
      <c r="D439" s="88">
        <v>45320</v>
      </c>
      <c r="E439" s="90"/>
      <c r="F439" s="105"/>
      <c r="G439" s="90"/>
      <c r="H439" s="89">
        <f t="shared" si="10"/>
        <v>0</v>
      </c>
      <c r="I439" s="89">
        <f>Table1[[#This Row],[Sale Invoice]]</f>
        <v>0</v>
      </c>
      <c r="J439" s="89">
        <f>Table1[[#This Row],[Sale Invoice]]</f>
        <v>0</v>
      </c>
      <c r="K439" s="105">
        <v>0</v>
      </c>
      <c r="L439" s="89">
        <f>L438+Table1[[#This Row],[Sales Invoice ]]-Table1[[#This Row],[Sales Returns]]-Table1[[#This Row],[AR/AP]]</f>
        <v>5171606.94</v>
      </c>
      <c r="M439" s="90" t="s">
        <v>181</v>
      </c>
      <c r="N439" s="90"/>
      <c r="O439" s="90"/>
      <c r="P439" s="111">
        <v>500000</v>
      </c>
      <c r="Q439" s="90"/>
      <c r="R439" s="90"/>
    </row>
    <row r="440" ht="15.75" spans="1:18">
      <c r="A440" s="107" t="s">
        <v>398</v>
      </c>
      <c r="B440" s="107" t="s">
        <v>8</v>
      </c>
      <c r="C440" s="108" t="s">
        <v>458</v>
      </c>
      <c r="D440" s="109">
        <v>45320</v>
      </c>
      <c r="E440" s="90"/>
      <c r="F440" s="105"/>
      <c r="G440" s="90"/>
      <c r="H440" s="89">
        <f t="shared" si="10"/>
        <v>0</v>
      </c>
      <c r="I440" s="89">
        <f>Table1[[#This Row],[Sale Invoice]]</f>
        <v>0</v>
      </c>
      <c r="J440" s="89">
        <f>Table1[[#This Row],[Sale Invoice]]</f>
        <v>0</v>
      </c>
      <c r="K440" s="110">
        <v>1000000</v>
      </c>
      <c r="L440" s="89">
        <f>L439+Table1[[#This Row],[Sales Invoice ]]-Table1[[#This Row],[Sales Returns]]-Table1[[#This Row],[AR/AP]]</f>
        <v>4171606.94</v>
      </c>
      <c r="M440" s="90" t="s">
        <v>22</v>
      </c>
      <c r="N440" s="90"/>
      <c r="O440" s="90"/>
      <c r="P440" s="90"/>
      <c r="Q440" s="90"/>
      <c r="R440" s="90"/>
    </row>
    <row r="441" ht="15.75" spans="1:18">
      <c r="A441" s="107" t="s">
        <v>398</v>
      </c>
      <c r="B441" s="107" t="s">
        <v>6</v>
      </c>
      <c r="C441" s="87" t="s">
        <v>459</v>
      </c>
      <c r="D441" s="109">
        <v>45321</v>
      </c>
      <c r="E441" s="90"/>
      <c r="F441" s="105"/>
      <c r="G441" s="90"/>
      <c r="H441" s="89">
        <f t="shared" si="10"/>
        <v>0</v>
      </c>
      <c r="I441" s="110">
        <v>177946.04</v>
      </c>
      <c r="J441" s="89">
        <f>Table1[[#This Row],[Sale Invoice]]</f>
        <v>0</v>
      </c>
      <c r="K441" s="89">
        <f>Table1[[#This Row],[Sale Invoice]]</f>
        <v>0</v>
      </c>
      <c r="L441" s="89">
        <f>L440+Table1[[#This Row],[Sales Invoice ]]-Table1[[#This Row],[Sales Returns]]-Table1[[#This Row],[AR/AP]]</f>
        <v>4349552.98</v>
      </c>
      <c r="M441" s="90" t="s">
        <v>22</v>
      </c>
      <c r="N441" s="90"/>
      <c r="O441" s="90"/>
      <c r="P441" s="90"/>
      <c r="Q441" s="90"/>
      <c r="R441" s="90"/>
    </row>
    <row r="442" ht="15.75" spans="1:18">
      <c r="A442" s="107" t="s">
        <v>398</v>
      </c>
      <c r="B442" s="107" t="s">
        <v>6</v>
      </c>
      <c r="C442" s="87" t="s">
        <v>460</v>
      </c>
      <c r="D442" s="109">
        <v>45324</v>
      </c>
      <c r="E442" s="90"/>
      <c r="F442" s="105"/>
      <c r="G442" s="90"/>
      <c r="H442" s="89">
        <f t="shared" ref="H442:H449" si="11">H441+E442-F442-G442</f>
        <v>0</v>
      </c>
      <c r="I442" s="110">
        <v>84419.85</v>
      </c>
      <c r="J442" s="89">
        <f>Table1[[#This Row],[Sale Invoice]]</f>
        <v>0</v>
      </c>
      <c r="K442" s="89">
        <f>Table1[[#This Row],[Sale Invoice]]</f>
        <v>0</v>
      </c>
      <c r="L442" s="89">
        <f>L441+Table1[[#This Row],[Sales Invoice ]]-Table1[[#This Row],[Sales Returns]]-Table1[[#This Row],[AR/AP]]</f>
        <v>4433972.83</v>
      </c>
      <c r="M442" s="90" t="s">
        <v>22</v>
      </c>
      <c r="N442" s="90"/>
      <c r="O442" s="90"/>
      <c r="P442" s="90"/>
      <c r="Q442" s="90"/>
      <c r="R442" s="90"/>
    </row>
    <row r="443" ht="15.75" spans="1:18">
      <c r="A443" s="107" t="s">
        <v>398</v>
      </c>
      <c r="B443" s="107" t="s">
        <v>6</v>
      </c>
      <c r="C443" s="87" t="s">
        <v>461</v>
      </c>
      <c r="D443" s="109">
        <v>45325</v>
      </c>
      <c r="E443" s="90"/>
      <c r="F443" s="105"/>
      <c r="G443" s="90"/>
      <c r="H443" s="89">
        <f t="shared" si="11"/>
        <v>0</v>
      </c>
      <c r="I443" s="110">
        <v>4189.99</v>
      </c>
      <c r="J443" s="89">
        <f>Table1[[#This Row],[Sale Invoice]]</f>
        <v>0</v>
      </c>
      <c r="K443" s="89">
        <f>Table1[[#This Row],[Sale Invoice]]</f>
        <v>0</v>
      </c>
      <c r="L443" s="89">
        <f>L442+Table1[[#This Row],[Sales Invoice ]]-Table1[[#This Row],[Sales Returns]]-Table1[[#This Row],[AR/AP]]</f>
        <v>4438162.82</v>
      </c>
      <c r="M443" s="90" t="s">
        <v>22</v>
      </c>
      <c r="N443" s="90"/>
      <c r="O443" s="90"/>
      <c r="P443" s="89"/>
      <c r="Q443" s="90"/>
      <c r="R443" s="90"/>
    </row>
    <row r="444" ht="15.75" spans="1:18">
      <c r="A444" s="107" t="s">
        <v>398</v>
      </c>
      <c r="B444" s="107" t="s">
        <v>6</v>
      </c>
      <c r="C444" s="87" t="s">
        <v>462</v>
      </c>
      <c r="D444" s="109">
        <v>45329</v>
      </c>
      <c r="E444" s="90"/>
      <c r="F444" s="105"/>
      <c r="G444" s="90"/>
      <c r="H444" s="89">
        <f t="shared" si="11"/>
        <v>0</v>
      </c>
      <c r="I444" s="110">
        <v>240478.53</v>
      </c>
      <c r="J444" s="89">
        <f>Table1[[#This Row],[Sale Invoice]]</f>
        <v>0</v>
      </c>
      <c r="K444" s="89">
        <f>Table1[[#This Row],[Sale Invoice]]</f>
        <v>0</v>
      </c>
      <c r="L444" s="89">
        <f>L443+Table1[[#This Row],[Sales Invoice ]]-Table1[[#This Row],[Sales Returns]]-Table1[[#This Row],[AR/AP]]</f>
        <v>4678641.35</v>
      </c>
      <c r="M444" s="90" t="s">
        <v>22</v>
      </c>
      <c r="N444" s="90"/>
      <c r="O444" s="90"/>
      <c r="P444" s="90"/>
      <c r="Q444" s="90"/>
      <c r="R444" s="90"/>
    </row>
    <row r="445" ht="15.75" spans="1:18">
      <c r="A445" s="107" t="s">
        <v>398</v>
      </c>
      <c r="B445" s="107" t="s">
        <v>6</v>
      </c>
      <c r="C445" s="87" t="s">
        <v>463</v>
      </c>
      <c r="D445" s="109">
        <v>45331</v>
      </c>
      <c r="E445" s="90"/>
      <c r="F445" s="105"/>
      <c r="G445" s="90"/>
      <c r="H445" s="89">
        <f t="shared" si="11"/>
        <v>0</v>
      </c>
      <c r="I445" s="110">
        <v>262101.43</v>
      </c>
      <c r="J445" s="89">
        <f>Table1[[#This Row],[Sale Invoice]]</f>
        <v>0</v>
      </c>
      <c r="K445" s="89">
        <f>Table1[[#This Row],[Sale Invoice]]</f>
        <v>0</v>
      </c>
      <c r="L445" s="89">
        <f>L444+Table1[[#This Row],[Sales Invoice ]]-Table1[[#This Row],[Sales Returns]]-Table1[[#This Row],[AR/AP]]</f>
        <v>4940742.78</v>
      </c>
      <c r="M445" s="90" t="s">
        <v>22</v>
      </c>
      <c r="N445" s="90"/>
      <c r="O445" s="90"/>
      <c r="P445" s="90"/>
      <c r="Q445" s="90"/>
      <c r="R445" s="90"/>
    </row>
    <row r="446" ht="15.75" spans="1:18">
      <c r="A446" s="107" t="s">
        <v>398</v>
      </c>
      <c r="B446" s="107" t="s">
        <v>6</v>
      </c>
      <c r="C446" s="87" t="s">
        <v>464</v>
      </c>
      <c r="D446" s="109">
        <v>45339</v>
      </c>
      <c r="E446" s="90"/>
      <c r="F446" s="105"/>
      <c r="G446" s="90"/>
      <c r="H446" s="89">
        <f t="shared" si="11"/>
        <v>0</v>
      </c>
      <c r="I446" s="110">
        <v>146358.07</v>
      </c>
      <c r="J446" s="89">
        <f>Table1[[#This Row],[Sale Invoice]]</f>
        <v>0</v>
      </c>
      <c r="K446" s="89">
        <f>Table1[[#This Row],[Sale Invoice]]</f>
        <v>0</v>
      </c>
      <c r="L446" s="89">
        <f>L445+Table1[[#This Row],[Sales Invoice ]]-Table1[[#This Row],[Sales Returns]]-Table1[[#This Row],[AR/AP]]</f>
        <v>5087100.85</v>
      </c>
      <c r="M446" s="90" t="s">
        <v>22</v>
      </c>
      <c r="N446" s="90"/>
      <c r="O446" s="90"/>
      <c r="P446" s="90"/>
      <c r="Q446" s="90"/>
      <c r="R446" s="90"/>
    </row>
    <row r="447" ht="15.75" spans="1:18">
      <c r="A447" s="107" t="s">
        <v>398</v>
      </c>
      <c r="B447" s="107" t="s">
        <v>6</v>
      </c>
      <c r="C447" s="87" t="s">
        <v>465</v>
      </c>
      <c r="D447" s="109">
        <v>45365</v>
      </c>
      <c r="E447" s="90"/>
      <c r="F447" s="105"/>
      <c r="G447" s="90"/>
      <c r="H447" s="89">
        <f t="shared" si="11"/>
        <v>0</v>
      </c>
      <c r="I447" s="110">
        <v>101103.85</v>
      </c>
      <c r="J447" s="89">
        <f>Table1[[#This Row],[Sale Invoice]]</f>
        <v>0</v>
      </c>
      <c r="K447" s="89">
        <f>Table1[[#This Row],[Sale Invoice]]</f>
        <v>0</v>
      </c>
      <c r="L447" s="89">
        <f>L446+Table1[[#This Row],[Sales Invoice ]]-Table1[[#This Row],[Sales Returns]]-Table1[[#This Row],[AR/AP]]</f>
        <v>5188204.7</v>
      </c>
      <c r="M447" s="90" t="s">
        <v>22</v>
      </c>
      <c r="N447" s="90"/>
      <c r="O447" s="90"/>
      <c r="P447" s="90"/>
      <c r="Q447" s="90"/>
      <c r="R447" s="90"/>
    </row>
    <row r="448" ht="15.75" spans="1:18">
      <c r="A448" s="107" t="s">
        <v>398</v>
      </c>
      <c r="B448" s="107" t="s">
        <v>6</v>
      </c>
      <c r="C448" s="87" t="s">
        <v>466</v>
      </c>
      <c r="D448" s="109">
        <v>45373</v>
      </c>
      <c r="E448" s="90"/>
      <c r="F448" s="105"/>
      <c r="G448" s="90"/>
      <c r="H448" s="89">
        <f t="shared" si="11"/>
        <v>0</v>
      </c>
      <c r="I448" s="110">
        <v>140178.41</v>
      </c>
      <c r="J448" s="89">
        <f>Table1[[#This Row],[Sale Invoice]]</f>
        <v>0</v>
      </c>
      <c r="K448" s="89">
        <f>Table1[[#This Row],[Sale Invoice]]</f>
        <v>0</v>
      </c>
      <c r="L448" s="89">
        <f>L447+Table1[[#This Row],[Sales Invoice ]]-Table1[[#This Row],[Sales Returns]]-Table1[[#This Row],[AR/AP]]</f>
        <v>5328383.11</v>
      </c>
      <c r="M448" s="90" t="s">
        <v>22</v>
      </c>
      <c r="N448" s="90"/>
      <c r="O448" s="90"/>
      <c r="P448" s="90"/>
      <c r="Q448" s="90"/>
      <c r="R448" s="90"/>
    </row>
    <row r="449" ht="15.75" spans="1:18">
      <c r="A449" s="107" t="s">
        <v>398</v>
      </c>
      <c r="B449" s="107" t="s">
        <v>6</v>
      </c>
      <c r="C449" s="87" t="s">
        <v>467</v>
      </c>
      <c r="D449" s="109">
        <v>45399</v>
      </c>
      <c r="E449" s="90"/>
      <c r="F449" s="105"/>
      <c r="G449" s="90"/>
      <c r="H449" s="89">
        <f t="shared" si="11"/>
        <v>0</v>
      </c>
      <c r="I449" s="110">
        <v>805583.68</v>
      </c>
      <c r="J449" s="89">
        <f>Table1[[#This Row],[Sale Invoice]]</f>
        <v>0</v>
      </c>
      <c r="K449" s="89">
        <f>Table1[[#This Row],[Sale Invoice]]</f>
        <v>0</v>
      </c>
      <c r="L449" s="89">
        <f>L448+Table1[[#This Row],[Sales Invoice ]]-Table1[[#This Row],[Sales Returns]]-Table1[[#This Row],[AR/AP]]</f>
        <v>6133966.79</v>
      </c>
      <c r="M449" s="90" t="s">
        <v>22</v>
      </c>
      <c r="N449" s="89"/>
      <c r="O449" s="90"/>
      <c r="P449" s="90"/>
      <c r="Q449" s="90"/>
      <c r="R449" s="90"/>
    </row>
    <row r="450" ht="15.75" spans="1:18">
      <c r="A450" s="86" t="s">
        <v>20</v>
      </c>
      <c r="B450" s="107" t="s">
        <v>7</v>
      </c>
      <c r="C450" s="108" t="s">
        <v>468</v>
      </c>
      <c r="D450" s="109">
        <v>45371</v>
      </c>
      <c r="E450" s="90"/>
      <c r="F450" s="105"/>
      <c r="G450" s="90"/>
      <c r="H450" s="89">
        <f t="shared" ref="H450:H456" si="12">H449+E450-F450-G450</f>
        <v>0</v>
      </c>
      <c r="I450" s="89">
        <f>Table1[[#This Row],[Sale Invoice]]</f>
        <v>0</v>
      </c>
      <c r="J450" s="89">
        <f>Table1[[#This Row],[Sale Invoice]]</f>
        <v>0</v>
      </c>
      <c r="K450" s="89">
        <f>Table1[[#This Row],[Sale Invoice]]</f>
        <v>0</v>
      </c>
      <c r="L450" s="89">
        <f>L449+Table1[[#This Row],[Sales Invoice ]]-Table1[[#This Row],[Sales Returns]]-Table1[[#This Row],[AR/AP]]</f>
        <v>6133966.79</v>
      </c>
      <c r="M450" s="90" t="s">
        <v>181</v>
      </c>
      <c r="N450" s="90"/>
      <c r="O450" s="110">
        <v>338120.07</v>
      </c>
      <c r="P450" s="90"/>
      <c r="Q450" s="90"/>
      <c r="R450" s="90"/>
    </row>
    <row r="451" ht="15.75" spans="1:18">
      <c r="A451" s="86" t="s">
        <v>398</v>
      </c>
      <c r="B451" s="107" t="s">
        <v>8</v>
      </c>
      <c r="C451" s="108" t="s">
        <v>469</v>
      </c>
      <c r="D451" s="109">
        <v>45334</v>
      </c>
      <c r="E451" s="90"/>
      <c r="F451" s="105"/>
      <c r="G451" s="90"/>
      <c r="H451" s="89">
        <f t="shared" si="12"/>
        <v>0</v>
      </c>
      <c r="I451" s="89">
        <f>Table1[[#This Row],[Sale Invoice]]</f>
        <v>0</v>
      </c>
      <c r="J451" s="89">
        <f>Table1[[#This Row],[Sale Invoice]]</f>
        <v>0</v>
      </c>
      <c r="K451" s="110">
        <v>290000</v>
      </c>
      <c r="L451" s="89">
        <f>L450+Table1[[#This Row],[Sales Invoice ]]-Table1[[#This Row],[Sales Returns]]-Table1[[#This Row],[AR/AP]]</f>
        <v>5843966.79</v>
      </c>
      <c r="M451" s="90" t="s">
        <v>22</v>
      </c>
      <c r="N451" s="90"/>
      <c r="O451" s="90"/>
      <c r="P451" s="90"/>
      <c r="Q451" s="90"/>
      <c r="R451" s="90"/>
    </row>
    <row r="452" ht="15.75" spans="1:18">
      <c r="A452" s="86" t="s">
        <v>398</v>
      </c>
      <c r="B452" s="107" t="s">
        <v>8</v>
      </c>
      <c r="C452" s="108" t="s">
        <v>470</v>
      </c>
      <c r="D452" s="109">
        <v>45358</v>
      </c>
      <c r="E452" s="90"/>
      <c r="F452" s="105"/>
      <c r="G452" s="90"/>
      <c r="H452" s="89">
        <f t="shared" si="12"/>
        <v>0</v>
      </c>
      <c r="I452" s="89">
        <f>Table1[[#This Row],[Sale Invoice]]</f>
        <v>0</v>
      </c>
      <c r="J452" s="89">
        <f>Table1[[#This Row],[Sale Invoice]]</f>
        <v>0</v>
      </c>
      <c r="K452" s="110">
        <v>100000</v>
      </c>
      <c r="L452" s="89">
        <f>L451+Table1[[#This Row],[Sales Invoice ]]-Table1[[#This Row],[Sales Returns]]-Table1[[#This Row],[AR/AP]]</f>
        <v>5743966.79</v>
      </c>
      <c r="M452" s="90" t="s">
        <v>22</v>
      </c>
      <c r="N452" s="90"/>
      <c r="O452" s="90"/>
      <c r="P452" s="90"/>
      <c r="Q452" s="90"/>
      <c r="R452" s="90"/>
    </row>
    <row r="453" ht="15.75" spans="1:18">
      <c r="A453" s="86" t="s">
        <v>398</v>
      </c>
      <c r="B453" s="107" t="s">
        <v>8</v>
      </c>
      <c r="C453" s="108" t="s">
        <v>471</v>
      </c>
      <c r="D453" s="109">
        <v>45358</v>
      </c>
      <c r="E453" s="90"/>
      <c r="F453" s="105"/>
      <c r="G453" s="90"/>
      <c r="H453" s="89">
        <f t="shared" si="12"/>
        <v>0</v>
      </c>
      <c r="I453" s="89">
        <f>Table1[[#This Row],[Sale Invoice]]</f>
        <v>0</v>
      </c>
      <c r="J453" s="89">
        <f>Table1[[#This Row],[Sale Invoice]]</f>
        <v>0</v>
      </c>
      <c r="K453" s="110">
        <v>150000</v>
      </c>
      <c r="L453" s="89">
        <f>L452+Table1[[#This Row],[Sales Invoice ]]-Table1[[#This Row],[Sales Returns]]-Table1[[#This Row],[AR/AP]]</f>
        <v>5593966.79</v>
      </c>
      <c r="M453" s="90" t="s">
        <v>22</v>
      </c>
      <c r="N453" s="90"/>
      <c r="O453" s="90"/>
      <c r="P453" s="90"/>
      <c r="Q453" s="90"/>
      <c r="R453" s="90"/>
    </row>
    <row r="454" ht="15.75" spans="1:18">
      <c r="A454" s="86" t="s">
        <v>398</v>
      </c>
      <c r="B454" s="107" t="s">
        <v>8</v>
      </c>
      <c r="C454" s="108" t="s">
        <v>472</v>
      </c>
      <c r="D454" s="109">
        <v>45366</v>
      </c>
      <c r="E454" s="90"/>
      <c r="F454" s="105"/>
      <c r="G454" s="90"/>
      <c r="H454" s="89">
        <f t="shared" si="12"/>
        <v>0</v>
      </c>
      <c r="I454" s="89">
        <f>Table1[[#This Row],[Sale Invoice]]</f>
        <v>0</v>
      </c>
      <c r="J454" s="89">
        <f>Table1[[#This Row],[Sale Invoice]]</f>
        <v>0</v>
      </c>
      <c r="K454" s="110">
        <v>200000</v>
      </c>
      <c r="L454" s="89">
        <f>L453+Table1[[#This Row],[Sales Invoice ]]-Table1[[#This Row],[Sales Returns]]-Table1[[#This Row],[AR/AP]]</f>
        <v>5393966.79</v>
      </c>
      <c r="M454" s="90" t="s">
        <v>22</v>
      </c>
      <c r="N454" s="90"/>
      <c r="O454" s="90"/>
      <c r="P454" s="90"/>
      <c r="Q454" s="90"/>
      <c r="R454" s="90"/>
    </row>
    <row r="455" ht="15.75" spans="1:18">
      <c r="A455" s="86" t="s">
        <v>398</v>
      </c>
      <c r="B455" s="107" t="s">
        <v>8</v>
      </c>
      <c r="C455" s="108" t="s">
        <v>473</v>
      </c>
      <c r="D455" s="109">
        <v>45376</v>
      </c>
      <c r="E455" s="90"/>
      <c r="F455" s="105"/>
      <c r="G455" s="90"/>
      <c r="H455" s="89">
        <f t="shared" si="12"/>
        <v>0</v>
      </c>
      <c r="I455" s="89">
        <f>Table1[[#This Row],[Sale Invoice]]</f>
        <v>0</v>
      </c>
      <c r="J455" s="89">
        <f>Table1[[#This Row],[Sale Invoice]]</f>
        <v>0</v>
      </c>
      <c r="K455" s="110">
        <v>300000</v>
      </c>
      <c r="L455" s="89">
        <f>L454+Table1[[#This Row],[Sales Invoice ]]-Table1[[#This Row],[Sales Returns]]-Table1[[#This Row],[AR/AP]]</f>
        <v>5093966.79</v>
      </c>
      <c r="M455" s="90" t="s">
        <v>22</v>
      </c>
      <c r="N455" s="90"/>
      <c r="O455" s="90"/>
      <c r="P455" s="90"/>
      <c r="Q455" s="90"/>
      <c r="R455" s="90"/>
    </row>
    <row r="456" ht="15.75" spans="1:18">
      <c r="A456" s="86" t="s">
        <v>20</v>
      </c>
      <c r="B456" s="107" t="s">
        <v>474</v>
      </c>
      <c r="C456" s="108" t="s">
        <v>475</v>
      </c>
      <c r="D456" s="109">
        <v>45382</v>
      </c>
      <c r="E456" s="90"/>
      <c r="F456" s="105"/>
      <c r="G456" s="90"/>
      <c r="H456" s="89">
        <f t="shared" si="12"/>
        <v>0</v>
      </c>
      <c r="I456" s="89">
        <f>Table1[[#This Row],[Sale Invoice]]</f>
        <v>0</v>
      </c>
      <c r="J456" s="89">
        <f>Table1[[#This Row],[Sale Invoice]]</f>
        <v>0</v>
      </c>
      <c r="K456" s="110">
        <v>25000</v>
      </c>
      <c r="L456" s="89">
        <f>L455+Table1[[#This Row],[Sales Invoice ]]-Table1[[#This Row],[Sales Returns]]-Table1[[#This Row],[AR/AP]]</f>
        <v>5068966.79</v>
      </c>
      <c r="M456" s="90" t="s">
        <v>22</v>
      </c>
      <c r="N456" s="90"/>
      <c r="O456" s="90"/>
      <c r="P456" s="90"/>
      <c r="Q456" s="90"/>
      <c r="R456" s="90"/>
    </row>
    <row r="457" ht="15.75" spans="1:18">
      <c r="A457" s="107" t="s">
        <v>398</v>
      </c>
      <c r="B457" s="112" t="s">
        <v>6</v>
      </c>
      <c r="C457" s="113" t="s">
        <v>476</v>
      </c>
      <c r="D457" s="88">
        <v>45406</v>
      </c>
      <c r="E457" s="90"/>
      <c r="F457" s="105"/>
      <c r="G457" s="90"/>
      <c r="H457" s="89">
        <f t="shared" ref="H457:H458" si="13">H456+E457-F457-G457</f>
        <v>0</v>
      </c>
      <c r="I457" s="130">
        <v>285247.51</v>
      </c>
      <c r="J457" s="89">
        <f>Table1[[#This Row],[Sale Invoice]]</f>
        <v>0</v>
      </c>
      <c r="K457" s="89">
        <f>Table1[[#This Row],[Sale Invoice]]</f>
        <v>0</v>
      </c>
      <c r="L457" s="89">
        <f>L456+Table1[[#This Row],[Sales Invoice ]]-Table1[[#This Row],[Sales Returns]]-Table1[[#This Row],[AR/AP]]</f>
        <v>5354214.3</v>
      </c>
      <c r="M457" s="90" t="s">
        <v>22</v>
      </c>
      <c r="N457" s="90"/>
      <c r="O457" s="90"/>
      <c r="P457" s="90"/>
      <c r="Q457" s="90"/>
      <c r="R457" s="90"/>
    </row>
    <row r="458" ht="15.75" spans="1:18">
      <c r="A458" s="107" t="s">
        <v>398</v>
      </c>
      <c r="B458" s="112" t="s">
        <v>6</v>
      </c>
      <c r="C458" s="113" t="s">
        <v>477</v>
      </c>
      <c r="D458" s="88">
        <v>45412</v>
      </c>
      <c r="E458" s="90"/>
      <c r="F458" s="105"/>
      <c r="G458" s="90"/>
      <c r="H458" s="89">
        <f t="shared" si="13"/>
        <v>0</v>
      </c>
      <c r="I458" s="130">
        <v>154118.96</v>
      </c>
      <c r="J458" s="89">
        <f>Table1[[#This Row],[Sale Invoice]]</f>
        <v>0</v>
      </c>
      <c r="K458" s="89">
        <f>Table1[[#This Row],[Sale Invoice]]</f>
        <v>0</v>
      </c>
      <c r="L458" s="89">
        <f>L457+Table1[[#This Row],[Sales Invoice ]]-Table1[[#This Row],[Sales Returns]]-Table1[[#This Row],[AR/AP]]</f>
        <v>5508333.26</v>
      </c>
      <c r="M458" s="90" t="s">
        <v>22</v>
      </c>
      <c r="N458" s="90"/>
      <c r="O458" s="90"/>
      <c r="P458" s="90"/>
      <c r="Q458" s="90"/>
      <c r="R458" s="90"/>
    </row>
    <row r="459" ht="15.75" spans="1:18">
      <c r="A459" s="107" t="s">
        <v>398</v>
      </c>
      <c r="B459" s="112" t="s">
        <v>6</v>
      </c>
      <c r="C459" s="113" t="s">
        <v>478</v>
      </c>
      <c r="D459" s="88">
        <v>45415</v>
      </c>
      <c r="E459" s="90"/>
      <c r="F459" s="105"/>
      <c r="G459" s="90"/>
      <c r="H459" s="89">
        <f t="shared" ref="H459:H460" si="14">H458+E459-F459-G459</f>
        <v>0</v>
      </c>
      <c r="I459" s="130">
        <v>59475.19</v>
      </c>
      <c r="J459" s="89">
        <f>Table1[[#This Row],[Sale Invoice]]</f>
        <v>0</v>
      </c>
      <c r="K459" s="89">
        <f>Table1[[#This Row],[Sale Invoice]]</f>
        <v>0</v>
      </c>
      <c r="L459" s="89">
        <f>L458+Table1[[#This Row],[Sales Invoice ]]-Table1[[#This Row],[Sales Returns]]-Table1[[#This Row],[AR/AP]]</f>
        <v>5567808.45</v>
      </c>
      <c r="M459" s="90" t="s">
        <v>22</v>
      </c>
      <c r="N459" s="90"/>
      <c r="O459" s="90"/>
      <c r="P459" s="90"/>
      <c r="Q459" s="90"/>
      <c r="R459" s="90"/>
    </row>
    <row r="460" ht="15.75" spans="1:18">
      <c r="A460" s="107" t="s">
        <v>398</v>
      </c>
      <c r="B460" s="112" t="s">
        <v>6</v>
      </c>
      <c r="C460" s="113" t="s">
        <v>479</v>
      </c>
      <c r="D460" s="88">
        <v>45420</v>
      </c>
      <c r="E460" s="90"/>
      <c r="F460" s="105"/>
      <c r="G460" s="90"/>
      <c r="H460" s="89">
        <f t="shared" si="14"/>
        <v>0</v>
      </c>
      <c r="I460" s="130">
        <v>112770.13</v>
      </c>
      <c r="J460" s="89">
        <f>Table1[[#This Row],[Sale Invoice]]</f>
        <v>0</v>
      </c>
      <c r="K460" s="89">
        <f>Table1[[#This Row],[Sale Invoice]]</f>
        <v>0</v>
      </c>
      <c r="L460" s="89">
        <f>L459+Table1[[#This Row],[Sales Invoice ]]-Table1[[#This Row],[Sales Returns]]-Table1[[#This Row],[AR/AP]]</f>
        <v>5680578.58</v>
      </c>
      <c r="M460" s="90" t="s">
        <v>22</v>
      </c>
      <c r="N460" s="90"/>
      <c r="O460" s="90"/>
      <c r="P460" s="90"/>
      <c r="Q460" s="90"/>
      <c r="R460" s="90"/>
    </row>
    <row r="461" ht="15.75" spans="1:18">
      <c r="A461" s="107" t="s">
        <v>398</v>
      </c>
      <c r="B461" s="112" t="s">
        <v>6</v>
      </c>
      <c r="C461" s="113" t="s">
        <v>480</v>
      </c>
      <c r="D461" s="88">
        <v>45426</v>
      </c>
      <c r="E461" s="90"/>
      <c r="F461" s="105"/>
      <c r="G461" s="90"/>
      <c r="H461" s="89">
        <f t="shared" ref="H461:H464" si="15">H460+E461-F461-G461</f>
        <v>0</v>
      </c>
      <c r="I461" s="130">
        <v>198144.88</v>
      </c>
      <c r="J461" s="89">
        <f>Table1[[#This Row],[Sale Invoice]]</f>
        <v>0</v>
      </c>
      <c r="K461" s="89">
        <f>Table1[[#This Row],[Sale Invoice]]</f>
        <v>0</v>
      </c>
      <c r="L461" s="89">
        <f>L460+Table1[[#This Row],[Sales Invoice ]]-Table1[[#This Row],[Sales Returns]]-Table1[[#This Row],[AR/AP]]</f>
        <v>5878723.46</v>
      </c>
      <c r="M461" s="90" t="s">
        <v>22</v>
      </c>
      <c r="N461" s="90"/>
      <c r="O461" s="90"/>
      <c r="P461" s="90"/>
      <c r="Q461" s="90"/>
      <c r="R461" s="90"/>
    </row>
    <row r="462" ht="15.75" spans="1:18">
      <c r="A462" s="107" t="s">
        <v>398</v>
      </c>
      <c r="B462" s="112" t="s">
        <v>6</v>
      </c>
      <c r="C462" s="113" t="s">
        <v>481</v>
      </c>
      <c r="D462" s="88">
        <v>45429</v>
      </c>
      <c r="E462" s="90"/>
      <c r="F462" s="105"/>
      <c r="G462" s="90"/>
      <c r="H462" s="89">
        <f t="shared" si="15"/>
        <v>0</v>
      </c>
      <c r="I462" s="130">
        <v>94334.77</v>
      </c>
      <c r="J462" s="89">
        <f>Table1[[#This Row],[Sale Invoice]]</f>
        <v>0</v>
      </c>
      <c r="K462" s="89">
        <f>Table1[[#This Row],[Sale Invoice]]</f>
        <v>0</v>
      </c>
      <c r="L462" s="89">
        <f>L461+Table1[[#This Row],[Sales Invoice ]]-Table1[[#This Row],[Sales Returns]]-Table1[[#This Row],[AR/AP]]</f>
        <v>5973058.23</v>
      </c>
      <c r="M462" s="90" t="s">
        <v>22</v>
      </c>
      <c r="N462" s="90"/>
      <c r="O462" s="90"/>
      <c r="P462" s="90"/>
      <c r="Q462" s="90"/>
      <c r="R462" s="90"/>
    </row>
    <row r="463" ht="15.75" spans="1:18">
      <c r="A463" s="107" t="s">
        <v>398</v>
      </c>
      <c r="B463" s="112" t="s">
        <v>6</v>
      </c>
      <c r="C463" s="113" t="s">
        <v>482</v>
      </c>
      <c r="D463" s="88">
        <v>45430</v>
      </c>
      <c r="E463" s="90"/>
      <c r="F463" s="105"/>
      <c r="G463" s="90"/>
      <c r="H463" s="89">
        <f t="shared" si="15"/>
        <v>0</v>
      </c>
      <c r="I463" s="130">
        <v>151553.83</v>
      </c>
      <c r="J463" s="89">
        <f>Table1[[#This Row],[Sale Invoice]]</f>
        <v>0</v>
      </c>
      <c r="K463" s="89">
        <f>Table1[[#This Row],[Sale Invoice]]</f>
        <v>0</v>
      </c>
      <c r="L463" s="89">
        <f>L462+Table1[[#This Row],[Sales Invoice ]]-Table1[[#This Row],[Sales Returns]]-Table1[[#This Row],[AR/AP]]</f>
        <v>6124612.06</v>
      </c>
      <c r="M463" s="90" t="s">
        <v>22</v>
      </c>
      <c r="N463" s="90"/>
      <c r="O463" s="90"/>
      <c r="P463" s="90"/>
      <c r="Q463" s="90"/>
      <c r="R463" s="90"/>
    </row>
    <row r="464" ht="15.75" spans="1:18">
      <c r="A464" s="107" t="s">
        <v>398</v>
      </c>
      <c r="B464" s="112" t="s">
        <v>6</v>
      </c>
      <c r="C464" s="113" t="s">
        <v>483</v>
      </c>
      <c r="D464" s="88">
        <v>45432</v>
      </c>
      <c r="E464" s="90"/>
      <c r="F464" s="105"/>
      <c r="G464" s="90"/>
      <c r="H464" s="89">
        <f t="shared" si="15"/>
        <v>0</v>
      </c>
      <c r="I464" s="130">
        <v>55093.77</v>
      </c>
      <c r="J464" s="89">
        <f>Table1[[#This Row],[Sale Invoice]]</f>
        <v>0</v>
      </c>
      <c r="K464" s="89">
        <f>Table1[[#This Row],[Sale Invoice]]</f>
        <v>0</v>
      </c>
      <c r="L464" s="89">
        <f>L463+Table1[[#This Row],[Sales Invoice ]]-Table1[[#This Row],[Sales Returns]]-Table1[[#This Row],[AR/AP]]</f>
        <v>6179705.83</v>
      </c>
      <c r="M464" s="90" t="s">
        <v>22</v>
      </c>
      <c r="N464" s="90"/>
      <c r="O464" s="90"/>
      <c r="P464" s="90"/>
      <c r="Q464" s="90"/>
      <c r="R464" s="90"/>
    </row>
    <row r="465" ht="15.75" spans="1:18">
      <c r="A465" s="107" t="s">
        <v>398</v>
      </c>
      <c r="B465" s="112" t="s">
        <v>6</v>
      </c>
      <c r="C465" s="113" t="s">
        <v>484</v>
      </c>
      <c r="D465" s="88">
        <v>45434</v>
      </c>
      <c r="E465" s="90"/>
      <c r="F465" s="105"/>
      <c r="G465" s="90"/>
      <c r="H465" s="89">
        <f t="shared" ref="H465:H471" si="16">H464+E465-F465-G465</f>
        <v>0</v>
      </c>
      <c r="I465" s="130">
        <v>200695.59</v>
      </c>
      <c r="J465" s="89">
        <f>Table1[[#This Row],[Sale Invoice]]</f>
        <v>0</v>
      </c>
      <c r="K465" s="89">
        <f>Table1[[#This Row],[Sale Invoice]]</f>
        <v>0</v>
      </c>
      <c r="L465" s="89">
        <f>L464+Table1[[#This Row],[Sales Invoice ]]-Table1[[#This Row],[Sales Returns]]-Table1[[#This Row],[AR/AP]]</f>
        <v>6380401.42</v>
      </c>
      <c r="M465" s="90" t="s">
        <v>22</v>
      </c>
      <c r="N465" s="90"/>
      <c r="O465" s="90"/>
      <c r="P465" s="90"/>
      <c r="Q465" s="90"/>
      <c r="R465" s="90"/>
    </row>
    <row r="466" ht="15.75" spans="1:18">
      <c r="A466" s="107" t="s">
        <v>398</v>
      </c>
      <c r="B466" s="112" t="s">
        <v>6</v>
      </c>
      <c r="C466" s="113" t="s">
        <v>485</v>
      </c>
      <c r="D466" s="88">
        <v>45435</v>
      </c>
      <c r="E466" s="90"/>
      <c r="F466" s="105"/>
      <c r="G466" s="90"/>
      <c r="H466" s="89">
        <f t="shared" si="16"/>
        <v>0</v>
      </c>
      <c r="I466" s="130">
        <v>148335.78</v>
      </c>
      <c r="J466" s="89">
        <f>Table1[[#This Row],[Sale Invoice]]</f>
        <v>0</v>
      </c>
      <c r="K466" s="89">
        <f>Table1[[#This Row],[Sale Invoice]]</f>
        <v>0</v>
      </c>
      <c r="L466" s="89">
        <f>L465+Table1[[#This Row],[Sales Invoice ]]-Table1[[#This Row],[Sales Returns]]-Table1[[#This Row],[AR/AP]]</f>
        <v>6528737.2</v>
      </c>
      <c r="M466" s="90" t="s">
        <v>22</v>
      </c>
      <c r="N466" s="90"/>
      <c r="O466" s="90"/>
      <c r="P466" s="90"/>
      <c r="Q466" s="90"/>
      <c r="R466" s="90"/>
    </row>
    <row r="467" ht="15.75" spans="1:18">
      <c r="A467" s="107" t="s">
        <v>398</v>
      </c>
      <c r="B467" s="112" t="s">
        <v>6</v>
      </c>
      <c r="C467" s="113" t="s">
        <v>486</v>
      </c>
      <c r="D467" s="88">
        <v>45436</v>
      </c>
      <c r="E467" s="90"/>
      <c r="F467" s="105"/>
      <c r="G467" s="90"/>
      <c r="H467" s="89">
        <f t="shared" si="16"/>
        <v>0</v>
      </c>
      <c r="I467" s="130">
        <v>124673.77</v>
      </c>
      <c r="J467" s="89">
        <f>Table1[[#This Row],[Sale Invoice]]</f>
        <v>0</v>
      </c>
      <c r="K467" s="89">
        <f>Table1[[#This Row],[Sale Invoice]]</f>
        <v>0</v>
      </c>
      <c r="L467" s="89">
        <f>L466+Table1[[#This Row],[Sales Invoice ]]-Table1[[#This Row],[Sales Returns]]-Table1[[#This Row],[AR/AP]]</f>
        <v>6653410.97</v>
      </c>
      <c r="M467" s="90" t="s">
        <v>22</v>
      </c>
      <c r="N467" s="90"/>
      <c r="O467" s="90"/>
      <c r="P467" s="90"/>
      <c r="Q467" s="90"/>
      <c r="R467" s="90"/>
    </row>
    <row r="468" ht="15.75" spans="1:18">
      <c r="A468" s="86" t="s">
        <v>398</v>
      </c>
      <c r="B468" s="107" t="s">
        <v>8</v>
      </c>
      <c r="C468" s="113" t="s">
        <v>487</v>
      </c>
      <c r="D468" s="88">
        <v>45390</v>
      </c>
      <c r="E468" s="90"/>
      <c r="F468" s="105"/>
      <c r="G468" s="90"/>
      <c r="H468" s="89">
        <f t="shared" si="16"/>
        <v>0</v>
      </c>
      <c r="I468" s="89">
        <f>Table1[[#This Row],[Sale Invoice]]</f>
        <v>0</v>
      </c>
      <c r="J468" s="89">
        <f>Table1[[#This Row],[Sale Invoice]]</f>
        <v>0</v>
      </c>
      <c r="K468" s="130">
        <v>500000</v>
      </c>
      <c r="L468" s="89">
        <f>L467+Table1[[#This Row],[Sales Invoice ]]-Table1[[#This Row],[Sales Returns]]-Table1[[#This Row],[AR/AP]]</f>
        <v>6153410.97</v>
      </c>
      <c r="M468" s="90" t="s">
        <v>22</v>
      </c>
      <c r="N468" s="90"/>
      <c r="O468" s="90"/>
      <c r="P468" s="90"/>
      <c r="Q468" s="90"/>
      <c r="R468" s="90"/>
    </row>
    <row r="469" ht="15.75" spans="1:18">
      <c r="A469" s="86" t="s">
        <v>398</v>
      </c>
      <c r="B469" s="107" t="s">
        <v>8</v>
      </c>
      <c r="C469" s="113" t="s">
        <v>488</v>
      </c>
      <c r="D469" s="88">
        <v>45422</v>
      </c>
      <c r="E469" s="90"/>
      <c r="F469" s="105"/>
      <c r="G469" s="90"/>
      <c r="H469" s="89">
        <f t="shared" si="16"/>
        <v>0</v>
      </c>
      <c r="I469" s="89">
        <f>Table1[[#This Row],[Sale Invoice]]</f>
        <v>0</v>
      </c>
      <c r="J469" s="89">
        <f>Table1[[#This Row],[Sale Invoice]]</f>
        <v>0</v>
      </c>
      <c r="K469" s="130">
        <v>500000</v>
      </c>
      <c r="L469" s="89">
        <f>L468+Table1[[#This Row],[Sales Invoice ]]-Table1[[#This Row],[Sales Returns]]-Table1[[#This Row],[AR/AP]]</f>
        <v>5653410.97</v>
      </c>
      <c r="M469" s="90" t="s">
        <v>22</v>
      </c>
      <c r="N469" s="90"/>
      <c r="O469" s="90"/>
      <c r="P469" s="90"/>
      <c r="Q469" s="90"/>
      <c r="R469" s="90"/>
    </row>
    <row r="470" ht="15.75" spans="1:18">
      <c r="A470" s="86" t="s">
        <v>398</v>
      </c>
      <c r="B470" s="107" t="s">
        <v>8</v>
      </c>
      <c r="C470" s="113" t="s">
        <v>489</v>
      </c>
      <c r="D470" s="88">
        <v>45432</v>
      </c>
      <c r="E470" s="90"/>
      <c r="F470" s="105"/>
      <c r="G470" s="90"/>
      <c r="H470" s="89">
        <f t="shared" si="16"/>
        <v>0</v>
      </c>
      <c r="I470" s="89">
        <f>Table1[[#This Row],[Sale Invoice]]</f>
        <v>0</v>
      </c>
      <c r="J470" s="89">
        <f>Table1[[#This Row],[Sale Invoice]]</f>
        <v>0</v>
      </c>
      <c r="K470" s="130">
        <v>500000</v>
      </c>
      <c r="L470" s="89">
        <f>L469+Table1[[#This Row],[Sales Invoice ]]-Table1[[#This Row],[Sales Returns]]-Table1[[#This Row],[AR/AP]]</f>
        <v>5153410.97</v>
      </c>
      <c r="M470" s="90" t="s">
        <v>22</v>
      </c>
      <c r="N470" s="90"/>
      <c r="O470" s="90"/>
      <c r="P470" s="90"/>
      <c r="Q470" s="90"/>
      <c r="R470" s="90"/>
    </row>
    <row r="471" ht="15.75" spans="1:18">
      <c r="A471" s="114" t="s">
        <v>20</v>
      </c>
      <c r="B471" s="115" t="s">
        <v>7</v>
      </c>
      <c r="C471" s="116" t="s">
        <v>490</v>
      </c>
      <c r="D471" s="117">
        <v>45413</v>
      </c>
      <c r="E471" s="118"/>
      <c r="F471" s="119"/>
      <c r="G471" s="118"/>
      <c r="H471" s="120">
        <f t="shared" si="16"/>
        <v>0</v>
      </c>
      <c r="I471" s="120">
        <f>Table1[[#This Row],[Sale Invoice]]</f>
        <v>0</v>
      </c>
      <c r="J471" s="120">
        <f>Table1[[#This Row],[Sale Invoice]]</f>
        <v>0</v>
      </c>
      <c r="K471" s="120">
        <f>Table1[[#This Row],[Sale Invoice]]</f>
        <v>0</v>
      </c>
      <c r="L471" s="131">
        <f>L470+Table1[[#This Row],[Sales Invoice ]]-Table1[[#This Row],[Sales Returns]]-Table1[[#This Row],[AR/AP]]</f>
        <v>5153410.97</v>
      </c>
      <c r="M471" s="132" t="s">
        <v>181</v>
      </c>
      <c r="N471" s="118"/>
      <c r="O471" s="133">
        <v>93553.78</v>
      </c>
      <c r="P471" s="118"/>
      <c r="Q471" s="118"/>
      <c r="R471" s="118"/>
    </row>
    <row r="472" ht="15.75" spans="1:18">
      <c r="A472" s="107" t="s">
        <v>398</v>
      </c>
      <c r="B472" s="112" t="s">
        <v>6</v>
      </c>
      <c r="C472" s="121" t="s">
        <v>491</v>
      </c>
      <c r="D472" s="122">
        <v>45439</v>
      </c>
      <c r="E472" s="123"/>
      <c r="F472" s="124"/>
      <c r="G472" s="123"/>
      <c r="H472" s="125">
        <f t="shared" ref="H472:H479" si="17">H471+E472-F472-G472</f>
        <v>0</v>
      </c>
      <c r="I472" s="134">
        <v>174097.84</v>
      </c>
      <c r="J472" s="125">
        <f>Table1[[#This Row],[Sale Invoice]]</f>
        <v>0</v>
      </c>
      <c r="K472" s="125">
        <f>Table1[[#This Row],[Sale Invoice]]</f>
        <v>0</v>
      </c>
      <c r="L472" s="89">
        <f>L471+Table1[[#This Row],[Sales Invoice ]]-Table1[[#This Row],[Sales Returns]]-Table1[[#This Row],[AR/AP]]</f>
        <v>5327508.81</v>
      </c>
      <c r="M472" s="90" t="s">
        <v>22</v>
      </c>
      <c r="N472" s="123"/>
      <c r="O472" s="123"/>
      <c r="P472" s="123"/>
      <c r="Q472" s="123"/>
      <c r="R472" s="123"/>
    </row>
    <row r="473" ht="15.75" spans="1:18">
      <c r="A473" s="107" t="s">
        <v>398</v>
      </c>
      <c r="B473" s="112" t="s">
        <v>6</v>
      </c>
      <c r="C473" s="121" t="s">
        <v>492</v>
      </c>
      <c r="D473" s="122">
        <v>45440</v>
      </c>
      <c r="E473" s="123"/>
      <c r="F473" s="124"/>
      <c r="G473" s="123"/>
      <c r="H473" s="125">
        <f t="shared" si="17"/>
        <v>0</v>
      </c>
      <c r="I473" s="134">
        <v>158414.41</v>
      </c>
      <c r="J473" s="125">
        <f>Table1[[#This Row],[Sale Invoice]]</f>
        <v>0</v>
      </c>
      <c r="K473" s="125">
        <f>Table1[[#This Row],[Sale Invoice]]</f>
        <v>0</v>
      </c>
      <c r="L473" s="89">
        <f>L472+Table1[[#This Row],[Sales Invoice ]]-Table1[[#This Row],[Sales Returns]]-Table1[[#This Row],[AR/AP]]</f>
        <v>5485923.22</v>
      </c>
      <c r="M473" s="90" t="s">
        <v>22</v>
      </c>
      <c r="N473" s="123"/>
      <c r="O473" s="123"/>
      <c r="P473" s="123"/>
      <c r="Q473" s="123"/>
      <c r="R473" s="123"/>
    </row>
    <row r="474" ht="15.75" spans="1:18">
      <c r="A474" s="107" t="s">
        <v>398</v>
      </c>
      <c r="B474" s="112" t="s">
        <v>6</v>
      </c>
      <c r="C474" s="121" t="s">
        <v>493</v>
      </c>
      <c r="D474" s="122">
        <v>45442</v>
      </c>
      <c r="E474" s="123"/>
      <c r="F474" s="124"/>
      <c r="G474" s="123"/>
      <c r="H474" s="125">
        <f t="shared" si="17"/>
        <v>0</v>
      </c>
      <c r="I474" s="134">
        <v>126631.07</v>
      </c>
      <c r="J474" s="125">
        <f>Table1[[#This Row],[Sale Invoice]]</f>
        <v>0</v>
      </c>
      <c r="K474" s="125">
        <f>Table1[[#This Row],[Sale Invoice]]</f>
        <v>0</v>
      </c>
      <c r="L474" s="89">
        <f>L473+Table1[[#This Row],[Sales Invoice ]]-Table1[[#This Row],[Sales Returns]]-Table1[[#This Row],[AR/AP]]</f>
        <v>5612554.29</v>
      </c>
      <c r="M474" s="90" t="s">
        <v>22</v>
      </c>
      <c r="N474" s="123"/>
      <c r="O474" s="123"/>
      <c r="P474" s="123"/>
      <c r="Q474" s="123"/>
      <c r="R474" s="123"/>
    </row>
    <row r="475" ht="15.75" spans="1:18">
      <c r="A475" s="107" t="s">
        <v>398</v>
      </c>
      <c r="B475" s="112" t="s">
        <v>6</v>
      </c>
      <c r="C475" s="121" t="s">
        <v>494</v>
      </c>
      <c r="D475" s="122">
        <v>45443</v>
      </c>
      <c r="E475" s="123"/>
      <c r="F475" s="124"/>
      <c r="G475" s="123"/>
      <c r="H475" s="125">
        <f t="shared" si="17"/>
        <v>0</v>
      </c>
      <c r="I475" s="134">
        <v>115378.19</v>
      </c>
      <c r="J475" s="125">
        <f>Table1[[#This Row],[Sale Invoice]]</f>
        <v>0</v>
      </c>
      <c r="K475" s="125">
        <f>Table1[[#This Row],[Sale Invoice]]</f>
        <v>0</v>
      </c>
      <c r="L475" s="89">
        <f>L474+Table1[[#This Row],[Sales Invoice ]]-Table1[[#This Row],[Sales Returns]]-Table1[[#This Row],[AR/AP]]</f>
        <v>5727932.48</v>
      </c>
      <c r="M475" s="90" t="s">
        <v>22</v>
      </c>
      <c r="N475" s="123"/>
      <c r="O475" s="123"/>
      <c r="P475" s="123"/>
      <c r="Q475" s="123"/>
      <c r="R475" s="123"/>
    </row>
    <row r="476" ht="15.75" spans="1:18">
      <c r="A476" s="107" t="s">
        <v>398</v>
      </c>
      <c r="B476" s="112" t="s">
        <v>6</v>
      </c>
      <c r="C476" s="121" t="s">
        <v>495</v>
      </c>
      <c r="D476" s="122">
        <v>45444</v>
      </c>
      <c r="E476" s="123"/>
      <c r="F476" s="124"/>
      <c r="G476" s="123"/>
      <c r="H476" s="125">
        <f t="shared" si="17"/>
        <v>0</v>
      </c>
      <c r="I476" s="134">
        <v>72348.99</v>
      </c>
      <c r="J476" s="125">
        <f>Table1[[#This Row],[Sale Invoice]]</f>
        <v>0</v>
      </c>
      <c r="K476" s="125">
        <f>Table1[[#This Row],[Sale Invoice]]</f>
        <v>0</v>
      </c>
      <c r="L476" s="89">
        <f>L475+Table1[[#This Row],[Sales Invoice ]]-Table1[[#This Row],[Sales Returns]]-Table1[[#This Row],[AR/AP]]</f>
        <v>5800281.47</v>
      </c>
      <c r="M476" s="90" t="s">
        <v>22</v>
      </c>
      <c r="N476" s="123"/>
      <c r="O476" s="123"/>
      <c r="P476" s="123"/>
      <c r="Q476" s="123"/>
      <c r="R476" s="123"/>
    </row>
    <row r="477" ht="15.75" spans="1:18">
      <c r="A477" s="107" t="s">
        <v>398</v>
      </c>
      <c r="B477" s="112" t="s">
        <v>6</v>
      </c>
      <c r="C477" s="121" t="s">
        <v>496</v>
      </c>
      <c r="D477" s="122">
        <v>45446</v>
      </c>
      <c r="E477" s="123"/>
      <c r="F477" s="124"/>
      <c r="G477" s="123"/>
      <c r="H477" s="125">
        <f t="shared" si="17"/>
        <v>0</v>
      </c>
      <c r="I477" s="134">
        <v>75814.61</v>
      </c>
      <c r="J477" s="125">
        <f>Table1[[#This Row],[Sale Invoice]]</f>
        <v>0</v>
      </c>
      <c r="K477" s="125">
        <f>Table1[[#This Row],[Sale Invoice]]</f>
        <v>0</v>
      </c>
      <c r="L477" s="89">
        <f>L476+Table1[[#This Row],[Sales Invoice ]]-Table1[[#This Row],[Sales Returns]]-Table1[[#This Row],[AR/AP]]</f>
        <v>5876096.08</v>
      </c>
      <c r="M477" s="90" t="s">
        <v>22</v>
      </c>
      <c r="N477" s="123"/>
      <c r="O477" s="123"/>
      <c r="P477" s="123"/>
      <c r="Q477" s="123"/>
      <c r="R477" s="123"/>
    </row>
    <row r="478" ht="15.75" spans="1:18">
      <c r="A478" s="107" t="s">
        <v>398</v>
      </c>
      <c r="B478" s="112" t="s">
        <v>6</v>
      </c>
      <c r="C478" s="121" t="s">
        <v>497</v>
      </c>
      <c r="D478" s="122">
        <v>45447</v>
      </c>
      <c r="E478" s="123"/>
      <c r="F478" s="124"/>
      <c r="G478" s="123"/>
      <c r="H478" s="125">
        <f t="shared" si="17"/>
        <v>0</v>
      </c>
      <c r="I478" s="134">
        <v>181499.55</v>
      </c>
      <c r="J478" s="125">
        <f>Table1[[#This Row],[Sale Invoice]]</f>
        <v>0</v>
      </c>
      <c r="K478" s="125">
        <f>Table1[[#This Row],[Sale Invoice]]</f>
        <v>0</v>
      </c>
      <c r="L478" s="89">
        <f>L477+Table1[[#This Row],[Sales Invoice ]]-Table1[[#This Row],[Sales Returns]]-Table1[[#This Row],[AR/AP]]</f>
        <v>6057595.63</v>
      </c>
      <c r="M478" s="90" t="s">
        <v>22</v>
      </c>
      <c r="N478" s="123"/>
      <c r="O478" s="123"/>
      <c r="P478" s="123"/>
      <c r="Q478" s="123"/>
      <c r="R478" s="123"/>
    </row>
    <row r="479" ht="15.75" spans="1:18">
      <c r="A479" s="107" t="s">
        <v>398</v>
      </c>
      <c r="B479" s="112" t="s">
        <v>6</v>
      </c>
      <c r="C479" s="121" t="s">
        <v>498</v>
      </c>
      <c r="D479" s="122">
        <v>45451</v>
      </c>
      <c r="E479" s="126"/>
      <c r="F479" s="127"/>
      <c r="G479" s="126"/>
      <c r="H479" s="128">
        <f t="shared" si="17"/>
        <v>0</v>
      </c>
      <c r="I479" s="134">
        <v>103571.02</v>
      </c>
      <c r="J479" s="128">
        <f>Table1[[#This Row],[Sale Invoice]]</f>
        <v>0</v>
      </c>
      <c r="K479" s="128">
        <f>Table1[[#This Row],[Sale Invoice]]</f>
        <v>0</v>
      </c>
      <c r="L479" s="89">
        <f>L478+Table1[[#This Row],[Sales Invoice ]]-Table1[[#This Row],[Sales Returns]]-Table1[[#This Row],[AR/AP]]</f>
        <v>6161166.65</v>
      </c>
      <c r="M479" s="90" t="s">
        <v>22</v>
      </c>
      <c r="N479" s="126"/>
      <c r="O479" s="126"/>
      <c r="P479" s="126"/>
      <c r="Q479" s="126"/>
      <c r="R479" s="126"/>
    </row>
    <row r="480" ht="15.75" spans="1:18">
      <c r="A480" s="107" t="s">
        <v>398</v>
      </c>
      <c r="B480" s="112" t="s">
        <v>6</v>
      </c>
      <c r="C480" s="121" t="s">
        <v>499</v>
      </c>
      <c r="D480" s="122">
        <v>45456</v>
      </c>
      <c r="E480" s="123"/>
      <c r="F480" s="124"/>
      <c r="G480" s="123"/>
      <c r="H480" s="125">
        <f t="shared" ref="H480:H481" si="18">H479+E480-F480-G480</f>
        <v>0</v>
      </c>
      <c r="I480" s="134">
        <v>94173.14</v>
      </c>
      <c r="J480" s="125">
        <f>Table1[[#This Row],[Sale Invoice]]</f>
        <v>0</v>
      </c>
      <c r="K480" s="125">
        <f>Table1[[#This Row],[Sale Invoice]]</f>
        <v>0</v>
      </c>
      <c r="L480" s="89">
        <f>L479+Table1[[#This Row],[Sales Invoice ]]-Table1[[#This Row],[Sales Returns]]-Table1[[#This Row],[AR/AP]]</f>
        <v>6255339.79</v>
      </c>
      <c r="M480" s="90" t="s">
        <v>22</v>
      </c>
      <c r="N480" s="123"/>
      <c r="O480" s="123"/>
      <c r="P480" s="123"/>
      <c r="Q480" s="123"/>
      <c r="R480" s="123"/>
    </row>
    <row r="481" ht="15.75" spans="1:18">
      <c r="A481" s="107" t="s">
        <v>398</v>
      </c>
      <c r="B481" s="112" t="s">
        <v>6</v>
      </c>
      <c r="C481" s="121" t="s">
        <v>500</v>
      </c>
      <c r="D481" s="122">
        <v>45457</v>
      </c>
      <c r="E481" s="126"/>
      <c r="F481" s="127"/>
      <c r="G481" s="126"/>
      <c r="H481" s="128">
        <f t="shared" si="18"/>
        <v>0</v>
      </c>
      <c r="I481" s="134">
        <v>52978.7</v>
      </c>
      <c r="J481" s="128">
        <f>Table1[[#This Row],[Sale Invoice]]</f>
        <v>0</v>
      </c>
      <c r="K481" s="128">
        <f>Table1[[#This Row],[Sale Invoice]]</f>
        <v>0</v>
      </c>
      <c r="L481" s="89">
        <f>L480+Table1[[#This Row],[Sales Invoice ]]-Table1[[#This Row],[Sales Returns]]-Table1[[#This Row],[AR/AP]]</f>
        <v>6308318.49</v>
      </c>
      <c r="M481" s="90" t="s">
        <v>22</v>
      </c>
      <c r="N481" s="126"/>
      <c r="O481" s="126"/>
      <c r="P481" s="126"/>
      <c r="Q481" s="126"/>
      <c r="R481" s="126"/>
    </row>
    <row r="482" ht="15.75" spans="1:18">
      <c r="A482" s="107" t="s">
        <v>398</v>
      </c>
      <c r="B482" s="112" t="s">
        <v>6</v>
      </c>
      <c r="C482" s="121" t="s">
        <v>501</v>
      </c>
      <c r="D482" s="122">
        <v>45462</v>
      </c>
      <c r="E482" s="123"/>
      <c r="F482" s="124"/>
      <c r="G482" s="123"/>
      <c r="H482" s="125">
        <f t="shared" ref="H482:H486" si="19">H481+E482-F482-G482</f>
        <v>0</v>
      </c>
      <c r="I482" s="134">
        <v>82942.7</v>
      </c>
      <c r="J482" s="125">
        <f>Table1[[#This Row],[Sale Invoice]]</f>
        <v>0</v>
      </c>
      <c r="K482" s="125">
        <f>Table1[[#This Row],[Sale Invoice]]</f>
        <v>0</v>
      </c>
      <c r="L482" s="89">
        <f>L481+Table1[[#This Row],[Sales Invoice ]]-Table1[[#This Row],[Sales Returns]]-Table1[[#This Row],[AR/AP]]</f>
        <v>6391261.19</v>
      </c>
      <c r="M482" s="90" t="s">
        <v>22</v>
      </c>
      <c r="N482" s="123"/>
      <c r="O482" s="123"/>
      <c r="P482" s="123"/>
      <c r="Q482" s="123"/>
      <c r="R482" s="123"/>
    </row>
    <row r="483" ht="15.75" spans="1:18">
      <c r="A483" s="107" t="s">
        <v>398</v>
      </c>
      <c r="B483" s="112" t="s">
        <v>6</v>
      </c>
      <c r="C483" s="121" t="s">
        <v>502</v>
      </c>
      <c r="D483" s="122">
        <v>45464</v>
      </c>
      <c r="E483" s="123"/>
      <c r="F483" s="124"/>
      <c r="G483" s="123"/>
      <c r="H483" s="125">
        <f t="shared" si="19"/>
        <v>0</v>
      </c>
      <c r="I483" s="134">
        <v>253003.73</v>
      </c>
      <c r="J483" s="125">
        <f>Table1[[#This Row],[Sale Invoice]]</f>
        <v>0</v>
      </c>
      <c r="K483" s="125">
        <f>Table1[[#This Row],[Sale Invoice]]</f>
        <v>0</v>
      </c>
      <c r="L483" s="89">
        <f>L482+Table1[[#This Row],[Sales Invoice ]]-Table1[[#This Row],[Sales Returns]]-Table1[[#This Row],[AR/AP]]</f>
        <v>6644264.92</v>
      </c>
      <c r="M483" s="90" t="s">
        <v>22</v>
      </c>
      <c r="N483" s="123"/>
      <c r="O483" s="123"/>
      <c r="P483" s="123"/>
      <c r="Q483" s="123"/>
      <c r="R483" s="123"/>
    </row>
    <row r="484" ht="15.75" spans="1:18">
      <c r="A484" s="107" t="s">
        <v>398</v>
      </c>
      <c r="B484" s="112" t="s">
        <v>6</v>
      </c>
      <c r="C484" s="121" t="s">
        <v>503</v>
      </c>
      <c r="D484" s="122">
        <v>45468</v>
      </c>
      <c r="E484" s="123"/>
      <c r="F484" s="124"/>
      <c r="G484" s="123"/>
      <c r="H484" s="125">
        <f t="shared" si="19"/>
        <v>0</v>
      </c>
      <c r="I484" s="134">
        <v>194942.61</v>
      </c>
      <c r="J484" s="125">
        <f>Table1[[#This Row],[Sale Invoice]]</f>
        <v>0</v>
      </c>
      <c r="K484" s="125">
        <f>Table1[[#This Row],[Sale Invoice]]</f>
        <v>0</v>
      </c>
      <c r="L484" s="89">
        <f>L483+Table1[[#This Row],[Sales Invoice ]]-Table1[[#This Row],[Sales Returns]]-Table1[[#This Row],[AR/AP]]</f>
        <v>6839207.53</v>
      </c>
      <c r="M484" s="90" t="s">
        <v>22</v>
      </c>
      <c r="N484" s="123"/>
      <c r="O484" s="123"/>
      <c r="P484" s="123"/>
      <c r="Q484" s="123"/>
      <c r="R484" s="123"/>
    </row>
    <row r="485" ht="15.75" spans="1:18">
      <c r="A485" s="107" t="s">
        <v>398</v>
      </c>
      <c r="B485" s="112" t="s">
        <v>6</v>
      </c>
      <c r="C485" s="121" t="s">
        <v>504</v>
      </c>
      <c r="D485" s="122">
        <v>45474</v>
      </c>
      <c r="E485" s="123"/>
      <c r="F485" s="124"/>
      <c r="G485" s="123"/>
      <c r="H485" s="125">
        <f t="shared" si="19"/>
        <v>0</v>
      </c>
      <c r="I485" s="134">
        <v>74150.18</v>
      </c>
      <c r="J485" s="125">
        <f>Table1[[#This Row],[Sale Invoice]]</f>
        <v>0</v>
      </c>
      <c r="K485" s="125">
        <f>Table1[[#This Row],[Sale Invoice]]</f>
        <v>0</v>
      </c>
      <c r="L485" s="89">
        <f>L484+Table1[[#This Row],[Sales Invoice ]]-Table1[[#This Row],[Sales Returns]]-Table1[[#This Row],[AR/AP]]</f>
        <v>6913357.71</v>
      </c>
      <c r="M485" s="90" t="s">
        <v>22</v>
      </c>
      <c r="N485" s="123"/>
      <c r="O485" s="123"/>
      <c r="P485" s="123"/>
      <c r="Q485" s="123"/>
      <c r="R485" s="123"/>
    </row>
    <row r="486" ht="15.75" spans="1:18">
      <c r="A486" s="107" t="s">
        <v>398</v>
      </c>
      <c r="B486" s="112" t="s">
        <v>6</v>
      </c>
      <c r="C486" s="121" t="s">
        <v>505</v>
      </c>
      <c r="D486" s="122">
        <v>45476</v>
      </c>
      <c r="E486" s="126"/>
      <c r="F486" s="127"/>
      <c r="G486" s="126"/>
      <c r="H486" s="128">
        <f t="shared" si="19"/>
        <v>0</v>
      </c>
      <c r="I486" s="134">
        <v>68587.46</v>
      </c>
      <c r="J486" s="128">
        <f>Table1[[#This Row],[Sale Invoice]]</f>
        <v>0</v>
      </c>
      <c r="K486" s="128">
        <f>Table1[[#This Row],[Sale Invoice]]</f>
        <v>0</v>
      </c>
      <c r="L486" s="89">
        <f>L485+Table1[[#This Row],[Sales Invoice ]]-Table1[[#This Row],[Sales Returns]]-Table1[[#This Row],[AR/AP]]</f>
        <v>6981945.17</v>
      </c>
      <c r="M486" s="90" t="s">
        <v>22</v>
      </c>
      <c r="N486" s="126"/>
      <c r="O486" s="126"/>
      <c r="P486" s="126"/>
      <c r="Q486" s="126"/>
      <c r="R486" s="126"/>
    </row>
    <row r="487" ht="15.75" spans="1:18">
      <c r="A487" s="107" t="s">
        <v>398</v>
      </c>
      <c r="B487" s="112" t="s">
        <v>6</v>
      </c>
      <c r="C487" s="121" t="s">
        <v>506</v>
      </c>
      <c r="D487" s="122">
        <v>45481</v>
      </c>
      <c r="E487" s="123"/>
      <c r="F487" s="124"/>
      <c r="G487" s="123"/>
      <c r="H487" s="125">
        <f t="shared" ref="H487:H489" si="20">H486+E487-F487-G487</f>
        <v>0</v>
      </c>
      <c r="I487" s="134">
        <v>241891.88</v>
      </c>
      <c r="J487" s="125">
        <f>Table1[[#This Row],[Sale Invoice]]</f>
        <v>0</v>
      </c>
      <c r="K487" s="125">
        <f>Table1[[#This Row],[Sale Invoice]]</f>
        <v>0</v>
      </c>
      <c r="L487" s="89">
        <f>L486+Table1[[#This Row],[Sales Invoice ]]-Table1[[#This Row],[Sales Returns]]-Table1[[#This Row],[AR/AP]]</f>
        <v>7223837.05</v>
      </c>
      <c r="M487" s="90" t="s">
        <v>22</v>
      </c>
      <c r="N487" s="123"/>
      <c r="O487" s="123"/>
      <c r="P487" s="123"/>
      <c r="Q487" s="123"/>
      <c r="R487" s="123"/>
    </row>
    <row r="488" ht="15.75" spans="1:18">
      <c r="A488" s="107" t="s">
        <v>398</v>
      </c>
      <c r="B488" s="112" t="s">
        <v>6</v>
      </c>
      <c r="C488" s="121" t="s">
        <v>507</v>
      </c>
      <c r="D488" s="122">
        <v>45486</v>
      </c>
      <c r="E488" s="126"/>
      <c r="F488" s="127"/>
      <c r="G488" s="126"/>
      <c r="H488" s="128">
        <f t="shared" si="20"/>
        <v>0</v>
      </c>
      <c r="I488" s="134">
        <v>252150.86</v>
      </c>
      <c r="J488" s="128">
        <f>Table1[[#This Row],[Sale Invoice]]</f>
        <v>0</v>
      </c>
      <c r="K488" s="128">
        <f>Table1[[#This Row],[Sale Invoice]]</f>
        <v>0</v>
      </c>
      <c r="L488" s="89">
        <f>L487+Table1[[#This Row],[Sales Invoice ]]-Table1[[#This Row],[Sales Returns]]-Table1[[#This Row],[AR/AP]]</f>
        <v>7475987.91</v>
      </c>
      <c r="M488" s="90" t="s">
        <v>22</v>
      </c>
      <c r="N488" s="126"/>
      <c r="O488" s="126"/>
      <c r="P488" s="126"/>
      <c r="Q488" s="126"/>
      <c r="R488" s="126"/>
    </row>
    <row r="489" ht="15.75" spans="1:18">
      <c r="A489" s="107" t="s">
        <v>398</v>
      </c>
      <c r="B489" s="112" t="s">
        <v>6</v>
      </c>
      <c r="C489" s="121" t="s">
        <v>508</v>
      </c>
      <c r="D489" s="122">
        <v>45496</v>
      </c>
      <c r="E489" s="126"/>
      <c r="F489" s="127"/>
      <c r="G489" s="126"/>
      <c r="H489" s="128">
        <f t="shared" si="20"/>
        <v>0</v>
      </c>
      <c r="I489" s="134">
        <v>465930.46</v>
      </c>
      <c r="J489" s="128">
        <f>Table1[[#This Row],[Sale Invoice]]</f>
        <v>0</v>
      </c>
      <c r="K489" s="128">
        <f>Table1[[#This Row],[Sale Invoice]]</f>
        <v>0</v>
      </c>
      <c r="L489" s="89">
        <f>L488+Table1[[#This Row],[Sales Invoice ]]-Table1[[#This Row],[Sales Returns]]-Table1[[#This Row],[AR/AP]]</f>
        <v>7941918.37</v>
      </c>
      <c r="M489" s="90" t="s">
        <v>22</v>
      </c>
      <c r="N489" s="126"/>
      <c r="O489" s="126"/>
      <c r="P489" s="126"/>
      <c r="Q489" s="126"/>
      <c r="R489" s="126"/>
    </row>
    <row r="490" ht="15.75" spans="1:18">
      <c r="A490" s="107" t="s">
        <v>398</v>
      </c>
      <c r="B490" s="112" t="s">
        <v>6</v>
      </c>
      <c r="C490" s="121" t="s">
        <v>509</v>
      </c>
      <c r="D490" s="122">
        <v>45527</v>
      </c>
      <c r="E490" s="123"/>
      <c r="F490" s="124"/>
      <c r="G490" s="123"/>
      <c r="H490" s="125">
        <f t="shared" ref="H490:H494" si="21">H489+E490-F490-G490</f>
        <v>0</v>
      </c>
      <c r="I490" s="134">
        <v>683273.38</v>
      </c>
      <c r="J490" s="125">
        <f>Table1[[#This Row],[Sale Invoice]]</f>
        <v>0</v>
      </c>
      <c r="K490" s="125">
        <f>Table1[[#This Row],[Sale Invoice]]</f>
        <v>0</v>
      </c>
      <c r="L490" s="89">
        <f>L489+Table1[[#This Row],[Sales Invoice ]]-Table1[[#This Row],[Sales Returns]]-Table1[[#This Row],[AR/AP]]</f>
        <v>8625191.75</v>
      </c>
      <c r="M490" s="90" t="s">
        <v>22</v>
      </c>
      <c r="N490" s="123"/>
      <c r="O490" s="123"/>
      <c r="P490" s="123"/>
      <c r="Q490" s="123"/>
      <c r="R490" s="123"/>
    </row>
    <row r="491" ht="15.75" spans="1:18">
      <c r="A491" s="107" t="s">
        <v>398</v>
      </c>
      <c r="B491" s="112" t="s">
        <v>6</v>
      </c>
      <c r="C491" s="121" t="s">
        <v>510</v>
      </c>
      <c r="D491" s="122">
        <v>45530</v>
      </c>
      <c r="E491" s="126"/>
      <c r="F491" s="127"/>
      <c r="G491" s="126"/>
      <c r="H491" s="128">
        <f t="shared" si="21"/>
        <v>0</v>
      </c>
      <c r="I491" s="134">
        <v>47927.84</v>
      </c>
      <c r="J491" s="128">
        <f>Table1[[#This Row],[Sale Invoice]]</f>
        <v>0</v>
      </c>
      <c r="K491" s="128">
        <f>Table1[[#This Row],[Sale Invoice]]</f>
        <v>0</v>
      </c>
      <c r="L491" s="89">
        <f>L490+Table1[[#This Row],[Sales Invoice ]]-Table1[[#This Row],[Sales Returns]]-Table1[[#This Row],[AR/AP]]</f>
        <v>8673119.59</v>
      </c>
      <c r="M491" s="90" t="s">
        <v>22</v>
      </c>
      <c r="N491" s="126"/>
      <c r="O491" s="126"/>
      <c r="P491" s="126"/>
      <c r="Q491" s="126"/>
      <c r="R491" s="126"/>
    </row>
    <row r="492" ht="15.75" spans="1:18">
      <c r="A492" s="107" t="s">
        <v>398</v>
      </c>
      <c r="B492" s="112" t="s">
        <v>6</v>
      </c>
      <c r="C492" s="121" t="s">
        <v>511</v>
      </c>
      <c r="D492" s="122">
        <v>45540</v>
      </c>
      <c r="E492" s="126"/>
      <c r="F492" s="127"/>
      <c r="G492" s="126"/>
      <c r="H492" s="128">
        <f t="shared" si="21"/>
        <v>0</v>
      </c>
      <c r="I492" s="134">
        <v>147088.04</v>
      </c>
      <c r="J492" s="128">
        <f>Table1[[#This Row],[Sale Invoice]]</f>
        <v>0</v>
      </c>
      <c r="K492" s="128">
        <f>Table1[[#This Row],[Sale Invoice]]</f>
        <v>0</v>
      </c>
      <c r="L492" s="89">
        <f>L491+Table1[[#This Row],[Sales Invoice ]]-Table1[[#This Row],[Sales Returns]]-Table1[[#This Row],[AR/AP]]</f>
        <v>8820207.63</v>
      </c>
      <c r="M492" s="90" t="s">
        <v>22</v>
      </c>
      <c r="N492" s="126"/>
      <c r="O492" s="126"/>
      <c r="P492" s="126"/>
      <c r="Q492" s="126"/>
      <c r="R492" s="126"/>
    </row>
    <row r="493" ht="15.75" spans="1:18">
      <c r="A493" s="107" t="s">
        <v>398</v>
      </c>
      <c r="B493" s="112" t="s">
        <v>6</v>
      </c>
      <c r="C493" s="121" t="s">
        <v>512</v>
      </c>
      <c r="D493" s="122">
        <v>45545</v>
      </c>
      <c r="E493" s="126"/>
      <c r="F493" s="127"/>
      <c r="G493" s="126"/>
      <c r="H493" s="128">
        <f t="shared" si="21"/>
        <v>0</v>
      </c>
      <c r="I493" s="134">
        <v>92090.02</v>
      </c>
      <c r="J493" s="128">
        <f>Table1[[#This Row],[Sale Invoice]]</f>
        <v>0</v>
      </c>
      <c r="K493" s="128">
        <f>Table1[[#This Row],[Sale Invoice]]</f>
        <v>0</v>
      </c>
      <c r="L493" s="89">
        <f>L492+Table1[[#This Row],[Sales Invoice ]]-Table1[[#This Row],[Sales Returns]]-Table1[[#This Row],[AR/AP]]</f>
        <v>8912297.65</v>
      </c>
      <c r="M493" s="90" t="s">
        <v>22</v>
      </c>
      <c r="N493" s="126"/>
      <c r="O493" s="126"/>
      <c r="P493" s="126"/>
      <c r="Q493" s="126"/>
      <c r="R493" s="126"/>
    </row>
    <row r="494" ht="15.75" spans="1:18">
      <c r="A494" s="107" t="s">
        <v>398</v>
      </c>
      <c r="B494" s="112" t="s">
        <v>6</v>
      </c>
      <c r="C494" s="121" t="s">
        <v>513</v>
      </c>
      <c r="D494" s="122">
        <v>45552</v>
      </c>
      <c r="E494" s="126"/>
      <c r="F494" s="127"/>
      <c r="G494" s="126"/>
      <c r="H494" s="128">
        <f t="shared" si="21"/>
        <v>0</v>
      </c>
      <c r="I494" s="134">
        <v>134170.14</v>
      </c>
      <c r="J494" s="128">
        <f>Table1[[#This Row],[Sale Invoice]]</f>
        <v>0</v>
      </c>
      <c r="K494" s="128">
        <f>Table1[[#This Row],[Sale Invoice]]</f>
        <v>0</v>
      </c>
      <c r="L494" s="89">
        <f>L493+Table1[[#This Row],[Sales Invoice ]]-Table1[[#This Row],[Sales Returns]]-Table1[[#This Row],[AR/AP]]</f>
        <v>9046467.79</v>
      </c>
      <c r="M494" s="90" t="s">
        <v>22</v>
      </c>
      <c r="N494" s="126"/>
      <c r="O494" s="126"/>
      <c r="P494" s="126"/>
      <c r="Q494" s="126"/>
      <c r="R494" s="126"/>
    </row>
    <row r="495" ht="15.75" spans="1:18">
      <c r="A495" s="107" t="s">
        <v>398</v>
      </c>
      <c r="B495" s="112" t="s">
        <v>6</v>
      </c>
      <c r="C495" s="121" t="s">
        <v>514</v>
      </c>
      <c r="D495" s="122">
        <v>45556</v>
      </c>
      <c r="E495" s="123"/>
      <c r="F495" s="124"/>
      <c r="G495" s="123"/>
      <c r="H495" s="125">
        <f t="shared" ref="H495:H496" si="22">H494+E495-F495-G495</f>
        <v>0</v>
      </c>
      <c r="I495" s="134">
        <v>164803.32</v>
      </c>
      <c r="J495" s="125">
        <f>Table1[[#This Row],[Sale Invoice]]</f>
        <v>0</v>
      </c>
      <c r="K495" s="125">
        <f>Table1[[#This Row],[Sale Invoice]]</f>
        <v>0</v>
      </c>
      <c r="L495" s="89">
        <f>L494+Table1[[#This Row],[Sales Invoice ]]-Table1[[#This Row],[Sales Returns]]-Table1[[#This Row],[AR/AP]]</f>
        <v>9211271.11</v>
      </c>
      <c r="M495" s="90" t="s">
        <v>22</v>
      </c>
      <c r="N495" s="123"/>
      <c r="O495" s="123"/>
      <c r="P495" s="123"/>
      <c r="Q495" s="123"/>
      <c r="R495" s="123"/>
    </row>
    <row r="496" ht="15.75" spans="1:18">
      <c r="A496" s="107" t="s">
        <v>398</v>
      </c>
      <c r="B496" s="112" t="s">
        <v>6</v>
      </c>
      <c r="C496" s="121" t="s">
        <v>515</v>
      </c>
      <c r="D496" s="122">
        <v>45558</v>
      </c>
      <c r="E496" s="126"/>
      <c r="F496" s="127"/>
      <c r="G496" s="126"/>
      <c r="H496" s="128">
        <f t="shared" si="22"/>
        <v>0</v>
      </c>
      <c r="I496" s="134">
        <v>135118.86</v>
      </c>
      <c r="J496" s="128">
        <f>Table1[[#This Row],[Sale Invoice]]</f>
        <v>0</v>
      </c>
      <c r="K496" s="128">
        <f>Table1[[#This Row],[Sale Invoice]]</f>
        <v>0</v>
      </c>
      <c r="L496" s="89">
        <f>L495+Table1[[#This Row],[Sales Invoice ]]-Table1[[#This Row],[Sales Returns]]-Table1[[#This Row],[AR/AP]]</f>
        <v>9346389.97</v>
      </c>
      <c r="M496" s="90" t="s">
        <v>22</v>
      </c>
      <c r="N496" s="126"/>
      <c r="O496" s="126"/>
      <c r="P496" s="126"/>
      <c r="Q496" s="126"/>
      <c r="R496" s="126"/>
    </row>
    <row r="497" ht="15.75" spans="1:18">
      <c r="A497" s="107" t="s">
        <v>398</v>
      </c>
      <c r="B497" s="112" t="s">
        <v>6</v>
      </c>
      <c r="C497" s="121" t="s">
        <v>516</v>
      </c>
      <c r="D497" s="122">
        <v>45560</v>
      </c>
      <c r="E497" s="123"/>
      <c r="F497" s="124"/>
      <c r="G497" s="123"/>
      <c r="H497" s="125">
        <f t="shared" ref="H497:H502" si="23">H496+E497-F497-G497</f>
        <v>0</v>
      </c>
      <c r="I497" s="134">
        <v>242875.53</v>
      </c>
      <c r="J497" s="125">
        <f>Table1[[#This Row],[Sale Invoice]]</f>
        <v>0</v>
      </c>
      <c r="K497" s="125">
        <f>Table1[[#This Row],[Sale Invoice]]</f>
        <v>0</v>
      </c>
      <c r="L497" s="89">
        <f>L496+Table1[[#This Row],[Sales Invoice ]]-Table1[[#This Row],[Sales Returns]]-Table1[[#This Row],[AR/AP]]</f>
        <v>9589265.5</v>
      </c>
      <c r="M497" s="90" t="s">
        <v>22</v>
      </c>
      <c r="N497" s="123"/>
      <c r="O497" s="123"/>
      <c r="P497" s="123"/>
      <c r="Q497" s="123"/>
      <c r="R497" s="123"/>
    </row>
    <row r="498" ht="15.75" spans="1:18">
      <c r="A498" s="107" t="s">
        <v>398</v>
      </c>
      <c r="B498" s="112" t="s">
        <v>6</v>
      </c>
      <c r="C498" s="121" t="s">
        <v>517</v>
      </c>
      <c r="D498" s="122">
        <v>45563</v>
      </c>
      <c r="E498" s="126"/>
      <c r="F498" s="127"/>
      <c r="G498" s="126"/>
      <c r="H498" s="128">
        <f t="shared" si="23"/>
        <v>0</v>
      </c>
      <c r="I498" s="134">
        <v>121932.8</v>
      </c>
      <c r="J498" s="128">
        <f>Table1[[#This Row],[Sale Invoice]]</f>
        <v>0</v>
      </c>
      <c r="K498" s="128">
        <f>Table1[[#This Row],[Sale Invoice]]</f>
        <v>0</v>
      </c>
      <c r="L498" s="89">
        <f>L497+Table1[[#This Row],[Sales Invoice ]]-Table1[[#This Row],[Sales Returns]]-Table1[[#This Row],[AR/AP]]</f>
        <v>9711198.3</v>
      </c>
      <c r="M498" s="90" t="s">
        <v>22</v>
      </c>
      <c r="N498" s="126"/>
      <c r="O498" s="126"/>
      <c r="P498" s="126"/>
      <c r="Q498" s="126"/>
      <c r="R498" s="126"/>
    </row>
    <row r="499" ht="15.75" spans="1:18">
      <c r="A499" s="107" t="s">
        <v>398</v>
      </c>
      <c r="B499" s="112" t="s">
        <v>6</v>
      </c>
      <c r="C499" s="121" t="s">
        <v>518</v>
      </c>
      <c r="D499" s="122">
        <v>45580</v>
      </c>
      <c r="E499" s="126"/>
      <c r="F499" s="127"/>
      <c r="G499" s="126"/>
      <c r="H499" s="128">
        <f t="shared" si="23"/>
        <v>0</v>
      </c>
      <c r="I499" s="134">
        <v>830340.47</v>
      </c>
      <c r="J499" s="128">
        <f>Table1[[#This Row],[Sale Invoice]]</f>
        <v>0</v>
      </c>
      <c r="K499" s="128">
        <f>Table1[[#This Row],[Sale Invoice]]</f>
        <v>0</v>
      </c>
      <c r="L499" s="89">
        <f>L498+Table1[[#This Row],[Sales Invoice ]]-Table1[[#This Row],[Sales Returns]]-Table1[[#This Row],[AR/AP]]</f>
        <v>10541538.77</v>
      </c>
      <c r="M499" s="90" t="s">
        <v>22</v>
      </c>
      <c r="N499" s="126"/>
      <c r="O499" s="126"/>
      <c r="P499" s="126"/>
      <c r="Q499" s="126"/>
      <c r="R499" s="126"/>
    </row>
    <row r="500" ht="15.75" spans="1:18">
      <c r="A500" s="86" t="s">
        <v>398</v>
      </c>
      <c r="B500" s="107" t="s">
        <v>8</v>
      </c>
      <c r="C500" s="129" t="s">
        <v>519</v>
      </c>
      <c r="D500" s="122">
        <v>45455</v>
      </c>
      <c r="E500" s="126"/>
      <c r="F500" s="127"/>
      <c r="G500" s="126"/>
      <c r="H500" s="128">
        <f t="shared" si="23"/>
        <v>0</v>
      </c>
      <c r="I500" s="128">
        <f>Table1[[#This Row],[Sale Invoice]]</f>
        <v>0</v>
      </c>
      <c r="J500" s="128">
        <f>Table1[[#This Row],[Sale Invoice]]</f>
        <v>0</v>
      </c>
      <c r="K500" s="135">
        <v>500000</v>
      </c>
      <c r="L500" s="89">
        <f>L499+Table1[[#This Row],[Sales Invoice ]]-Table1[[#This Row],[Sales Returns]]-Table1[[#This Row],[AR/AP]]</f>
        <v>10041538.77</v>
      </c>
      <c r="M500" s="136" t="s">
        <v>22</v>
      </c>
      <c r="N500" s="126"/>
      <c r="O500" s="126"/>
      <c r="P500" s="126"/>
      <c r="Q500" s="126"/>
      <c r="R500" s="126"/>
    </row>
    <row r="501" ht="15.75" spans="1:18">
      <c r="A501" s="86" t="s">
        <v>398</v>
      </c>
      <c r="B501" s="107" t="s">
        <v>8</v>
      </c>
      <c r="C501" s="129" t="s">
        <v>520</v>
      </c>
      <c r="D501" s="122">
        <v>45461</v>
      </c>
      <c r="E501" s="126"/>
      <c r="F501" s="127"/>
      <c r="G501" s="126"/>
      <c r="H501" s="128">
        <f t="shared" si="23"/>
        <v>0</v>
      </c>
      <c r="I501" s="128">
        <f>Table1[[#This Row],[Sale Invoice]]</f>
        <v>0</v>
      </c>
      <c r="J501" s="128">
        <f>Table1[[#This Row],[Sale Invoice]]</f>
        <v>0</v>
      </c>
      <c r="K501" s="125">
        <v>0</v>
      </c>
      <c r="L501" s="89">
        <f>L500+Table1[[#This Row],[Sales Invoice ]]-Table1[[#This Row],[Sales Returns]]-Table1[[#This Row],[AR/AP]]</f>
        <v>10041538.77</v>
      </c>
      <c r="M501" s="136" t="s">
        <v>181</v>
      </c>
      <c r="N501" s="126"/>
      <c r="O501" s="126"/>
      <c r="P501" s="135">
        <v>500000</v>
      </c>
      <c r="Q501" s="126"/>
      <c r="R501" s="126"/>
    </row>
    <row r="502" ht="15.75" spans="1:18">
      <c r="A502" s="86" t="s">
        <v>398</v>
      </c>
      <c r="B502" s="107" t="s">
        <v>8</v>
      </c>
      <c r="C502" s="129" t="s">
        <v>521</v>
      </c>
      <c r="D502" s="122">
        <v>45476</v>
      </c>
      <c r="E502" s="126"/>
      <c r="F502" s="127"/>
      <c r="G502" s="126"/>
      <c r="H502" s="128">
        <f t="shared" si="23"/>
        <v>0</v>
      </c>
      <c r="I502" s="128">
        <f>Table1[[#This Row],[Sale Invoice]]</f>
        <v>0</v>
      </c>
      <c r="J502" s="128">
        <f>Table1[[#This Row],[Sale Invoice]]</f>
        <v>0</v>
      </c>
      <c r="K502" s="135">
        <v>300000</v>
      </c>
      <c r="L502" s="89">
        <f>L501+Table1[[#This Row],[Sales Invoice ]]-Table1[[#This Row],[Sales Returns]]-Table1[[#This Row],[AR/AP]]</f>
        <v>9741538.77</v>
      </c>
      <c r="M502" s="136" t="s">
        <v>22</v>
      </c>
      <c r="N502" s="126"/>
      <c r="O502" s="126"/>
      <c r="P502" s="126"/>
      <c r="Q502" s="126"/>
      <c r="R502" s="126"/>
    </row>
    <row r="503" ht="15.75" spans="1:18">
      <c r="A503" s="86" t="s">
        <v>398</v>
      </c>
      <c r="B503" s="107" t="s">
        <v>8</v>
      </c>
      <c r="C503" s="129" t="s">
        <v>522</v>
      </c>
      <c r="D503" s="122">
        <v>45488</v>
      </c>
      <c r="E503" s="123"/>
      <c r="F503" s="124"/>
      <c r="G503" s="123"/>
      <c r="H503" s="125">
        <f t="shared" ref="H503:H504" si="24">H502+E503-F503-G503</f>
        <v>0</v>
      </c>
      <c r="I503" s="125">
        <f>Table1[[#This Row],[Sale Invoice]]</f>
        <v>0</v>
      </c>
      <c r="J503" s="125">
        <f>Table1[[#This Row],[Sale Invoice]]</f>
        <v>0</v>
      </c>
      <c r="K503" s="137">
        <v>500000</v>
      </c>
      <c r="L503" s="89">
        <f>L502+Table1[[#This Row],[Sales Invoice ]]-Table1[[#This Row],[Sales Returns]]-Table1[[#This Row],[AR/AP]]</f>
        <v>9241538.77</v>
      </c>
      <c r="M503" s="136" t="s">
        <v>22</v>
      </c>
      <c r="N503" s="123"/>
      <c r="O503" s="123"/>
      <c r="P503" s="123"/>
      <c r="Q503" s="123"/>
      <c r="R503" s="123"/>
    </row>
    <row r="504" ht="15.75" spans="1:18">
      <c r="A504" s="86" t="s">
        <v>398</v>
      </c>
      <c r="B504" s="107" t="s">
        <v>8</v>
      </c>
      <c r="C504" s="129" t="s">
        <v>523</v>
      </c>
      <c r="D504" s="122">
        <v>45495</v>
      </c>
      <c r="E504" s="126"/>
      <c r="F504" s="127"/>
      <c r="G504" s="126"/>
      <c r="H504" s="128">
        <f t="shared" si="24"/>
        <v>0</v>
      </c>
      <c r="I504" s="128">
        <f>Table1[[#This Row],[Sale Invoice]]</f>
        <v>0</v>
      </c>
      <c r="J504" s="128">
        <f>Table1[[#This Row],[Sale Invoice]]</f>
        <v>0</v>
      </c>
      <c r="K504" s="135">
        <v>350000</v>
      </c>
      <c r="L504" s="89">
        <f>L503+Table1[[#This Row],[Sales Invoice ]]-Table1[[#This Row],[Sales Returns]]-Table1[[#This Row],[AR/AP]]</f>
        <v>8891538.77</v>
      </c>
      <c r="M504" s="136" t="s">
        <v>22</v>
      </c>
      <c r="N504" s="126"/>
      <c r="O504" s="126"/>
      <c r="P504" s="126"/>
      <c r="Q504" s="126"/>
      <c r="R504" s="126"/>
    </row>
    <row r="505" ht="15.75" spans="1:18">
      <c r="A505" s="86" t="s">
        <v>398</v>
      </c>
      <c r="B505" s="107" t="s">
        <v>8</v>
      </c>
      <c r="C505" s="129" t="s">
        <v>524</v>
      </c>
      <c r="D505" s="122">
        <v>45505</v>
      </c>
      <c r="E505" s="123"/>
      <c r="F505" s="124"/>
      <c r="G505" s="123"/>
      <c r="H505" s="125">
        <f t="shared" ref="H505:H514" si="25">H504+E505-F505-G505</f>
        <v>0</v>
      </c>
      <c r="I505" s="125">
        <f>Table1[[#This Row],[Sale Invoice]]</f>
        <v>0</v>
      </c>
      <c r="J505" s="125">
        <f>Table1[[#This Row],[Sale Invoice]]</f>
        <v>0</v>
      </c>
      <c r="K505" s="137">
        <v>150000</v>
      </c>
      <c r="L505" s="89">
        <f>L504+Table1[[#This Row],[Sales Invoice ]]-Table1[[#This Row],[Sales Returns]]-Table1[[#This Row],[AR/AP]]</f>
        <v>8741538.77</v>
      </c>
      <c r="M505" s="136" t="s">
        <v>22</v>
      </c>
      <c r="N505" s="123"/>
      <c r="O505" s="123"/>
      <c r="P505" s="123"/>
      <c r="Q505" s="123"/>
      <c r="R505" s="123"/>
    </row>
    <row r="506" ht="15.75" spans="1:18">
      <c r="A506" s="86" t="s">
        <v>398</v>
      </c>
      <c r="B506" s="107" t="s">
        <v>8</v>
      </c>
      <c r="C506" s="129" t="s">
        <v>525</v>
      </c>
      <c r="D506" s="122">
        <v>45509</v>
      </c>
      <c r="E506" s="123"/>
      <c r="F506" s="124"/>
      <c r="G506" s="123"/>
      <c r="H506" s="125">
        <f t="shared" si="25"/>
        <v>0</v>
      </c>
      <c r="I506" s="125">
        <f>Table1[[#This Row],[Sale Invoice]]</f>
        <v>0</v>
      </c>
      <c r="J506" s="125">
        <f>Table1[[#This Row],[Sale Invoice]]</f>
        <v>0</v>
      </c>
      <c r="K506" s="137">
        <v>445000</v>
      </c>
      <c r="L506" s="89">
        <f>L505+Table1[[#This Row],[Sales Invoice ]]-Table1[[#This Row],[Sales Returns]]-Table1[[#This Row],[AR/AP]]</f>
        <v>8296538.77</v>
      </c>
      <c r="M506" s="136" t="s">
        <v>22</v>
      </c>
      <c r="N506" s="123"/>
      <c r="O506" s="123"/>
      <c r="P506" s="123"/>
      <c r="Q506" s="123"/>
      <c r="R506" s="123"/>
    </row>
    <row r="507" ht="15.75" spans="1:18">
      <c r="A507" s="86" t="s">
        <v>398</v>
      </c>
      <c r="B507" s="107" t="s">
        <v>8</v>
      </c>
      <c r="C507" s="129" t="s">
        <v>526</v>
      </c>
      <c r="D507" s="122">
        <v>45516</v>
      </c>
      <c r="E507" s="123"/>
      <c r="F507" s="124"/>
      <c r="G507" s="123"/>
      <c r="H507" s="125">
        <f t="shared" si="25"/>
        <v>0</v>
      </c>
      <c r="I507" s="125">
        <f>Table1[[#This Row],[Sale Invoice]]</f>
        <v>0</v>
      </c>
      <c r="J507" s="125">
        <f>Table1[[#This Row],[Sale Invoice]]</f>
        <v>0</v>
      </c>
      <c r="K507" s="137">
        <v>300000</v>
      </c>
      <c r="L507" s="89">
        <f>L506+Table1[[#This Row],[Sales Invoice ]]-Table1[[#This Row],[Sales Returns]]-Table1[[#This Row],[AR/AP]]</f>
        <v>7996538.77</v>
      </c>
      <c r="M507" s="136" t="s">
        <v>22</v>
      </c>
      <c r="N507" s="123"/>
      <c r="O507" s="123"/>
      <c r="P507" s="123"/>
      <c r="Q507" s="123"/>
      <c r="R507" s="123"/>
    </row>
    <row r="508" ht="15.75" spans="1:18">
      <c r="A508" s="86" t="s">
        <v>398</v>
      </c>
      <c r="B508" s="107" t="s">
        <v>8</v>
      </c>
      <c r="C508" s="129" t="s">
        <v>527</v>
      </c>
      <c r="D508" s="122">
        <v>45525</v>
      </c>
      <c r="E508" s="123"/>
      <c r="F508" s="124"/>
      <c r="G508" s="123"/>
      <c r="H508" s="125">
        <f t="shared" si="25"/>
        <v>0</v>
      </c>
      <c r="I508" s="125">
        <f>Table1[[#This Row],[Sale Invoice]]</f>
        <v>0</v>
      </c>
      <c r="J508" s="125">
        <f>Table1[[#This Row],[Sale Invoice]]</f>
        <v>0</v>
      </c>
      <c r="K508" s="137">
        <v>440000</v>
      </c>
      <c r="L508" s="89">
        <f>L507+Table1[[#This Row],[Sales Invoice ]]-Table1[[#This Row],[Sales Returns]]-Table1[[#This Row],[AR/AP]]</f>
        <v>7556538.77</v>
      </c>
      <c r="M508" s="136" t="s">
        <v>22</v>
      </c>
      <c r="N508" s="123"/>
      <c r="O508" s="123"/>
      <c r="P508" s="123"/>
      <c r="Q508" s="123"/>
      <c r="R508" s="123"/>
    </row>
    <row r="509" ht="15.75" spans="1:18">
      <c r="A509" s="86" t="s">
        <v>398</v>
      </c>
      <c r="B509" s="107" t="s">
        <v>8</v>
      </c>
      <c r="C509" s="129" t="s">
        <v>528</v>
      </c>
      <c r="D509" s="122">
        <v>45525</v>
      </c>
      <c r="E509" s="126"/>
      <c r="F509" s="127"/>
      <c r="G509" s="126"/>
      <c r="H509" s="128">
        <f t="shared" si="25"/>
        <v>0</v>
      </c>
      <c r="I509" s="128">
        <f>Table1[[#This Row],[Sale Invoice]]</f>
        <v>0</v>
      </c>
      <c r="J509" s="128">
        <f>Table1[[#This Row],[Sale Invoice]]</f>
        <v>0</v>
      </c>
      <c r="K509" s="135">
        <v>0</v>
      </c>
      <c r="L509" s="89">
        <f>L508+Table1[[#This Row],[Sales Invoice ]]-Table1[[#This Row],[Sales Returns]]-Table1[[#This Row],[AR/AP]]</f>
        <v>7556538.77</v>
      </c>
      <c r="M509" s="136" t="s">
        <v>181</v>
      </c>
      <c r="N509" s="126"/>
      <c r="O509" s="126"/>
      <c r="P509" s="135">
        <v>100000</v>
      </c>
      <c r="Q509" s="126"/>
      <c r="R509" s="126"/>
    </row>
    <row r="510" ht="15.75" spans="1:18">
      <c r="A510" s="86" t="s">
        <v>398</v>
      </c>
      <c r="B510" s="107" t="s">
        <v>8</v>
      </c>
      <c r="C510" s="129" t="s">
        <v>529</v>
      </c>
      <c r="D510" s="122">
        <v>45537</v>
      </c>
      <c r="E510" s="126"/>
      <c r="F510" s="127"/>
      <c r="G510" s="126"/>
      <c r="H510" s="128">
        <f t="shared" si="25"/>
        <v>0</v>
      </c>
      <c r="I510" s="128">
        <f>Table1[[#This Row],[Sale Invoice]]</f>
        <v>0</v>
      </c>
      <c r="J510" s="128">
        <f>Table1[[#This Row],[Sale Invoice]]</f>
        <v>0</v>
      </c>
      <c r="K510" s="135">
        <v>0</v>
      </c>
      <c r="L510" s="89">
        <f>L509+Table1[[#This Row],[Sales Invoice ]]-Table1[[#This Row],[Sales Returns]]-Table1[[#This Row],[AR/AP]]</f>
        <v>7556538.77</v>
      </c>
      <c r="M510" s="136" t="s">
        <v>181</v>
      </c>
      <c r="N510" s="126"/>
      <c r="O510" s="126"/>
      <c r="P510" s="135">
        <v>400000</v>
      </c>
      <c r="Q510" s="126"/>
      <c r="R510" s="126"/>
    </row>
    <row r="511" ht="15.75" spans="1:18">
      <c r="A511" s="86" t="s">
        <v>398</v>
      </c>
      <c r="B511" s="107" t="s">
        <v>8</v>
      </c>
      <c r="C511" s="129" t="s">
        <v>530</v>
      </c>
      <c r="D511" s="122">
        <v>45544</v>
      </c>
      <c r="E511" s="126"/>
      <c r="F511" s="127"/>
      <c r="G511" s="126"/>
      <c r="H511" s="128">
        <f t="shared" si="25"/>
        <v>0</v>
      </c>
      <c r="I511" s="128">
        <f>Table1[[#This Row],[Sale Invoice]]</f>
        <v>0</v>
      </c>
      <c r="J511" s="128">
        <f>Table1[[#This Row],[Sale Invoice]]</f>
        <v>0</v>
      </c>
      <c r="K511" s="135">
        <v>0</v>
      </c>
      <c r="L511" s="89">
        <f>L510+Table1[[#This Row],[Sales Invoice ]]-Table1[[#This Row],[Sales Returns]]-Table1[[#This Row],[AR/AP]]</f>
        <v>7556538.77</v>
      </c>
      <c r="M511" s="136" t="s">
        <v>181</v>
      </c>
      <c r="N511" s="126"/>
      <c r="O511" s="126"/>
      <c r="P511" s="135">
        <v>300000</v>
      </c>
      <c r="Q511" s="126"/>
      <c r="R511" s="126"/>
    </row>
    <row r="512" ht="15.75" spans="1:18">
      <c r="A512" s="86" t="s">
        <v>398</v>
      </c>
      <c r="B512" s="107" t="s">
        <v>8</v>
      </c>
      <c r="C512" s="129" t="s">
        <v>531</v>
      </c>
      <c r="D512" s="122">
        <v>45551</v>
      </c>
      <c r="E512" s="126"/>
      <c r="F512" s="127"/>
      <c r="G512" s="126"/>
      <c r="H512" s="128">
        <f t="shared" si="25"/>
        <v>0</v>
      </c>
      <c r="I512" s="128">
        <f>Table1[[#This Row],[Sale Invoice]]</f>
        <v>0</v>
      </c>
      <c r="J512" s="128">
        <f>Table1[[#This Row],[Sale Invoice]]</f>
        <v>0</v>
      </c>
      <c r="K512" s="135">
        <v>200000</v>
      </c>
      <c r="L512" s="89">
        <f>L511+Table1[[#This Row],[Sales Invoice ]]-Table1[[#This Row],[Sales Returns]]-Table1[[#This Row],[AR/AP]]</f>
        <v>7356538.77</v>
      </c>
      <c r="M512" s="136" t="s">
        <v>22</v>
      </c>
      <c r="N512" s="126"/>
      <c r="O512" s="126"/>
      <c r="P512" s="126"/>
      <c r="Q512" s="126"/>
      <c r="R512" s="126"/>
    </row>
    <row r="513" ht="15.75" spans="1:18">
      <c r="A513" s="86" t="s">
        <v>398</v>
      </c>
      <c r="B513" s="107" t="s">
        <v>8</v>
      </c>
      <c r="C513" s="129" t="s">
        <v>532</v>
      </c>
      <c r="D513" s="122">
        <v>45554</v>
      </c>
      <c r="E513" s="126"/>
      <c r="F513" s="127"/>
      <c r="G513" s="126"/>
      <c r="H513" s="128">
        <f t="shared" si="25"/>
        <v>0</v>
      </c>
      <c r="I513" s="128">
        <f>Table1[[#This Row],[Sale Invoice]]</f>
        <v>0</v>
      </c>
      <c r="J513" s="128">
        <f>Table1[[#This Row],[Sale Invoice]]</f>
        <v>0</v>
      </c>
      <c r="K513" s="135">
        <v>200000</v>
      </c>
      <c r="L513" s="89">
        <f>L512+Table1[[#This Row],[Sales Invoice ]]-Table1[[#This Row],[Sales Returns]]-Table1[[#This Row],[AR/AP]]</f>
        <v>7156538.77</v>
      </c>
      <c r="M513" s="136" t="s">
        <v>22</v>
      </c>
      <c r="N513" s="126"/>
      <c r="O513" s="126"/>
      <c r="P513" s="126"/>
      <c r="Q513" s="126"/>
      <c r="R513" s="126"/>
    </row>
    <row r="514" ht="15.75" spans="1:18">
      <c r="A514" s="86" t="s">
        <v>398</v>
      </c>
      <c r="B514" s="107" t="s">
        <v>8</v>
      </c>
      <c r="C514" s="129" t="s">
        <v>533</v>
      </c>
      <c r="D514" s="122">
        <v>45558</v>
      </c>
      <c r="E514" s="126"/>
      <c r="F514" s="127"/>
      <c r="G514" s="126"/>
      <c r="H514" s="128">
        <f t="shared" si="25"/>
        <v>0</v>
      </c>
      <c r="I514" s="128">
        <f>Table1[[#This Row],[Sale Invoice]]</f>
        <v>0</v>
      </c>
      <c r="J514" s="128">
        <f>Table1[[#This Row],[Sale Invoice]]</f>
        <v>0</v>
      </c>
      <c r="K514" s="135">
        <v>200000</v>
      </c>
      <c r="L514" s="89">
        <f>L513+Table1[[#This Row],[Sales Invoice ]]-Table1[[#This Row],[Sales Returns]]-Table1[[#This Row],[AR/AP]]</f>
        <v>6956538.77</v>
      </c>
      <c r="M514" s="136" t="s">
        <v>22</v>
      </c>
      <c r="N514" s="126"/>
      <c r="O514" s="126"/>
      <c r="P514" s="126"/>
      <c r="Q514" s="126"/>
      <c r="R514" s="126"/>
    </row>
    <row r="515" ht="15.75" spans="1:18">
      <c r="A515" s="86" t="s">
        <v>398</v>
      </c>
      <c r="B515" s="107" t="s">
        <v>8</v>
      </c>
      <c r="C515" s="129" t="s">
        <v>534</v>
      </c>
      <c r="D515" s="122">
        <v>45566</v>
      </c>
      <c r="E515" s="123"/>
      <c r="F515" s="124"/>
      <c r="G515" s="123"/>
      <c r="H515" s="125">
        <f t="shared" ref="H515:H516" si="26">H514+E515-F515-G515</f>
        <v>0</v>
      </c>
      <c r="I515" s="125">
        <f>Table1[[#This Row],[Sale Invoice]]</f>
        <v>0</v>
      </c>
      <c r="J515" s="125">
        <f>Table1[[#This Row],[Sale Invoice]]</f>
        <v>0</v>
      </c>
      <c r="K515" s="137">
        <v>100000</v>
      </c>
      <c r="L515" s="89">
        <f>L514+Table1[[#This Row],[Sales Invoice ]]-Table1[[#This Row],[Sales Returns]]-Table1[[#This Row],[AR/AP]]</f>
        <v>6856538.77</v>
      </c>
      <c r="M515" s="136" t="s">
        <v>22</v>
      </c>
      <c r="N515" s="123"/>
      <c r="O515" s="123"/>
      <c r="P515" s="123"/>
      <c r="Q515" s="123"/>
      <c r="R515" s="123"/>
    </row>
    <row r="516" ht="15.75" spans="1:18">
      <c r="A516" s="86" t="s">
        <v>398</v>
      </c>
      <c r="B516" s="107" t="s">
        <v>8</v>
      </c>
      <c r="C516" s="129" t="s">
        <v>535</v>
      </c>
      <c r="D516" s="122">
        <v>45580</v>
      </c>
      <c r="E516" s="126"/>
      <c r="F516" s="127"/>
      <c r="G516" s="126"/>
      <c r="H516" s="128">
        <f t="shared" si="26"/>
        <v>0</v>
      </c>
      <c r="I516" s="128">
        <f>Table1[[#This Row],[Sale Invoice]]</f>
        <v>0</v>
      </c>
      <c r="J516" s="128">
        <f>Table1[[#This Row],[Sale Invoice]]</f>
        <v>0</v>
      </c>
      <c r="K516" s="135">
        <v>400000</v>
      </c>
      <c r="L516" s="89">
        <f>L515+Table1[[#This Row],[Sales Invoice ]]-Table1[[#This Row],[Sales Returns]]-Table1[[#This Row],[AR/AP]]</f>
        <v>6456538.77</v>
      </c>
      <c r="M516" s="136" t="s">
        <v>22</v>
      </c>
      <c r="N516" s="126"/>
      <c r="O516" s="126"/>
      <c r="P516" s="126"/>
      <c r="Q516" s="126"/>
      <c r="R516" s="126"/>
    </row>
    <row r="517" ht="15.75" spans="1:18">
      <c r="A517" s="86" t="s">
        <v>398</v>
      </c>
      <c r="B517" s="107" t="s">
        <v>8</v>
      </c>
      <c r="C517" s="129" t="s">
        <v>536</v>
      </c>
      <c r="D517" s="122">
        <v>45584</v>
      </c>
      <c r="E517" s="123"/>
      <c r="F517" s="124"/>
      <c r="G517" s="123"/>
      <c r="H517" s="125">
        <f t="shared" ref="H517:H521" si="27">H516+E517-F517-G517</f>
        <v>0</v>
      </c>
      <c r="I517" s="125">
        <f>Table1[[#This Row],[Sale Invoice]]</f>
        <v>0</v>
      </c>
      <c r="J517" s="125">
        <f>Table1[[#This Row],[Sale Invoice]]</f>
        <v>0</v>
      </c>
      <c r="K517" s="137">
        <v>300000</v>
      </c>
      <c r="L517" s="89">
        <f>L516+Table1[[#This Row],[Sales Invoice ]]-Table1[[#This Row],[Sales Returns]]-Table1[[#This Row],[AR/AP]]</f>
        <v>6156538.77</v>
      </c>
      <c r="M517" s="136" t="s">
        <v>22</v>
      </c>
      <c r="N517" s="123"/>
      <c r="O517" s="123"/>
      <c r="P517" s="123"/>
      <c r="Q517" s="123"/>
      <c r="R517" s="123"/>
    </row>
    <row r="518" ht="15.75" spans="1:18">
      <c r="A518" s="86" t="s">
        <v>398</v>
      </c>
      <c r="B518" s="107" t="s">
        <v>8</v>
      </c>
      <c r="C518" s="129" t="s">
        <v>537</v>
      </c>
      <c r="D518" s="122">
        <v>45588</v>
      </c>
      <c r="E518" s="123"/>
      <c r="F518" s="124"/>
      <c r="G518" s="123"/>
      <c r="H518" s="125">
        <f t="shared" si="27"/>
        <v>0</v>
      </c>
      <c r="I518" s="125">
        <f>Table1[[#This Row],[Sale Invoice]]</f>
        <v>0</v>
      </c>
      <c r="J518" s="125">
        <f>Table1[[#This Row],[Sale Invoice]]</f>
        <v>0</v>
      </c>
      <c r="K518" s="137">
        <v>350000</v>
      </c>
      <c r="L518" s="89">
        <f>L517+Table1[[#This Row],[Sales Invoice ]]-Table1[[#This Row],[Sales Returns]]-Table1[[#This Row],[AR/AP]]</f>
        <v>5806538.77</v>
      </c>
      <c r="M518" s="136" t="s">
        <v>22</v>
      </c>
      <c r="N518" s="123"/>
      <c r="O518" s="123"/>
      <c r="P518" s="123"/>
      <c r="Q518" s="123"/>
      <c r="R518" s="123"/>
    </row>
    <row r="519" ht="15.75" spans="1:18">
      <c r="A519" s="86" t="s">
        <v>398</v>
      </c>
      <c r="B519" s="107" t="s">
        <v>8</v>
      </c>
      <c r="C519" s="107" t="s">
        <v>8</v>
      </c>
      <c r="D519" s="122">
        <v>45593</v>
      </c>
      <c r="E519" s="138"/>
      <c r="F519" s="139"/>
      <c r="G519" s="138"/>
      <c r="H519" s="140">
        <f t="shared" si="27"/>
        <v>0</v>
      </c>
      <c r="I519" s="140">
        <f>Table1[[#This Row],[Sale Invoice]]</f>
        <v>0</v>
      </c>
      <c r="J519" s="140">
        <f>Table1[[#This Row],[Sale Invoice]]</f>
        <v>0</v>
      </c>
      <c r="K519" s="141">
        <v>600000</v>
      </c>
      <c r="L519" s="89">
        <f>L518+Table1[[#This Row],[Sales Invoice ]]-Table1[[#This Row],[Sales Returns]]-Table1[[#This Row],[AR/AP]]</f>
        <v>5206538.77</v>
      </c>
      <c r="M519" s="142" t="s">
        <v>22</v>
      </c>
      <c r="N519" s="138"/>
      <c r="O519" s="138"/>
      <c r="P519" s="138"/>
      <c r="Q519" s="138"/>
      <c r="R519" s="138"/>
    </row>
    <row r="520" ht="15.75" spans="1:18">
      <c r="A520" s="86" t="s">
        <v>398</v>
      </c>
      <c r="B520" s="107" t="s">
        <v>8</v>
      </c>
      <c r="C520" s="129" t="s">
        <v>538</v>
      </c>
      <c r="D520" s="122">
        <v>45600</v>
      </c>
      <c r="E520" s="123"/>
      <c r="F520" s="124"/>
      <c r="G520" s="123"/>
      <c r="H520" s="125">
        <f>H518+E520-F520-G520</f>
        <v>0</v>
      </c>
      <c r="I520" s="125">
        <f>Table1[[#This Row],[Sale Invoice]]</f>
        <v>0</v>
      </c>
      <c r="J520" s="125">
        <f>Table1[[#This Row],[Sale Invoice]]</f>
        <v>0</v>
      </c>
      <c r="K520" s="137">
        <v>325000</v>
      </c>
      <c r="L520" s="89">
        <f>L518+Table1[[#This Row],[Sales Invoice ]]-Table1[[#This Row],[Sales Returns]]-Table1[[#This Row],[AR/AP]]</f>
        <v>5481538.77</v>
      </c>
      <c r="M520" s="136" t="s">
        <v>22</v>
      </c>
      <c r="N520" s="123"/>
      <c r="O520" s="123"/>
      <c r="P520" s="123"/>
      <c r="Q520" s="123"/>
      <c r="R520" s="123"/>
    </row>
    <row r="521" ht="15.75" spans="1:18">
      <c r="A521" s="86" t="s">
        <v>398</v>
      </c>
      <c r="B521" s="107" t="s">
        <v>8</v>
      </c>
      <c r="C521" s="129" t="s">
        <v>539</v>
      </c>
      <c r="D521" s="122">
        <v>45607</v>
      </c>
      <c r="E521" s="126"/>
      <c r="F521" s="127"/>
      <c r="G521" s="126"/>
      <c r="H521" s="128">
        <f t="shared" si="27"/>
        <v>0</v>
      </c>
      <c r="I521" s="128">
        <f>Table1[[#This Row],[Sale Invoice]]</f>
        <v>0</v>
      </c>
      <c r="J521" s="128">
        <f>Table1[[#This Row],[Sale Invoice]]</f>
        <v>0</v>
      </c>
      <c r="K521" s="135">
        <v>200000</v>
      </c>
      <c r="L521" s="89">
        <f>L520+Table1[[#This Row],[Sales Invoice ]]-Table1[[#This Row],[Sales Returns]]-Table1[[#This Row],[AR/AP]]</f>
        <v>5281538.77</v>
      </c>
      <c r="M521" s="136" t="s">
        <v>22</v>
      </c>
      <c r="N521" s="126"/>
      <c r="O521" s="126"/>
      <c r="P521" s="126"/>
      <c r="Q521" s="126"/>
      <c r="R521" s="126"/>
    </row>
  </sheetData>
  <mergeCells count="2">
    <mergeCell ref="I2:L2"/>
    <mergeCell ref="N2:Q2"/>
  </mergeCells>
  <pageMargins left="0.7" right="0.7" top="0.75" bottom="0.75" header="0.3" footer="0.3"/>
  <pageSetup paperSize="9" orientation="portrait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2"/>
  <sheetViews>
    <sheetView workbookViewId="0">
      <selection activeCell="D32" sqref="D32"/>
    </sheetView>
  </sheetViews>
  <sheetFormatPr defaultColWidth="9" defaultRowHeight="15"/>
  <cols>
    <col min="1" max="1" width="8.85714285714286" customWidth="1"/>
    <col min="2" max="2" width="46.5714285714286" customWidth="1"/>
    <col min="3" max="3" width="14.5714285714286" customWidth="1"/>
    <col min="4" max="4" width="15.7142857142857" customWidth="1"/>
    <col min="5" max="5" width="13.4285714285714" customWidth="1"/>
    <col min="6" max="6" width="45.5714285714286" customWidth="1"/>
    <col min="7" max="7" width="13.4285714285714" customWidth="1"/>
    <col min="8" max="8" width="11" customWidth="1"/>
    <col min="9" max="9" width="13.4285714285714" customWidth="1"/>
    <col min="10" max="13" width="10" customWidth="1"/>
  </cols>
  <sheetData>
    <row r="1" ht="17.25" spans="1:13">
      <c r="A1" s="1" t="s">
        <v>540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541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542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3" t="s">
        <v>543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>
      <c r="A5" s="64" t="s">
        <v>544</v>
      </c>
      <c r="B5" s="64" t="s">
        <v>2</v>
      </c>
      <c r="C5" s="64" t="s">
        <v>3</v>
      </c>
      <c r="D5" s="64" t="s">
        <v>4</v>
      </c>
      <c r="E5" s="64" t="s">
        <v>5</v>
      </c>
      <c r="F5" s="64" t="s">
        <v>545</v>
      </c>
      <c r="G5" s="64" t="s">
        <v>546</v>
      </c>
      <c r="H5" s="64" t="s">
        <v>547</v>
      </c>
      <c r="I5" s="64" t="s">
        <v>548</v>
      </c>
      <c r="J5" s="72" t="s">
        <v>549</v>
      </c>
      <c r="K5" s="72" t="s">
        <v>550</v>
      </c>
      <c r="L5" s="72" t="s">
        <v>551</v>
      </c>
      <c r="M5" s="72" t="s">
        <v>552</v>
      </c>
    </row>
    <row r="6" spans="1:13">
      <c r="A6" s="65" t="s">
        <v>553</v>
      </c>
      <c r="B6" s="65" t="s">
        <v>554</v>
      </c>
      <c r="C6" s="65" t="s">
        <v>6</v>
      </c>
      <c r="D6" s="66" t="s">
        <v>21</v>
      </c>
      <c r="E6" s="67">
        <v>44475</v>
      </c>
      <c r="F6" s="65"/>
      <c r="G6" s="67"/>
      <c r="H6" s="65" t="s">
        <v>555</v>
      </c>
      <c r="I6" s="67"/>
      <c r="J6" s="73">
        <v>0</v>
      </c>
      <c r="K6" s="73">
        <v>168780.03</v>
      </c>
      <c r="L6" s="73">
        <v>0</v>
      </c>
      <c r="M6" s="73">
        <v>168780.03</v>
      </c>
    </row>
    <row r="7" spans="1:13">
      <c r="A7" s="68" t="s">
        <v>553</v>
      </c>
      <c r="B7" s="68" t="s">
        <v>554</v>
      </c>
      <c r="C7" s="68" t="s">
        <v>6</v>
      </c>
      <c r="D7" s="69" t="s">
        <v>23</v>
      </c>
      <c r="E7" s="70">
        <v>44488</v>
      </c>
      <c r="F7" s="68"/>
      <c r="G7" s="70"/>
      <c r="H7" s="68" t="s">
        <v>555</v>
      </c>
      <c r="I7" s="70"/>
      <c r="J7" s="74">
        <v>168780.03</v>
      </c>
      <c r="K7" s="74">
        <v>167350.02</v>
      </c>
      <c r="L7" s="74">
        <v>0</v>
      </c>
      <c r="M7" s="74">
        <v>336130.05</v>
      </c>
    </row>
    <row r="8" spans="1:13">
      <c r="A8" s="65" t="s">
        <v>556</v>
      </c>
      <c r="B8" s="65" t="s">
        <v>554</v>
      </c>
      <c r="C8" s="65" t="s">
        <v>8</v>
      </c>
      <c r="D8" s="66" t="s">
        <v>24</v>
      </c>
      <c r="E8" s="67">
        <v>44509</v>
      </c>
      <c r="F8" s="65"/>
      <c r="G8" s="67"/>
      <c r="H8" s="65" t="s">
        <v>555</v>
      </c>
      <c r="I8" s="67">
        <v>44509</v>
      </c>
      <c r="J8" s="73">
        <v>336130.05</v>
      </c>
      <c r="K8" s="73">
        <v>0</v>
      </c>
      <c r="L8" s="73">
        <v>126585</v>
      </c>
      <c r="M8" s="73">
        <v>209545.05</v>
      </c>
    </row>
    <row r="9" spans="1:13">
      <c r="A9" s="68" t="s">
        <v>553</v>
      </c>
      <c r="B9" s="68" t="s">
        <v>554</v>
      </c>
      <c r="C9" s="68" t="s">
        <v>6</v>
      </c>
      <c r="D9" s="69" t="s">
        <v>25</v>
      </c>
      <c r="E9" s="70">
        <v>44510</v>
      </c>
      <c r="F9" s="68"/>
      <c r="G9" s="70"/>
      <c r="H9" s="68" t="s">
        <v>555</v>
      </c>
      <c r="I9" s="70"/>
      <c r="J9" s="74">
        <v>209545.05</v>
      </c>
      <c r="K9" s="74">
        <v>23169.98</v>
      </c>
      <c r="L9" s="74">
        <v>0</v>
      </c>
      <c r="M9" s="74">
        <v>232715.03</v>
      </c>
    </row>
    <row r="10" spans="1:13">
      <c r="A10" s="65" t="s">
        <v>556</v>
      </c>
      <c r="B10" s="65" t="s">
        <v>554</v>
      </c>
      <c r="C10" s="65" t="s">
        <v>8</v>
      </c>
      <c r="D10" s="66" t="s">
        <v>26</v>
      </c>
      <c r="E10" s="67">
        <v>44515</v>
      </c>
      <c r="F10" s="65" t="s">
        <v>557</v>
      </c>
      <c r="G10" s="67"/>
      <c r="H10" s="65" t="s">
        <v>555</v>
      </c>
      <c r="I10" s="67">
        <v>44515</v>
      </c>
      <c r="J10" s="73">
        <v>232715.03</v>
      </c>
      <c r="K10" s="73">
        <v>0</v>
      </c>
      <c r="L10" s="73">
        <v>50000</v>
      </c>
      <c r="M10" s="73">
        <v>182715.03</v>
      </c>
    </row>
    <row r="11" spans="1:13">
      <c r="A11" s="68" t="s">
        <v>553</v>
      </c>
      <c r="B11" s="68" t="s">
        <v>554</v>
      </c>
      <c r="C11" s="68" t="s">
        <v>6</v>
      </c>
      <c r="D11" s="69" t="s">
        <v>27</v>
      </c>
      <c r="E11" s="70">
        <v>44516</v>
      </c>
      <c r="F11" s="68"/>
      <c r="G11" s="70"/>
      <c r="H11" s="68" t="s">
        <v>555</v>
      </c>
      <c r="I11" s="70"/>
      <c r="J11" s="74">
        <v>182715.03</v>
      </c>
      <c r="K11" s="74">
        <v>149271.87</v>
      </c>
      <c r="L11" s="74">
        <v>0</v>
      </c>
      <c r="M11" s="74">
        <v>331986.9</v>
      </c>
    </row>
    <row r="12" spans="1:13">
      <c r="A12" s="65" t="s">
        <v>553</v>
      </c>
      <c r="B12" s="65" t="s">
        <v>554</v>
      </c>
      <c r="C12" s="65" t="s">
        <v>6</v>
      </c>
      <c r="D12" s="66" t="s">
        <v>28</v>
      </c>
      <c r="E12" s="67">
        <v>44523</v>
      </c>
      <c r="F12" s="65"/>
      <c r="G12" s="67"/>
      <c r="H12" s="65" t="s">
        <v>555</v>
      </c>
      <c r="I12" s="67"/>
      <c r="J12" s="73">
        <v>331986.9</v>
      </c>
      <c r="K12" s="73">
        <v>126257.15</v>
      </c>
      <c r="L12" s="73">
        <v>0</v>
      </c>
      <c r="M12" s="73">
        <v>458244.05</v>
      </c>
    </row>
    <row r="13" spans="1:13">
      <c r="A13" s="68" t="s">
        <v>553</v>
      </c>
      <c r="B13" s="68" t="s">
        <v>554</v>
      </c>
      <c r="C13" s="68" t="s">
        <v>6</v>
      </c>
      <c r="D13" s="69" t="s">
        <v>29</v>
      </c>
      <c r="E13" s="70">
        <v>44529</v>
      </c>
      <c r="F13" s="68"/>
      <c r="G13" s="70"/>
      <c r="H13" s="68" t="s">
        <v>555</v>
      </c>
      <c r="I13" s="70"/>
      <c r="J13" s="74">
        <v>458244.05</v>
      </c>
      <c r="K13" s="74">
        <v>183599.63</v>
      </c>
      <c r="L13" s="74">
        <v>0</v>
      </c>
      <c r="M13" s="74">
        <v>641843.68</v>
      </c>
    </row>
    <row r="14" spans="1:13">
      <c r="A14" s="65" t="s">
        <v>553</v>
      </c>
      <c r="B14" s="65" t="s">
        <v>554</v>
      </c>
      <c r="C14" s="65" t="s">
        <v>6</v>
      </c>
      <c r="D14" s="66" t="s">
        <v>30</v>
      </c>
      <c r="E14" s="67">
        <v>44532</v>
      </c>
      <c r="F14" s="65"/>
      <c r="G14" s="67"/>
      <c r="H14" s="65" t="s">
        <v>555</v>
      </c>
      <c r="I14" s="67"/>
      <c r="J14" s="73">
        <v>641843.68</v>
      </c>
      <c r="K14" s="73">
        <v>64207.56</v>
      </c>
      <c r="L14" s="73">
        <v>0</v>
      </c>
      <c r="M14" s="73">
        <v>706051.24</v>
      </c>
    </row>
    <row r="15" spans="1:13">
      <c r="A15" s="68" t="s">
        <v>553</v>
      </c>
      <c r="B15" s="68" t="s">
        <v>554</v>
      </c>
      <c r="C15" s="68" t="s">
        <v>6</v>
      </c>
      <c r="D15" s="69" t="s">
        <v>31</v>
      </c>
      <c r="E15" s="70">
        <v>44537</v>
      </c>
      <c r="F15" s="68"/>
      <c r="G15" s="70"/>
      <c r="H15" s="68" t="s">
        <v>555</v>
      </c>
      <c r="I15" s="70"/>
      <c r="J15" s="74">
        <v>706051.24</v>
      </c>
      <c r="K15" s="74">
        <v>162899.94</v>
      </c>
      <c r="L15" s="74">
        <v>0</v>
      </c>
      <c r="M15" s="74">
        <v>868951.18</v>
      </c>
    </row>
    <row r="16" spans="1:13">
      <c r="A16" s="65" t="s">
        <v>553</v>
      </c>
      <c r="B16" s="65" t="s">
        <v>554</v>
      </c>
      <c r="C16" s="65" t="s">
        <v>6</v>
      </c>
      <c r="D16" s="66" t="s">
        <v>32</v>
      </c>
      <c r="E16" s="67">
        <v>44541</v>
      </c>
      <c r="F16" s="65"/>
      <c r="G16" s="67"/>
      <c r="H16" s="65" t="s">
        <v>555</v>
      </c>
      <c r="I16" s="67"/>
      <c r="J16" s="73">
        <v>868951.18</v>
      </c>
      <c r="K16" s="73">
        <v>60009.03</v>
      </c>
      <c r="L16" s="73">
        <v>0</v>
      </c>
      <c r="M16" s="73">
        <v>928960.21</v>
      </c>
    </row>
    <row r="17" spans="1:13">
      <c r="A17" s="68" t="s">
        <v>556</v>
      </c>
      <c r="B17" s="68" t="s">
        <v>554</v>
      </c>
      <c r="C17" s="68" t="s">
        <v>8</v>
      </c>
      <c r="D17" s="69" t="s">
        <v>33</v>
      </c>
      <c r="E17" s="70">
        <v>44545</v>
      </c>
      <c r="F17" s="68" t="s">
        <v>558</v>
      </c>
      <c r="G17" s="70"/>
      <c r="H17" s="68" t="s">
        <v>555</v>
      </c>
      <c r="I17" s="70">
        <v>44545</v>
      </c>
      <c r="J17" s="74">
        <v>928960.21</v>
      </c>
      <c r="K17" s="74">
        <v>0</v>
      </c>
      <c r="L17" s="74">
        <v>75512</v>
      </c>
      <c r="M17" s="74">
        <v>853448.21</v>
      </c>
    </row>
    <row r="18" spans="1:13">
      <c r="A18" s="65" t="s">
        <v>553</v>
      </c>
      <c r="B18" s="65" t="s">
        <v>554</v>
      </c>
      <c r="C18" s="65" t="s">
        <v>6</v>
      </c>
      <c r="D18" s="66" t="s">
        <v>34</v>
      </c>
      <c r="E18" s="67">
        <v>44547</v>
      </c>
      <c r="F18" s="65"/>
      <c r="G18" s="67"/>
      <c r="H18" s="65" t="s">
        <v>555</v>
      </c>
      <c r="I18" s="67"/>
      <c r="J18" s="73">
        <v>853448.21</v>
      </c>
      <c r="K18" s="73">
        <v>134599.62</v>
      </c>
      <c r="L18" s="73">
        <v>0</v>
      </c>
      <c r="M18" s="73">
        <v>988047.83</v>
      </c>
    </row>
    <row r="19" spans="1:13">
      <c r="A19" s="68" t="s">
        <v>553</v>
      </c>
      <c r="B19" s="68" t="s">
        <v>554</v>
      </c>
      <c r="C19" s="68" t="s">
        <v>6</v>
      </c>
      <c r="D19" s="69" t="s">
        <v>35</v>
      </c>
      <c r="E19" s="70">
        <v>44554</v>
      </c>
      <c r="F19" s="68"/>
      <c r="G19" s="70"/>
      <c r="H19" s="68" t="s">
        <v>555</v>
      </c>
      <c r="I19" s="70"/>
      <c r="J19" s="74">
        <v>988047.83</v>
      </c>
      <c r="K19" s="74">
        <v>235383.24</v>
      </c>
      <c r="L19" s="74">
        <v>0</v>
      </c>
      <c r="M19" s="74">
        <v>1223431.07</v>
      </c>
    </row>
    <row r="20" spans="1:13">
      <c r="A20" s="65" t="s">
        <v>556</v>
      </c>
      <c r="B20" s="65" t="s">
        <v>554</v>
      </c>
      <c r="C20" s="65" t="s">
        <v>8</v>
      </c>
      <c r="D20" s="66" t="s">
        <v>36</v>
      </c>
      <c r="E20" s="67">
        <v>44554</v>
      </c>
      <c r="F20" s="65" t="s">
        <v>559</v>
      </c>
      <c r="G20" s="67"/>
      <c r="H20" s="65" t="s">
        <v>555</v>
      </c>
      <c r="I20" s="67">
        <v>44554</v>
      </c>
      <c r="J20" s="73">
        <v>1223431.07</v>
      </c>
      <c r="K20" s="73">
        <v>0</v>
      </c>
      <c r="L20" s="73">
        <v>15957</v>
      </c>
      <c r="M20" s="73">
        <v>1207474.07</v>
      </c>
    </row>
    <row r="21" spans="1:13">
      <c r="A21" s="68" t="s">
        <v>553</v>
      </c>
      <c r="B21" s="68" t="s">
        <v>554</v>
      </c>
      <c r="C21" s="68" t="s">
        <v>6</v>
      </c>
      <c r="D21" s="69" t="s">
        <v>37</v>
      </c>
      <c r="E21" s="70">
        <v>44557</v>
      </c>
      <c r="F21" s="68"/>
      <c r="G21" s="70"/>
      <c r="H21" s="68" t="s">
        <v>555</v>
      </c>
      <c r="I21" s="70"/>
      <c r="J21" s="74">
        <v>1207474.07</v>
      </c>
      <c r="K21" s="74">
        <v>111010.69</v>
      </c>
      <c r="L21" s="74">
        <v>0</v>
      </c>
      <c r="M21" s="74">
        <v>1318484.76</v>
      </c>
    </row>
    <row r="22" spans="1:13">
      <c r="A22" s="65" t="s">
        <v>553</v>
      </c>
      <c r="B22" s="65" t="s">
        <v>554</v>
      </c>
      <c r="C22" s="65" t="s">
        <v>6</v>
      </c>
      <c r="D22" s="66" t="s">
        <v>38</v>
      </c>
      <c r="E22" s="67">
        <v>44561</v>
      </c>
      <c r="F22" s="65"/>
      <c r="G22" s="67"/>
      <c r="H22" s="65" t="s">
        <v>555</v>
      </c>
      <c r="I22" s="67"/>
      <c r="J22" s="73">
        <v>1318484.76</v>
      </c>
      <c r="K22" s="73">
        <v>50455.08</v>
      </c>
      <c r="L22" s="73">
        <v>0</v>
      </c>
      <c r="M22" s="73">
        <v>1368939.84</v>
      </c>
    </row>
    <row r="23" spans="1:13">
      <c r="A23" s="68" t="s">
        <v>556</v>
      </c>
      <c r="B23" s="68" t="s">
        <v>554</v>
      </c>
      <c r="C23" s="68" t="s">
        <v>8</v>
      </c>
      <c r="D23" s="69" t="s">
        <v>39</v>
      </c>
      <c r="E23" s="70">
        <v>44573</v>
      </c>
      <c r="F23" s="68" t="s">
        <v>560</v>
      </c>
      <c r="G23" s="70"/>
      <c r="H23" s="68" t="s">
        <v>555</v>
      </c>
      <c r="I23" s="70">
        <v>44573</v>
      </c>
      <c r="J23" s="74">
        <v>1368939.84</v>
      </c>
      <c r="K23" s="74">
        <v>0</v>
      </c>
      <c r="L23" s="74">
        <v>100000</v>
      </c>
      <c r="M23" s="74">
        <v>1268939.84</v>
      </c>
    </row>
    <row r="24" spans="1:13">
      <c r="A24" s="65" t="s">
        <v>556</v>
      </c>
      <c r="B24" s="65" t="s">
        <v>554</v>
      </c>
      <c r="C24" s="65" t="s">
        <v>8</v>
      </c>
      <c r="D24" s="66" t="s">
        <v>40</v>
      </c>
      <c r="E24" s="67">
        <v>44589</v>
      </c>
      <c r="F24" s="65" t="s">
        <v>561</v>
      </c>
      <c r="G24" s="67"/>
      <c r="H24" s="65" t="s">
        <v>555</v>
      </c>
      <c r="I24" s="67">
        <v>44589</v>
      </c>
      <c r="J24" s="73">
        <v>1268939.84</v>
      </c>
      <c r="K24" s="73">
        <v>0</v>
      </c>
      <c r="L24" s="73">
        <v>50000</v>
      </c>
      <c r="M24" s="73">
        <v>1218939.84</v>
      </c>
    </row>
    <row r="25" spans="1:13">
      <c r="A25" s="68" t="s">
        <v>562</v>
      </c>
      <c r="B25" s="68" t="s">
        <v>554</v>
      </c>
      <c r="C25" s="68" t="s">
        <v>7</v>
      </c>
      <c r="D25" s="69" t="s">
        <v>41</v>
      </c>
      <c r="E25" s="70">
        <v>44611</v>
      </c>
      <c r="F25" s="68" t="s">
        <v>563</v>
      </c>
      <c r="G25" s="70">
        <v>44516</v>
      </c>
      <c r="H25" s="68" t="s">
        <v>555</v>
      </c>
      <c r="I25" s="70"/>
      <c r="J25" s="74">
        <v>1218939.84</v>
      </c>
      <c r="K25" s="74">
        <v>0</v>
      </c>
      <c r="L25" s="74">
        <v>36815.07</v>
      </c>
      <c r="M25" s="74">
        <v>1182124.77</v>
      </c>
    </row>
    <row r="26" spans="1:13">
      <c r="A26" s="65" t="s">
        <v>562</v>
      </c>
      <c r="B26" s="65" t="s">
        <v>554</v>
      </c>
      <c r="C26" s="65" t="s">
        <v>7</v>
      </c>
      <c r="D26" s="66" t="s">
        <v>42</v>
      </c>
      <c r="E26" s="67">
        <v>44611</v>
      </c>
      <c r="F26" s="65" t="s">
        <v>564</v>
      </c>
      <c r="G26" s="67">
        <v>44488</v>
      </c>
      <c r="H26" s="65" t="s">
        <v>555</v>
      </c>
      <c r="I26" s="67"/>
      <c r="J26" s="73">
        <v>1182124.77</v>
      </c>
      <c r="K26" s="73">
        <v>0</v>
      </c>
      <c r="L26" s="73">
        <v>35992.28</v>
      </c>
      <c r="M26" s="73">
        <v>1146132.49</v>
      </c>
    </row>
    <row r="27" spans="1:13">
      <c r="A27" s="68" t="s">
        <v>562</v>
      </c>
      <c r="B27" s="68" t="s">
        <v>554</v>
      </c>
      <c r="C27" s="68" t="s">
        <v>7</v>
      </c>
      <c r="D27" s="69" t="s">
        <v>43</v>
      </c>
      <c r="E27" s="70">
        <v>44611</v>
      </c>
      <c r="F27" s="68" t="s">
        <v>563</v>
      </c>
      <c r="G27" s="70">
        <v>44516</v>
      </c>
      <c r="H27" s="68" t="s">
        <v>555</v>
      </c>
      <c r="I27" s="70"/>
      <c r="J27" s="74">
        <v>1146132.49</v>
      </c>
      <c r="K27" s="74">
        <v>0</v>
      </c>
      <c r="L27" s="74">
        <v>37003.56</v>
      </c>
      <c r="M27" s="74">
        <v>1109128.93</v>
      </c>
    </row>
    <row r="28" spans="1:13">
      <c r="A28" s="65" t="s">
        <v>562</v>
      </c>
      <c r="B28" s="65" t="s">
        <v>554</v>
      </c>
      <c r="C28" s="65" t="s">
        <v>7</v>
      </c>
      <c r="D28" s="66" t="s">
        <v>44</v>
      </c>
      <c r="E28" s="67">
        <v>44617</v>
      </c>
      <c r="F28" s="65" t="s">
        <v>565</v>
      </c>
      <c r="G28" s="67">
        <v>44516</v>
      </c>
      <c r="H28" s="65" t="s">
        <v>555</v>
      </c>
      <c r="I28" s="67"/>
      <c r="J28" s="73">
        <v>1109128.93</v>
      </c>
      <c r="K28" s="73">
        <v>0</v>
      </c>
      <c r="L28" s="73">
        <v>37376.84</v>
      </c>
      <c r="M28" s="73">
        <v>1071752.09</v>
      </c>
    </row>
    <row r="29" spans="1:13">
      <c r="A29" s="68" t="s">
        <v>562</v>
      </c>
      <c r="B29" s="68" t="s">
        <v>554</v>
      </c>
      <c r="C29" s="68" t="s">
        <v>7</v>
      </c>
      <c r="D29" s="69" t="s">
        <v>45</v>
      </c>
      <c r="E29" s="70">
        <v>44617</v>
      </c>
      <c r="F29" s="68" t="s">
        <v>563</v>
      </c>
      <c r="G29" s="70">
        <v>44516</v>
      </c>
      <c r="H29" s="68" t="s">
        <v>555</v>
      </c>
      <c r="I29" s="70"/>
      <c r="J29" s="74">
        <v>1071752.09</v>
      </c>
      <c r="K29" s="74">
        <v>0</v>
      </c>
      <c r="L29" s="74">
        <v>35170.96</v>
      </c>
      <c r="M29" s="74">
        <v>1036581.13</v>
      </c>
    </row>
    <row r="30" spans="1:13">
      <c r="A30" s="65" t="s">
        <v>562</v>
      </c>
      <c r="B30" s="65" t="s">
        <v>554</v>
      </c>
      <c r="C30" s="65" t="s">
        <v>7</v>
      </c>
      <c r="D30" s="66" t="s">
        <v>46</v>
      </c>
      <c r="E30" s="67">
        <v>44617</v>
      </c>
      <c r="F30" s="65" t="s">
        <v>563</v>
      </c>
      <c r="G30" s="67">
        <v>44516</v>
      </c>
      <c r="H30" s="65" t="s">
        <v>555</v>
      </c>
      <c r="I30" s="67"/>
      <c r="J30" s="73">
        <v>1036581.13</v>
      </c>
      <c r="K30" s="73">
        <v>0</v>
      </c>
      <c r="L30" s="73">
        <v>36243.58</v>
      </c>
      <c r="M30" s="73">
        <v>1000337.55</v>
      </c>
    </row>
    <row r="31" spans="1:13">
      <c r="A31" s="68" t="s">
        <v>562</v>
      </c>
      <c r="B31" s="68" t="s">
        <v>554</v>
      </c>
      <c r="C31" s="68" t="s">
        <v>7</v>
      </c>
      <c r="D31" s="69" t="s">
        <v>47</v>
      </c>
      <c r="E31" s="70">
        <v>44617</v>
      </c>
      <c r="F31" s="68" t="s">
        <v>565</v>
      </c>
      <c r="G31" s="70">
        <v>44523</v>
      </c>
      <c r="H31" s="68" t="s">
        <v>555</v>
      </c>
      <c r="I31" s="70"/>
      <c r="J31" s="74">
        <v>1000337.55</v>
      </c>
      <c r="K31" s="74">
        <v>0</v>
      </c>
      <c r="L31" s="74">
        <v>36291.49</v>
      </c>
      <c r="M31" s="74">
        <v>964046.06</v>
      </c>
    </row>
    <row r="32" spans="1:13">
      <c r="A32" s="65" t="s">
        <v>562</v>
      </c>
      <c r="B32" s="65" t="s">
        <v>554</v>
      </c>
      <c r="C32" s="65" t="s">
        <v>7</v>
      </c>
      <c r="D32" s="66" t="s">
        <v>48</v>
      </c>
      <c r="E32" s="67">
        <v>44617</v>
      </c>
      <c r="F32" s="65" t="s">
        <v>565</v>
      </c>
      <c r="G32" s="67">
        <v>44516</v>
      </c>
      <c r="H32" s="65" t="s">
        <v>555</v>
      </c>
      <c r="I32" s="67"/>
      <c r="J32" s="73">
        <v>964046.06</v>
      </c>
      <c r="K32" s="73">
        <v>0</v>
      </c>
      <c r="L32" s="73">
        <v>36767.21</v>
      </c>
      <c r="M32" s="73">
        <v>927278.85</v>
      </c>
    </row>
    <row r="33" spans="1:13">
      <c r="A33" s="68" t="s">
        <v>556</v>
      </c>
      <c r="B33" s="68" t="s">
        <v>554</v>
      </c>
      <c r="C33" s="68" t="s">
        <v>8</v>
      </c>
      <c r="D33" s="69" t="s">
        <v>49</v>
      </c>
      <c r="E33" s="70">
        <v>44621</v>
      </c>
      <c r="F33" s="68" t="s">
        <v>566</v>
      </c>
      <c r="G33" s="70"/>
      <c r="H33" s="68" t="s">
        <v>555</v>
      </c>
      <c r="I33" s="70">
        <v>44621</v>
      </c>
      <c r="J33" s="74">
        <v>927278.85</v>
      </c>
      <c r="K33" s="74">
        <v>0</v>
      </c>
      <c r="L33" s="74">
        <v>50000</v>
      </c>
      <c r="M33" s="74">
        <v>877278.85</v>
      </c>
    </row>
    <row r="34" spans="1:13">
      <c r="A34" s="65" t="s">
        <v>562</v>
      </c>
      <c r="B34" s="65" t="s">
        <v>554</v>
      </c>
      <c r="C34" s="65" t="s">
        <v>7</v>
      </c>
      <c r="D34" s="66" t="s">
        <v>50</v>
      </c>
      <c r="E34" s="67">
        <v>44625</v>
      </c>
      <c r="F34" s="65" t="s">
        <v>567</v>
      </c>
      <c r="G34" s="67">
        <v>44529</v>
      </c>
      <c r="H34" s="65" t="s">
        <v>555</v>
      </c>
      <c r="I34" s="67"/>
      <c r="J34" s="73">
        <v>877278.85</v>
      </c>
      <c r="K34" s="73">
        <v>0</v>
      </c>
      <c r="L34" s="73">
        <v>35923.45</v>
      </c>
      <c r="M34" s="73">
        <v>841355.4</v>
      </c>
    </row>
    <row r="35" spans="1:13">
      <c r="A35" s="68" t="s">
        <v>562</v>
      </c>
      <c r="B35" s="68" t="s">
        <v>554</v>
      </c>
      <c r="C35" s="68" t="s">
        <v>7</v>
      </c>
      <c r="D35" s="69" t="s">
        <v>51</v>
      </c>
      <c r="E35" s="70">
        <v>44627</v>
      </c>
      <c r="F35" s="68" t="s">
        <v>567</v>
      </c>
      <c r="G35" s="70">
        <v>44529</v>
      </c>
      <c r="H35" s="68" t="s">
        <v>555</v>
      </c>
      <c r="I35" s="70"/>
      <c r="J35" s="74">
        <v>841355.4</v>
      </c>
      <c r="K35" s="74">
        <v>0</v>
      </c>
      <c r="L35" s="74">
        <v>37466.54</v>
      </c>
      <c r="M35" s="74">
        <v>803888.86</v>
      </c>
    </row>
    <row r="36" spans="1:13">
      <c r="A36" s="65" t="s">
        <v>562</v>
      </c>
      <c r="B36" s="65" t="s">
        <v>554</v>
      </c>
      <c r="C36" s="65" t="s">
        <v>7</v>
      </c>
      <c r="D36" s="66" t="s">
        <v>52</v>
      </c>
      <c r="E36" s="67">
        <v>44629</v>
      </c>
      <c r="F36" s="65" t="s">
        <v>567</v>
      </c>
      <c r="G36" s="67">
        <v>44529</v>
      </c>
      <c r="H36" s="65" t="s">
        <v>555</v>
      </c>
      <c r="I36" s="67"/>
      <c r="J36" s="73">
        <v>803888.86</v>
      </c>
      <c r="K36" s="73">
        <v>0</v>
      </c>
      <c r="L36" s="73">
        <v>37185.34</v>
      </c>
      <c r="M36" s="73">
        <v>766703.52</v>
      </c>
    </row>
    <row r="37" spans="1:13">
      <c r="A37" s="68" t="s">
        <v>562</v>
      </c>
      <c r="B37" s="68" t="s">
        <v>554</v>
      </c>
      <c r="C37" s="68" t="s">
        <v>7</v>
      </c>
      <c r="D37" s="69" t="s">
        <v>53</v>
      </c>
      <c r="E37" s="70">
        <v>44630</v>
      </c>
      <c r="F37" s="68" t="s">
        <v>567</v>
      </c>
      <c r="G37" s="70">
        <v>44529</v>
      </c>
      <c r="H37" s="68" t="s">
        <v>555</v>
      </c>
      <c r="I37" s="70"/>
      <c r="J37" s="74">
        <v>766703.52</v>
      </c>
      <c r="K37" s="74">
        <v>0</v>
      </c>
      <c r="L37" s="74">
        <v>37337.17</v>
      </c>
      <c r="M37" s="74">
        <v>729366.35</v>
      </c>
    </row>
    <row r="38" spans="1:13">
      <c r="A38" s="65" t="s">
        <v>562</v>
      </c>
      <c r="B38" s="65" t="s">
        <v>554</v>
      </c>
      <c r="C38" s="65" t="s">
        <v>7</v>
      </c>
      <c r="D38" s="66" t="s">
        <v>54</v>
      </c>
      <c r="E38" s="67">
        <v>44631</v>
      </c>
      <c r="F38" s="65" t="s">
        <v>567</v>
      </c>
      <c r="G38" s="67">
        <v>44529</v>
      </c>
      <c r="H38" s="65" t="s">
        <v>555</v>
      </c>
      <c r="I38" s="67"/>
      <c r="J38" s="73">
        <v>729366.35</v>
      </c>
      <c r="K38" s="73">
        <v>0</v>
      </c>
      <c r="L38" s="73">
        <v>37315.51</v>
      </c>
      <c r="M38" s="73">
        <v>692050.84</v>
      </c>
    </row>
    <row r="39" spans="1:13">
      <c r="A39" s="68" t="s">
        <v>562</v>
      </c>
      <c r="B39" s="68" t="s">
        <v>554</v>
      </c>
      <c r="C39" s="68" t="s">
        <v>7</v>
      </c>
      <c r="D39" s="69" t="s">
        <v>55</v>
      </c>
      <c r="E39" s="70">
        <v>44636</v>
      </c>
      <c r="F39" s="68" t="s">
        <v>568</v>
      </c>
      <c r="G39" s="70">
        <v>44532</v>
      </c>
      <c r="H39" s="68" t="s">
        <v>555</v>
      </c>
      <c r="I39" s="70"/>
      <c r="J39" s="74">
        <v>692050.84</v>
      </c>
      <c r="K39" s="74">
        <v>0</v>
      </c>
      <c r="L39" s="74">
        <v>37720.03</v>
      </c>
      <c r="M39" s="74">
        <v>654330.81</v>
      </c>
    </row>
    <row r="40" spans="1:13">
      <c r="A40" s="65" t="s">
        <v>556</v>
      </c>
      <c r="B40" s="65" t="s">
        <v>554</v>
      </c>
      <c r="C40" s="65" t="s">
        <v>8</v>
      </c>
      <c r="D40" s="66" t="s">
        <v>56</v>
      </c>
      <c r="E40" s="67">
        <v>44638</v>
      </c>
      <c r="F40" s="65" t="s">
        <v>569</v>
      </c>
      <c r="G40" s="67"/>
      <c r="H40" s="65" t="s">
        <v>555</v>
      </c>
      <c r="I40" s="67">
        <v>44638</v>
      </c>
      <c r="J40" s="73">
        <v>654330.81</v>
      </c>
      <c r="K40" s="73">
        <v>0</v>
      </c>
      <c r="L40" s="73">
        <v>100000</v>
      </c>
      <c r="M40" s="73">
        <v>554330.81</v>
      </c>
    </row>
    <row r="41" spans="1:13">
      <c r="A41" s="68" t="s">
        <v>562</v>
      </c>
      <c r="B41" s="68" t="s">
        <v>554</v>
      </c>
      <c r="C41" s="68" t="s">
        <v>7</v>
      </c>
      <c r="D41" s="69" t="s">
        <v>57</v>
      </c>
      <c r="E41" s="70">
        <v>44645</v>
      </c>
      <c r="F41" s="68" t="s">
        <v>570</v>
      </c>
      <c r="G41" s="70">
        <v>44541</v>
      </c>
      <c r="H41" s="68" t="s">
        <v>555</v>
      </c>
      <c r="I41" s="70"/>
      <c r="J41" s="74">
        <v>554330.81</v>
      </c>
      <c r="K41" s="74">
        <v>0</v>
      </c>
      <c r="L41" s="74">
        <v>37245.68</v>
      </c>
      <c r="M41" s="74">
        <v>517085.13</v>
      </c>
    </row>
    <row r="42" spans="1:13">
      <c r="A42" s="65" t="s">
        <v>556</v>
      </c>
      <c r="B42" s="65" t="s">
        <v>554</v>
      </c>
      <c r="C42" s="65" t="s">
        <v>8</v>
      </c>
      <c r="D42" s="66" t="s">
        <v>58</v>
      </c>
      <c r="E42" s="67">
        <v>44645</v>
      </c>
      <c r="F42" s="65" t="s">
        <v>571</v>
      </c>
      <c r="G42" s="67"/>
      <c r="H42" s="65" t="s">
        <v>555</v>
      </c>
      <c r="I42" s="67">
        <v>44645</v>
      </c>
      <c r="J42" s="73">
        <v>517085.13</v>
      </c>
      <c r="K42" s="73">
        <v>0</v>
      </c>
      <c r="L42" s="73">
        <v>100000</v>
      </c>
      <c r="M42" s="73">
        <v>417085.13</v>
      </c>
    </row>
    <row r="43" spans="1:13">
      <c r="A43" s="68" t="s">
        <v>556</v>
      </c>
      <c r="B43" s="68" t="s">
        <v>554</v>
      </c>
      <c r="C43" s="68" t="s">
        <v>8</v>
      </c>
      <c r="D43" s="69" t="s">
        <v>59</v>
      </c>
      <c r="E43" s="70">
        <v>44650</v>
      </c>
      <c r="F43" s="68" t="s">
        <v>572</v>
      </c>
      <c r="G43" s="70"/>
      <c r="H43" s="68" t="s">
        <v>555</v>
      </c>
      <c r="I43" s="70">
        <v>44650</v>
      </c>
      <c r="J43" s="74">
        <v>417085.13</v>
      </c>
      <c r="K43" s="74">
        <v>0</v>
      </c>
      <c r="L43" s="74">
        <v>100000</v>
      </c>
      <c r="M43" s="74">
        <v>317085.13</v>
      </c>
    </row>
    <row r="44" spans="1:13">
      <c r="A44" s="65" t="s">
        <v>556</v>
      </c>
      <c r="B44" s="65" t="s">
        <v>554</v>
      </c>
      <c r="C44" s="65" t="s">
        <v>8</v>
      </c>
      <c r="D44" s="66" t="s">
        <v>60</v>
      </c>
      <c r="E44" s="67">
        <v>44663</v>
      </c>
      <c r="F44" s="65" t="s">
        <v>573</v>
      </c>
      <c r="G44" s="67"/>
      <c r="H44" s="65" t="s">
        <v>555</v>
      </c>
      <c r="I44" s="67">
        <v>44663</v>
      </c>
      <c r="J44" s="73">
        <v>317085.13</v>
      </c>
      <c r="K44" s="73">
        <v>0</v>
      </c>
      <c r="L44" s="73">
        <v>50000</v>
      </c>
      <c r="M44" s="73">
        <v>267085.13</v>
      </c>
    </row>
    <row r="45" spans="1:13">
      <c r="A45" s="68" t="s">
        <v>562</v>
      </c>
      <c r="B45" s="68" t="s">
        <v>554</v>
      </c>
      <c r="C45" s="68" t="s">
        <v>6</v>
      </c>
      <c r="D45" s="69" t="s">
        <v>61</v>
      </c>
      <c r="E45" s="70">
        <v>44670</v>
      </c>
      <c r="F45" s="68"/>
      <c r="G45" s="70"/>
      <c r="H45" s="68" t="s">
        <v>555</v>
      </c>
      <c r="I45" s="70"/>
      <c r="J45" s="74">
        <v>267085.13</v>
      </c>
      <c r="K45" s="74">
        <v>135389.95</v>
      </c>
      <c r="L45" s="74">
        <v>0</v>
      </c>
      <c r="M45" s="74">
        <v>402475.08</v>
      </c>
    </row>
    <row r="46" spans="1:13">
      <c r="A46" s="65" t="s">
        <v>562</v>
      </c>
      <c r="B46" s="65" t="s">
        <v>554</v>
      </c>
      <c r="C46" s="65" t="s">
        <v>7</v>
      </c>
      <c r="D46" s="66" t="s">
        <v>62</v>
      </c>
      <c r="E46" s="67">
        <v>44671</v>
      </c>
      <c r="F46" s="65" t="s">
        <v>574</v>
      </c>
      <c r="G46" s="67">
        <v>44554</v>
      </c>
      <c r="H46" s="65" t="s">
        <v>555</v>
      </c>
      <c r="I46" s="67"/>
      <c r="J46" s="73">
        <v>402475.08</v>
      </c>
      <c r="K46" s="73">
        <v>0</v>
      </c>
      <c r="L46" s="73">
        <v>37702.83</v>
      </c>
      <c r="M46" s="73">
        <v>364772.25</v>
      </c>
    </row>
    <row r="47" spans="1:13">
      <c r="A47" s="68" t="s">
        <v>562</v>
      </c>
      <c r="B47" s="68" t="s">
        <v>554</v>
      </c>
      <c r="C47" s="68" t="s">
        <v>7</v>
      </c>
      <c r="D47" s="69" t="s">
        <v>63</v>
      </c>
      <c r="E47" s="70">
        <v>44671</v>
      </c>
      <c r="F47" s="68" t="s">
        <v>574</v>
      </c>
      <c r="G47" s="70">
        <v>44554</v>
      </c>
      <c r="H47" s="68" t="s">
        <v>555</v>
      </c>
      <c r="I47" s="70"/>
      <c r="J47" s="74">
        <v>364772.25</v>
      </c>
      <c r="K47" s="74">
        <v>0</v>
      </c>
      <c r="L47" s="74">
        <v>36526.45</v>
      </c>
      <c r="M47" s="74">
        <v>328245.8</v>
      </c>
    </row>
    <row r="48" spans="1:13">
      <c r="A48" s="65" t="s">
        <v>562</v>
      </c>
      <c r="B48" s="65" t="s">
        <v>554</v>
      </c>
      <c r="C48" s="65" t="s">
        <v>7</v>
      </c>
      <c r="D48" s="71" t="s">
        <v>64</v>
      </c>
      <c r="E48" s="67">
        <v>44671</v>
      </c>
      <c r="F48" s="65" t="s">
        <v>574</v>
      </c>
      <c r="G48" s="67">
        <v>44554</v>
      </c>
      <c r="H48" s="65" t="s">
        <v>555</v>
      </c>
      <c r="I48" s="67"/>
      <c r="J48" s="73">
        <v>328245.8</v>
      </c>
      <c r="K48" s="73">
        <v>0</v>
      </c>
      <c r="L48" s="73">
        <v>39849.38</v>
      </c>
      <c r="M48" s="73">
        <v>288396.42</v>
      </c>
    </row>
    <row r="49" spans="1:13">
      <c r="A49" s="68" t="s">
        <v>562</v>
      </c>
      <c r="B49" s="68" t="s">
        <v>554</v>
      </c>
      <c r="C49" s="68" t="s">
        <v>6</v>
      </c>
      <c r="D49" s="69" t="s">
        <v>65</v>
      </c>
      <c r="E49" s="70">
        <v>44672</v>
      </c>
      <c r="F49" s="68"/>
      <c r="G49" s="70"/>
      <c r="H49" s="68" t="s">
        <v>555</v>
      </c>
      <c r="I49" s="70"/>
      <c r="J49" s="74">
        <v>288396.42</v>
      </c>
      <c r="K49" s="74">
        <v>175442.53</v>
      </c>
      <c r="L49" s="74">
        <v>0</v>
      </c>
      <c r="M49" s="74">
        <v>463838.95</v>
      </c>
    </row>
    <row r="50" spans="1:13">
      <c r="A50" s="65" t="s">
        <v>562</v>
      </c>
      <c r="B50" s="65" t="s">
        <v>554</v>
      </c>
      <c r="C50" s="65" t="s">
        <v>6</v>
      </c>
      <c r="D50" s="66" t="s">
        <v>66</v>
      </c>
      <c r="E50" s="67">
        <v>44679</v>
      </c>
      <c r="F50" s="65"/>
      <c r="G50" s="67"/>
      <c r="H50" s="65" t="s">
        <v>555</v>
      </c>
      <c r="I50" s="67"/>
      <c r="J50" s="73">
        <v>463838.95</v>
      </c>
      <c r="K50" s="73">
        <v>198540.24</v>
      </c>
      <c r="L50" s="73">
        <v>0</v>
      </c>
      <c r="M50" s="73">
        <v>662379.19</v>
      </c>
    </row>
    <row r="51" spans="1:13">
      <c r="A51" s="68" t="s">
        <v>562</v>
      </c>
      <c r="B51" s="68" t="s">
        <v>554</v>
      </c>
      <c r="C51" s="68" t="s">
        <v>6</v>
      </c>
      <c r="D51" s="69" t="s">
        <v>67</v>
      </c>
      <c r="E51" s="70">
        <v>44680</v>
      </c>
      <c r="F51" s="68"/>
      <c r="G51" s="70"/>
      <c r="H51" s="68" t="s">
        <v>555</v>
      </c>
      <c r="I51" s="70"/>
      <c r="J51" s="74">
        <v>662379.19</v>
      </c>
      <c r="K51" s="74">
        <v>233090.07</v>
      </c>
      <c r="L51" s="74">
        <v>0</v>
      </c>
      <c r="M51" s="74">
        <v>895469.26</v>
      </c>
    </row>
    <row r="52" spans="1:13">
      <c r="A52" s="65" t="s">
        <v>562</v>
      </c>
      <c r="B52" s="65" t="s">
        <v>554</v>
      </c>
      <c r="C52" s="65" t="s">
        <v>6</v>
      </c>
      <c r="D52" s="66" t="s">
        <v>68</v>
      </c>
      <c r="E52" s="67">
        <v>44681</v>
      </c>
      <c r="F52" s="65"/>
      <c r="G52" s="67"/>
      <c r="H52" s="65" t="s">
        <v>555</v>
      </c>
      <c r="I52" s="67"/>
      <c r="J52" s="73">
        <v>895469.26</v>
      </c>
      <c r="K52" s="73">
        <v>272308.31</v>
      </c>
      <c r="L52" s="73">
        <v>0</v>
      </c>
      <c r="M52" s="73">
        <v>1167777.57</v>
      </c>
    </row>
    <row r="53" spans="1:13">
      <c r="A53" s="68" t="s">
        <v>562</v>
      </c>
      <c r="B53" s="68" t="s">
        <v>554</v>
      </c>
      <c r="C53" s="68" t="s">
        <v>6</v>
      </c>
      <c r="D53" s="69" t="s">
        <v>69</v>
      </c>
      <c r="E53" s="70">
        <v>44683</v>
      </c>
      <c r="F53" s="68"/>
      <c r="G53" s="70"/>
      <c r="H53" s="68" t="s">
        <v>555</v>
      </c>
      <c r="I53" s="70"/>
      <c r="J53" s="74">
        <v>1167777.57</v>
      </c>
      <c r="K53" s="74">
        <v>163218.4</v>
      </c>
      <c r="L53" s="74">
        <v>0</v>
      </c>
      <c r="M53" s="74">
        <v>1330995.97</v>
      </c>
    </row>
    <row r="54" spans="1:13">
      <c r="A54" s="65" t="s">
        <v>562</v>
      </c>
      <c r="B54" s="65" t="s">
        <v>554</v>
      </c>
      <c r="C54" s="65" t="s">
        <v>6</v>
      </c>
      <c r="D54" s="66" t="s">
        <v>70</v>
      </c>
      <c r="E54" s="67">
        <v>44686</v>
      </c>
      <c r="F54" s="65"/>
      <c r="G54" s="67"/>
      <c r="H54" s="65" t="s">
        <v>555</v>
      </c>
      <c r="I54" s="67"/>
      <c r="J54" s="73">
        <v>1330995.97</v>
      </c>
      <c r="K54" s="73">
        <v>187559.33</v>
      </c>
      <c r="L54" s="73">
        <v>0</v>
      </c>
      <c r="M54" s="73">
        <v>1518555.3</v>
      </c>
    </row>
    <row r="55" spans="1:13">
      <c r="A55" s="68" t="s">
        <v>556</v>
      </c>
      <c r="B55" s="68" t="s">
        <v>554</v>
      </c>
      <c r="C55" s="68" t="s">
        <v>8</v>
      </c>
      <c r="D55" s="69" t="s">
        <v>71</v>
      </c>
      <c r="E55" s="70">
        <v>44691</v>
      </c>
      <c r="F55" s="68" t="s">
        <v>575</v>
      </c>
      <c r="G55" s="70"/>
      <c r="H55" s="68" t="s">
        <v>555</v>
      </c>
      <c r="I55" s="70">
        <v>44691</v>
      </c>
      <c r="J55" s="74">
        <v>1518555.3</v>
      </c>
      <c r="K55" s="74">
        <v>0</v>
      </c>
      <c r="L55" s="74">
        <v>35000</v>
      </c>
      <c r="M55" s="74">
        <v>1483555.3</v>
      </c>
    </row>
    <row r="56" spans="1:13">
      <c r="A56" s="65" t="s">
        <v>562</v>
      </c>
      <c r="B56" s="65" t="s">
        <v>554</v>
      </c>
      <c r="C56" s="65" t="s">
        <v>6</v>
      </c>
      <c r="D56" s="66" t="s">
        <v>72</v>
      </c>
      <c r="E56" s="67">
        <v>44696</v>
      </c>
      <c r="F56" s="65"/>
      <c r="G56" s="67"/>
      <c r="H56" s="65" t="s">
        <v>555</v>
      </c>
      <c r="I56" s="67"/>
      <c r="J56" s="73">
        <v>1483555.3</v>
      </c>
      <c r="K56" s="73">
        <v>1297027.55</v>
      </c>
      <c r="L56" s="73">
        <v>0</v>
      </c>
      <c r="M56" s="73">
        <v>2780582.85</v>
      </c>
    </row>
    <row r="57" spans="1:13">
      <c r="A57" s="68" t="s">
        <v>562</v>
      </c>
      <c r="B57" s="68" t="s">
        <v>554</v>
      </c>
      <c r="C57" s="68" t="s">
        <v>6</v>
      </c>
      <c r="D57" s="69" t="s">
        <v>73</v>
      </c>
      <c r="E57" s="70">
        <v>44699</v>
      </c>
      <c r="F57" s="68"/>
      <c r="G57" s="70"/>
      <c r="H57" s="68" t="s">
        <v>555</v>
      </c>
      <c r="I57" s="70"/>
      <c r="J57" s="74">
        <v>2780582.85</v>
      </c>
      <c r="K57" s="74">
        <v>133434.55</v>
      </c>
      <c r="L57" s="74">
        <v>0</v>
      </c>
      <c r="M57" s="74">
        <v>2914017.4</v>
      </c>
    </row>
    <row r="58" spans="1:13">
      <c r="A58" s="65" t="s">
        <v>562</v>
      </c>
      <c r="B58" s="65" t="s">
        <v>554</v>
      </c>
      <c r="C58" s="65" t="s">
        <v>7</v>
      </c>
      <c r="D58" s="66" t="s">
        <v>74</v>
      </c>
      <c r="E58" s="67">
        <v>44699</v>
      </c>
      <c r="F58" s="65" t="s">
        <v>574</v>
      </c>
      <c r="G58" s="67">
        <v>44554</v>
      </c>
      <c r="H58" s="65" t="s">
        <v>555</v>
      </c>
      <c r="I58" s="67"/>
      <c r="J58" s="73">
        <v>2914017.4</v>
      </c>
      <c r="K58" s="73">
        <v>0</v>
      </c>
      <c r="L58" s="73">
        <v>28206.35</v>
      </c>
      <c r="M58" s="73">
        <v>2885811.05</v>
      </c>
    </row>
    <row r="59" spans="1:13">
      <c r="A59" s="68" t="s">
        <v>562</v>
      </c>
      <c r="B59" s="68" t="s">
        <v>554</v>
      </c>
      <c r="C59" s="68" t="s">
        <v>6</v>
      </c>
      <c r="D59" s="69" t="s">
        <v>75</v>
      </c>
      <c r="E59" s="70">
        <v>44700</v>
      </c>
      <c r="F59" s="68"/>
      <c r="G59" s="70"/>
      <c r="H59" s="68" t="s">
        <v>555</v>
      </c>
      <c r="I59" s="70"/>
      <c r="J59" s="74">
        <v>2885811.05</v>
      </c>
      <c r="K59" s="74">
        <v>143375.33</v>
      </c>
      <c r="L59" s="74">
        <v>0</v>
      </c>
      <c r="M59" s="74">
        <v>3029186.38</v>
      </c>
    </row>
    <row r="60" spans="1:13">
      <c r="A60" s="65" t="s">
        <v>562</v>
      </c>
      <c r="B60" s="65" t="s">
        <v>554</v>
      </c>
      <c r="C60" s="65" t="s">
        <v>6</v>
      </c>
      <c r="D60" s="66" t="s">
        <v>76</v>
      </c>
      <c r="E60" s="67">
        <v>44701</v>
      </c>
      <c r="F60" s="65"/>
      <c r="G60" s="67"/>
      <c r="H60" s="65" t="s">
        <v>555</v>
      </c>
      <c r="I60" s="67"/>
      <c r="J60" s="73">
        <v>3029186.38</v>
      </c>
      <c r="K60" s="73">
        <v>152239.16</v>
      </c>
      <c r="L60" s="73">
        <v>0</v>
      </c>
      <c r="M60" s="73">
        <v>3181425.54</v>
      </c>
    </row>
    <row r="61" spans="1:13">
      <c r="A61" s="68" t="s">
        <v>562</v>
      </c>
      <c r="B61" s="68" t="s">
        <v>554</v>
      </c>
      <c r="C61" s="68" t="s">
        <v>6</v>
      </c>
      <c r="D61" s="69" t="s">
        <v>77</v>
      </c>
      <c r="E61" s="70">
        <v>44702</v>
      </c>
      <c r="F61" s="68"/>
      <c r="G61" s="70"/>
      <c r="H61" s="68" t="s">
        <v>555</v>
      </c>
      <c r="I61" s="70"/>
      <c r="J61" s="74">
        <v>3181425.54</v>
      </c>
      <c r="K61" s="74">
        <v>241313.84</v>
      </c>
      <c r="L61" s="74">
        <v>0</v>
      </c>
      <c r="M61" s="74">
        <v>3422739.38</v>
      </c>
    </row>
    <row r="62" spans="1:13">
      <c r="A62" s="65" t="s">
        <v>562</v>
      </c>
      <c r="B62" s="65" t="s">
        <v>554</v>
      </c>
      <c r="C62" s="65" t="s">
        <v>6</v>
      </c>
      <c r="D62" s="66" t="s">
        <v>78</v>
      </c>
      <c r="E62" s="67">
        <v>44704</v>
      </c>
      <c r="F62" s="65"/>
      <c r="G62" s="67"/>
      <c r="H62" s="65" t="s">
        <v>555</v>
      </c>
      <c r="I62" s="67"/>
      <c r="J62" s="73">
        <v>3422739.38</v>
      </c>
      <c r="K62" s="73">
        <v>144574.22</v>
      </c>
      <c r="L62" s="73">
        <v>0</v>
      </c>
      <c r="M62" s="73">
        <v>3567313.6</v>
      </c>
    </row>
    <row r="63" spans="1:13">
      <c r="A63" s="68" t="s">
        <v>556</v>
      </c>
      <c r="B63" s="68" t="s">
        <v>554</v>
      </c>
      <c r="C63" s="68" t="s">
        <v>8</v>
      </c>
      <c r="D63" s="69" t="s">
        <v>79</v>
      </c>
      <c r="E63" s="70">
        <v>44704</v>
      </c>
      <c r="F63" s="68" t="s">
        <v>576</v>
      </c>
      <c r="G63" s="70"/>
      <c r="H63" s="68" t="s">
        <v>555</v>
      </c>
      <c r="I63" s="70">
        <v>44704</v>
      </c>
      <c r="J63" s="74">
        <v>3567313.6</v>
      </c>
      <c r="K63" s="74">
        <v>0</v>
      </c>
      <c r="L63" s="74">
        <v>160499</v>
      </c>
      <c r="M63" s="74">
        <v>3406814.6</v>
      </c>
    </row>
    <row r="64" spans="1:13">
      <c r="A64" s="65" t="s">
        <v>562</v>
      </c>
      <c r="B64" s="65" t="s">
        <v>554</v>
      </c>
      <c r="C64" s="65" t="s">
        <v>6</v>
      </c>
      <c r="D64" s="66" t="s">
        <v>80</v>
      </c>
      <c r="E64" s="67">
        <v>44705</v>
      </c>
      <c r="F64" s="65"/>
      <c r="G64" s="67"/>
      <c r="H64" s="65" t="s">
        <v>555</v>
      </c>
      <c r="I64" s="67"/>
      <c r="J64" s="73">
        <v>3406814.6</v>
      </c>
      <c r="K64" s="73">
        <v>128603.68</v>
      </c>
      <c r="L64" s="73">
        <v>0</v>
      </c>
      <c r="M64" s="73">
        <v>3535418.28</v>
      </c>
    </row>
    <row r="65" spans="1:13">
      <c r="A65" s="68" t="s">
        <v>556</v>
      </c>
      <c r="B65" s="68" t="s">
        <v>554</v>
      </c>
      <c r="C65" s="68" t="s">
        <v>8</v>
      </c>
      <c r="D65" s="69" t="s">
        <v>81</v>
      </c>
      <c r="E65" s="70">
        <v>44705</v>
      </c>
      <c r="F65" s="68" t="s">
        <v>577</v>
      </c>
      <c r="G65" s="70"/>
      <c r="H65" s="68" t="s">
        <v>555</v>
      </c>
      <c r="I65" s="70">
        <v>44705</v>
      </c>
      <c r="J65" s="74">
        <v>3535418.28</v>
      </c>
      <c r="K65" s="74">
        <v>0</v>
      </c>
      <c r="L65" s="74">
        <v>77838</v>
      </c>
      <c r="M65" s="74">
        <v>3457580.28</v>
      </c>
    </row>
    <row r="66" spans="1:13">
      <c r="A66" s="65" t="s">
        <v>556</v>
      </c>
      <c r="B66" s="65" t="s">
        <v>554</v>
      </c>
      <c r="C66" s="65" t="s">
        <v>8</v>
      </c>
      <c r="D66" s="66" t="s">
        <v>82</v>
      </c>
      <c r="E66" s="67">
        <v>44706</v>
      </c>
      <c r="F66" s="65" t="s">
        <v>578</v>
      </c>
      <c r="G66" s="67"/>
      <c r="H66" s="65" t="s">
        <v>555</v>
      </c>
      <c r="I66" s="67">
        <v>44706</v>
      </c>
      <c r="J66" s="73">
        <v>3457580.28</v>
      </c>
      <c r="K66" s="73">
        <v>0</v>
      </c>
      <c r="L66" s="73">
        <v>68271</v>
      </c>
      <c r="M66" s="73">
        <v>3389309.28</v>
      </c>
    </row>
    <row r="67" spans="1:13">
      <c r="A67" s="68" t="s">
        <v>556</v>
      </c>
      <c r="B67" s="68" t="s">
        <v>554</v>
      </c>
      <c r="C67" s="68" t="s">
        <v>8</v>
      </c>
      <c r="D67" s="69" t="s">
        <v>83</v>
      </c>
      <c r="E67" s="70">
        <v>44707</v>
      </c>
      <c r="F67" s="68" t="s">
        <v>579</v>
      </c>
      <c r="G67" s="70"/>
      <c r="H67" s="68" t="s">
        <v>555</v>
      </c>
      <c r="I67" s="70">
        <v>44707</v>
      </c>
      <c r="J67" s="74">
        <v>3389309.28</v>
      </c>
      <c r="K67" s="74">
        <v>0</v>
      </c>
      <c r="L67" s="74">
        <v>105881</v>
      </c>
      <c r="M67" s="74">
        <v>3283428.28</v>
      </c>
    </row>
    <row r="68" spans="1:13">
      <c r="A68" s="65" t="s">
        <v>562</v>
      </c>
      <c r="B68" s="65" t="s">
        <v>554</v>
      </c>
      <c r="C68" s="65" t="s">
        <v>6</v>
      </c>
      <c r="D68" s="66" t="s">
        <v>84</v>
      </c>
      <c r="E68" s="67">
        <v>44708</v>
      </c>
      <c r="F68" s="65"/>
      <c r="G68" s="67"/>
      <c r="H68" s="65" t="s">
        <v>555</v>
      </c>
      <c r="I68" s="67"/>
      <c r="J68" s="73">
        <v>3283428.28</v>
      </c>
      <c r="K68" s="73">
        <v>60776.03</v>
      </c>
      <c r="L68" s="73">
        <v>0</v>
      </c>
      <c r="M68" s="73">
        <v>3344204.31</v>
      </c>
    </row>
    <row r="69" spans="1:13">
      <c r="A69" s="68" t="s">
        <v>562</v>
      </c>
      <c r="B69" s="68" t="s">
        <v>554</v>
      </c>
      <c r="C69" s="68" t="s">
        <v>6</v>
      </c>
      <c r="D69" s="69" t="s">
        <v>85</v>
      </c>
      <c r="E69" s="70">
        <v>44709</v>
      </c>
      <c r="F69" s="68"/>
      <c r="G69" s="70"/>
      <c r="H69" s="68" t="s">
        <v>555</v>
      </c>
      <c r="I69" s="70"/>
      <c r="J69" s="74">
        <v>3344204.31</v>
      </c>
      <c r="K69" s="74">
        <v>83984.04</v>
      </c>
      <c r="L69" s="74">
        <v>0</v>
      </c>
      <c r="M69" s="74">
        <v>3428188.35</v>
      </c>
    </row>
    <row r="70" spans="1:13">
      <c r="A70" s="65" t="s">
        <v>562</v>
      </c>
      <c r="B70" s="65" t="s">
        <v>554</v>
      </c>
      <c r="C70" s="65" t="s">
        <v>6</v>
      </c>
      <c r="D70" s="66" t="s">
        <v>86</v>
      </c>
      <c r="E70" s="67">
        <v>44710</v>
      </c>
      <c r="F70" s="65"/>
      <c r="G70" s="67"/>
      <c r="H70" s="65" t="s">
        <v>555</v>
      </c>
      <c r="I70" s="67"/>
      <c r="J70" s="73">
        <v>3428188.35</v>
      </c>
      <c r="K70" s="73">
        <v>100081.1</v>
      </c>
      <c r="L70" s="73">
        <v>0</v>
      </c>
      <c r="M70" s="73">
        <v>3528269.45</v>
      </c>
    </row>
    <row r="71" spans="1:13">
      <c r="A71" s="68" t="s">
        <v>562</v>
      </c>
      <c r="B71" s="68" t="s">
        <v>554</v>
      </c>
      <c r="C71" s="68" t="s">
        <v>6</v>
      </c>
      <c r="D71" s="69" t="s">
        <v>87</v>
      </c>
      <c r="E71" s="70">
        <v>44711</v>
      </c>
      <c r="F71" s="68"/>
      <c r="G71" s="70"/>
      <c r="H71" s="68" t="s">
        <v>555</v>
      </c>
      <c r="I71" s="70"/>
      <c r="J71" s="74">
        <v>3528269.45</v>
      </c>
      <c r="K71" s="74">
        <v>40852.93</v>
      </c>
      <c r="L71" s="74">
        <v>0</v>
      </c>
      <c r="M71" s="74">
        <v>3569122.38</v>
      </c>
    </row>
    <row r="72" spans="1:13">
      <c r="A72" s="65" t="s">
        <v>556</v>
      </c>
      <c r="B72" s="65" t="s">
        <v>554</v>
      </c>
      <c r="C72" s="65" t="s">
        <v>8</v>
      </c>
      <c r="D72" s="66" t="s">
        <v>88</v>
      </c>
      <c r="E72" s="67">
        <v>44711</v>
      </c>
      <c r="F72" s="65" t="s">
        <v>580</v>
      </c>
      <c r="G72" s="67"/>
      <c r="H72" s="65" t="s">
        <v>555</v>
      </c>
      <c r="I72" s="67">
        <v>44711</v>
      </c>
      <c r="J72" s="73">
        <v>3569122.38</v>
      </c>
      <c r="K72" s="73">
        <v>0</v>
      </c>
      <c r="L72" s="73">
        <v>265034</v>
      </c>
      <c r="M72" s="73">
        <v>3304088.38</v>
      </c>
    </row>
    <row r="73" spans="1:13">
      <c r="A73" s="68" t="s">
        <v>556</v>
      </c>
      <c r="B73" s="68" t="s">
        <v>554</v>
      </c>
      <c r="C73" s="68" t="s">
        <v>8</v>
      </c>
      <c r="D73" s="69" t="s">
        <v>89</v>
      </c>
      <c r="E73" s="70">
        <v>44712</v>
      </c>
      <c r="F73" s="68" t="s">
        <v>581</v>
      </c>
      <c r="G73" s="70"/>
      <c r="H73" s="68" t="s">
        <v>555</v>
      </c>
      <c r="I73" s="70">
        <v>44712</v>
      </c>
      <c r="J73" s="74">
        <v>3304088.38</v>
      </c>
      <c r="K73" s="74">
        <v>0</v>
      </c>
      <c r="L73" s="74">
        <v>35107</v>
      </c>
      <c r="M73" s="74">
        <v>3268981.38</v>
      </c>
    </row>
    <row r="74" spans="1:13">
      <c r="A74" s="65" t="s">
        <v>556</v>
      </c>
      <c r="B74" s="65" t="s">
        <v>554</v>
      </c>
      <c r="C74" s="65" t="s">
        <v>8</v>
      </c>
      <c r="D74" s="66" t="s">
        <v>90</v>
      </c>
      <c r="E74" s="67">
        <v>44714</v>
      </c>
      <c r="F74" s="65" t="s">
        <v>582</v>
      </c>
      <c r="G74" s="67"/>
      <c r="H74" s="65" t="s">
        <v>555</v>
      </c>
      <c r="I74" s="67">
        <v>44714</v>
      </c>
      <c r="J74" s="73">
        <v>3268981.38</v>
      </c>
      <c r="K74" s="73">
        <v>0</v>
      </c>
      <c r="L74" s="73">
        <v>45496</v>
      </c>
      <c r="M74" s="73">
        <v>3223485.38</v>
      </c>
    </row>
    <row r="75" spans="1:13">
      <c r="A75" s="68" t="s">
        <v>556</v>
      </c>
      <c r="B75" s="68" t="s">
        <v>554</v>
      </c>
      <c r="C75" s="68" t="s">
        <v>8</v>
      </c>
      <c r="D75" s="69" t="s">
        <v>91</v>
      </c>
      <c r="E75" s="70">
        <v>44715</v>
      </c>
      <c r="F75" s="68" t="s">
        <v>583</v>
      </c>
      <c r="G75" s="70"/>
      <c r="H75" s="68" t="s">
        <v>555</v>
      </c>
      <c r="I75" s="70">
        <v>44715</v>
      </c>
      <c r="J75" s="74">
        <v>3223485.38</v>
      </c>
      <c r="K75" s="74">
        <v>0</v>
      </c>
      <c r="L75" s="74">
        <v>106699</v>
      </c>
      <c r="M75" s="74">
        <v>3116786.38</v>
      </c>
    </row>
    <row r="76" spans="1:13">
      <c r="A76" s="65" t="s">
        <v>556</v>
      </c>
      <c r="B76" s="65" t="s">
        <v>554</v>
      </c>
      <c r="C76" s="65" t="s">
        <v>8</v>
      </c>
      <c r="D76" s="66" t="s">
        <v>92</v>
      </c>
      <c r="E76" s="67">
        <v>44716</v>
      </c>
      <c r="F76" s="65" t="s">
        <v>584</v>
      </c>
      <c r="G76" s="67"/>
      <c r="H76" s="65" t="s">
        <v>555</v>
      </c>
      <c r="I76" s="67">
        <v>44716</v>
      </c>
      <c r="J76" s="73">
        <v>3116786.38</v>
      </c>
      <c r="K76" s="73">
        <v>0</v>
      </c>
      <c r="L76" s="73">
        <v>89692</v>
      </c>
      <c r="M76" s="73">
        <v>3027094.38</v>
      </c>
    </row>
    <row r="77" spans="1:13">
      <c r="A77" s="68" t="s">
        <v>556</v>
      </c>
      <c r="B77" s="68" t="s">
        <v>554</v>
      </c>
      <c r="C77" s="68" t="s">
        <v>8</v>
      </c>
      <c r="D77" s="69" t="s">
        <v>93</v>
      </c>
      <c r="E77" s="70">
        <v>44718</v>
      </c>
      <c r="F77" s="68" t="s">
        <v>585</v>
      </c>
      <c r="G77" s="70"/>
      <c r="H77" s="68" t="s">
        <v>555</v>
      </c>
      <c r="I77" s="70">
        <v>44718</v>
      </c>
      <c r="J77" s="74">
        <v>3027094.38</v>
      </c>
      <c r="K77" s="74">
        <v>0</v>
      </c>
      <c r="L77" s="74">
        <v>147157</v>
      </c>
      <c r="M77" s="74">
        <v>2879937.38</v>
      </c>
    </row>
    <row r="78" spans="1:13">
      <c r="A78" s="65" t="s">
        <v>556</v>
      </c>
      <c r="B78" s="65" t="s">
        <v>554</v>
      </c>
      <c r="C78" s="65" t="s">
        <v>8</v>
      </c>
      <c r="D78" s="66" t="s">
        <v>94</v>
      </c>
      <c r="E78" s="67">
        <v>44719</v>
      </c>
      <c r="F78" s="65" t="s">
        <v>586</v>
      </c>
      <c r="G78" s="67"/>
      <c r="H78" s="65" t="s">
        <v>555</v>
      </c>
      <c r="I78" s="67">
        <v>44719</v>
      </c>
      <c r="J78" s="73">
        <v>2879937.38</v>
      </c>
      <c r="K78" s="73">
        <v>0</v>
      </c>
      <c r="L78" s="73">
        <v>68401</v>
      </c>
      <c r="M78" s="73">
        <v>2811536.38</v>
      </c>
    </row>
    <row r="79" spans="1:13">
      <c r="A79" s="68" t="s">
        <v>562</v>
      </c>
      <c r="B79" s="68" t="s">
        <v>554</v>
      </c>
      <c r="C79" s="68" t="s">
        <v>6</v>
      </c>
      <c r="D79" s="69" t="s">
        <v>95</v>
      </c>
      <c r="E79" s="70">
        <v>44721</v>
      </c>
      <c r="F79" s="68"/>
      <c r="G79" s="70"/>
      <c r="H79" s="68" t="s">
        <v>555</v>
      </c>
      <c r="I79" s="70"/>
      <c r="J79" s="74">
        <v>2811536.38</v>
      </c>
      <c r="K79" s="74">
        <v>51619.58</v>
      </c>
      <c r="L79" s="74">
        <v>0</v>
      </c>
      <c r="M79" s="74">
        <v>2863155.96</v>
      </c>
    </row>
    <row r="80" spans="1:13">
      <c r="A80" s="65" t="s">
        <v>562</v>
      </c>
      <c r="B80" s="65" t="s">
        <v>554</v>
      </c>
      <c r="C80" s="65" t="s">
        <v>6</v>
      </c>
      <c r="D80" s="66" t="s">
        <v>96</v>
      </c>
      <c r="E80" s="67">
        <v>44722</v>
      </c>
      <c r="F80" s="65"/>
      <c r="G80" s="67"/>
      <c r="H80" s="65" t="s">
        <v>555</v>
      </c>
      <c r="I80" s="67"/>
      <c r="J80" s="73">
        <v>2863155.96</v>
      </c>
      <c r="K80" s="73">
        <v>54324.13</v>
      </c>
      <c r="L80" s="73">
        <v>0</v>
      </c>
      <c r="M80" s="73">
        <v>2917480.09</v>
      </c>
    </row>
    <row r="81" spans="1:13">
      <c r="A81" s="68" t="s">
        <v>556</v>
      </c>
      <c r="B81" s="68" t="s">
        <v>554</v>
      </c>
      <c r="C81" s="68" t="s">
        <v>8</v>
      </c>
      <c r="D81" s="69" t="s">
        <v>97</v>
      </c>
      <c r="E81" s="70">
        <v>44722</v>
      </c>
      <c r="F81" s="68" t="s">
        <v>587</v>
      </c>
      <c r="G81" s="70"/>
      <c r="H81" s="68" t="s">
        <v>555</v>
      </c>
      <c r="I81" s="70">
        <v>44722</v>
      </c>
      <c r="J81" s="74">
        <v>2917480.09</v>
      </c>
      <c r="K81" s="74">
        <v>0</v>
      </c>
      <c r="L81" s="74">
        <v>127018</v>
      </c>
      <c r="M81" s="74">
        <v>2790462.09</v>
      </c>
    </row>
    <row r="82" spans="1:13">
      <c r="A82" s="65" t="s">
        <v>562</v>
      </c>
      <c r="B82" s="65" t="s">
        <v>554</v>
      </c>
      <c r="C82" s="65" t="s">
        <v>6</v>
      </c>
      <c r="D82" s="66" t="s">
        <v>98</v>
      </c>
      <c r="E82" s="67">
        <v>44723</v>
      </c>
      <c r="F82" s="65"/>
      <c r="G82" s="67"/>
      <c r="H82" s="65" t="s">
        <v>555</v>
      </c>
      <c r="I82" s="67"/>
      <c r="J82" s="73">
        <v>2790462.09</v>
      </c>
      <c r="K82" s="73">
        <v>64437.55</v>
      </c>
      <c r="L82" s="73">
        <v>0</v>
      </c>
      <c r="M82" s="73">
        <v>2854899.64</v>
      </c>
    </row>
    <row r="83" spans="1:13">
      <c r="A83" s="68" t="s">
        <v>562</v>
      </c>
      <c r="B83" s="68" t="s">
        <v>554</v>
      </c>
      <c r="C83" s="68" t="s">
        <v>6</v>
      </c>
      <c r="D83" s="69" t="s">
        <v>99</v>
      </c>
      <c r="E83" s="70">
        <v>44723</v>
      </c>
      <c r="F83" s="68"/>
      <c r="G83" s="70"/>
      <c r="H83" s="68" t="s">
        <v>555</v>
      </c>
      <c r="I83" s="70"/>
      <c r="J83" s="74">
        <v>2854899.64</v>
      </c>
      <c r="K83" s="74">
        <v>58198.21</v>
      </c>
      <c r="L83" s="74">
        <v>0</v>
      </c>
      <c r="M83" s="74">
        <v>2913097.85</v>
      </c>
    </row>
    <row r="84" spans="1:13">
      <c r="A84" s="65" t="s">
        <v>556</v>
      </c>
      <c r="B84" s="65" t="s">
        <v>554</v>
      </c>
      <c r="C84" s="65" t="s">
        <v>8</v>
      </c>
      <c r="D84" s="66" t="s">
        <v>100</v>
      </c>
      <c r="E84" s="67">
        <v>44725</v>
      </c>
      <c r="F84" s="65" t="s">
        <v>588</v>
      </c>
      <c r="G84" s="67"/>
      <c r="H84" s="65" t="s">
        <v>555</v>
      </c>
      <c r="I84" s="67">
        <v>44725</v>
      </c>
      <c r="J84" s="73">
        <v>2913097.85</v>
      </c>
      <c r="K84" s="73">
        <v>0</v>
      </c>
      <c r="L84" s="73">
        <v>128060</v>
      </c>
      <c r="M84" s="73">
        <v>2785037.85</v>
      </c>
    </row>
    <row r="85" spans="1:13">
      <c r="A85" s="68" t="s">
        <v>556</v>
      </c>
      <c r="B85" s="68" t="s">
        <v>554</v>
      </c>
      <c r="C85" s="68" t="s">
        <v>8</v>
      </c>
      <c r="D85" s="69" t="s">
        <v>101</v>
      </c>
      <c r="E85" s="70">
        <v>44726</v>
      </c>
      <c r="F85" s="68" t="s">
        <v>589</v>
      </c>
      <c r="G85" s="70"/>
      <c r="H85" s="68" t="s">
        <v>555</v>
      </c>
      <c r="I85" s="70">
        <v>44726</v>
      </c>
      <c r="J85" s="74">
        <v>2785037.85</v>
      </c>
      <c r="K85" s="74">
        <v>0</v>
      </c>
      <c r="L85" s="74">
        <v>193789</v>
      </c>
      <c r="M85" s="74">
        <v>2591248.85</v>
      </c>
    </row>
    <row r="86" spans="1:13">
      <c r="A86" s="65" t="s">
        <v>556</v>
      </c>
      <c r="B86" s="65" t="s">
        <v>554</v>
      </c>
      <c r="C86" s="65" t="s">
        <v>8</v>
      </c>
      <c r="D86" s="66" t="s">
        <v>102</v>
      </c>
      <c r="E86" s="67">
        <v>44727</v>
      </c>
      <c r="F86" s="65" t="s">
        <v>590</v>
      </c>
      <c r="G86" s="67"/>
      <c r="H86" s="65" t="s">
        <v>555</v>
      </c>
      <c r="I86" s="67">
        <v>44727</v>
      </c>
      <c r="J86" s="73">
        <v>2591248.85</v>
      </c>
      <c r="K86" s="73">
        <v>0</v>
      </c>
      <c r="L86" s="73">
        <v>36308</v>
      </c>
      <c r="M86" s="73">
        <v>2554940.85</v>
      </c>
    </row>
    <row r="87" spans="1:13">
      <c r="A87" s="68" t="s">
        <v>562</v>
      </c>
      <c r="B87" s="68" t="s">
        <v>554</v>
      </c>
      <c r="C87" s="68" t="s">
        <v>6</v>
      </c>
      <c r="D87" s="69" t="s">
        <v>103</v>
      </c>
      <c r="E87" s="70">
        <v>44728</v>
      </c>
      <c r="F87" s="68"/>
      <c r="G87" s="70"/>
      <c r="H87" s="68" t="s">
        <v>555</v>
      </c>
      <c r="I87" s="70"/>
      <c r="J87" s="74">
        <v>2554940.85</v>
      </c>
      <c r="K87" s="74">
        <v>64965.49</v>
      </c>
      <c r="L87" s="74">
        <v>0</v>
      </c>
      <c r="M87" s="74">
        <v>2619906.34</v>
      </c>
    </row>
    <row r="88" spans="1:13">
      <c r="A88" s="65" t="s">
        <v>562</v>
      </c>
      <c r="B88" s="65" t="s">
        <v>554</v>
      </c>
      <c r="C88" s="65" t="s">
        <v>6</v>
      </c>
      <c r="D88" s="66" t="s">
        <v>104</v>
      </c>
      <c r="E88" s="67">
        <v>44729</v>
      </c>
      <c r="F88" s="65"/>
      <c r="G88" s="67"/>
      <c r="H88" s="65" t="s">
        <v>555</v>
      </c>
      <c r="I88" s="67"/>
      <c r="J88" s="73">
        <v>2619906.34</v>
      </c>
      <c r="K88" s="73">
        <v>77250.64</v>
      </c>
      <c r="L88" s="73">
        <v>0</v>
      </c>
      <c r="M88" s="73">
        <v>2697156.98</v>
      </c>
    </row>
    <row r="89" spans="1:13">
      <c r="A89" s="68" t="s">
        <v>556</v>
      </c>
      <c r="B89" s="68" t="s">
        <v>554</v>
      </c>
      <c r="C89" s="68" t="s">
        <v>8</v>
      </c>
      <c r="D89" s="69" t="s">
        <v>105</v>
      </c>
      <c r="E89" s="70">
        <v>44729</v>
      </c>
      <c r="F89" s="68" t="s">
        <v>591</v>
      </c>
      <c r="G89" s="70"/>
      <c r="H89" s="68" t="s">
        <v>555</v>
      </c>
      <c r="I89" s="70">
        <v>44729</v>
      </c>
      <c r="J89" s="74">
        <v>2697156.98</v>
      </c>
      <c r="K89" s="74">
        <v>0</v>
      </c>
      <c r="L89" s="74">
        <v>56014</v>
      </c>
      <c r="M89" s="74">
        <v>2641142.98</v>
      </c>
    </row>
    <row r="90" spans="1:13">
      <c r="A90" s="65" t="s">
        <v>562</v>
      </c>
      <c r="B90" s="65" t="s">
        <v>554</v>
      </c>
      <c r="C90" s="65" t="s">
        <v>6</v>
      </c>
      <c r="D90" s="66" t="s">
        <v>106</v>
      </c>
      <c r="E90" s="67">
        <v>44732</v>
      </c>
      <c r="F90" s="65"/>
      <c r="G90" s="67"/>
      <c r="H90" s="65" t="s">
        <v>555</v>
      </c>
      <c r="I90" s="67"/>
      <c r="J90" s="73">
        <v>2641142.98</v>
      </c>
      <c r="K90" s="73">
        <v>90379.39</v>
      </c>
      <c r="L90" s="73">
        <v>0</v>
      </c>
      <c r="M90" s="73">
        <v>2731522.37</v>
      </c>
    </row>
    <row r="91" spans="1:13">
      <c r="A91" s="68" t="s">
        <v>556</v>
      </c>
      <c r="B91" s="68" t="s">
        <v>554</v>
      </c>
      <c r="C91" s="68" t="s">
        <v>8</v>
      </c>
      <c r="D91" s="69" t="s">
        <v>107</v>
      </c>
      <c r="E91" s="70">
        <v>44733</v>
      </c>
      <c r="F91" s="68" t="s">
        <v>592</v>
      </c>
      <c r="G91" s="70"/>
      <c r="H91" s="68" t="s">
        <v>555</v>
      </c>
      <c r="I91" s="70">
        <v>44733</v>
      </c>
      <c r="J91" s="74">
        <v>2731522.37</v>
      </c>
      <c r="K91" s="74">
        <v>0</v>
      </c>
      <c r="L91" s="74">
        <v>227793</v>
      </c>
      <c r="M91" s="74">
        <v>2503729.37</v>
      </c>
    </row>
    <row r="92" spans="1:13">
      <c r="A92" s="65" t="s">
        <v>562</v>
      </c>
      <c r="B92" s="65" t="s">
        <v>554</v>
      </c>
      <c r="C92" s="65" t="s">
        <v>6</v>
      </c>
      <c r="D92" s="66" t="s">
        <v>108</v>
      </c>
      <c r="E92" s="67">
        <v>44734</v>
      </c>
      <c r="F92" s="65"/>
      <c r="G92" s="67"/>
      <c r="H92" s="65" t="s">
        <v>555</v>
      </c>
      <c r="I92" s="67"/>
      <c r="J92" s="73">
        <v>2503729.37</v>
      </c>
      <c r="K92" s="73">
        <v>78034.71</v>
      </c>
      <c r="L92" s="73">
        <v>0</v>
      </c>
      <c r="M92" s="73">
        <v>2581764.08</v>
      </c>
    </row>
    <row r="93" spans="1:13">
      <c r="A93" s="68" t="s">
        <v>562</v>
      </c>
      <c r="B93" s="68" t="s">
        <v>554</v>
      </c>
      <c r="C93" s="68" t="s">
        <v>6</v>
      </c>
      <c r="D93" s="69" t="s">
        <v>109</v>
      </c>
      <c r="E93" s="70">
        <v>44735</v>
      </c>
      <c r="F93" s="68"/>
      <c r="G93" s="70"/>
      <c r="H93" s="68" t="s">
        <v>555</v>
      </c>
      <c r="I93" s="70"/>
      <c r="J93" s="74">
        <v>2581764.08</v>
      </c>
      <c r="K93" s="74">
        <v>166629.41</v>
      </c>
      <c r="L93" s="74">
        <v>0</v>
      </c>
      <c r="M93" s="74">
        <v>2748393.49</v>
      </c>
    </row>
    <row r="94" spans="1:13">
      <c r="A94" s="65" t="s">
        <v>562</v>
      </c>
      <c r="B94" s="65" t="s">
        <v>554</v>
      </c>
      <c r="C94" s="65" t="s">
        <v>6</v>
      </c>
      <c r="D94" s="66" t="s">
        <v>110</v>
      </c>
      <c r="E94" s="67">
        <v>44736</v>
      </c>
      <c r="F94" s="65"/>
      <c r="G94" s="67"/>
      <c r="H94" s="65" t="s">
        <v>555</v>
      </c>
      <c r="I94" s="67"/>
      <c r="J94" s="73">
        <v>2748393.49</v>
      </c>
      <c r="K94" s="73">
        <v>77972.8</v>
      </c>
      <c r="L94" s="73">
        <v>0</v>
      </c>
      <c r="M94" s="73">
        <v>2826366.29</v>
      </c>
    </row>
    <row r="95" spans="1:13">
      <c r="A95" s="68" t="s">
        <v>562</v>
      </c>
      <c r="B95" s="68" t="s">
        <v>554</v>
      </c>
      <c r="C95" s="68" t="s">
        <v>6</v>
      </c>
      <c r="D95" s="69" t="s">
        <v>111</v>
      </c>
      <c r="E95" s="70">
        <v>44737</v>
      </c>
      <c r="F95" s="68"/>
      <c r="G95" s="70"/>
      <c r="H95" s="68" t="s">
        <v>555</v>
      </c>
      <c r="I95" s="70"/>
      <c r="J95" s="74">
        <v>2826366.29</v>
      </c>
      <c r="K95" s="74">
        <v>56465.77</v>
      </c>
      <c r="L95" s="74">
        <v>0</v>
      </c>
      <c r="M95" s="74">
        <v>2882832.06</v>
      </c>
    </row>
    <row r="96" spans="1:13">
      <c r="A96" s="65" t="s">
        <v>562</v>
      </c>
      <c r="B96" s="65" t="s">
        <v>554</v>
      </c>
      <c r="C96" s="65" t="s">
        <v>6</v>
      </c>
      <c r="D96" s="66" t="s">
        <v>112</v>
      </c>
      <c r="E96" s="67">
        <v>44740</v>
      </c>
      <c r="F96" s="65"/>
      <c r="G96" s="67"/>
      <c r="H96" s="65" t="s">
        <v>555</v>
      </c>
      <c r="I96" s="67"/>
      <c r="J96" s="73">
        <v>2882832.06</v>
      </c>
      <c r="K96" s="73">
        <v>69766.14</v>
      </c>
      <c r="L96" s="73">
        <v>0</v>
      </c>
      <c r="M96" s="73">
        <v>2952598.2</v>
      </c>
    </row>
    <row r="97" spans="1:13">
      <c r="A97" s="68" t="s">
        <v>556</v>
      </c>
      <c r="B97" s="68" t="s">
        <v>554</v>
      </c>
      <c r="C97" s="68" t="s">
        <v>8</v>
      </c>
      <c r="D97" s="69" t="s">
        <v>113</v>
      </c>
      <c r="E97" s="70">
        <v>44740</v>
      </c>
      <c r="F97" s="68" t="s">
        <v>593</v>
      </c>
      <c r="G97" s="70"/>
      <c r="H97" s="68" t="s">
        <v>555</v>
      </c>
      <c r="I97" s="70">
        <v>44740</v>
      </c>
      <c r="J97" s="74">
        <v>2952598.2</v>
      </c>
      <c r="K97" s="74">
        <v>0</v>
      </c>
      <c r="L97" s="74">
        <v>300000</v>
      </c>
      <c r="M97" s="74">
        <v>2652598.2</v>
      </c>
    </row>
    <row r="98" spans="1:13">
      <c r="A98" s="65" t="s">
        <v>562</v>
      </c>
      <c r="B98" s="65" t="s">
        <v>554</v>
      </c>
      <c r="C98" s="65" t="s">
        <v>6</v>
      </c>
      <c r="D98" s="66" t="s">
        <v>114</v>
      </c>
      <c r="E98" s="67">
        <v>44742</v>
      </c>
      <c r="F98" s="65"/>
      <c r="G98" s="67"/>
      <c r="H98" s="65" t="s">
        <v>555</v>
      </c>
      <c r="I98" s="67"/>
      <c r="J98" s="73">
        <v>2652598.2</v>
      </c>
      <c r="K98" s="73">
        <v>229314.49</v>
      </c>
      <c r="L98" s="73">
        <v>0</v>
      </c>
      <c r="M98" s="73">
        <v>2881912.69</v>
      </c>
    </row>
    <row r="99" spans="1:13">
      <c r="A99" s="68" t="s">
        <v>556</v>
      </c>
      <c r="B99" s="68" t="s">
        <v>554</v>
      </c>
      <c r="C99" s="68" t="s">
        <v>8</v>
      </c>
      <c r="D99" s="69" t="s">
        <v>115</v>
      </c>
      <c r="E99" s="70">
        <v>44743</v>
      </c>
      <c r="F99" s="68" t="s">
        <v>594</v>
      </c>
      <c r="G99" s="70"/>
      <c r="H99" s="68" t="s">
        <v>555</v>
      </c>
      <c r="I99" s="70">
        <v>44743</v>
      </c>
      <c r="J99" s="74">
        <v>2881912.69</v>
      </c>
      <c r="K99" s="74">
        <v>0</v>
      </c>
      <c r="L99" s="74">
        <v>100000</v>
      </c>
      <c r="M99" s="74">
        <v>2781912.69</v>
      </c>
    </row>
    <row r="100" spans="1:13">
      <c r="A100" s="65" t="s">
        <v>562</v>
      </c>
      <c r="B100" s="65" t="s">
        <v>554</v>
      </c>
      <c r="C100" s="65" t="s">
        <v>6</v>
      </c>
      <c r="D100" s="66" t="s">
        <v>116</v>
      </c>
      <c r="E100" s="67">
        <v>44744</v>
      </c>
      <c r="F100" s="65"/>
      <c r="G100" s="67"/>
      <c r="H100" s="65" t="s">
        <v>555</v>
      </c>
      <c r="I100" s="67"/>
      <c r="J100" s="73">
        <v>2781912.69</v>
      </c>
      <c r="K100" s="73">
        <v>78631.95</v>
      </c>
      <c r="L100" s="73">
        <v>0</v>
      </c>
      <c r="M100" s="73">
        <v>2860544.64</v>
      </c>
    </row>
    <row r="101" spans="1:13">
      <c r="A101" s="68" t="s">
        <v>562</v>
      </c>
      <c r="B101" s="68" t="s">
        <v>554</v>
      </c>
      <c r="C101" s="68" t="s">
        <v>6</v>
      </c>
      <c r="D101" s="69" t="s">
        <v>117</v>
      </c>
      <c r="E101" s="70">
        <v>44746</v>
      </c>
      <c r="F101" s="68"/>
      <c r="G101" s="70"/>
      <c r="H101" s="68" t="s">
        <v>555</v>
      </c>
      <c r="I101" s="70"/>
      <c r="J101" s="74">
        <v>2860544.64</v>
      </c>
      <c r="K101" s="74">
        <v>72406.44</v>
      </c>
      <c r="L101" s="74">
        <v>0</v>
      </c>
      <c r="M101" s="74">
        <v>2932951.08</v>
      </c>
    </row>
    <row r="102" spans="1:13">
      <c r="A102" s="65" t="s">
        <v>556</v>
      </c>
      <c r="B102" s="65" t="s">
        <v>554</v>
      </c>
      <c r="C102" s="65" t="s">
        <v>8</v>
      </c>
      <c r="D102" s="66" t="s">
        <v>118</v>
      </c>
      <c r="E102" s="67">
        <v>44746</v>
      </c>
      <c r="F102" s="65" t="s">
        <v>595</v>
      </c>
      <c r="G102" s="67"/>
      <c r="H102" s="65" t="s">
        <v>555</v>
      </c>
      <c r="I102" s="67">
        <v>44746</v>
      </c>
      <c r="J102" s="73">
        <v>2932951.08</v>
      </c>
      <c r="K102" s="73">
        <v>0</v>
      </c>
      <c r="L102" s="73">
        <v>220613</v>
      </c>
      <c r="M102" s="73">
        <v>2712338.08</v>
      </c>
    </row>
    <row r="103" spans="1:13">
      <c r="A103" s="68" t="s">
        <v>562</v>
      </c>
      <c r="B103" s="68" t="s">
        <v>554</v>
      </c>
      <c r="C103" s="68" t="s">
        <v>6</v>
      </c>
      <c r="D103" s="69" t="s">
        <v>119</v>
      </c>
      <c r="E103" s="70">
        <v>44747</v>
      </c>
      <c r="F103" s="68"/>
      <c r="G103" s="70"/>
      <c r="H103" s="68" t="s">
        <v>555</v>
      </c>
      <c r="I103" s="70"/>
      <c r="J103" s="74">
        <v>2712338.08</v>
      </c>
      <c r="K103" s="74">
        <v>80675.53</v>
      </c>
      <c r="L103" s="74">
        <v>0</v>
      </c>
      <c r="M103" s="74">
        <v>2793013.61</v>
      </c>
    </row>
    <row r="104" spans="1:13">
      <c r="A104" s="65" t="s">
        <v>562</v>
      </c>
      <c r="B104" s="65" t="s">
        <v>554</v>
      </c>
      <c r="C104" s="65" t="s">
        <v>6</v>
      </c>
      <c r="D104" s="66" t="s">
        <v>120</v>
      </c>
      <c r="E104" s="67">
        <v>44748</v>
      </c>
      <c r="F104" s="65"/>
      <c r="G104" s="67"/>
      <c r="H104" s="65" t="s">
        <v>555</v>
      </c>
      <c r="I104" s="67"/>
      <c r="J104" s="73">
        <v>2793013.61</v>
      </c>
      <c r="K104" s="73">
        <v>128682.92</v>
      </c>
      <c r="L104" s="73">
        <v>0</v>
      </c>
      <c r="M104" s="73">
        <v>2921696.53</v>
      </c>
    </row>
    <row r="105" spans="1:13">
      <c r="A105" s="68" t="s">
        <v>556</v>
      </c>
      <c r="B105" s="68" t="s">
        <v>554</v>
      </c>
      <c r="C105" s="68" t="s">
        <v>8</v>
      </c>
      <c r="D105" s="69" t="s">
        <v>121</v>
      </c>
      <c r="E105" s="70">
        <v>44749</v>
      </c>
      <c r="F105" s="68" t="s">
        <v>596</v>
      </c>
      <c r="G105" s="70"/>
      <c r="H105" s="68" t="s">
        <v>555</v>
      </c>
      <c r="I105" s="70">
        <v>44749</v>
      </c>
      <c r="J105" s="74">
        <v>2921696.53</v>
      </c>
      <c r="K105" s="74">
        <v>0</v>
      </c>
      <c r="L105" s="74">
        <v>85271</v>
      </c>
      <c r="M105" s="74">
        <v>2836425.53</v>
      </c>
    </row>
    <row r="106" spans="1:13">
      <c r="A106" s="65" t="s">
        <v>562</v>
      </c>
      <c r="B106" s="65" t="s">
        <v>554</v>
      </c>
      <c r="C106" s="65" t="s">
        <v>6</v>
      </c>
      <c r="D106" s="66" t="s">
        <v>122</v>
      </c>
      <c r="E106" s="67">
        <v>44750</v>
      </c>
      <c r="F106" s="65"/>
      <c r="G106" s="67"/>
      <c r="H106" s="65" t="s">
        <v>555</v>
      </c>
      <c r="I106" s="67"/>
      <c r="J106" s="73">
        <v>2836425.53</v>
      </c>
      <c r="K106" s="73">
        <v>149859.54</v>
      </c>
      <c r="L106" s="73">
        <v>0</v>
      </c>
      <c r="M106" s="73">
        <v>2986285.07</v>
      </c>
    </row>
    <row r="107" spans="1:13">
      <c r="A107" s="68" t="s">
        <v>556</v>
      </c>
      <c r="B107" s="68" t="s">
        <v>554</v>
      </c>
      <c r="C107" s="68" t="s">
        <v>8</v>
      </c>
      <c r="D107" s="69" t="s">
        <v>123</v>
      </c>
      <c r="E107" s="70">
        <v>44750</v>
      </c>
      <c r="F107" s="68" t="s">
        <v>597</v>
      </c>
      <c r="G107" s="70"/>
      <c r="H107" s="68" t="s">
        <v>555</v>
      </c>
      <c r="I107" s="70">
        <v>44750</v>
      </c>
      <c r="J107" s="74">
        <v>2986285.07</v>
      </c>
      <c r="K107" s="74">
        <v>0</v>
      </c>
      <c r="L107" s="74">
        <v>45830</v>
      </c>
      <c r="M107" s="74">
        <v>2940455.07</v>
      </c>
    </row>
    <row r="108" spans="1:13">
      <c r="A108" s="65" t="s">
        <v>562</v>
      </c>
      <c r="B108" s="65" t="s">
        <v>554</v>
      </c>
      <c r="C108" s="65" t="s">
        <v>6</v>
      </c>
      <c r="D108" s="66" t="s">
        <v>124</v>
      </c>
      <c r="E108" s="67">
        <v>44753</v>
      </c>
      <c r="F108" s="65"/>
      <c r="G108" s="67"/>
      <c r="H108" s="65" t="s">
        <v>555</v>
      </c>
      <c r="I108" s="67"/>
      <c r="J108" s="73">
        <v>2940455.07</v>
      </c>
      <c r="K108" s="73">
        <v>97385.49</v>
      </c>
      <c r="L108" s="73">
        <v>0</v>
      </c>
      <c r="M108" s="73">
        <v>3037840.56</v>
      </c>
    </row>
    <row r="109" spans="1:13">
      <c r="A109" s="68" t="s">
        <v>556</v>
      </c>
      <c r="B109" s="68" t="s">
        <v>554</v>
      </c>
      <c r="C109" s="68" t="s">
        <v>8</v>
      </c>
      <c r="D109" s="69" t="s">
        <v>125</v>
      </c>
      <c r="E109" s="70">
        <v>44753</v>
      </c>
      <c r="F109" s="68" t="s">
        <v>598</v>
      </c>
      <c r="G109" s="70"/>
      <c r="H109" s="68" t="s">
        <v>555</v>
      </c>
      <c r="I109" s="70">
        <v>44753</v>
      </c>
      <c r="J109" s="74">
        <v>3037840.56</v>
      </c>
      <c r="K109" s="74">
        <v>0</v>
      </c>
      <c r="L109" s="74">
        <v>81173</v>
      </c>
      <c r="M109" s="74">
        <v>2956667.56</v>
      </c>
    </row>
    <row r="110" spans="1:13">
      <c r="A110" s="65" t="s">
        <v>556</v>
      </c>
      <c r="B110" s="65" t="s">
        <v>554</v>
      </c>
      <c r="C110" s="65" t="s">
        <v>8</v>
      </c>
      <c r="D110" s="66" t="s">
        <v>126</v>
      </c>
      <c r="E110" s="67">
        <v>44754</v>
      </c>
      <c r="F110" s="65" t="s">
        <v>599</v>
      </c>
      <c r="G110" s="67"/>
      <c r="H110" s="65" t="s">
        <v>555</v>
      </c>
      <c r="I110" s="67">
        <v>44754</v>
      </c>
      <c r="J110" s="73">
        <v>2956667.56</v>
      </c>
      <c r="K110" s="73">
        <v>0</v>
      </c>
      <c r="L110" s="73">
        <v>186658</v>
      </c>
      <c r="M110" s="73">
        <v>2770009.56</v>
      </c>
    </row>
    <row r="111" spans="1:13">
      <c r="A111" s="68" t="s">
        <v>562</v>
      </c>
      <c r="B111" s="68" t="s">
        <v>554</v>
      </c>
      <c r="C111" s="68" t="s">
        <v>6</v>
      </c>
      <c r="D111" s="69" t="s">
        <v>127</v>
      </c>
      <c r="E111" s="70">
        <v>44755</v>
      </c>
      <c r="F111" s="68"/>
      <c r="G111" s="70"/>
      <c r="H111" s="68" t="s">
        <v>555</v>
      </c>
      <c r="I111" s="70"/>
      <c r="J111" s="74">
        <v>2770009.56</v>
      </c>
      <c r="K111" s="74">
        <v>76444.12</v>
      </c>
      <c r="L111" s="74">
        <v>0</v>
      </c>
      <c r="M111" s="74">
        <v>2846453.68</v>
      </c>
    </row>
    <row r="112" spans="1:13">
      <c r="A112" s="65" t="s">
        <v>556</v>
      </c>
      <c r="B112" s="65" t="s">
        <v>554</v>
      </c>
      <c r="C112" s="65" t="s">
        <v>8</v>
      </c>
      <c r="D112" s="66" t="s">
        <v>128</v>
      </c>
      <c r="E112" s="67">
        <v>44755</v>
      </c>
      <c r="F112" s="65" t="s">
        <v>600</v>
      </c>
      <c r="G112" s="67"/>
      <c r="H112" s="65" t="s">
        <v>555</v>
      </c>
      <c r="I112" s="67">
        <v>44755</v>
      </c>
      <c r="J112" s="73">
        <v>2846453.68</v>
      </c>
      <c r="K112" s="73">
        <v>0</v>
      </c>
      <c r="L112" s="73">
        <v>89202</v>
      </c>
      <c r="M112" s="73">
        <v>2757251.68</v>
      </c>
    </row>
    <row r="113" spans="1:13">
      <c r="A113" s="68" t="s">
        <v>562</v>
      </c>
      <c r="B113" s="68" t="s">
        <v>554</v>
      </c>
      <c r="C113" s="68" t="s">
        <v>6</v>
      </c>
      <c r="D113" s="69" t="s">
        <v>129</v>
      </c>
      <c r="E113" s="70">
        <v>44756</v>
      </c>
      <c r="F113" s="68"/>
      <c r="G113" s="70"/>
      <c r="H113" s="68" t="s">
        <v>555</v>
      </c>
      <c r="I113" s="70"/>
      <c r="J113" s="74">
        <v>2757251.68</v>
      </c>
      <c r="K113" s="74">
        <v>60364.5</v>
      </c>
      <c r="L113" s="74">
        <v>0</v>
      </c>
      <c r="M113" s="74">
        <v>2817616.18</v>
      </c>
    </row>
    <row r="114" spans="1:13">
      <c r="A114" s="65" t="s">
        <v>556</v>
      </c>
      <c r="B114" s="65" t="s">
        <v>554</v>
      </c>
      <c r="C114" s="65" t="s">
        <v>8</v>
      </c>
      <c r="D114" s="66" t="s">
        <v>130</v>
      </c>
      <c r="E114" s="67">
        <v>44757</v>
      </c>
      <c r="F114" s="65" t="s">
        <v>601</v>
      </c>
      <c r="G114" s="67"/>
      <c r="H114" s="65" t="s">
        <v>555</v>
      </c>
      <c r="I114" s="67">
        <v>44757</v>
      </c>
      <c r="J114" s="73">
        <v>2817616.18</v>
      </c>
      <c r="K114" s="73">
        <v>0</v>
      </c>
      <c r="L114" s="73">
        <v>86286</v>
      </c>
      <c r="M114" s="73">
        <v>2731330.18</v>
      </c>
    </row>
    <row r="115" spans="1:13">
      <c r="A115" s="68" t="s">
        <v>562</v>
      </c>
      <c r="B115" s="68" t="s">
        <v>554</v>
      </c>
      <c r="C115" s="68" t="s">
        <v>6</v>
      </c>
      <c r="D115" s="69" t="s">
        <v>131</v>
      </c>
      <c r="E115" s="70">
        <v>44758</v>
      </c>
      <c r="F115" s="68"/>
      <c r="G115" s="70"/>
      <c r="H115" s="68" t="s">
        <v>555</v>
      </c>
      <c r="I115" s="70"/>
      <c r="J115" s="74">
        <v>2731330.18</v>
      </c>
      <c r="K115" s="74">
        <v>117127.8</v>
      </c>
      <c r="L115" s="74">
        <v>0</v>
      </c>
      <c r="M115" s="74">
        <v>2848457.98</v>
      </c>
    </row>
    <row r="116" spans="1:13">
      <c r="A116" s="65" t="s">
        <v>562</v>
      </c>
      <c r="B116" s="65" t="s">
        <v>554</v>
      </c>
      <c r="C116" s="65" t="s">
        <v>6</v>
      </c>
      <c r="D116" s="66" t="s">
        <v>132</v>
      </c>
      <c r="E116" s="67">
        <v>44760</v>
      </c>
      <c r="F116" s="65"/>
      <c r="G116" s="67"/>
      <c r="H116" s="65" t="s">
        <v>555</v>
      </c>
      <c r="I116" s="67"/>
      <c r="J116" s="73">
        <v>2848457.98</v>
      </c>
      <c r="K116" s="73">
        <v>59172.78</v>
      </c>
      <c r="L116" s="73">
        <v>0</v>
      </c>
      <c r="M116" s="73">
        <v>2907630.76</v>
      </c>
    </row>
    <row r="117" spans="1:13">
      <c r="A117" s="68" t="s">
        <v>556</v>
      </c>
      <c r="B117" s="68" t="s">
        <v>554</v>
      </c>
      <c r="C117" s="68" t="s">
        <v>8</v>
      </c>
      <c r="D117" s="69" t="s">
        <v>133</v>
      </c>
      <c r="E117" s="70">
        <v>44760</v>
      </c>
      <c r="F117" s="68" t="s">
        <v>602</v>
      </c>
      <c r="G117" s="70"/>
      <c r="H117" s="68" t="s">
        <v>555</v>
      </c>
      <c r="I117" s="70">
        <v>44760</v>
      </c>
      <c r="J117" s="74">
        <v>2907630.76</v>
      </c>
      <c r="K117" s="74">
        <v>0</v>
      </c>
      <c r="L117" s="74">
        <v>225322</v>
      </c>
      <c r="M117" s="74">
        <v>2682308.76</v>
      </c>
    </row>
    <row r="118" spans="1:13">
      <c r="A118" s="65" t="s">
        <v>556</v>
      </c>
      <c r="B118" s="65" t="s">
        <v>554</v>
      </c>
      <c r="C118" s="65" t="s">
        <v>8</v>
      </c>
      <c r="D118" s="66" t="s">
        <v>134</v>
      </c>
      <c r="E118" s="67">
        <v>44762</v>
      </c>
      <c r="F118" s="65" t="s">
        <v>603</v>
      </c>
      <c r="G118" s="67"/>
      <c r="H118" s="65" t="s">
        <v>555</v>
      </c>
      <c r="I118" s="67">
        <v>44762</v>
      </c>
      <c r="J118" s="73">
        <v>2682308.76</v>
      </c>
      <c r="K118" s="73">
        <v>0</v>
      </c>
      <c r="L118" s="73">
        <v>41225</v>
      </c>
      <c r="M118" s="73">
        <v>2641083.76</v>
      </c>
    </row>
    <row r="119" spans="1:13">
      <c r="A119" s="68" t="s">
        <v>562</v>
      </c>
      <c r="B119" s="68" t="s">
        <v>554</v>
      </c>
      <c r="C119" s="68" t="s">
        <v>6</v>
      </c>
      <c r="D119" s="69" t="s">
        <v>135</v>
      </c>
      <c r="E119" s="70">
        <v>44763</v>
      </c>
      <c r="F119" s="68"/>
      <c r="G119" s="70"/>
      <c r="H119" s="68" t="s">
        <v>555</v>
      </c>
      <c r="I119" s="70"/>
      <c r="J119" s="74">
        <v>2641083.76</v>
      </c>
      <c r="K119" s="74">
        <v>118434.21</v>
      </c>
      <c r="L119" s="74">
        <v>0</v>
      </c>
      <c r="M119" s="74">
        <v>2759517.97</v>
      </c>
    </row>
    <row r="120" spans="1:13">
      <c r="A120" s="65" t="s">
        <v>556</v>
      </c>
      <c r="B120" s="65" t="s">
        <v>554</v>
      </c>
      <c r="C120" s="65" t="s">
        <v>8</v>
      </c>
      <c r="D120" s="66" t="s">
        <v>136</v>
      </c>
      <c r="E120" s="67">
        <v>44764</v>
      </c>
      <c r="F120" s="65" t="s">
        <v>604</v>
      </c>
      <c r="G120" s="67"/>
      <c r="H120" s="65" t="s">
        <v>555</v>
      </c>
      <c r="I120" s="67">
        <v>44764</v>
      </c>
      <c r="J120" s="73">
        <v>2759517.97</v>
      </c>
      <c r="K120" s="73">
        <v>0</v>
      </c>
      <c r="L120" s="73">
        <v>52509</v>
      </c>
      <c r="M120" s="73">
        <v>2707008.97</v>
      </c>
    </row>
    <row r="121" spans="1:13">
      <c r="A121" s="68" t="s">
        <v>562</v>
      </c>
      <c r="B121" s="68" t="s">
        <v>554</v>
      </c>
      <c r="C121" s="68" t="s">
        <v>6</v>
      </c>
      <c r="D121" s="69" t="s">
        <v>137</v>
      </c>
      <c r="E121" s="70">
        <v>44765</v>
      </c>
      <c r="F121" s="68"/>
      <c r="G121" s="70"/>
      <c r="H121" s="68" t="s">
        <v>555</v>
      </c>
      <c r="I121" s="70"/>
      <c r="J121" s="74">
        <v>2707008.97</v>
      </c>
      <c r="K121" s="74">
        <v>167474.88</v>
      </c>
      <c r="L121" s="74">
        <v>0</v>
      </c>
      <c r="M121" s="74">
        <v>2874483.85</v>
      </c>
    </row>
    <row r="122" spans="1:13">
      <c r="A122" s="65" t="s">
        <v>562</v>
      </c>
      <c r="B122" s="65" t="s">
        <v>554</v>
      </c>
      <c r="C122" s="65" t="s">
        <v>6</v>
      </c>
      <c r="D122" s="66" t="s">
        <v>138</v>
      </c>
      <c r="E122" s="67">
        <v>44768</v>
      </c>
      <c r="F122" s="65"/>
      <c r="G122" s="67"/>
      <c r="H122" s="65" t="s">
        <v>555</v>
      </c>
      <c r="I122" s="67"/>
      <c r="J122" s="73">
        <v>2874483.85</v>
      </c>
      <c r="K122" s="73">
        <v>69604.63</v>
      </c>
      <c r="L122" s="73">
        <v>0</v>
      </c>
      <c r="M122" s="73">
        <v>2944088.48</v>
      </c>
    </row>
    <row r="123" spans="1:13">
      <c r="A123" s="68" t="s">
        <v>556</v>
      </c>
      <c r="B123" s="68" t="s">
        <v>554</v>
      </c>
      <c r="C123" s="68" t="s">
        <v>8</v>
      </c>
      <c r="D123" s="69" t="s">
        <v>139</v>
      </c>
      <c r="E123" s="70">
        <v>44768</v>
      </c>
      <c r="F123" s="68" t="s">
        <v>605</v>
      </c>
      <c r="G123" s="70"/>
      <c r="H123" s="68" t="s">
        <v>555</v>
      </c>
      <c r="I123" s="70">
        <v>44768</v>
      </c>
      <c r="J123" s="74">
        <v>2944088.48</v>
      </c>
      <c r="K123" s="74">
        <v>0</v>
      </c>
      <c r="L123" s="74">
        <v>218183</v>
      </c>
      <c r="M123" s="74">
        <v>2725905.48</v>
      </c>
    </row>
    <row r="124" spans="1:13">
      <c r="A124" s="65" t="s">
        <v>562</v>
      </c>
      <c r="B124" s="65" t="s">
        <v>554</v>
      </c>
      <c r="C124" s="65" t="s">
        <v>6</v>
      </c>
      <c r="D124" s="66" t="s">
        <v>140</v>
      </c>
      <c r="E124" s="67">
        <v>44769</v>
      </c>
      <c r="F124" s="65"/>
      <c r="G124" s="67"/>
      <c r="H124" s="65" t="s">
        <v>555</v>
      </c>
      <c r="I124" s="67"/>
      <c r="J124" s="73">
        <v>2725905.48</v>
      </c>
      <c r="K124" s="73">
        <v>38104.7</v>
      </c>
      <c r="L124" s="73">
        <v>0</v>
      </c>
      <c r="M124" s="73">
        <v>2764010.18</v>
      </c>
    </row>
    <row r="125" spans="1:13">
      <c r="A125" s="68" t="s">
        <v>556</v>
      </c>
      <c r="B125" s="68" t="s">
        <v>554</v>
      </c>
      <c r="C125" s="68" t="s">
        <v>8</v>
      </c>
      <c r="D125" s="69" t="s">
        <v>141</v>
      </c>
      <c r="E125" s="70">
        <v>44769</v>
      </c>
      <c r="F125" s="68" t="s">
        <v>606</v>
      </c>
      <c r="G125" s="70"/>
      <c r="H125" s="68" t="s">
        <v>555</v>
      </c>
      <c r="I125" s="70">
        <v>44769</v>
      </c>
      <c r="J125" s="74">
        <v>2764010.18</v>
      </c>
      <c r="K125" s="74">
        <v>0</v>
      </c>
      <c r="L125" s="74">
        <v>71922</v>
      </c>
      <c r="M125" s="74">
        <v>2692088.18</v>
      </c>
    </row>
    <row r="126" spans="1:13">
      <c r="A126" s="65" t="s">
        <v>562</v>
      </c>
      <c r="B126" s="65" t="s">
        <v>554</v>
      </c>
      <c r="C126" s="65" t="s">
        <v>6</v>
      </c>
      <c r="D126" s="66" t="s">
        <v>142</v>
      </c>
      <c r="E126" s="67">
        <v>44772</v>
      </c>
      <c r="F126" s="65"/>
      <c r="G126" s="67"/>
      <c r="H126" s="65" t="s">
        <v>555</v>
      </c>
      <c r="I126" s="67"/>
      <c r="J126" s="73">
        <v>2692088.18</v>
      </c>
      <c r="K126" s="73">
        <v>123003.81</v>
      </c>
      <c r="L126" s="73">
        <v>0</v>
      </c>
      <c r="M126" s="73">
        <v>2815091.99</v>
      </c>
    </row>
    <row r="127" spans="1:13">
      <c r="A127" s="68" t="s">
        <v>556</v>
      </c>
      <c r="B127" s="68" t="s">
        <v>554</v>
      </c>
      <c r="C127" s="68" t="s">
        <v>8</v>
      </c>
      <c r="D127" s="69" t="s">
        <v>143</v>
      </c>
      <c r="E127" s="70">
        <v>44772</v>
      </c>
      <c r="F127" s="68" t="s">
        <v>607</v>
      </c>
      <c r="G127" s="70"/>
      <c r="H127" s="68" t="s">
        <v>555</v>
      </c>
      <c r="I127" s="70">
        <v>44772</v>
      </c>
      <c r="J127" s="74">
        <v>2815091.99</v>
      </c>
      <c r="K127" s="74">
        <v>0</v>
      </c>
      <c r="L127" s="74">
        <v>35524</v>
      </c>
      <c r="M127" s="74">
        <v>2779567.99</v>
      </c>
    </row>
    <row r="128" spans="1:13">
      <c r="A128" s="65" t="s">
        <v>556</v>
      </c>
      <c r="B128" s="65" t="s">
        <v>554</v>
      </c>
      <c r="C128" s="65" t="s">
        <v>8</v>
      </c>
      <c r="D128" s="66" t="s">
        <v>144</v>
      </c>
      <c r="E128" s="67">
        <v>44774</v>
      </c>
      <c r="F128" s="65" t="s">
        <v>608</v>
      </c>
      <c r="G128" s="67"/>
      <c r="H128" s="65" t="s">
        <v>555</v>
      </c>
      <c r="I128" s="67">
        <v>44774</v>
      </c>
      <c r="J128" s="73">
        <v>2779567.99</v>
      </c>
      <c r="K128" s="73">
        <v>0</v>
      </c>
      <c r="L128" s="73">
        <v>144255</v>
      </c>
      <c r="M128" s="73">
        <v>2635312.99</v>
      </c>
    </row>
    <row r="129" spans="1:13">
      <c r="A129" s="68" t="s">
        <v>562</v>
      </c>
      <c r="B129" s="68" t="s">
        <v>554</v>
      </c>
      <c r="C129" s="68" t="s">
        <v>6</v>
      </c>
      <c r="D129" s="69" t="s">
        <v>145</v>
      </c>
      <c r="E129" s="70">
        <v>44775</v>
      </c>
      <c r="F129" s="68"/>
      <c r="G129" s="70"/>
      <c r="H129" s="68" t="s">
        <v>555</v>
      </c>
      <c r="I129" s="70"/>
      <c r="J129" s="74">
        <v>2635312.99</v>
      </c>
      <c r="K129" s="74">
        <v>92866.44</v>
      </c>
      <c r="L129" s="74">
        <v>0</v>
      </c>
      <c r="M129" s="74">
        <v>2728179.43</v>
      </c>
    </row>
    <row r="130" spans="1:13">
      <c r="A130" s="65" t="s">
        <v>556</v>
      </c>
      <c r="B130" s="65" t="s">
        <v>554</v>
      </c>
      <c r="C130" s="65" t="s">
        <v>8</v>
      </c>
      <c r="D130" s="66" t="s">
        <v>146</v>
      </c>
      <c r="E130" s="67">
        <v>44775</v>
      </c>
      <c r="F130" s="65" t="s">
        <v>609</v>
      </c>
      <c r="G130" s="67"/>
      <c r="H130" s="65" t="s">
        <v>555</v>
      </c>
      <c r="I130" s="67">
        <v>44775</v>
      </c>
      <c r="J130" s="73">
        <v>2728179.43</v>
      </c>
      <c r="K130" s="73">
        <v>0</v>
      </c>
      <c r="L130" s="73">
        <v>118521</v>
      </c>
      <c r="M130" s="73">
        <v>2609658.43</v>
      </c>
    </row>
    <row r="131" spans="1:13">
      <c r="A131" s="68" t="s">
        <v>562</v>
      </c>
      <c r="B131" s="68" t="s">
        <v>554</v>
      </c>
      <c r="C131" s="68" t="s">
        <v>6</v>
      </c>
      <c r="D131" s="69" t="s">
        <v>147</v>
      </c>
      <c r="E131" s="70">
        <v>44777</v>
      </c>
      <c r="F131" s="68"/>
      <c r="G131" s="70"/>
      <c r="H131" s="68" t="s">
        <v>555</v>
      </c>
      <c r="I131" s="70"/>
      <c r="J131" s="74">
        <v>2609658.43</v>
      </c>
      <c r="K131" s="74">
        <v>416957.51</v>
      </c>
      <c r="L131" s="74">
        <v>0</v>
      </c>
      <c r="M131" s="74">
        <v>3026615.94</v>
      </c>
    </row>
    <row r="132" spans="1:13">
      <c r="A132" s="65" t="s">
        <v>556</v>
      </c>
      <c r="B132" s="65" t="s">
        <v>554</v>
      </c>
      <c r="C132" s="65" t="s">
        <v>8</v>
      </c>
      <c r="D132" s="66" t="s">
        <v>148</v>
      </c>
      <c r="E132" s="67">
        <v>44777</v>
      </c>
      <c r="F132" s="65" t="s">
        <v>610</v>
      </c>
      <c r="G132" s="67"/>
      <c r="H132" s="65" t="s">
        <v>555</v>
      </c>
      <c r="I132" s="67">
        <v>44777</v>
      </c>
      <c r="J132" s="73">
        <v>3026615.94</v>
      </c>
      <c r="K132" s="73">
        <v>0</v>
      </c>
      <c r="L132" s="73">
        <v>97048</v>
      </c>
      <c r="M132" s="73">
        <v>2929567.94</v>
      </c>
    </row>
    <row r="133" spans="1:13">
      <c r="A133" s="68" t="s">
        <v>562</v>
      </c>
      <c r="B133" s="68" t="s">
        <v>554</v>
      </c>
      <c r="C133" s="68" t="s">
        <v>6</v>
      </c>
      <c r="D133" s="69" t="s">
        <v>149</v>
      </c>
      <c r="E133" s="70">
        <v>44778</v>
      </c>
      <c r="F133" s="68"/>
      <c r="G133" s="70"/>
      <c r="H133" s="68" t="s">
        <v>555</v>
      </c>
      <c r="I133" s="70"/>
      <c r="J133" s="74">
        <v>2929567.94</v>
      </c>
      <c r="K133" s="74">
        <v>199360.12</v>
      </c>
      <c r="L133" s="74">
        <v>0</v>
      </c>
      <c r="M133" s="74">
        <v>3128928.06</v>
      </c>
    </row>
    <row r="134" spans="1:13">
      <c r="A134" s="65" t="s">
        <v>556</v>
      </c>
      <c r="B134" s="65" t="s">
        <v>554</v>
      </c>
      <c r="C134" s="65" t="s">
        <v>8</v>
      </c>
      <c r="D134" s="66" t="s">
        <v>150</v>
      </c>
      <c r="E134" s="67">
        <v>44778</v>
      </c>
      <c r="F134" s="65" t="s">
        <v>611</v>
      </c>
      <c r="G134" s="67"/>
      <c r="H134" s="65" t="s">
        <v>555</v>
      </c>
      <c r="I134" s="67">
        <v>44778</v>
      </c>
      <c r="J134" s="73">
        <v>3128928.06</v>
      </c>
      <c r="K134" s="73">
        <v>0</v>
      </c>
      <c r="L134" s="73">
        <v>105864</v>
      </c>
      <c r="M134" s="73">
        <v>3023064.06</v>
      </c>
    </row>
    <row r="135" spans="1:13">
      <c r="A135" s="68" t="s">
        <v>556</v>
      </c>
      <c r="B135" s="68" t="s">
        <v>554</v>
      </c>
      <c r="C135" s="68" t="s">
        <v>8</v>
      </c>
      <c r="D135" s="69" t="s">
        <v>151</v>
      </c>
      <c r="E135" s="70">
        <v>44781</v>
      </c>
      <c r="F135" s="68" t="s">
        <v>612</v>
      </c>
      <c r="G135" s="70"/>
      <c r="H135" s="68" t="s">
        <v>555</v>
      </c>
      <c r="I135" s="70">
        <v>44781</v>
      </c>
      <c r="J135" s="74">
        <v>3023064.06</v>
      </c>
      <c r="K135" s="74">
        <v>0</v>
      </c>
      <c r="L135" s="74">
        <v>100000</v>
      </c>
      <c r="M135" s="74">
        <v>2923064.06</v>
      </c>
    </row>
    <row r="136" spans="1:13">
      <c r="A136" s="65" t="s">
        <v>562</v>
      </c>
      <c r="B136" s="65" t="s">
        <v>554</v>
      </c>
      <c r="C136" s="65" t="s">
        <v>6</v>
      </c>
      <c r="D136" s="66" t="s">
        <v>152</v>
      </c>
      <c r="E136" s="67">
        <v>44782</v>
      </c>
      <c r="F136" s="65"/>
      <c r="G136" s="67"/>
      <c r="H136" s="65" t="s">
        <v>555</v>
      </c>
      <c r="I136" s="67"/>
      <c r="J136" s="73">
        <v>2923064.06</v>
      </c>
      <c r="K136" s="73">
        <v>74277.42</v>
      </c>
      <c r="L136" s="73">
        <v>0</v>
      </c>
      <c r="M136" s="73">
        <v>2997341.48</v>
      </c>
    </row>
    <row r="137" spans="1:13">
      <c r="A137" s="68" t="s">
        <v>556</v>
      </c>
      <c r="B137" s="68" t="s">
        <v>554</v>
      </c>
      <c r="C137" s="68" t="s">
        <v>8</v>
      </c>
      <c r="D137" s="69" t="s">
        <v>153</v>
      </c>
      <c r="E137" s="70">
        <v>44783</v>
      </c>
      <c r="F137" s="68" t="s">
        <v>613</v>
      </c>
      <c r="G137" s="70"/>
      <c r="H137" s="68" t="s">
        <v>555</v>
      </c>
      <c r="I137" s="70">
        <v>44783</v>
      </c>
      <c r="J137" s="74">
        <v>2997341.48</v>
      </c>
      <c r="K137" s="74">
        <v>0</v>
      </c>
      <c r="L137" s="74">
        <v>150000</v>
      </c>
      <c r="M137" s="74">
        <v>2847341.48</v>
      </c>
    </row>
    <row r="138" spans="1:13">
      <c r="A138" s="65" t="s">
        <v>562</v>
      </c>
      <c r="B138" s="65" t="s">
        <v>554</v>
      </c>
      <c r="C138" s="65" t="s">
        <v>6</v>
      </c>
      <c r="D138" s="66" t="s">
        <v>154</v>
      </c>
      <c r="E138" s="67">
        <v>44785</v>
      </c>
      <c r="F138" s="65"/>
      <c r="G138" s="67"/>
      <c r="H138" s="65" t="s">
        <v>555</v>
      </c>
      <c r="I138" s="67"/>
      <c r="J138" s="73">
        <v>2847341.48</v>
      </c>
      <c r="K138" s="73">
        <v>125108.8</v>
      </c>
      <c r="L138" s="73">
        <v>0</v>
      </c>
      <c r="M138" s="73">
        <v>2972450.28</v>
      </c>
    </row>
    <row r="139" spans="1:13">
      <c r="A139" s="68" t="s">
        <v>556</v>
      </c>
      <c r="B139" s="68" t="s">
        <v>554</v>
      </c>
      <c r="C139" s="68" t="s">
        <v>8</v>
      </c>
      <c r="D139" s="69" t="s">
        <v>155</v>
      </c>
      <c r="E139" s="70">
        <v>44785</v>
      </c>
      <c r="F139" s="68" t="s">
        <v>614</v>
      </c>
      <c r="G139" s="70"/>
      <c r="H139" s="68" t="s">
        <v>555</v>
      </c>
      <c r="I139" s="70">
        <v>44785</v>
      </c>
      <c r="J139" s="74">
        <v>2972450.28</v>
      </c>
      <c r="K139" s="74">
        <v>0</v>
      </c>
      <c r="L139" s="74">
        <v>50000</v>
      </c>
      <c r="M139" s="74">
        <v>2922450.28</v>
      </c>
    </row>
    <row r="140" spans="1:13">
      <c r="A140" s="65" t="s">
        <v>556</v>
      </c>
      <c r="B140" s="65" t="s">
        <v>554</v>
      </c>
      <c r="C140" s="65" t="s">
        <v>8</v>
      </c>
      <c r="D140" s="66" t="s">
        <v>156</v>
      </c>
      <c r="E140" s="67">
        <v>44790</v>
      </c>
      <c r="F140" s="65" t="s">
        <v>615</v>
      </c>
      <c r="G140" s="67"/>
      <c r="H140" s="65" t="s">
        <v>555</v>
      </c>
      <c r="I140" s="67">
        <v>44790</v>
      </c>
      <c r="J140" s="73">
        <v>2922450.28</v>
      </c>
      <c r="K140" s="73">
        <v>0</v>
      </c>
      <c r="L140" s="73">
        <v>300000</v>
      </c>
      <c r="M140" s="73">
        <v>2622450.28</v>
      </c>
    </row>
    <row r="141" spans="1:13">
      <c r="A141" s="68" t="s">
        <v>556</v>
      </c>
      <c r="B141" s="68" t="s">
        <v>554</v>
      </c>
      <c r="C141" s="68" t="s">
        <v>8</v>
      </c>
      <c r="D141" s="69" t="s">
        <v>157</v>
      </c>
      <c r="E141" s="70">
        <v>44791</v>
      </c>
      <c r="F141" s="68" t="s">
        <v>616</v>
      </c>
      <c r="G141" s="70"/>
      <c r="H141" s="68" t="s">
        <v>555</v>
      </c>
      <c r="I141" s="70">
        <v>44791</v>
      </c>
      <c r="J141" s="74">
        <v>2622450.28</v>
      </c>
      <c r="K141" s="74">
        <v>0</v>
      </c>
      <c r="L141" s="74">
        <v>200000</v>
      </c>
      <c r="M141" s="74">
        <v>2422450.28</v>
      </c>
    </row>
    <row r="142" spans="1:13">
      <c r="A142" s="65" t="s">
        <v>562</v>
      </c>
      <c r="B142" s="65" t="s">
        <v>554</v>
      </c>
      <c r="C142" s="65" t="s">
        <v>6</v>
      </c>
      <c r="D142" s="66" t="s">
        <v>158</v>
      </c>
      <c r="E142" s="67">
        <v>44792</v>
      </c>
      <c r="F142" s="65"/>
      <c r="G142" s="67"/>
      <c r="H142" s="65" t="s">
        <v>555</v>
      </c>
      <c r="I142" s="67"/>
      <c r="J142" s="73">
        <v>2422450.28</v>
      </c>
      <c r="K142" s="73">
        <v>83896.68</v>
      </c>
      <c r="L142" s="73">
        <v>0</v>
      </c>
      <c r="M142" s="73">
        <v>2506346.96</v>
      </c>
    </row>
    <row r="143" spans="1:13">
      <c r="A143" s="68" t="s">
        <v>556</v>
      </c>
      <c r="B143" s="68" t="s">
        <v>554</v>
      </c>
      <c r="C143" s="68" t="s">
        <v>8</v>
      </c>
      <c r="D143" s="69" t="s">
        <v>159</v>
      </c>
      <c r="E143" s="70">
        <v>44795</v>
      </c>
      <c r="F143" s="68" t="s">
        <v>617</v>
      </c>
      <c r="G143" s="70"/>
      <c r="H143" s="68" t="s">
        <v>555</v>
      </c>
      <c r="I143" s="70">
        <v>44795</v>
      </c>
      <c r="J143" s="74">
        <v>2506346.96</v>
      </c>
      <c r="K143" s="74">
        <v>0</v>
      </c>
      <c r="L143" s="74">
        <v>150000</v>
      </c>
      <c r="M143" s="74">
        <v>2356346.96</v>
      </c>
    </row>
    <row r="144" spans="1:13">
      <c r="A144" s="65" t="s">
        <v>562</v>
      </c>
      <c r="B144" s="65" t="s">
        <v>554</v>
      </c>
      <c r="C144" s="65" t="s">
        <v>6</v>
      </c>
      <c r="D144" s="66" t="s">
        <v>160</v>
      </c>
      <c r="E144" s="67">
        <v>44798</v>
      </c>
      <c r="F144" s="65"/>
      <c r="G144" s="67"/>
      <c r="H144" s="65" t="s">
        <v>555</v>
      </c>
      <c r="I144" s="67"/>
      <c r="J144" s="73">
        <v>2356346.96</v>
      </c>
      <c r="K144" s="73">
        <v>204483.97</v>
      </c>
      <c r="L144" s="73">
        <v>0</v>
      </c>
      <c r="M144" s="73">
        <v>2560830.93</v>
      </c>
    </row>
    <row r="145" spans="1:13">
      <c r="A145" s="68" t="s">
        <v>556</v>
      </c>
      <c r="B145" s="68" t="s">
        <v>554</v>
      </c>
      <c r="C145" s="68" t="s">
        <v>8</v>
      </c>
      <c r="D145" s="69" t="s">
        <v>161</v>
      </c>
      <c r="E145" s="70">
        <v>44798</v>
      </c>
      <c r="F145" s="68" t="s">
        <v>618</v>
      </c>
      <c r="G145" s="70"/>
      <c r="H145" s="68" t="s">
        <v>555</v>
      </c>
      <c r="I145" s="70">
        <v>44798</v>
      </c>
      <c r="J145" s="74">
        <v>2560830.93</v>
      </c>
      <c r="K145" s="74">
        <v>0</v>
      </c>
      <c r="L145" s="74">
        <v>50000</v>
      </c>
      <c r="M145" s="74">
        <v>2510830.93</v>
      </c>
    </row>
    <row r="146" spans="1:13">
      <c r="A146" s="65" t="s">
        <v>562</v>
      </c>
      <c r="B146" s="65" t="s">
        <v>554</v>
      </c>
      <c r="C146" s="65" t="s">
        <v>6</v>
      </c>
      <c r="D146" s="66" t="s">
        <v>162</v>
      </c>
      <c r="E146" s="67">
        <v>44799</v>
      </c>
      <c r="F146" s="65"/>
      <c r="G146" s="67"/>
      <c r="H146" s="65" t="s">
        <v>555</v>
      </c>
      <c r="I146" s="67"/>
      <c r="J146" s="73">
        <v>2510830.93</v>
      </c>
      <c r="K146" s="73">
        <v>293051.21</v>
      </c>
      <c r="L146" s="73">
        <v>0</v>
      </c>
      <c r="M146" s="73">
        <v>2803882.14</v>
      </c>
    </row>
    <row r="147" spans="1:13">
      <c r="A147" s="68" t="s">
        <v>556</v>
      </c>
      <c r="B147" s="68" t="s">
        <v>554</v>
      </c>
      <c r="C147" s="68" t="s">
        <v>8</v>
      </c>
      <c r="D147" s="69" t="s">
        <v>163</v>
      </c>
      <c r="E147" s="70">
        <v>44799</v>
      </c>
      <c r="F147" s="68" t="s">
        <v>619</v>
      </c>
      <c r="G147" s="70"/>
      <c r="H147" s="68" t="s">
        <v>555</v>
      </c>
      <c r="I147" s="70">
        <v>44799</v>
      </c>
      <c r="J147" s="74">
        <v>2803882.14</v>
      </c>
      <c r="K147" s="74">
        <v>0</v>
      </c>
      <c r="L147" s="74">
        <v>161099</v>
      </c>
      <c r="M147" s="74">
        <v>2642783.14</v>
      </c>
    </row>
    <row r="148" spans="1:13">
      <c r="A148" s="65" t="s">
        <v>562</v>
      </c>
      <c r="B148" s="65" t="s">
        <v>554</v>
      </c>
      <c r="C148" s="65" t="s">
        <v>6</v>
      </c>
      <c r="D148" s="66" t="s">
        <v>164</v>
      </c>
      <c r="E148" s="67">
        <v>44800</v>
      </c>
      <c r="F148" s="65"/>
      <c r="G148" s="67"/>
      <c r="H148" s="65" t="s">
        <v>555</v>
      </c>
      <c r="I148" s="67"/>
      <c r="J148" s="73">
        <v>2642783.14</v>
      </c>
      <c r="K148" s="73">
        <v>109936.84</v>
      </c>
      <c r="L148" s="73">
        <v>0</v>
      </c>
      <c r="M148" s="73">
        <v>2752719.98</v>
      </c>
    </row>
    <row r="149" spans="1:13">
      <c r="A149" s="68" t="s">
        <v>562</v>
      </c>
      <c r="B149" s="68" t="s">
        <v>554</v>
      </c>
      <c r="C149" s="68" t="s">
        <v>6</v>
      </c>
      <c r="D149" s="69" t="s">
        <v>165</v>
      </c>
      <c r="E149" s="70">
        <v>44800</v>
      </c>
      <c r="F149" s="68"/>
      <c r="G149" s="70"/>
      <c r="H149" s="68" t="s">
        <v>555</v>
      </c>
      <c r="I149" s="70"/>
      <c r="J149" s="74">
        <v>2752719.98</v>
      </c>
      <c r="K149" s="74">
        <v>87234.56</v>
      </c>
      <c r="L149" s="74">
        <v>0</v>
      </c>
      <c r="M149" s="74">
        <v>2839954.54</v>
      </c>
    </row>
    <row r="150" spans="1:13">
      <c r="A150" s="65" t="s">
        <v>562</v>
      </c>
      <c r="B150" s="65" t="s">
        <v>554</v>
      </c>
      <c r="C150" s="65" t="s">
        <v>6</v>
      </c>
      <c r="D150" s="66" t="s">
        <v>166</v>
      </c>
      <c r="E150" s="67">
        <v>44803</v>
      </c>
      <c r="F150" s="65"/>
      <c r="G150" s="67"/>
      <c r="H150" s="65" t="s">
        <v>555</v>
      </c>
      <c r="I150" s="67"/>
      <c r="J150" s="73">
        <v>2839954.54</v>
      </c>
      <c r="K150" s="73">
        <v>109214.77</v>
      </c>
      <c r="L150" s="73">
        <v>0</v>
      </c>
      <c r="M150" s="73">
        <v>2949169.31</v>
      </c>
    </row>
    <row r="151" spans="1:13">
      <c r="A151" s="68" t="s">
        <v>556</v>
      </c>
      <c r="B151" s="68" t="s">
        <v>554</v>
      </c>
      <c r="C151" s="68" t="s">
        <v>8</v>
      </c>
      <c r="D151" s="69" t="s">
        <v>167</v>
      </c>
      <c r="E151" s="70">
        <v>44803</v>
      </c>
      <c r="F151" s="68" t="s">
        <v>620</v>
      </c>
      <c r="G151" s="70"/>
      <c r="H151" s="68" t="s">
        <v>555</v>
      </c>
      <c r="I151" s="70">
        <v>44803</v>
      </c>
      <c r="J151" s="74">
        <v>2949169.31</v>
      </c>
      <c r="K151" s="74">
        <v>0</v>
      </c>
      <c r="L151" s="74">
        <v>246164</v>
      </c>
      <c r="M151" s="74">
        <v>2703005.31</v>
      </c>
    </row>
    <row r="152" spans="1:13">
      <c r="A152" s="65" t="s">
        <v>562</v>
      </c>
      <c r="B152" s="65" t="s">
        <v>554</v>
      </c>
      <c r="C152" s="65" t="s">
        <v>6</v>
      </c>
      <c r="D152" s="66" t="s">
        <v>168</v>
      </c>
      <c r="E152" s="67">
        <v>44804</v>
      </c>
      <c r="F152" s="65"/>
      <c r="G152" s="67"/>
      <c r="H152" s="65" t="s">
        <v>555</v>
      </c>
      <c r="I152" s="67"/>
      <c r="J152" s="73">
        <v>2703005.31</v>
      </c>
      <c r="K152" s="73">
        <v>71763.16</v>
      </c>
      <c r="L152" s="73">
        <v>0</v>
      </c>
      <c r="M152" s="73">
        <v>2774768.47</v>
      </c>
    </row>
    <row r="153" spans="1:13">
      <c r="A153" s="68" t="s">
        <v>562</v>
      </c>
      <c r="B153" s="68" t="s">
        <v>554</v>
      </c>
      <c r="C153" s="68" t="s">
        <v>6</v>
      </c>
      <c r="D153" s="69" t="s">
        <v>169</v>
      </c>
      <c r="E153" s="70">
        <v>44806</v>
      </c>
      <c r="F153" s="68"/>
      <c r="G153" s="70"/>
      <c r="H153" s="68" t="s">
        <v>555</v>
      </c>
      <c r="I153" s="70"/>
      <c r="J153" s="74">
        <v>2774768.47</v>
      </c>
      <c r="K153" s="74">
        <v>87791.31</v>
      </c>
      <c r="L153" s="74">
        <v>0</v>
      </c>
      <c r="M153" s="74">
        <v>2862559.78</v>
      </c>
    </row>
    <row r="154" spans="1:13">
      <c r="A154" s="65" t="s">
        <v>562</v>
      </c>
      <c r="B154" s="65" t="s">
        <v>554</v>
      </c>
      <c r="C154" s="65" t="s">
        <v>7</v>
      </c>
      <c r="D154" s="66" t="s">
        <v>170</v>
      </c>
      <c r="E154" s="67">
        <v>44809</v>
      </c>
      <c r="F154" s="65" t="s">
        <v>621</v>
      </c>
      <c r="G154" s="67">
        <v>44750</v>
      </c>
      <c r="H154" s="65" t="s">
        <v>555</v>
      </c>
      <c r="I154" s="67"/>
      <c r="J154" s="73">
        <v>2862559.78</v>
      </c>
      <c r="K154" s="73">
        <v>0</v>
      </c>
      <c r="L154" s="73">
        <v>44853.16</v>
      </c>
      <c r="M154" s="73">
        <v>2817706.62</v>
      </c>
    </row>
    <row r="155" spans="1:13">
      <c r="A155" s="68" t="s">
        <v>556</v>
      </c>
      <c r="B155" s="68" t="s">
        <v>554</v>
      </c>
      <c r="C155" s="68" t="s">
        <v>8</v>
      </c>
      <c r="D155" s="69" t="s">
        <v>171</v>
      </c>
      <c r="E155" s="70">
        <v>44810</v>
      </c>
      <c r="F155" s="68" t="s">
        <v>622</v>
      </c>
      <c r="G155" s="70"/>
      <c r="H155" s="68" t="s">
        <v>555</v>
      </c>
      <c r="I155" s="70">
        <v>44810</v>
      </c>
      <c r="J155" s="74">
        <v>2817706.62</v>
      </c>
      <c r="K155" s="74">
        <v>0</v>
      </c>
      <c r="L155" s="74">
        <v>277667</v>
      </c>
      <c r="M155" s="74">
        <v>2540039.62</v>
      </c>
    </row>
    <row r="156" spans="1:13">
      <c r="A156" s="65" t="s">
        <v>562</v>
      </c>
      <c r="B156" s="65" t="s">
        <v>554</v>
      </c>
      <c r="C156" s="65" t="s">
        <v>6</v>
      </c>
      <c r="D156" s="66" t="s">
        <v>172</v>
      </c>
      <c r="E156" s="67">
        <v>44813</v>
      </c>
      <c r="F156" s="65"/>
      <c r="G156" s="67"/>
      <c r="H156" s="65" t="s">
        <v>555</v>
      </c>
      <c r="I156" s="67"/>
      <c r="J156" s="73">
        <v>2540039.62</v>
      </c>
      <c r="K156" s="73">
        <v>66272.68</v>
      </c>
      <c r="L156" s="73">
        <v>0</v>
      </c>
      <c r="M156" s="73">
        <v>2606312.3</v>
      </c>
    </row>
    <row r="157" spans="1:13">
      <c r="A157" s="68" t="s">
        <v>562</v>
      </c>
      <c r="B157" s="68" t="s">
        <v>554</v>
      </c>
      <c r="C157" s="68" t="s">
        <v>6</v>
      </c>
      <c r="D157" s="69" t="s">
        <v>173</v>
      </c>
      <c r="E157" s="70">
        <v>44816</v>
      </c>
      <c r="F157" s="68"/>
      <c r="G157" s="70"/>
      <c r="H157" s="68" t="s">
        <v>555</v>
      </c>
      <c r="I157" s="70"/>
      <c r="J157" s="74">
        <v>2606312.3</v>
      </c>
      <c r="K157" s="74">
        <v>111377.75</v>
      </c>
      <c r="L157" s="74">
        <v>0</v>
      </c>
      <c r="M157" s="74">
        <v>2717690.05</v>
      </c>
    </row>
    <row r="158" spans="1:13">
      <c r="A158" s="65" t="s">
        <v>556</v>
      </c>
      <c r="B158" s="65" t="s">
        <v>554</v>
      </c>
      <c r="C158" s="65" t="s">
        <v>8</v>
      </c>
      <c r="D158" s="66" t="s">
        <v>174</v>
      </c>
      <c r="E158" s="67">
        <v>44817</v>
      </c>
      <c r="F158" s="65" t="s">
        <v>623</v>
      </c>
      <c r="G158" s="67"/>
      <c r="H158" s="65" t="s">
        <v>555</v>
      </c>
      <c r="I158" s="67">
        <v>44817</v>
      </c>
      <c r="J158" s="73">
        <v>2717690.05</v>
      </c>
      <c r="K158" s="73">
        <v>0</v>
      </c>
      <c r="L158" s="73">
        <v>200000</v>
      </c>
      <c r="M158" s="73">
        <v>2517690.05</v>
      </c>
    </row>
    <row r="159" spans="1:13">
      <c r="A159" s="68" t="s">
        <v>562</v>
      </c>
      <c r="B159" s="68" t="s">
        <v>554</v>
      </c>
      <c r="C159" s="68" t="s">
        <v>6</v>
      </c>
      <c r="D159" s="69" t="s">
        <v>175</v>
      </c>
      <c r="E159" s="70">
        <v>44818</v>
      </c>
      <c r="F159" s="68"/>
      <c r="G159" s="70"/>
      <c r="H159" s="68" t="s">
        <v>555</v>
      </c>
      <c r="I159" s="70"/>
      <c r="J159" s="74">
        <v>2517690.05</v>
      </c>
      <c r="K159" s="74">
        <v>137990.67</v>
      </c>
      <c r="L159" s="74">
        <v>0</v>
      </c>
      <c r="M159" s="74">
        <v>2655680.72</v>
      </c>
    </row>
    <row r="160" spans="1:13">
      <c r="A160" s="65" t="s">
        <v>556</v>
      </c>
      <c r="B160" s="65" t="s">
        <v>554</v>
      </c>
      <c r="C160" s="65" t="s">
        <v>8</v>
      </c>
      <c r="D160" s="66" t="s">
        <v>176</v>
      </c>
      <c r="E160" s="67">
        <v>44819</v>
      </c>
      <c r="F160" s="65" t="s">
        <v>624</v>
      </c>
      <c r="G160" s="67"/>
      <c r="H160" s="65" t="s">
        <v>555</v>
      </c>
      <c r="I160" s="67">
        <v>44819</v>
      </c>
      <c r="J160" s="73">
        <v>2655680.72</v>
      </c>
      <c r="K160" s="73">
        <v>0</v>
      </c>
      <c r="L160" s="73">
        <v>200000</v>
      </c>
      <c r="M160" s="73">
        <v>2455680.72</v>
      </c>
    </row>
    <row r="161" spans="1:13">
      <c r="A161" s="68" t="s">
        <v>562</v>
      </c>
      <c r="B161" s="68" t="s">
        <v>554</v>
      </c>
      <c r="C161" s="68" t="s">
        <v>6</v>
      </c>
      <c r="D161" s="69" t="s">
        <v>177</v>
      </c>
      <c r="E161" s="70">
        <v>44820</v>
      </c>
      <c r="F161" s="68"/>
      <c r="G161" s="70"/>
      <c r="H161" s="68" t="s">
        <v>555</v>
      </c>
      <c r="I161" s="70"/>
      <c r="J161" s="74">
        <v>2455680.72</v>
      </c>
      <c r="K161" s="74">
        <v>160090.23</v>
      </c>
      <c r="L161" s="74">
        <v>0</v>
      </c>
      <c r="M161" s="74">
        <v>2615770.95</v>
      </c>
    </row>
    <row r="162" spans="1:13">
      <c r="A162" s="65" t="s">
        <v>562</v>
      </c>
      <c r="B162" s="65" t="s">
        <v>554</v>
      </c>
      <c r="C162" s="65" t="s">
        <v>6</v>
      </c>
      <c r="D162" s="66" t="s">
        <v>178</v>
      </c>
      <c r="E162" s="67">
        <v>44821</v>
      </c>
      <c r="F162" s="65"/>
      <c r="G162" s="67"/>
      <c r="H162" s="65" t="s">
        <v>555</v>
      </c>
      <c r="I162" s="67"/>
      <c r="J162" s="73">
        <v>2615770.95</v>
      </c>
      <c r="K162" s="73">
        <v>105455.85</v>
      </c>
      <c r="L162" s="73">
        <v>0</v>
      </c>
      <c r="M162" s="73">
        <v>2721226.8</v>
      </c>
    </row>
    <row r="163" spans="1:13">
      <c r="A163" s="68" t="s">
        <v>562</v>
      </c>
      <c r="B163" s="68" t="s">
        <v>554</v>
      </c>
      <c r="C163" s="68" t="s">
        <v>6</v>
      </c>
      <c r="D163" s="69" t="s">
        <v>179</v>
      </c>
      <c r="E163" s="70">
        <v>44824</v>
      </c>
      <c r="F163" s="68"/>
      <c r="G163" s="70"/>
      <c r="H163" s="68" t="s">
        <v>555</v>
      </c>
      <c r="I163" s="70"/>
      <c r="J163" s="74">
        <v>2721226.8</v>
      </c>
      <c r="K163" s="74">
        <v>304367.88</v>
      </c>
      <c r="L163" s="74">
        <v>0</v>
      </c>
      <c r="M163" s="74">
        <v>3025594.68</v>
      </c>
    </row>
    <row r="164" spans="1:13">
      <c r="A164" s="65" t="s">
        <v>562</v>
      </c>
      <c r="B164" s="65" t="s">
        <v>554</v>
      </c>
      <c r="C164" s="65" t="s">
        <v>6</v>
      </c>
      <c r="D164" s="66" t="s">
        <v>180</v>
      </c>
      <c r="E164" s="67">
        <v>44824</v>
      </c>
      <c r="F164" s="65"/>
      <c r="G164" s="67"/>
      <c r="H164" s="65" t="s">
        <v>555</v>
      </c>
      <c r="I164" s="67"/>
      <c r="J164" s="73">
        <v>3025594.68</v>
      </c>
      <c r="K164" s="73">
        <v>331849.86</v>
      </c>
      <c r="L164" s="73">
        <v>0</v>
      </c>
      <c r="M164" s="73">
        <v>3357444.54</v>
      </c>
    </row>
    <row r="165" spans="1:13">
      <c r="A165" s="68" t="s">
        <v>556</v>
      </c>
      <c r="B165" s="68" t="s">
        <v>554</v>
      </c>
      <c r="C165" s="68" t="s">
        <v>8</v>
      </c>
      <c r="D165" s="69" t="s">
        <v>182</v>
      </c>
      <c r="E165" s="70">
        <v>44824</v>
      </c>
      <c r="F165" s="68" t="s">
        <v>625</v>
      </c>
      <c r="G165" s="70"/>
      <c r="H165" s="68" t="s">
        <v>555</v>
      </c>
      <c r="I165" s="70">
        <v>44824</v>
      </c>
      <c r="J165" s="74">
        <v>3357444.54</v>
      </c>
      <c r="K165" s="74">
        <v>0</v>
      </c>
      <c r="L165" s="74">
        <v>100000</v>
      </c>
      <c r="M165" s="74">
        <v>3257444.54</v>
      </c>
    </row>
    <row r="166" spans="1:13">
      <c r="A166" s="65" t="s">
        <v>562</v>
      </c>
      <c r="B166" s="65" t="s">
        <v>554</v>
      </c>
      <c r="C166" s="65" t="s">
        <v>6</v>
      </c>
      <c r="D166" s="66" t="s">
        <v>183</v>
      </c>
      <c r="E166" s="67">
        <v>44825</v>
      </c>
      <c r="F166" s="65"/>
      <c r="G166" s="67"/>
      <c r="H166" s="65" t="s">
        <v>555</v>
      </c>
      <c r="I166" s="67"/>
      <c r="J166" s="73">
        <v>3257444.54</v>
      </c>
      <c r="K166" s="73">
        <v>79201.95</v>
      </c>
      <c r="L166" s="73">
        <v>0</v>
      </c>
      <c r="M166" s="73">
        <v>3336646.49</v>
      </c>
    </row>
    <row r="167" spans="1:13">
      <c r="A167" s="68" t="s">
        <v>556</v>
      </c>
      <c r="B167" s="68" t="s">
        <v>554</v>
      </c>
      <c r="C167" s="68" t="s">
        <v>8</v>
      </c>
      <c r="D167" s="69" t="s">
        <v>184</v>
      </c>
      <c r="E167" s="70">
        <v>44827</v>
      </c>
      <c r="F167" s="68" t="s">
        <v>626</v>
      </c>
      <c r="G167" s="70"/>
      <c r="H167" s="68" t="s">
        <v>555</v>
      </c>
      <c r="I167" s="70">
        <v>44827</v>
      </c>
      <c r="J167" s="74">
        <v>3336646.49</v>
      </c>
      <c r="K167" s="74">
        <v>0</v>
      </c>
      <c r="L167" s="74">
        <v>100000</v>
      </c>
      <c r="M167" s="74">
        <v>3236646.49</v>
      </c>
    </row>
    <row r="168" spans="1:13">
      <c r="A168" s="65" t="s">
        <v>562</v>
      </c>
      <c r="B168" s="65" t="s">
        <v>554</v>
      </c>
      <c r="C168" s="65" t="s">
        <v>6</v>
      </c>
      <c r="D168" s="66" t="s">
        <v>185</v>
      </c>
      <c r="E168" s="67">
        <v>44828</v>
      </c>
      <c r="F168" s="65"/>
      <c r="G168" s="67"/>
      <c r="H168" s="65" t="s">
        <v>555</v>
      </c>
      <c r="I168" s="67"/>
      <c r="J168" s="73">
        <v>3236646.49</v>
      </c>
      <c r="K168" s="73">
        <v>233431.62</v>
      </c>
      <c r="L168" s="73">
        <v>0</v>
      </c>
      <c r="M168" s="73">
        <v>3470078.11</v>
      </c>
    </row>
    <row r="169" spans="1:13">
      <c r="A169" s="68" t="s">
        <v>556</v>
      </c>
      <c r="B169" s="68" t="s">
        <v>554</v>
      </c>
      <c r="C169" s="68" t="s">
        <v>8</v>
      </c>
      <c r="D169" s="69" t="s">
        <v>186</v>
      </c>
      <c r="E169" s="70">
        <v>44830</v>
      </c>
      <c r="F169" s="68" t="s">
        <v>627</v>
      </c>
      <c r="G169" s="70"/>
      <c r="H169" s="68" t="s">
        <v>555</v>
      </c>
      <c r="I169" s="70">
        <v>44830</v>
      </c>
      <c r="J169" s="74">
        <v>3470078.11</v>
      </c>
      <c r="K169" s="74">
        <v>0</v>
      </c>
      <c r="L169" s="74">
        <v>100000</v>
      </c>
      <c r="M169" s="74">
        <v>3370078.11</v>
      </c>
    </row>
    <row r="170" spans="1:13">
      <c r="A170" s="65" t="s">
        <v>556</v>
      </c>
      <c r="B170" s="65" t="s">
        <v>554</v>
      </c>
      <c r="C170" s="65" t="s">
        <v>8</v>
      </c>
      <c r="D170" s="66" t="s">
        <v>188</v>
      </c>
      <c r="E170" s="67">
        <v>44832</v>
      </c>
      <c r="F170" s="65" t="s">
        <v>628</v>
      </c>
      <c r="G170" s="67"/>
      <c r="H170" s="65" t="s">
        <v>555</v>
      </c>
      <c r="I170" s="67">
        <v>44832</v>
      </c>
      <c r="J170" s="73">
        <v>3370078.11</v>
      </c>
      <c r="K170" s="73">
        <v>0</v>
      </c>
      <c r="L170" s="73">
        <v>100000</v>
      </c>
      <c r="M170" s="73">
        <v>3270078.11</v>
      </c>
    </row>
    <row r="171" spans="1:13">
      <c r="A171" s="68" t="s">
        <v>562</v>
      </c>
      <c r="B171" s="68" t="s">
        <v>554</v>
      </c>
      <c r="C171" s="68" t="s">
        <v>6</v>
      </c>
      <c r="D171" s="69" t="s">
        <v>187</v>
      </c>
      <c r="E171" s="70">
        <v>44832</v>
      </c>
      <c r="F171" s="68"/>
      <c r="G171" s="70"/>
      <c r="H171" s="68" t="s">
        <v>555</v>
      </c>
      <c r="I171" s="70"/>
      <c r="J171" s="74">
        <v>3270078.11</v>
      </c>
      <c r="K171" s="74">
        <v>284632.6</v>
      </c>
      <c r="L171" s="74">
        <v>0</v>
      </c>
      <c r="M171" s="74">
        <v>3554710.71</v>
      </c>
    </row>
    <row r="172" spans="1:13">
      <c r="A172" s="65" t="s">
        <v>556</v>
      </c>
      <c r="B172" s="65" t="s">
        <v>554</v>
      </c>
      <c r="C172" s="65" t="s">
        <v>8</v>
      </c>
      <c r="D172" s="66" t="s">
        <v>189</v>
      </c>
      <c r="E172" s="67">
        <v>44834</v>
      </c>
      <c r="F172" s="65" t="s">
        <v>629</v>
      </c>
      <c r="G172" s="67"/>
      <c r="H172" s="65" t="s">
        <v>555</v>
      </c>
      <c r="I172" s="67">
        <v>44834</v>
      </c>
      <c r="J172" s="73">
        <v>3554710.71</v>
      </c>
      <c r="K172" s="73">
        <v>0</v>
      </c>
      <c r="L172" s="73">
        <v>50000</v>
      </c>
      <c r="M172" s="73">
        <v>3504710.71</v>
      </c>
    </row>
    <row r="173" spans="1:13">
      <c r="A173" s="68" t="s">
        <v>556</v>
      </c>
      <c r="B173" s="68" t="s">
        <v>554</v>
      </c>
      <c r="C173" s="68" t="s">
        <v>8</v>
      </c>
      <c r="D173" s="69" t="s">
        <v>190</v>
      </c>
      <c r="E173" s="70">
        <v>44837</v>
      </c>
      <c r="F173" s="68" t="s">
        <v>630</v>
      </c>
      <c r="G173" s="70"/>
      <c r="H173" s="68" t="s">
        <v>555</v>
      </c>
      <c r="I173" s="70">
        <v>44837</v>
      </c>
      <c r="J173" s="74">
        <v>3504710.71</v>
      </c>
      <c r="K173" s="74">
        <v>0</v>
      </c>
      <c r="L173" s="74">
        <v>200000</v>
      </c>
      <c r="M173" s="74">
        <v>3304710.71</v>
      </c>
    </row>
    <row r="174" spans="1:13">
      <c r="A174" s="65" t="s">
        <v>562</v>
      </c>
      <c r="B174" s="65" t="s">
        <v>554</v>
      </c>
      <c r="C174" s="65" t="s">
        <v>6</v>
      </c>
      <c r="D174" s="66" t="s">
        <v>191</v>
      </c>
      <c r="E174" s="67">
        <v>44838</v>
      </c>
      <c r="F174" s="65"/>
      <c r="G174" s="67"/>
      <c r="H174" s="65" t="s">
        <v>555</v>
      </c>
      <c r="I174" s="67"/>
      <c r="J174" s="73">
        <v>3304710.71</v>
      </c>
      <c r="K174" s="73">
        <v>318392.46</v>
      </c>
      <c r="L174" s="73">
        <v>0</v>
      </c>
      <c r="M174" s="73">
        <v>3623103.17</v>
      </c>
    </row>
    <row r="175" spans="1:13">
      <c r="A175" s="68" t="s">
        <v>562</v>
      </c>
      <c r="B175" s="68" t="s">
        <v>554</v>
      </c>
      <c r="C175" s="68" t="s">
        <v>6</v>
      </c>
      <c r="D175" s="69" t="s">
        <v>192</v>
      </c>
      <c r="E175" s="70">
        <v>44840</v>
      </c>
      <c r="F175" s="68"/>
      <c r="G175" s="70"/>
      <c r="H175" s="68" t="s">
        <v>555</v>
      </c>
      <c r="I175" s="70"/>
      <c r="J175" s="74">
        <v>3623103.17</v>
      </c>
      <c r="K175" s="74">
        <v>142854.45</v>
      </c>
      <c r="L175" s="74">
        <v>0</v>
      </c>
      <c r="M175" s="74">
        <v>3765957.62</v>
      </c>
    </row>
    <row r="176" spans="1:13">
      <c r="A176" s="65" t="s">
        <v>556</v>
      </c>
      <c r="B176" s="65" t="s">
        <v>554</v>
      </c>
      <c r="C176" s="65" t="s">
        <v>8</v>
      </c>
      <c r="D176" s="66" t="s">
        <v>193</v>
      </c>
      <c r="E176" s="67">
        <v>44840</v>
      </c>
      <c r="F176" s="65" t="s">
        <v>631</v>
      </c>
      <c r="G176" s="67"/>
      <c r="H176" s="65" t="s">
        <v>555</v>
      </c>
      <c r="I176" s="67">
        <v>44840</v>
      </c>
      <c r="J176" s="73">
        <v>3765957.62</v>
      </c>
      <c r="K176" s="73">
        <v>0</v>
      </c>
      <c r="L176" s="73">
        <v>200000</v>
      </c>
      <c r="M176" s="73">
        <v>3565957.62</v>
      </c>
    </row>
    <row r="177" spans="1:13">
      <c r="A177" s="68" t="s">
        <v>562</v>
      </c>
      <c r="B177" s="68" t="s">
        <v>554</v>
      </c>
      <c r="C177" s="68" t="s">
        <v>6</v>
      </c>
      <c r="D177" s="69" t="s">
        <v>194</v>
      </c>
      <c r="E177" s="70">
        <v>44842</v>
      </c>
      <c r="F177" s="68"/>
      <c r="G177" s="70"/>
      <c r="H177" s="68" t="s">
        <v>555</v>
      </c>
      <c r="I177" s="70"/>
      <c r="J177" s="74">
        <v>3565957.62</v>
      </c>
      <c r="K177" s="74">
        <v>327484</v>
      </c>
      <c r="L177" s="74">
        <v>0</v>
      </c>
      <c r="M177" s="74">
        <v>3893441.62</v>
      </c>
    </row>
    <row r="178" spans="1:13">
      <c r="A178" s="65" t="s">
        <v>562</v>
      </c>
      <c r="B178" s="65" t="s">
        <v>554</v>
      </c>
      <c r="C178" s="65" t="s">
        <v>6</v>
      </c>
      <c r="D178" s="66" t="s">
        <v>195</v>
      </c>
      <c r="E178" s="67">
        <v>44844</v>
      </c>
      <c r="F178" s="65"/>
      <c r="G178" s="67"/>
      <c r="H178" s="65" t="s">
        <v>555</v>
      </c>
      <c r="I178" s="67"/>
      <c r="J178" s="73">
        <v>3893441.62</v>
      </c>
      <c r="K178" s="73">
        <v>135619.8</v>
      </c>
      <c r="L178" s="73">
        <v>0</v>
      </c>
      <c r="M178" s="73">
        <v>4029061.42</v>
      </c>
    </row>
    <row r="179" spans="1:13">
      <c r="A179" s="68" t="s">
        <v>562</v>
      </c>
      <c r="B179" s="68" t="s">
        <v>554</v>
      </c>
      <c r="C179" s="68" t="s">
        <v>6</v>
      </c>
      <c r="D179" s="69" t="s">
        <v>196</v>
      </c>
      <c r="E179" s="70">
        <v>44844</v>
      </c>
      <c r="F179" s="68"/>
      <c r="G179" s="70"/>
      <c r="H179" s="68" t="s">
        <v>555</v>
      </c>
      <c r="I179" s="70"/>
      <c r="J179" s="74">
        <v>4029061.42</v>
      </c>
      <c r="K179" s="74">
        <v>189493.95</v>
      </c>
      <c r="L179" s="74">
        <v>0</v>
      </c>
      <c r="M179" s="74">
        <v>4218555.37</v>
      </c>
    </row>
    <row r="180" spans="1:13">
      <c r="A180" s="65" t="s">
        <v>556</v>
      </c>
      <c r="B180" s="65" t="s">
        <v>554</v>
      </c>
      <c r="C180" s="65" t="s">
        <v>8</v>
      </c>
      <c r="D180" s="66" t="s">
        <v>197</v>
      </c>
      <c r="E180" s="67">
        <v>44844</v>
      </c>
      <c r="F180" s="65" t="s">
        <v>632</v>
      </c>
      <c r="G180" s="67"/>
      <c r="H180" s="65" t="s">
        <v>555</v>
      </c>
      <c r="I180" s="67">
        <v>44844</v>
      </c>
      <c r="J180" s="73">
        <v>4218555.37</v>
      </c>
      <c r="K180" s="73">
        <v>0</v>
      </c>
      <c r="L180" s="73">
        <v>350000</v>
      </c>
      <c r="M180" s="73">
        <v>3868555.37</v>
      </c>
    </row>
    <row r="181" spans="1:13">
      <c r="A181" s="68" t="s">
        <v>562</v>
      </c>
      <c r="B181" s="68" t="s">
        <v>554</v>
      </c>
      <c r="C181" s="68" t="s">
        <v>6</v>
      </c>
      <c r="D181" s="69" t="s">
        <v>198</v>
      </c>
      <c r="E181" s="70">
        <v>44845</v>
      </c>
      <c r="F181" s="68"/>
      <c r="G181" s="70"/>
      <c r="H181" s="68" t="s">
        <v>555</v>
      </c>
      <c r="I181" s="70"/>
      <c r="J181" s="74">
        <v>3868555.37</v>
      </c>
      <c r="K181" s="74">
        <v>125026.28</v>
      </c>
      <c r="L181" s="74">
        <v>0</v>
      </c>
      <c r="M181" s="74">
        <v>3993581.65</v>
      </c>
    </row>
    <row r="182" spans="1:13">
      <c r="A182" s="65" t="s">
        <v>562</v>
      </c>
      <c r="B182" s="65" t="s">
        <v>554</v>
      </c>
      <c r="C182" s="65" t="s">
        <v>6</v>
      </c>
      <c r="D182" s="66" t="s">
        <v>199</v>
      </c>
      <c r="E182" s="67">
        <v>44845</v>
      </c>
      <c r="F182" s="65"/>
      <c r="G182" s="67"/>
      <c r="H182" s="65" t="s">
        <v>555</v>
      </c>
      <c r="I182" s="67"/>
      <c r="J182" s="73">
        <v>3993581.65</v>
      </c>
      <c r="K182" s="73">
        <v>204485.03</v>
      </c>
      <c r="L182" s="73">
        <v>0</v>
      </c>
      <c r="M182" s="73">
        <v>4198066.68</v>
      </c>
    </row>
    <row r="183" spans="1:13">
      <c r="A183" s="68" t="s">
        <v>562</v>
      </c>
      <c r="B183" s="68" t="s">
        <v>554</v>
      </c>
      <c r="C183" s="68" t="s">
        <v>6</v>
      </c>
      <c r="D183" s="69" t="s">
        <v>200</v>
      </c>
      <c r="E183" s="70">
        <v>44845</v>
      </c>
      <c r="F183" s="68"/>
      <c r="G183" s="70"/>
      <c r="H183" s="68" t="s">
        <v>555</v>
      </c>
      <c r="I183" s="70"/>
      <c r="J183" s="74">
        <v>4198066.68</v>
      </c>
      <c r="K183" s="74">
        <v>1066381.54</v>
      </c>
      <c r="L183" s="74">
        <v>0</v>
      </c>
      <c r="M183" s="74">
        <v>5264448.22</v>
      </c>
    </row>
    <row r="184" spans="1:13">
      <c r="A184" s="65" t="s">
        <v>562</v>
      </c>
      <c r="B184" s="65" t="s">
        <v>554</v>
      </c>
      <c r="C184" s="65" t="s">
        <v>7</v>
      </c>
      <c r="D184" s="66" t="s">
        <v>201</v>
      </c>
      <c r="E184" s="67">
        <v>44847</v>
      </c>
      <c r="F184" s="65" t="s">
        <v>633</v>
      </c>
      <c r="G184" s="67">
        <v>44798</v>
      </c>
      <c r="H184" s="65" t="s">
        <v>555</v>
      </c>
      <c r="I184" s="67"/>
      <c r="J184" s="73">
        <v>5264448.22</v>
      </c>
      <c r="K184" s="73">
        <v>0</v>
      </c>
      <c r="L184" s="73">
        <v>118557.84</v>
      </c>
      <c r="M184" s="73">
        <v>5145890.38</v>
      </c>
    </row>
    <row r="185" spans="1:13">
      <c r="A185" s="68" t="s">
        <v>562</v>
      </c>
      <c r="B185" s="68" t="s">
        <v>554</v>
      </c>
      <c r="C185" s="68" t="s">
        <v>6</v>
      </c>
      <c r="D185" s="69" t="s">
        <v>202</v>
      </c>
      <c r="E185" s="70">
        <v>44848</v>
      </c>
      <c r="F185" s="68"/>
      <c r="G185" s="70"/>
      <c r="H185" s="68" t="s">
        <v>555</v>
      </c>
      <c r="I185" s="70"/>
      <c r="J185" s="74">
        <v>5145890.38</v>
      </c>
      <c r="K185" s="74">
        <v>101037.44</v>
      </c>
      <c r="L185" s="74">
        <v>0</v>
      </c>
      <c r="M185" s="74">
        <v>5246927.82</v>
      </c>
    </row>
    <row r="186" spans="1:13">
      <c r="A186" s="65" t="s">
        <v>556</v>
      </c>
      <c r="B186" s="65" t="s">
        <v>554</v>
      </c>
      <c r="C186" s="65" t="s">
        <v>8</v>
      </c>
      <c r="D186" s="66" t="s">
        <v>203</v>
      </c>
      <c r="E186" s="67">
        <v>44849</v>
      </c>
      <c r="F186" s="65" t="s">
        <v>634</v>
      </c>
      <c r="G186" s="67"/>
      <c r="H186" s="65" t="s">
        <v>555</v>
      </c>
      <c r="I186" s="67">
        <v>44849</v>
      </c>
      <c r="J186" s="73">
        <v>5246927.82</v>
      </c>
      <c r="K186" s="73">
        <v>0</v>
      </c>
      <c r="L186" s="73">
        <v>300000</v>
      </c>
      <c r="M186" s="73">
        <v>4946927.82</v>
      </c>
    </row>
    <row r="187" spans="1:13">
      <c r="A187" s="68" t="s">
        <v>562</v>
      </c>
      <c r="B187" s="68" t="s">
        <v>554</v>
      </c>
      <c r="C187" s="68" t="s">
        <v>6</v>
      </c>
      <c r="D187" s="69" t="s">
        <v>204</v>
      </c>
      <c r="E187" s="70">
        <v>44851</v>
      </c>
      <c r="F187" s="68"/>
      <c r="G187" s="70"/>
      <c r="H187" s="68" t="s">
        <v>555</v>
      </c>
      <c r="I187" s="70"/>
      <c r="J187" s="74">
        <v>4946927.82</v>
      </c>
      <c r="K187" s="74">
        <v>275008.78</v>
      </c>
      <c r="L187" s="74">
        <v>0</v>
      </c>
      <c r="M187" s="74">
        <v>5221936.6</v>
      </c>
    </row>
    <row r="188" spans="1:13">
      <c r="A188" s="65" t="s">
        <v>562</v>
      </c>
      <c r="B188" s="65" t="s">
        <v>554</v>
      </c>
      <c r="C188" s="65" t="s">
        <v>6</v>
      </c>
      <c r="D188" s="66" t="s">
        <v>205</v>
      </c>
      <c r="E188" s="67">
        <v>44851</v>
      </c>
      <c r="F188" s="65"/>
      <c r="G188" s="67"/>
      <c r="H188" s="65" t="s">
        <v>555</v>
      </c>
      <c r="I188" s="67"/>
      <c r="J188" s="73">
        <v>5221936.6</v>
      </c>
      <c r="K188" s="73">
        <v>81666.28</v>
      </c>
      <c r="L188" s="73">
        <v>0</v>
      </c>
      <c r="M188" s="73">
        <v>5303602.88</v>
      </c>
    </row>
    <row r="189" spans="1:13">
      <c r="A189" s="68" t="s">
        <v>556</v>
      </c>
      <c r="B189" s="68" t="s">
        <v>554</v>
      </c>
      <c r="C189" s="68" t="s">
        <v>8</v>
      </c>
      <c r="D189" s="69" t="s">
        <v>206</v>
      </c>
      <c r="E189" s="70">
        <v>44851</v>
      </c>
      <c r="F189" s="68" t="s">
        <v>635</v>
      </c>
      <c r="G189" s="70"/>
      <c r="H189" s="68" t="s">
        <v>555</v>
      </c>
      <c r="I189" s="70">
        <v>44851</v>
      </c>
      <c r="J189" s="74">
        <v>5303602.88</v>
      </c>
      <c r="K189" s="74">
        <v>0</v>
      </c>
      <c r="L189" s="74">
        <v>250000</v>
      </c>
      <c r="M189" s="74">
        <v>5053602.88</v>
      </c>
    </row>
    <row r="190" spans="1:13">
      <c r="A190" s="65" t="s">
        <v>562</v>
      </c>
      <c r="B190" s="65" t="s">
        <v>554</v>
      </c>
      <c r="C190" s="65" t="s">
        <v>6</v>
      </c>
      <c r="D190" s="66" t="s">
        <v>207</v>
      </c>
      <c r="E190" s="67">
        <v>44853</v>
      </c>
      <c r="F190" s="65"/>
      <c r="G190" s="67"/>
      <c r="H190" s="65" t="s">
        <v>555</v>
      </c>
      <c r="I190" s="67"/>
      <c r="J190" s="73">
        <v>5053602.88</v>
      </c>
      <c r="K190" s="73">
        <v>137089.07</v>
      </c>
      <c r="L190" s="73">
        <v>0</v>
      </c>
      <c r="M190" s="73">
        <v>5190691.95</v>
      </c>
    </row>
    <row r="191" spans="1:13">
      <c r="A191" s="68" t="s">
        <v>562</v>
      </c>
      <c r="B191" s="68" t="s">
        <v>554</v>
      </c>
      <c r="C191" s="68" t="s">
        <v>6</v>
      </c>
      <c r="D191" s="69" t="s">
        <v>208</v>
      </c>
      <c r="E191" s="70">
        <v>44854</v>
      </c>
      <c r="F191" s="68"/>
      <c r="G191" s="70"/>
      <c r="H191" s="68" t="s">
        <v>555</v>
      </c>
      <c r="I191" s="70"/>
      <c r="J191" s="74">
        <v>5190691.95</v>
      </c>
      <c r="K191" s="74">
        <v>62978.23</v>
      </c>
      <c r="L191" s="74">
        <v>0</v>
      </c>
      <c r="M191" s="74">
        <v>5253670.18</v>
      </c>
    </row>
    <row r="192" spans="1:13">
      <c r="A192" s="65" t="s">
        <v>556</v>
      </c>
      <c r="B192" s="65" t="s">
        <v>554</v>
      </c>
      <c r="C192" s="65" t="s">
        <v>8</v>
      </c>
      <c r="D192" s="66" t="s">
        <v>209</v>
      </c>
      <c r="E192" s="67">
        <v>44854</v>
      </c>
      <c r="F192" s="65" t="s">
        <v>636</v>
      </c>
      <c r="G192" s="67"/>
      <c r="H192" s="65" t="s">
        <v>555</v>
      </c>
      <c r="I192" s="67">
        <v>44854</v>
      </c>
      <c r="J192" s="73">
        <v>5253670.18</v>
      </c>
      <c r="K192" s="73">
        <v>0</v>
      </c>
      <c r="L192" s="73">
        <v>400000</v>
      </c>
      <c r="M192" s="73">
        <v>4853670.18</v>
      </c>
    </row>
    <row r="193" spans="1:13">
      <c r="A193" s="68" t="s">
        <v>556</v>
      </c>
      <c r="B193" s="68" t="s">
        <v>554</v>
      </c>
      <c r="C193" s="68" t="s">
        <v>8</v>
      </c>
      <c r="D193" s="69" t="s">
        <v>210</v>
      </c>
      <c r="E193" s="70">
        <v>44855</v>
      </c>
      <c r="F193" s="68" t="s">
        <v>637</v>
      </c>
      <c r="G193" s="70"/>
      <c r="H193" s="68" t="s">
        <v>555</v>
      </c>
      <c r="I193" s="70">
        <v>44855</v>
      </c>
      <c r="J193" s="74">
        <v>4853670.18</v>
      </c>
      <c r="K193" s="74">
        <v>0</v>
      </c>
      <c r="L193" s="74">
        <v>750000</v>
      </c>
      <c r="M193" s="74">
        <v>4103670.18</v>
      </c>
    </row>
    <row r="194" spans="1:13">
      <c r="A194" s="65" t="s">
        <v>556</v>
      </c>
      <c r="B194" s="65" t="s">
        <v>554</v>
      </c>
      <c r="C194" s="65" t="s">
        <v>8</v>
      </c>
      <c r="D194" s="66" t="s">
        <v>211</v>
      </c>
      <c r="E194" s="67">
        <v>44859</v>
      </c>
      <c r="F194" s="65" t="s">
        <v>638</v>
      </c>
      <c r="G194" s="67"/>
      <c r="H194" s="65" t="s">
        <v>555</v>
      </c>
      <c r="I194" s="67">
        <v>44859</v>
      </c>
      <c r="J194" s="73">
        <v>4103670.18</v>
      </c>
      <c r="K194" s="73">
        <v>0</v>
      </c>
      <c r="L194" s="73">
        <v>700000</v>
      </c>
      <c r="M194" s="73">
        <v>3403670.18</v>
      </c>
    </row>
    <row r="195" spans="1:13">
      <c r="A195" s="68" t="s">
        <v>562</v>
      </c>
      <c r="B195" s="68" t="s">
        <v>554</v>
      </c>
      <c r="C195" s="68" t="s">
        <v>6</v>
      </c>
      <c r="D195" s="69" t="s">
        <v>212</v>
      </c>
      <c r="E195" s="70">
        <v>44860</v>
      </c>
      <c r="F195" s="68"/>
      <c r="G195" s="70"/>
      <c r="H195" s="68" t="s">
        <v>555</v>
      </c>
      <c r="I195" s="70"/>
      <c r="J195" s="74">
        <v>3403670.18</v>
      </c>
      <c r="K195" s="74">
        <v>77428.61</v>
      </c>
      <c r="L195" s="74">
        <v>0</v>
      </c>
      <c r="M195" s="74">
        <v>3481098.79</v>
      </c>
    </row>
    <row r="196" spans="1:13">
      <c r="A196" s="65" t="s">
        <v>562</v>
      </c>
      <c r="B196" s="65" t="s">
        <v>554</v>
      </c>
      <c r="C196" s="65" t="s">
        <v>6</v>
      </c>
      <c r="D196" s="66" t="s">
        <v>213</v>
      </c>
      <c r="E196" s="67">
        <v>44862</v>
      </c>
      <c r="F196" s="65"/>
      <c r="G196" s="67"/>
      <c r="H196" s="65" t="s">
        <v>555</v>
      </c>
      <c r="I196" s="67"/>
      <c r="J196" s="73">
        <v>3481098.79</v>
      </c>
      <c r="K196" s="73">
        <v>40041.7</v>
      </c>
      <c r="L196" s="73">
        <v>0</v>
      </c>
      <c r="M196" s="73">
        <v>3521140.49</v>
      </c>
    </row>
    <row r="197" spans="1:13">
      <c r="A197" s="68" t="s">
        <v>556</v>
      </c>
      <c r="B197" s="68" t="s">
        <v>554</v>
      </c>
      <c r="C197" s="68" t="s">
        <v>8</v>
      </c>
      <c r="D197" s="69" t="s">
        <v>214</v>
      </c>
      <c r="E197" s="70">
        <v>44862</v>
      </c>
      <c r="F197" s="68" t="s">
        <v>639</v>
      </c>
      <c r="G197" s="70"/>
      <c r="H197" s="68" t="s">
        <v>555</v>
      </c>
      <c r="I197" s="70">
        <v>44862</v>
      </c>
      <c r="J197" s="74">
        <v>3521140.49</v>
      </c>
      <c r="K197" s="74">
        <v>0</v>
      </c>
      <c r="L197" s="74">
        <v>150000</v>
      </c>
      <c r="M197" s="74">
        <v>3371140.49</v>
      </c>
    </row>
    <row r="198" spans="1:13">
      <c r="A198" s="65" t="s">
        <v>562</v>
      </c>
      <c r="B198" s="65" t="s">
        <v>554</v>
      </c>
      <c r="C198" s="65" t="s">
        <v>6</v>
      </c>
      <c r="D198" s="66" t="s">
        <v>215</v>
      </c>
      <c r="E198" s="67">
        <v>44863</v>
      </c>
      <c r="F198" s="65"/>
      <c r="G198" s="67"/>
      <c r="H198" s="65" t="s">
        <v>555</v>
      </c>
      <c r="I198" s="67"/>
      <c r="J198" s="73">
        <v>3371140.49</v>
      </c>
      <c r="K198" s="73">
        <v>199697.5</v>
      </c>
      <c r="L198" s="73">
        <v>0</v>
      </c>
      <c r="M198" s="73">
        <v>3570837.99</v>
      </c>
    </row>
    <row r="199" spans="1:13">
      <c r="A199" s="68" t="s">
        <v>562</v>
      </c>
      <c r="B199" s="68" t="s">
        <v>554</v>
      </c>
      <c r="C199" s="68" t="s">
        <v>6</v>
      </c>
      <c r="D199" s="69" t="s">
        <v>216</v>
      </c>
      <c r="E199" s="70">
        <v>44865</v>
      </c>
      <c r="F199" s="68"/>
      <c r="G199" s="70"/>
      <c r="H199" s="68" t="s">
        <v>555</v>
      </c>
      <c r="I199" s="70"/>
      <c r="J199" s="74">
        <v>3570837.99</v>
      </c>
      <c r="K199" s="74">
        <v>330915.68</v>
      </c>
      <c r="L199" s="74">
        <v>0</v>
      </c>
      <c r="M199" s="74">
        <v>3901753.67</v>
      </c>
    </row>
    <row r="200" spans="1:13">
      <c r="A200" s="65" t="s">
        <v>562</v>
      </c>
      <c r="B200" s="65" t="s">
        <v>554</v>
      </c>
      <c r="C200" s="65" t="s">
        <v>6</v>
      </c>
      <c r="D200" s="66" t="s">
        <v>217</v>
      </c>
      <c r="E200" s="67">
        <v>44868</v>
      </c>
      <c r="F200" s="65"/>
      <c r="G200" s="67"/>
      <c r="H200" s="65" t="s">
        <v>555</v>
      </c>
      <c r="I200" s="67"/>
      <c r="J200" s="73">
        <v>3901753.67</v>
      </c>
      <c r="K200" s="73">
        <v>100252.51</v>
      </c>
      <c r="L200" s="73">
        <v>0</v>
      </c>
      <c r="M200" s="73">
        <v>4002006.18</v>
      </c>
    </row>
    <row r="201" spans="1:13">
      <c r="A201" s="68" t="s">
        <v>562</v>
      </c>
      <c r="B201" s="68" t="s">
        <v>554</v>
      </c>
      <c r="C201" s="68" t="s">
        <v>6</v>
      </c>
      <c r="D201" s="69" t="s">
        <v>218</v>
      </c>
      <c r="E201" s="70">
        <v>44870</v>
      </c>
      <c r="F201" s="68"/>
      <c r="G201" s="70"/>
      <c r="H201" s="68" t="s">
        <v>555</v>
      </c>
      <c r="I201" s="70"/>
      <c r="J201" s="74">
        <v>4002006.18</v>
      </c>
      <c r="K201" s="74">
        <v>69223.06</v>
      </c>
      <c r="L201" s="74">
        <v>0</v>
      </c>
      <c r="M201" s="74">
        <v>4071229.24</v>
      </c>
    </row>
    <row r="202" spans="1:13">
      <c r="A202" s="65" t="s">
        <v>556</v>
      </c>
      <c r="B202" s="65" t="s">
        <v>554</v>
      </c>
      <c r="C202" s="65" t="s">
        <v>8</v>
      </c>
      <c r="D202" s="66" t="s">
        <v>219</v>
      </c>
      <c r="E202" s="67">
        <v>44872</v>
      </c>
      <c r="F202" s="65" t="s">
        <v>640</v>
      </c>
      <c r="G202" s="67"/>
      <c r="H202" s="65" t="s">
        <v>555</v>
      </c>
      <c r="I202" s="67">
        <v>44872</v>
      </c>
      <c r="J202" s="73">
        <v>4071229.24</v>
      </c>
      <c r="K202" s="73">
        <v>0</v>
      </c>
      <c r="L202" s="73">
        <v>100000</v>
      </c>
      <c r="M202" s="73">
        <v>3971229.24</v>
      </c>
    </row>
    <row r="203" spans="1:13">
      <c r="A203" s="68" t="s">
        <v>562</v>
      </c>
      <c r="B203" s="68" t="s">
        <v>554</v>
      </c>
      <c r="C203" s="68" t="s">
        <v>6</v>
      </c>
      <c r="D203" s="69" t="s">
        <v>220</v>
      </c>
      <c r="E203" s="70">
        <v>44873</v>
      </c>
      <c r="F203" s="68"/>
      <c r="G203" s="70"/>
      <c r="H203" s="68" t="s">
        <v>555</v>
      </c>
      <c r="I203" s="70"/>
      <c r="J203" s="74">
        <v>3971229.24</v>
      </c>
      <c r="K203" s="74">
        <v>86742.47</v>
      </c>
      <c r="L203" s="74">
        <v>0</v>
      </c>
      <c r="M203" s="74">
        <v>4057971.71</v>
      </c>
    </row>
    <row r="204" spans="1:13">
      <c r="A204" s="65" t="s">
        <v>562</v>
      </c>
      <c r="B204" s="65" t="s">
        <v>554</v>
      </c>
      <c r="C204" s="65" t="s">
        <v>6</v>
      </c>
      <c r="D204" s="66" t="s">
        <v>221</v>
      </c>
      <c r="E204" s="67">
        <v>44875</v>
      </c>
      <c r="F204" s="65"/>
      <c r="G204" s="67"/>
      <c r="H204" s="65" t="s">
        <v>555</v>
      </c>
      <c r="I204" s="67"/>
      <c r="J204" s="73">
        <v>4057971.71</v>
      </c>
      <c r="K204" s="73">
        <v>452524.36</v>
      </c>
      <c r="L204" s="73">
        <v>0</v>
      </c>
      <c r="M204" s="73">
        <v>4510496.07</v>
      </c>
    </row>
    <row r="205" spans="1:13">
      <c r="A205" s="68" t="s">
        <v>556</v>
      </c>
      <c r="B205" s="68" t="s">
        <v>554</v>
      </c>
      <c r="C205" s="68" t="s">
        <v>8</v>
      </c>
      <c r="D205" s="69" t="s">
        <v>222</v>
      </c>
      <c r="E205" s="70">
        <v>44876</v>
      </c>
      <c r="F205" s="68" t="s">
        <v>641</v>
      </c>
      <c r="G205" s="70"/>
      <c r="H205" s="68" t="s">
        <v>555</v>
      </c>
      <c r="I205" s="70">
        <v>44876</v>
      </c>
      <c r="J205" s="74">
        <v>4510496.07</v>
      </c>
      <c r="K205" s="74">
        <v>0</v>
      </c>
      <c r="L205" s="74">
        <v>100000</v>
      </c>
      <c r="M205" s="74">
        <v>4410496.07</v>
      </c>
    </row>
    <row r="206" spans="1:13">
      <c r="A206" s="65" t="s">
        <v>562</v>
      </c>
      <c r="B206" s="65" t="s">
        <v>554</v>
      </c>
      <c r="C206" s="65" t="s">
        <v>6</v>
      </c>
      <c r="D206" s="66" t="s">
        <v>223</v>
      </c>
      <c r="E206" s="67">
        <v>44879</v>
      </c>
      <c r="F206" s="65"/>
      <c r="G206" s="67"/>
      <c r="H206" s="65" t="s">
        <v>555</v>
      </c>
      <c r="I206" s="67"/>
      <c r="J206" s="73">
        <v>4410496.07</v>
      </c>
      <c r="K206" s="73">
        <v>112685.9</v>
      </c>
      <c r="L206" s="73">
        <v>0</v>
      </c>
      <c r="M206" s="73">
        <v>4523181.97</v>
      </c>
    </row>
    <row r="207" spans="1:13">
      <c r="A207" s="68" t="s">
        <v>556</v>
      </c>
      <c r="B207" s="68" t="s">
        <v>554</v>
      </c>
      <c r="C207" s="68" t="s">
        <v>8</v>
      </c>
      <c r="D207" s="69" t="s">
        <v>224</v>
      </c>
      <c r="E207" s="70">
        <v>44879</v>
      </c>
      <c r="F207" s="68" t="s">
        <v>642</v>
      </c>
      <c r="G207" s="70"/>
      <c r="H207" s="68" t="s">
        <v>555</v>
      </c>
      <c r="I207" s="70">
        <v>44879</v>
      </c>
      <c r="J207" s="74">
        <v>4523181.97</v>
      </c>
      <c r="K207" s="74">
        <v>0</v>
      </c>
      <c r="L207" s="74">
        <v>100000</v>
      </c>
      <c r="M207" s="74">
        <v>4423181.97</v>
      </c>
    </row>
    <row r="208" spans="1:13">
      <c r="A208" s="65" t="s">
        <v>562</v>
      </c>
      <c r="B208" s="65" t="s">
        <v>554</v>
      </c>
      <c r="C208" s="65" t="s">
        <v>6</v>
      </c>
      <c r="D208" s="66" t="s">
        <v>225</v>
      </c>
      <c r="E208" s="67">
        <v>44881</v>
      </c>
      <c r="F208" s="65"/>
      <c r="G208" s="67"/>
      <c r="H208" s="65" t="s">
        <v>555</v>
      </c>
      <c r="I208" s="67"/>
      <c r="J208" s="73">
        <v>4423181.97</v>
      </c>
      <c r="K208" s="73">
        <v>91565.52</v>
      </c>
      <c r="L208" s="73">
        <v>0</v>
      </c>
      <c r="M208" s="73">
        <v>4514747.49</v>
      </c>
    </row>
    <row r="209" spans="1:13">
      <c r="A209" s="68" t="s">
        <v>556</v>
      </c>
      <c r="B209" s="68" t="s">
        <v>554</v>
      </c>
      <c r="C209" s="68" t="s">
        <v>8</v>
      </c>
      <c r="D209" s="69" t="s">
        <v>226</v>
      </c>
      <c r="E209" s="70">
        <v>44881</v>
      </c>
      <c r="F209" s="68" t="s">
        <v>643</v>
      </c>
      <c r="G209" s="70"/>
      <c r="H209" s="68" t="s">
        <v>555</v>
      </c>
      <c r="I209" s="70">
        <v>44881</v>
      </c>
      <c r="J209" s="74">
        <v>4514747.49</v>
      </c>
      <c r="K209" s="74">
        <v>0</v>
      </c>
      <c r="L209" s="74">
        <v>180000</v>
      </c>
      <c r="M209" s="74">
        <v>4334747.49</v>
      </c>
    </row>
    <row r="210" spans="1:13">
      <c r="A210" s="65" t="s">
        <v>556</v>
      </c>
      <c r="B210" s="65" t="s">
        <v>554</v>
      </c>
      <c r="C210" s="65" t="s">
        <v>8</v>
      </c>
      <c r="D210" s="66" t="s">
        <v>227</v>
      </c>
      <c r="E210" s="67">
        <v>44882</v>
      </c>
      <c r="F210" s="65" t="s">
        <v>644</v>
      </c>
      <c r="G210" s="67"/>
      <c r="H210" s="65" t="s">
        <v>555</v>
      </c>
      <c r="I210" s="67">
        <v>44882</v>
      </c>
      <c r="J210" s="73">
        <v>4334747.49</v>
      </c>
      <c r="K210" s="73">
        <v>0</v>
      </c>
      <c r="L210" s="73">
        <v>50000</v>
      </c>
      <c r="M210" s="73">
        <v>4284747.49</v>
      </c>
    </row>
    <row r="211" spans="1:13">
      <c r="A211" s="68" t="s">
        <v>562</v>
      </c>
      <c r="B211" s="68" t="s">
        <v>554</v>
      </c>
      <c r="C211" s="68" t="s">
        <v>6</v>
      </c>
      <c r="D211" s="69" t="s">
        <v>228</v>
      </c>
      <c r="E211" s="70">
        <v>44883</v>
      </c>
      <c r="F211" s="68"/>
      <c r="G211" s="70"/>
      <c r="H211" s="68" t="s">
        <v>555</v>
      </c>
      <c r="I211" s="70"/>
      <c r="J211" s="74">
        <v>4284747.49</v>
      </c>
      <c r="K211" s="74">
        <v>96489.29</v>
      </c>
      <c r="L211" s="74">
        <v>0</v>
      </c>
      <c r="M211" s="74">
        <v>4381236.78</v>
      </c>
    </row>
    <row r="212" spans="1:13">
      <c r="A212" s="65" t="s">
        <v>562</v>
      </c>
      <c r="B212" s="65" t="s">
        <v>554</v>
      </c>
      <c r="C212" s="65" t="s">
        <v>6</v>
      </c>
      <c r="D212" s="66" t="s">
        <v>229</v>
      </c>
      <c r="E212" s="67">
        <v>44884</v>
      </c>
      <c r="F212" s="65"/>
      <c r="G212" s="67"/>
      <c r="H212" s="65" t="s">
        <v>555</v>
      </c>
      <c r="I212" s="67"/>
      <c r="J212" s="73">
        <v>4381236.78</v>
      </c>
      <c r="K212" s="73">
        <v>167667.05</v>
      </c>
      <c r="L212" s="73">
        <v>0</v>
      </c>
      <c r="M212" s="73">
        <v>4548903.83</v>
      </c>
    </row>
    <row r="213" spans="1:13">
      <c r="A213" s="68" t="s">
        <v>556</v>
      </c>
      <c r="B213" s="68" t="s">
        <v>554</v>
      </c>
      <c r="C213" s="68" t="s">
        <v>8</v>
      </c>
      <c r="D213" s="69" t="s">
        <v>230</v>
      </c>
      <c r="E213" s="70">
        <v>44886</v>
      </c>
      <c r="F213" s="68" t="s">
        <v>645</v>
      </c>
      <c r="G213" s="70"/>
      <c r="H213" s="68" t="s">
        <v>555</v>
      </c>
      <c r="I213" s="70">
        <v>44886</v>
      </c>
      <c r="J213" s="74">
        <v>4548903.83</v>
      </c>
      <c r="K213" s="74">
        <v>0</v>
      </c>
      <c r="L213" s="74">
        <v>180000</v>
      </c>
      <c r="M213" s="74">
        <v>4368903.83</v>
      </c>
    </row>
    <row r="214" spans="1:13">
      <c r="A214" s="65" t="s">
        <v>562</v>
      </c>
      <c r="B214" s="65" t="s">
        <v>554</v>
      </c>
      <c r="C214" s="65" t="s">
        <v>6</v>
      </c>
      <c r="D214" s="66" t="s">
        <v>231</v>
      </c>
      <c r="E214" s="67">
        <v>44888</v>
      </c>
      <c r="F214" s="65"/>
      <c r="G214" s="67"/>
      <c r="H214" s="65" t="s">
        <v>555</v>
      </c>
      <c r="I214" s="67"/>
      <c r="J214" s="73">
        <v>4368903.83</v>
      </c>
      <c r="K214" s="73">
        <v>108441.98</v>
      </c>
      <c r="L214" s="73">
        <v>0</v>
      </c>
      <c r="M214" s="73">
        <v>4477345.81</v>
      </c>
    </row>
    <row r="215" spans="1:13">
      <c r="A215" s="68" t="s">
        <v>562</v>
      </c>
      <c r="B215" s="68" t="s">
        <v>554</v>
      </c>
      <c r="C215" s="68" t="s">
        <v>6</v>
      </c>
      <c r="D215" s="69" t="s">
        <v>232</v>
      </c>
      <c r="E215" s="70">
        <v>44889</v>
      </c>
      <c r="F215" s="68"/>
      <c r="G215" s="70"/>
      <c r="H215" s="68" t="s">
        <v>555</v>
      </c>
      <c r="I215" s="70"/>
      <c r="J215" s="74">
        <v>4477345.81</v>
      </c>
      <c r="K215" s="74">
        <v>127326.55</v>
      </c>
      <c r="L215" s="74">
        <v>0</v>
      </c>
      <c r="M215" s="74">
        <v>4604672.36</v>
      </c>
    </row>
    <row r="216" spans="1:13">
      <c r="A216" s="65" t="s">
        <v>556</v>
      </c>
      <c r="B216" s="65" t="s">
        <v>554</v>
      </c>
      <c r="C216" s="65" t="s">
        <v>8</v>
      </c>
      <c r="D216" s="66" t="s">
        <v>233</v>
      </c>
      <c r="E216" s="67">
        <v>44890</v>
      </c>
      <c r="F216" s="65" t="s">
        <v>646</v>
      </c>
      <c r="G216" s="67"/>
      <c r="H216" s="65" t="s">
        <v>555</v>
      </c>
      <c r="I216" s="67">
        <v>44890</v>
      </c>
      <c r="J216" s="73">
        <v>4604672.36</v>
      </c>
      <c r="K216" s="73">
        <v>0</v>
      </c>
      <c r="L216" s="73">
        <v>50000</v>
      </c>
      <c r="M216" s="73">
        <v>4554672.36</v>
      </c>
    </row>
    <row r="217" spans="1:13">
      <c r="A217" s="68" t="s">
        <v>562</v>
      </c>
      <c r="B217" s="68" t="s">
        <v>554</v>
      </c>
      <c r="C217" s="68" t="s">
        <v>6</v>
      </c>
      <c r="D217" s="69" t="s">
        <v>234</v>
      </c>
      <c r="E217" s="70">
        <v>44891</v>
      </c>
      <c r="F217" s="68"/>
      <c r="G217" s="70"/>
      <c r="H217" s="68" t="s">
        <v>555</v>
      </c>
      <c r="I217" s="70"/>
      <c r="J217" s="74">
        <v>4554672.36</v>
      </c>
      <c r="K217" s="74">
        <v>165523.29</v>
      </c>
      <c r="L217" s="74">
        <v>0</v>
      </c>
      <c r="M217" s="74">
        <v>4720195.65</v>
      </c>
    </row>
    <row r="218" spans="1:13">
      <c r="A218" s="65" t="s">
        <v>556</v>
      </c>
      <c r="B218" s="65" t="s">
        <v>554</v>
      </c>
      <c r="C218" s="65" t="s">
        <v>8</v>
      </c>
      <c r="D218" s="66" t="s">
        <v>235</v>
      </c>
      <c r="E218" s="67">
        <v>44893</v>
      </c>
      <c r="F218" s="65" t="s">
        <v>647</v>
      </c>
      <c r="G218" s="67"/>
      <c r="H218" s="65" t="s">
        <v>555</v>
      </c>
      <c r="I218" s="67">
        <v>44893</v>
      </c>
      <c r="J218" s="73">
        <v>4720195.65</v>
      </c>
      <c r="K218" s="73">
        <v>0</v>
      </c>
      <c r="L218" s="73">
        <v>150000</v>
      </c>
      <c r="M218" s="73">
        <v>4570195.65</v>
      </c>
    </row>
    <row r="219" spans="1:13">
      <c r="A219" s="68" t="s">
        <v>562</v>
      </c>
      <c r="B219" s="68" t="s">
        <v>554</v>
      </c>
      <c r="C219" s="68" t="s">
        <v>6</v>
      </c>
      <c r="D219" s="69" t="s">
        <v>236</v>
      </c>
      <c r="E219" s="70">
        <v>44896</v>
      </c>
      <c r="F219" s="68"/>
      <c r="G219" s="70"/>
      <c r="H219" s="68" t="s">
        <v>555</v>
      </c>
      <c r="I219" s="70"/>
      <c r="J219" s="74">
        <v>4570195.65</v>
      </c>
      <c r="K219" s="74">
        <v>83211.62</v>
      </c>
      <c r="L219" s="74">
        <v>0</v>
      </c>
      <c r="M219" s="74">
        <v>4653407.27</v>
      </c>
    </row>
    <row r="220" spans="1:13">
      <c r="A220" s="65" t="s">
        <v>562</v>
      </c>
      <c r="B220" s="65" t="s">
        <v>554</v>
      </c>
      <c r="C220" s="65" t="s">
        <v>6</v>
      </c>
      <c r="D220" s="66" t="s">
        <v>237</v>
      </c>
      <c r="E220" s="67">
        <v>44897</v>
      </c>
      <c r="F220" s="65"/>
      <c r="G220" s="67"/>
      <c r="H220" s="65" t="s">
        <v>555</v>
      </c>
      <c r="I220" s="67"/>
      <c r="J220" s="73">
        <v>4653407.27</v>
      </c>
      <c r="K220" s="73">
        <v>86069.67</v>
      </c>
      <c r="L220" s="73">
        <v>0</v>
      </c>
      <c r="M220" s="73">
        <v>4739476.94</v>
      </c>
    </row>
    <row r="221" spans="1:13">
      <c r="A221" s="68" t="s">
        <v>556</v>
      </c>
      <c r="B221" s="68" t="s">
        <v>554</v>
      </c>
      <c r="C221" s="68" t="s">
        <v>8</v>
      </c>
      <c r="D221" s="69" t="s">
        <v>238</v>
      </c>
      <c r="E221" s="70">
        <v>44897</v>
      </c>
      <c r="F221" s="68" t="s">
        <v>648</v>
      </c>
      <c r="G221" s="70"/>
      <c r="H221" s="68" t="s">
        <v>555</v>
      </c>
      <c r="I221" s="70">
        <v>44897</v>
      </c>
      <c r="J221" s="74">
        <v>4739476.94</v>
      </c>
      <c r="K221" s="74">
        <v>0</v>
      </c>
      <c r="L221" s="74">
        <v>50000</v>
      </c>
      <c r="M221" s="74">
        <v>4689476.94</v>
      </c>
    </row>
    <row r="222" spans="1:13">
      <c r="A222" s="65" t="s">
        <v>562</v>
      </c>
      <c r="B222" s="65" t="s">
        <v>554</v>
      </c>
      <c r="C222" s="65" t="s">
        <v>6</v>
      </c>
      <c r="D222" s="66" t="s">
        <v>239</v>
      </c>
      <c r="E222" s="67">
        <v>44900</v>
      </c>
      <c r="F222" s="65"/>
      <c r="G222" s="67"/>
      <c r="H222" s="65" t="s">
        <v>555</v>
      </c>
      <c r="I222" s="67"/>
      <c r="J222" s="73">
        <v>4689476.94</v>
      </c>
      <c r="K222" s="73">
        <v>74019.84</v>
      </c>
      <c r="L222" s="73">
        <v>0</v>
      </c>
      <c r="M222" s="73">
        <v>4763496.78</v>
      </c>
    </row>
    <row r="223" spans="1:13">
      <c r="A223" s="68" t="s">
        <v>556</v>
      </c>
      <c r="B223" s="68" t="s">
        <v>554</v>
      </c>
      <c r="C223" s="68" t="s">
        <v>8</v>
      </c>
      <c r="D223" s="69" t="s">
        <v>240</v>
      </c>
      <c r="E223" s="70">
        <v>44900</v>
      </c>
      <c r="F223" s="68" t="s">
        <v>649</v>
      </c>
      <c r="G223" s="70"/>
      <c r="H223" s="68" t="s">
        <v>555</v>
      </c>
      <c r="I223" s="70">
        <v>44900</v>
      </c>
      <c r="J223" s="74">
        <v>4763496.78</v>
      </c>
      <c r="K223" s="74">
        <v>0</v>
      </c>
      <c r="L223" s="74">
        <v>120000</v>
      </c>
      <c r="M223" s="74">
        <v>4643496.78</v>
      </c>
    </row>
    <row r="224" spans="1:13">
      <c r="A224" s="65" t="s">
        <v>556</v>
      </c>
      <c r="B224" s="65" t="s">
        <v>554</v>
      </c>
      <c r="C224" s="65" t="s">
        <v>8</v>
      </c>
      <c r="D224" s="66" t="s">
        <v>241</v>
      </c>
      <c r="E224" s="67">
        <v>44902</v>
      </c>
      <c r="F224" s="65" t="s">
        <v>650</v>
      </c>
      <c r="G224" s="67"/>
      <c r="H224" s="65" t="s">
        <v>555</v>
      </c>
      <c r="I224" s="67">
        <v>44902</v>
      </c>
      <c r="J224" s="73">
        <v>4643496.78</v>
      </c>
      <c r="K224" s="73">
        <v>0</v>
      </c>
      <c r="L224" s="73">
        <v>80000</v>
      </c>
      <c r="M224" s="73">
        <v>4563496.78</v>
      </c>
    </row>
    <row r="225" spans="1:13">
      <c r="A225" s="68" t="s">
        <v>562</v>
      </c>
      <c r="B225" s="68" t="s">
        <v>554</v>
      </c>
      <c r="C225" s="68" t="s">
        <v>6</v>
      </c>
      <c r="D225" s="69" t="s">
        <v>242</v>
      </c>
      <c r="E225" s="70">
        <v>44903</v>
      </c>
      <c r="F225" s="68"/>
      <c r="G225" s="70"/>
      <c r="H225" s="68" t="s">
        <v>555</v>
      </c>
      <c r="I225" s="70"/>
      <c r="J225" s="74">
        <v>4563496.78</v>
      </c>
      <c r="K225" s="74">
        <v>110330.55</v>
      </c>
      <c r="L225" s="74">
        <v>0</v>
      </c>
      <c r="M225" s="74">
        <v>4673827.33</v>
      </c>
    </row>
    <row r="226" spans="1:13">
      <c r="A226" s="65" t="s">
        <v>562</v>
      </c>
      <c r="B226" s="65" t="s">
        <v>554</v>
      </c>
      <c r="C226" s="65" t="s">
        <v>6</v>
      </c>
      <c r="D226" s="66" t="s">
        <v>243</v>
      </c>
      <c r="E226" s="67">
        <v>44907</v>
      </c>
      <c r="F226" s="65"/>
      <c r="G226" s="67"/>
      <c r="H226" s="65" t="s">
        <v>555</v>
      </c>
      <c r="I226" s="67"/>
      <c r="J226" s="73">
        <v>4673827.33</v>
      </c>
      <c r="K226" s="73">
        <v>219576.12</v>
      </c>
      <c r="L226" s="73">
        <v>0</v>
      </c>
      <c r="M226" s="73">
        <v>4893403.45</v>
      </c>
    </row>
    <row r="227" spans="1:13">
      <c r="A227" s="68" t="s">
        <v>556</v>
      </c>
      <c r="B227" s="68" t="s">
        <v>554</v>
      </c>
      <c r="C227" s="68" t="s">
        <v>8</v>
      </c>
      <c r="D227" s="69" t="s">
        <v>244</v>
      </c>
      <c r="E227" s="70">
        <v>44907</v>
      </c>
      <c r="F227" s="68" t="s">
        <v>651</v>
      </c>
      <c r="G227" s="70"/>
      <c r="H227" s="68" t="s">
        <v>555</v>
      </c>
      <c r="I227" s="70">
        <v>44907</v>
      </c>
      <c r="J227" s="74">
        <v>4893403.45</v>
      </c>
      <c r="K227" s="74">
        <v>0</v>
      </c>
      <c r="L227" s="74">
        <v>50000</v>
      </c>
      <c r="M227" s="74">
        <v>4843403.45</v>
      </c>
    </row>
    <row r="228" spans="1:13">
      <c r="A228" s="65" t="s">
        <v>556</v>
      </c>
      <c r="B228" s="65" t="s">
        <v>554</v>
      </c>
      <c r="C228" s="65" t="s">
        <v>8</v>
      </c>
      <c r="D228" s="66" t="s">
        <v>245</v>
      </c>
      <c r="E228" s="67">
        <v>44908</v>
      </c>
      <c r="F228" s="65" t="s">
        <v>652</v>
      </c>
      <c r="G228" s="67"/>
      <c r="H228" s="65" t="s">
        <v>555</v>
      </c>
      <c r="I228" s="67">
        <v>44908</v>
      </c>
      <c r="J228" s="73">
        <v>4843403.45</v>
      </c>
      <c r="K228" s="73">
        <v>0</v>
      </c>
      <c r="L228" s="73">
        <v>100000</v>
      </c>
      <c r="M228" s="73">
        <v>4743403.45</v>
      </c>
    </row>
    <row r="229" spans="1:13">
      <c r="A229" s="68" t="s">
        <v>562</v>
      </c>
      <c r="B229" s="68" t="s">
        <v>554</v>
      </c>
      <c r="C229" s="68" t="s">
        <v>6</v>
      </c>
      <c r="D229" s="69" t="s">
        <v>246</v>
      </c>
      <c r="E229" s="70">
        <v>44909</v>
      </c>
      <c r="F229" s="68"/>
      <c r="G229" s="70"/>
      <c r="H229" s="68" t="s">
        <v>555</v>
      </c>
      <c r="I229" s="70"/>
      <c r="J229" s="74">
        <v>4743403.45</v>
      </c>
      <c r="K229" s="74">
        <v>132271.03</v>
      </c>
      <c r="L229" s="74">
        <v>0</v>
      </c>
      <c r="M229" s="74">
        <v>4875674.48</v>
      </c>
    </row>
    <row r="230" spans="1:13">
      <c r="A230" s="65" t="s">
        <v>562</v>
      </c>
      <c r="B230" s="65" t="s">
        <v>554</v>
      </c>
      <c r="C230" s="65" t="s">
        <v>6</v>
      </c>
      <c r="D230" s="66" t="s">
        <v>247</v>
      </c>
      <c r="E230" s="67">
        <v>44910</v>
      </c>
      <c r="F230" s="65"/>
      <c r="G230" s="67"/>
      <c r="H230" s="65" t="s">
        <v>555</v>
      </c>
      <c r="I230" s="67"/>
      <c r="J230" s="73">
        <v>4875674.48</v>
      </c>
      <c r="K230" s="73">
        <v>97011.78</v>
      </c>
      <c r="L230" s="73">
        <v>0</v>
      </c>
      <c r="M230" s="73">
        <v>4972686.26</v>
      </c>
    </row>
    <row r="231" spans="1:13">
      <c r="A231" s="68" t="s">
        <v>556</v>
      </c>
      <c r="B231" s="68" t="s">
        <v>554</v>
      </c>
      <c r="C231" s="68" t="s">
        <v>8</v>
      </c>
      <c r="D231" s="69" t="s">
        <v>248</v>
      </c>
      <c r="E231" s="70">
        <v>44910</v>
      </c>
      <c r="F231" s="68" t="s">
        <v>653</v>
      </c>
      <c r="G231" s="70"/>
      <c r="H231" s="68" t="s">
        <v>555</v>
      </c>
      <c r="I231" s="70">
        <v>44910</v>
      </c>
      <c r="J231" s="74">
        <v>4972686.26</v>
      </c>
      <c r="K231" s="74">
        <v>0</v>
      </c>
      <c r="L231" s="74">
        <v>100000</v>
      </c>
      <c r="M231" s="74">
        <v>4872686.26</v>
      </c>
    </row>
    <row r="232" spans="1:13">
      <c r="A232" s="65" t="s">
        <v>562</v>
      </c>
      <c r="B232" s="65" t="s">
        <v>554</v>
      </c>
      <c r="C232" s="65" t="s">
        <v>6</v>
      </c>
      <c r="D232" s="66" t="s">
        <v>249</v>
      </c>
      <c r="E232" s="67">
        <v>44912</v>
      </c>
      <c r="F232" s="65"/>
      <c r="G232" s="67"/>
      <c r="H232" s="65" t="s">
        <v>555</v>
      </c>
      <c r="I232" s="67"/>
      <c r="J232" s="73">
        <v>4872686.26</v>
      </c>
      <c r="K232" s="73">
        <v>52472.21</v>
      </c>
      <c r="L232" s="73">
        <v>0</v>
      </c>
      <c r="M232" s="73">
        <v>4925158.47</v>
      </c>
    </row>
    <row r="233" spans="1:13">
      <c r="A233" s="68" t="s">
        <v>556</v>
      </c>
      <c r="B233" s="68" t="s">
        <v>554</v>
      </c>
      <c r="C233" s="68" t="s">
        <v>8</v>
      </c>
      <c r="D233" s="69" t="s">
        <v>250</v>
      </c>
      <c r="E233" s="70">
        <v>44914</v>
      </c>
      <c r="F233" s="68" t="s">
        <v>654</v>
      </c>
      <c r="G233" s="70"/>
      <c r="H233" s="68" t="s">
        <v>555</v>
      </c>
      <c r="I233" s="70">
        <v>44914</v>
      </c>
      <c r="J233" s="74">
        <v>4925158.47</v>
      </c>
      <c r="K233" s="74">
        <v>0</v>
      </c>
      <c r="L233" s="74">
        <v>200000</v>
      </c>
      <c r="M233" s="74">
        <v>4725158.47</v>
      </c>
    </row>
    <row r="234" spans="1:13">
      <c r="A234" s="65" t="s">
        <v>556</v>
      </c>
      <c r="B234" s="65" t="s">
        <v>554</v>
      </c>
      <c r="C234" s="65" t="s">
        <v>8</v>
      </c>
      <c r="D234" s="66" t="s">
        <v>251</v>
      </c>
      <c r="E234" s="67">
        <v>44915</v>
      </c>
      <c r="F234" s="65" t="s">
        <v>655</v>
      </c>
      <c r="G234" s="67"/>
      <c r="H234" s="65" t="s">
        <v>555</v>
      </c>
      <c r="I234" s="67">
        <v>44915</v>
      </c>
      <c r="J234" s="73">
        <v>4725158.47</v>
      </c>
      <c r="K234" s="73">
        <v>0</v>
      </c>
      <c r="L234" s="73">
        <v>100000</v>
      </c>
      <c r="M234" s="73">
        <v>4625158.47</v>
      </c>
    </row>
    <row r="235" spans="1:13">
      <c r="A235" s="68" t="s">
        <v>562</v>
      </c>
      <c r="B235" s="68" t="s">
        <v>554</v>
      </c>
      <c r="C235" s="68" t="s">
        <v>6</v>
      </c>
      <c r="D235" s="69" t="s">
        <v>252</v>
      </c>
      <c r="E235" s="70">
        <v>44918</v>
      </c>
      <c r="F235" s="68"/>
      <c r="G235" s="70"/>
      <c r="H235" s="68" t="s">
        <v>555</v>
      </c>
      <c r="I235" s="70"/>
      <c r="J235" s="74">
        <v>4625158.47</v>
      </c>
      <c r="K235" s="74">
        <v>63104.84</v>
      </c>
      <c r="L235" s="74">
        <v>0</v>
      </c>
      <c r="M235" s="74">
        <v>4688263.31</v>
      </c>
    </row>
    <row r="236" spans="1:13">
      <c r="A236" s="65" t="s">
        <v>562</v>
      </c>
      <c r="B236" s="65" t="s">
        <v>554</v>
      </c>
      <c r="C236" s="65" t="s">
        <v>6</v>
      </c>
      <c r="D236" s="66" t="s">
        <v>253</v>
      </c>
      <c r="E236" s="67">
        <v>44919</v>
      </c>
      <c r="F236" s="65"/>
      <c r="G236" s="67"/>
      <c r="H236" s="65" t="s">
        <v>555</v>
      </c>
      <c r="I236" s="67"/>
      <c r="J236" s="73">
        <v>4688263.31</v>
      </c>
      <c r="K236" s="73">
        <v>183765.22</v>
      </c>
      <c r="L236" s="73">
        <v>0</v>
      </c>
      <c r="M236" s="73">
        <v>4872028.53</v>
      </c>
    </row>
    <row r="237" spans="1:13">
      <c r="A237" s="68" t="s">
        <v>556</v>
      </c>
      <c r="B237" s="68" t="s">
        <v>554</v>
      </c>
      <c r="C237" s="68" t="s">
        <v>8</v>
      </c>
      <c r="D237" s="69" t="s">
        <v>254</v>
      </c>
      <c r="E237" s="70">
        <v>44921</v>
      </c>
      <c r="F237" s="68" t="s">
        <v>656</v>
      </c>
      <c r="G237" s="70"/>
      <c r="H237" s="68" t="s">
        <v>555</v>
      </c>
      <c r="I237" s="70">
        <v>44921</v>
      </c>
      <c r="J237" s="74">
        <v>4872028.53</v>
      </c>
      <c r="K237" s="74">
        <v>0</v>
      </c>
      <c r="L237" s="74">
        <v>400000</v>
      </c>
      <c r="M237" s="74">
        <v>4472028.53</v>
      </c>
    </row>
    <row r="238" spans="1:13">
      <c r="A238" s="65" t="s">
        <v>562</v>
      </c>
      <c r="B238" s="65" t="s">
        <v>554</v>
      </c>
      <c r="C238" s="65" t="s">
        <v>6</v>
      </c>
      <c r="D238" s="66" t="s">
        <v>255</v>
      </c>
      <c r="E238" s="67">
        <v>44923</v>
      </c>
      <c r="F238" s="65"/>
      <c r="G238" s="67"/>
      <c r="H238" s="65" t="s">
        <v>555</v>
      </c>
      <c r="I238" s="67"/>
      <c r="J238" s="73">
        <v>4472028.53</v>
      </c>
      <c r="K238" s="73">
        <v>84364.12</v>
      </c>
      <c r="L238" s="73">
        <v>0</v>
      </c>
      <c r="M238" s="73">
        <v>4556392.65</v>
      </c>
    </row>
    <row r="239" spans="1:13">
      <c r="A239" s="68" t="s">
        <v>562</v>
      </c>
      <c r="B239" s="68" t="s">
        <v>554</v>
      </c>
      <c r="C239" s="68" t="s">
        <v>6</v>
      </c>
      <c r="D239" s="69" t="s">
        <v>256</v>
      </c>
      <c r="E239" s="70">
        <v>44924</v>
      </c>
      <c r="F239" s="68"/>
      <c r="G239" s="70"/>
      <c r="H239" s="68" t="s">
        <v>555</v>
      </c>
      <c r="I239" s="70"/>
      <c r="J239" s="74">
        <v>4556392.65</v>
      </c>
      <c r="K239" s="74">
        <v>223366.31</v>
      </c>
      <c r="L239" s="74">
        <v>0</v>
      </c>
      <c r="M239" s="74">
        <v>4779758.96</v>
      </c>
    </row>
    <row r="240" spans="1:13">
      <c r="A240" s="65" t="s">
        <v>556</v>
      </c>
      <c r="B240" s="65" t="s">
        <v>554</v>
      </c>
      <c r="C240" s="65" t="s">
        <v>8</v>
      </c>
      <c r="D240" s="66" t="s">
        <v>257</v>
      </c>
      <c r="E240" s="67">
        <v>44924</v>
      </c>
      <c r="F240" s="65" t="s">
        <v>657</v>
      </c>
      <c r="G240" s="67"/>
      <c r="H240" s="65" t="s">
        <v>555</v>
      </c>
      <c r="I240" s="67">
        <v>44924</v>
      </c>
      <c r="J240" s="73">
        <v>4779758.96</v>
      </c>
      <c r="K240" s="73">
        <v>0</v>
      </c>
      <c r="L240" s="73">
        <v>100000</v>
      </c>
      <c r="M240" s="73">
        <v>4679758.96</v>
      </c>
    </row>
    <row r="241" spans="1:13">
      <c r="A241" s="68" t="s">
        <v>556</v>
      </c>
      <c r="B241" s="68" t="s">
        <v>554</v>
      </c>
      <c r="C241" s="68" t="s">
        <v>8</v>
      </c>
      <c r="D241" s="69" t="s">
        <v>258</v>
      </c>
      <c r="E241" s="70">
        <v>44926</v>
      </c>
      <c r="F241" s="68" t="s">
        <v>658</v>
      </c>
      <c r="G241" s="70"/>
      <c r="H241" s="68" t="s">
        <v>555</v>
      </c>
      <c r="I241" s="70">
        <v>44926</v>
      </c>
      <c r="J241" s="74">
        <v>4679758.96</v>
      </c>
      <c r="K241" s="74">
        <v>0</v>
      </c>
      <c r="L241" s="74">
        <v>100000</v>
      </c>
      <c r="M241" s="74">
        <v>4579758.96</v>
      </c>
    </row>
    <row r="242" spans="1:13">
      <c r="A242" s="65" t="s">
        <v>556</v>
      </c>
      <c r="B242" s="65" t="s">
        <v>554</v>
      </c>
      <c r="C242" s="65" t="s">
        <v>8</v>
      </c>
      <c r="D242" s="66" t="s">
        <v>259</v>
      </c>
      <c r="E242" s="67">
        <v>44928</v>
      </c>
      <c r="F242" s="65" t="s">
        <v>659</v>
      </c>
      <c r="G242" s="67"/>
      <c r="H242" s="65" t="s">
        <v>555</v>
      </c>
      <c r="I242" s="67">
        <v>44928</v>
      </c>
      <c r="J242" s="73">
        <v>4579758.96</v>
      </c>
      <c r="K242" s="73">
        <v>0</v>
      </c>
      <c r="L242" s="73">
        <v>190000</v>
      </c>
      <c r="M242" s="73">
        <v>4389758.96</v>
      </c>
    </row>
    <row r="243" spans="1:13">
      <c r="A243" s="68" t="s">
        <v>562</v>
      </c>
      <c r="B243" s="68" t="s">
        <v>554</v>
      </c>
      <c r="C243" s="68" t="s">
        <v>6</v>
      </c>
      <c r="D243" s="69" t="s">
        <v>260</v>
      </c>
      <c r="E243" s="70">
        <v>44929</v>
      </c>
      <c r="F243" s="68"/>
      <c r="G243" s="70"/>
      <c r="H243" s="68" t="s">
        <v>555</v>
      </c>
      <c r="I243" s="70"/>
      <c r="J243" s="74">
        <v>4389758.96</v>
      </c>
      <c r="K243" s="74">
        <v>98530.7</v>
      </c>
      <c r="L243" s="74">
        <v>0</v>
      </c>
      <c r="M243" s="74">
        <v>4488289.66</v>
      </c>
    </row>
    <row r="244" spans="1:13">
      <c r="A244" s="65" t="s">
        <v>562</v>
      </c>
      <c r="B244" s="65" t="s">
        <v>554</v>
      </c>
      <c r="C244" s="65" t="s">
        <v>6</v>
      </c>
      <c r="D244" s="66" t="s">
        <v>261</v>
      </c>
      <c r="E244" s="67">
        <v>44932</v>
      </c>
      <c r="F244" s="65"/>
      <c r="G244" s="67"/>
      <c r="H244" s="65" t="s">
        <v>555</v>
      </c>
      <c r="I244" s="67"/>
      <c r="J244" s="73">
        <v>4488289.66</v>
      </c>
      <c r="K244" s="73">
        <v>84326.49</v>
      </c>
      <c r="L244" s="73">
        <v>0</v>
      </c>
      <c r="M244" s="73">
        <v>4572616.15</v>
      </c>
    </row>
    <row r="245" spans="1:13">
      <c r="A245" s="68" t="s">
        <v>556</v>
      </c>
      <c r="B245" s="68" t="s">
        <v>554</v>
      </c>
      <c r="C245" s="68" t="s">
        <v>8</v>
      </c>
      <c r="D245" s="69" t="s">
        <v>262</v>
      </c>
      <c r="E245" s="70">
        <v>44933</v>
      </c>
      <c r="F245" s="68" t="s">
        <v>660</v>
      </c>
      <c r="G245" s="70"/>
      <c r="H245" s="68" t="s">
        <v>555</v>
      </c>
      <c r="I245" s="70">
        <v>44933</v>
      </c>
      <c r="J245" s="74">
        <v>4572616.15</v>
      </c>
      <c r="K245" s="74">
        <v>0</v>
      </c>
      <c r="L245" s="74">
        <v>100000</v>
      </c>
      <c r="M245" s="74">
        <v>4472616.15</v>
      </c>
    </row>
    <row r="246" spans="1:13">
      <c r="A246" s="65" t="s">
        <v>562</v>
      </c>
      <c r="B246" s="65" t="s">
        <v>554</v>
      </c>
      <c r="C246" s="65" t="s">
        <v>6</v>
      </c>
      <c r="D246" s="66" t="s">
        <v>263</v>
      </c>
      <c r="E246" s="67">
        <v>44935</v>
      </c>
      <c r="F246" s="65"/>
      <c r="G246" s="67"/>
      <c r="H246" s="65" t="s">
        <v>555</v>
      </c>
      <c r="I246" s="67"/>
      <c r="J246" s="73">
        <v>4472616.15</v>
      </c>
      <c r="K246" s="73">
        <v>82041.03</v>
      </c>
      <c r="L246" s="73">
        <v>0</v>
      </c>
      <c r="M246" s="73">
        <v>4554657.18</v>
      </c>
    </row>
    <row r="247" spans="1:13">
      <c r="A247" s="68" t="s">
        <v>556</v>
      </c>
      <c r="B247" s="68" t="s">
        <v>554</v>
      </c>
      <c r="C247" s="68" t="s">
        <v>8</v>
      </c>
      <c r="D247" s="69" t="s">
        <v>264</v>
      </c>
      <c r="E247" s="70">
        <v>44935</v>
      </c>
      <c r="F247" s="68" t="s">
        <v>661</v>
      </c>
      <c r="G247" s="70"/>
      <c r="H247" s="68" t="s">
        <v>555</v>
      </c>
      <c r="I247" s="70">
        <v>44935</v>
      </c>
      <c r="J247" s="74">
        <v>4554657.18</v>
      </c>
      <c r="K247" s="74">
        <v>0</v>
      </c>
      <c r="L247" s="74">
        <v>200000</v>
      </c>
      <c r="M247" s="74">
        <v>4354657.18</v>
      </c>
    </row>
    <row r="248" spans="1:13">
      <c r="A248" s="65" t="s">
        <v>556</v>
      </c>
      <c r="B248" s="65" t="s">
        <v>554</v>
      </c>
      <c r="C248" s="65" t="s">
        <v>8</v>
      </c>
      <c r="D248" s="66" t="s">
        <v>265</v>
      </c>
      <c r="E248" s="67">
        <v>44936</v>
      </c>
      <c r="F248" s="65" t="s">
        <v>662</v>
      </c>
      <c r="G248" s="67"/>
      <c r="H248" s="65" t="s">
        <v>555</v>
      </c>
      <c r="I248" s="67">
        <v>44936</v>
      </c>
      <c r="J248" s="73">
        <v>4354657.18</v>
      </c>
      <c r="K248" s="73">
        <v>0</v>
      </c>
      <c r="L248" s="73">
        <v>100000</v>
      </c>
      <c r="M248" s="73">
        <v>4254657.18</v>
      </c>
    </row>
    <row r="249" spans="1:13">
      <c r="A249" s="68" t="s">
        <v>556</v>
      </c>
      <c r="B249" s="68" t="s">
        <v>554</v>
      </c>
      <c r="C249" s="68" t="s">
        <v>8</v>
      </c>
      <c r="D249" s="69" t="s">
        <v>266</v>
      </c>
      <c r="E249" s="70">
        <v>44937</v>
      </c>
      <c r="F249" s="68" t="s">
        <v>663</v>
      </c>
      <c r="G249" s="70"/>
      <c r="H249" s="68" t="s">
        <v>555</v>
      </c>
      <c r="I249" s="70">
        <v>44937</v>
      </c>
      <c r="J249" s="74">
        <v>4254657.18</v>
      </c>
      <c r="K249" s="74">
        <v>0</v>
      </c>
      <c r="L249" s="74">
        <v>90000</v>
      </c>
      <c r="M249" s="74">
        <v>4164657.18</v>
      </c>
    </row>
    <row r="250" spans="1:13">
      <c r="A250" s="65" t="s">
        <v>556</v>
      </c>
      <c r="B250" s="65" t="s">
        <v>554</v>
      </c>
      <c r="C250" s="65" t="s">
        <v>8</v>
      </c>
      <c r="D250" s="66" t="s">
        <v>267</v>
      </c>
      <c r="E250" s="67">
        <v>44938</v>
      </c>
      <c r="F250" s="65" t="s">
        <v>664</v>
      </c>
      <c r="G250" s="67"/>
      <c r="H250" s="65" t="s">
        <v>555</v>
      </c>
      <c r="I250" s="67">
        <v>44938</v>
      </c>
      <c r="J250" s="73">
        <v>4164657.18</v>
      </c>
      <c r="K250" s="73">
        <v>0</v>
      </c>
      <c r="L250" s="73">
        <v>75000</v>
      </c>
      <c r="M250" s="73">
        <v>4089657.18</v>
      </c>
    </row>
    <row r="251" spans="1:13">
      <c r="A251" s="68" t="s">
        <v>562</v>
      </c>
      <c r="B251" s="68" t="s">
        <v>554</v>
      </c>
      <c r="C251" s="68" t="s">
        <v>6</v>
      </c>
      <c r="D251" s="69" t="s">
        <v>268</v>
      </c>
      <c r="E251" s="70">
        <v>44939</v>
      </c>
      <c r="F251" s="68"/>
      <c r="G251" s="70"/>
      <c r="H251" s="68" t="s">
        <v>555</v>
      </c>
      <c r="I251" s="70"/>
      <c r="J251" s="74">
        <v>4089657.18</v>
      </c>
      <c r="K251" s="74">
        <v>142165.71</v>
      </c>
      <c r="L251" s="74">
        <v>0</v>
      </c>
      <c r="M251" s="74">
        <v>4231822.89</v>
      </c>
    </row>
    <row r="252" spans="1:13">
      <c r="A252" s="65" t="s">
        <v>556</v>
      </c>
      <c r="B252" s="65" t="s">
        <v>554</v>
      </c>
      <c r="C252" s="65" t="s">
        <v>8</v>
      </c>
      <c r="D252" s="66" t="s">
        <v>269</v>
      </c>
      <c r="E252" s="67">
        <v>44939</v>
      </c>
      <c r="F252" s="65" t="s">
        <v>665</v>
      </c>
      <c r="G252" s="67"/>
      <c r="H252" s="65" t="s">
        <v>555</v>
      </c>
      <c r="I252" s="67">
        <v>44939</v>
      </c>
      <c r="J252" s="73">
        <v>4231822.89</v>
      </c>
      <c r="K252" s="73">
        <v>0</v>
      </c>
      <c r="L252" s="73">
        <v>200000</v>
      </c>
      <c r="M252" s="73">
        <v>4031822.89</v>
      </c>
    </row>
    <row r="253" spans="1:13">
      <c r="A253" s="68" t="s">
        <v>556</v>
      </c>
      <c r="B253" s="68" t="s">
        <v>554</v>
      </c>
      <c r="C253" s="68" t="s">
        <v>8</v>
      </c>
      <c r="D253" s="69" t="s">
        <v>270</v>
      </c>
      <c r="E253" s="70">
        <v>44943</v>
      </c>
      <c r="F253" s="68" t="s">
        <v>666</v>
      </c>
      <c r="G253" s="70"/>
      <c r="H253" s="68" t="s">
        <v>555</v>
      </c>
      <c r="I253" s="70">
        <v>44943</v>
      </c>
      <c r="J253" s="74">
        <v>4031822.89</v>
      </c>
      <c r="K253" s="74">
        <v>0</v>
      </c>
      <c r="L253" s="74">
        <v>200000</v>
      </c>
      <c r="M253" s="74">
        <v>3831822.89</v>
      </c>
    </row>
    <row r="254" spans="1:13">
      <c r="A254" s="65" t="s">
        <v>562</v>
      </c>
      <c r="B254" s="65" t="s">
        <v>554</v>
      </c>
      <c r="C254" s="65" t="s">
        <v>6</v>
      </c>
      <c r="D254" s="66" t="s">
        <v>271</v>
      </c>
      <c r="E254" s="67">
        <v>44944</v>
      </c>
      <c r="F254" s="65"/>
      <c r="G254" s="67"/>
      <c r="H254" s="65" t="s">
        <v>555</v>
      </c>
      <c r="I254" s="67"/>
      <c r="J254" s="73">
        <v>3831822.89</v>
      </c>
      <c r="K254" s="73">
        <v>105622.41</v>
      </c>
      <c r="L254" s="73">
        <v>0</v>
      </c>
      <c r="M254" s="73">
        <v>3937445.3</v>
      </c>
    </row>
    <row r="255" spans="1:13">
      <c r="A255" s="68" t="s">
        <v>556</v>
      </c>
      <c r="B255" s="68" t="s">
        <v>554</v>
      </c>
      <c r="C255" s="68" t="s">
        <v>8</v>
      </c>
      <c r="D255" s="69" t="s">
        <v>272</v>
      </c>
      <c r="E255" s="70">
        <v>44944</v>
      </c>
      <c r="F255" s="68" t="s">
        <v>667</v>
      </c>
      <c r="G255" s="70"/>
      <c r="H255" s="68" t="s">
        <v>555</v>
      </c>
      <c r="I255" s="70">
        <v>44944</v>
      </c>
      <c r="J255" s="74">
        <v>3937445.3</v>
      </c>
      <c r="K255" s="74">
        <v>0</v>
      </c>
      <c r="L255" s="74">
        <v>100000</v>
      </c>
      <c r="M255" s="74">
        <v>3837445.3</v>
      </c>
    </row>
    <row r="256" spans="1:13">
      <c r="A256" s="65" t="s">
        <v>556</v>
      </c>
      <c r="B256" s="65" t="s">
        <v>554</v>
      </c>
      <c r="C256" s="65" t="s">
        <v>8</v>
      </c>
      <c r="D256" s="66" t="s">
        <v>273</v>
      </c>
      <c r="E256" s="67">
        <v>44946</v>
      </c>
      <c r="F256" s="65" t="s">
        <v>668</v>
      </c>
      <c r="G256" s="67"/>
      <c r="H256" s="65" t="s">
        <v>555</v>
      </c>
      <c r="I256" s="67">
        <v>44946</v>
      </c>
      <c r="J256" s="73">
        <v>3837445.3</v>
      </c>
      <c r="K256" s="73">
        <v>0</v>
      </c>
      <c r="L256" s="73">
        <v>100000</v>
      </c>
      <c r="M256" s="73">
        <v>3737445.3</v>
      </c>
    </row>
    <row r="257" spans="1:13">
      <c r="A257" s="68" t="s">
        <v>556</v>
      </c>
      <c r="B257" s="68" t="s">
        <v>554</v>
      </c>
      <c r="C257" s="68" t="s">
        <v>8</v>
      </c>
      <c r="D257" s="69" t="s">
        <v>274</v>
      </c>
      <c r="E257" s="70">
        <v>44949</v>
      </c>
      <c r="F257" s="68" t="s">
        <v>669</v>
      </c>
      <c r="G257" s="70"/>
      <c r="H257" s="68" t="s">
        <v>555</v>
      </c>
      <c r="I257" s="70">
        <v>44949</v>
      </c>
      <c r="J257" s="74">
        <v>3737445.3</v>
      </c>
      <c r="K257" s="74">
        <v>0</v>
      </c>
      <c r="L257" s="74">
        <v>100000</v>
      </c>
      <c r="M257" s="74">
        <v>3637445.3</v>
      </c>
    </row>
    <row r="258" spans="1:13">
      <c r="A258" s="65" t="s">
        <v>562</v>
      </c>
      <c r="B258" s="65" t="s">
        <v>554</v>
      </c>
      <c r="C258" s="65" t="s">
        <v>6</v>
      </c>
      <c r="D258" s="66" t="s">
        <v>275</v>
      </c>
      <c r="E258" s="67">
        <v>44951</v>
      </c>
      <c r="F258" s="65"/>
      <c r="G258" s="67"/>
      <c r="H258" s="65" t="s">
        <v>555</v>
      </c>
      <c r="I258" s="67"/>
      <c r="J258" s="73">
        <v>3637445.3</v>
      </c>
      <c r="K258" s="73">
        <v>159331.86</v>
      </c>
      <c r="L258" s="73">
        <v>0</v>
      </c>
      <c r="M258" s="73">
        <v>3796777.16</v>
      </c>
    </row>
    <row r="259" spans="1:13">
      <c r="A259" s="68" t="s">
        <v>556</v>
      </c>
      <c r="B259" s="68" t="s">
        <v>554</v>
      </c>
      <c r="C259" s="68" t="s">
        <v>8</v>
      </c>
      <c r="D259" s="69" t="s">
        <v>276</v>
      </c>
      <c r="E259" s="70">
        <v>44953</v>
      </c>
      <c r="F259" s="68" t="s">
        <v>670</v>
      </c>
      <c r="G259" s="70"/>
      <c r="H259" s="68" t="s">
        <v>555</v>
      </c>
      <c r="I259" s="70">
        <v>44953</v>
      </c>
      <c r="J259" s="74">
        <v>3796777.16</v>
      </c>
      <c r="K259" s="74">
        <v>0</v>
      </c>
      <c r="L259" s="74">
        <v>200000</v>
      </c>
      <c r="M259" s="74">
        <v>3596777.16</v>
      </c>
    </row>
    <row r="260" spans="1:13">
      <c r="A260" s="65" t="s">
        <v>562</v>
      </c>
      <c r="B260" s="65" t="s">
        <v>554</v>
      </c>
      <c r="C260" s="65" t="s">
        <v>6</v>
      </c>
      <c r="D260" s="66" t="s">
        <v>277</v>
      </c>
      <c r="E260" s="67">
        <v>44958</v>
      </c>
      <c r="F260" s="65"/>
      <c r="G260" s="67"/>
      <c r="H260" s="65" t="s">
        <v>555</v>
      </c>
      <c r="I260" s="67"/>
      <c r="J260" s="73">
        <v>3596777.16</v>
      </c>
      <c r="K260" s="73">
        <v>465359.67</v>
      </c>
      <c r="L260" s="73">
        <v>0</v>
      </c>
      <c r="M260" s="73">
        <v>4062136.83</v>
      </c>
    </row>
    <row r="261" spans="1:13">
      <c r="A261" s="68" t="s">
        <v>556</v>
      </c>
      <c r="B261" s="68" t="s">
        <v>554</v>
      </c>
      <c r="C261" s="68" t="s">
        <v>8</v>
      </c>
      <c r="D261" s="69" t="s">
        <v>278</v>
      </c>
      <c r="E261" s="70">
        <v>44959</v>
      </c>
      <c r="F261" s="68" t="s">
        <v>671</v>
      </c>
      <c r="G261" s="70"/>
      <c r="H261" s="68" t="s">
        <v>555</v>
      </c>
      <c r="I261" s="70">
        <v>44959</v>
      </c>
      <c r="J261" s="74">
        <v>4062136.83</v>
      </c>
      <c r="K261" s="74">
        <v>0</v>
      </c>
      <c r="L261" s="74">
        <v>100000</v>
      </c>
      <c r="M261" s="74">
        <v>3962136.83</v>
      </c>
    </row>
    <row r="262" spans="1:13">
      <c r="A262" s="65" t="s">
        <v>556</v>
      </c>
      <c r="B262" s="65" t="s">
        <v>554</v>
      </c>
      <c r="C262" s="65" t="s">
        <v>8</v>
      </c>
      <c r="D262" s="66" t="s">
        <v>279</v>
      </c>
      <c r="E262" s="67">
        <v>44963</v>
      </c>
      <c r="F262" s="65" t="s">
        <v>672</v>
      </c>
      <c r="G262" s="67"/>
      <c r="H262" s="65" t="s">
        <v>555</v>
      </c>
      <c r="I262" s="67">
        <v>44963</v>
      </c>
      <c r="J262" s="73">
        <v>3962136.83</v>
      </c>
      <c r="K262" s="73">
        <v>0</v>
      </c>
      <c r="L262" s="73">
        <v>100000</v>
      </c>
      <c r="M262" s="73">
        <v>3862136.83</v>
      </c>
    </row>
    <row r="263" spans="1:13">
      <c r="A263" s="68" t="s">
        <v>562</v>
      </c>
      <c r="B263" s="68" t="s">
        <v>554</v>
      </c>
      <c r="C263" s="68" t="s">
        <v>6</v>
      </c>
      <c r="D263" s="69" t="s">
        <v>280</v>
      </c>
      <c r="E263" s="70">
        <v>44964</v>
      </c>
      <c r="F263" s="68"/>
      <c r="G263" s="70"/>
      <c r="H263" s="68" t="s">
        <v>555</v>
      </c>
      <c r="I263" s="70"/>
      <c r="J263" s="74">
        <v>3862136.83</v>
      </c>
      <c r="K263" s="74">
        <v>213853</v>
      </c>
      <c r="L263" s="74">
        <v>0</v>
      </c>
      <c r="M263" s="74">
        <v>4075989.83</v>
      </c>
    </row>
    <row r="264" spans="1:13">
      <c r="A264" s="65" t="s">
        <v>556</v>
      </c>
      <c r="B264" s="65" t="s">
        <v>554</v>
      </c>
      <c r="C264" s="65" t="s">
        <v>8</v>
      </c>
      <c r="D264" s="66" t="s">
        <v>281</v>
      </c>
      <c r="E264" s="67">
        <v>44965</v>
      </c>
      <c r="F264" s="65" t="s">
        <v>673</v>
      </c>
      <c r="G264" s="67"/>
      <c r="H264" s="65" t="s">
        <v>555</v>
      </c>
      <c r="I264" s="67">
        <v>44965</v>
      </c>
      <c r="J264" s="73">
        <v>4075989.83</v>
      </c>
      <c r="K264" s="73">
        <v>0</v>
      </c>
      <c r="L264" s="73">
        <v>100000</v>
      </c>
      <c r="M264" s="73">
        <v>3975989.83</v>
      </c>
    </row>
    <row r="265" spans="1:13">
      <c r="A265" s="68" t="s">
        <v>562</v>
      </c>
      <c r="B265" s="68" t="s">
        <v>554</v>
      </c>
      <c r="C265" s="68" t="s">
        <v>6</v>
      </c>
      <c r="D265" s="69" t="s">
        <v>282</v>
      </c>
      <c r="E265" s="70">
        <v>44966</v>
      </c>
      <c r="F265" s="68"/>
      <c r="G265" s="70"/>
      <c r="H265" s="68" t="s">
        <v>555</v>
      </c>
      <c r="I265" s="70"/>
      <c r="J265" s="74">
        <v>3975989.83</v>
      </c>
      <c r="K265" s="74">
        <v>104242.14</v>
      </c>
      <c r="L265" s="74">
        <v>0</v>
      </c>
      <c r="M265" s="74">
        <v>4080231.97</v>
      </c>
    </row>
    <row r="266" spans="1:13">
      <c r="A266" s="65" t="s">
        <v>562</v>
      </c>
      <c r="B266" s="65" t="s">
        <v>554</v>
      </c>
      <c r="C266" s="65" t="s">
        <v>6</v>
      </c>
      <c r="D266" s="66" t="s">
        <v>283</v>
      </c>
      <c r="E266" s="67">
        <v>44968</v>
      </c>
      <c r="F266" s="65"/>
      <c r="G266" s="67"/>
      <c r="H266" s="65" t="s">
        <v>555</v>
      </c>
      <c r="I266" s="67"/>
      <c r="J266" s="73">
        <v>4080231.97</v>
      </c>
      <c r="K266" s="73">
        <v>271486.94</v>
      </c>
      <c r="L266" s="73">
        <v>0</v>
      </c>
      <c r="M266" s="73">
        <v>4351718.91</v>
      </c>
    </row>
    <row r="267" spans="1:13">
      <c r="A267" s="68" t="s">
        <v>556</v>
      </c>
      <c r="B267" s="68" t="s">
        <v>554</v>
      </c>
      <c r="C267" s="68" t="s">
        <v>8</v>
      </c>
      <c r="D267" s="69" t="s">
        <v>284</v>
      </c>
      <c r="E267" s="70">
        <v>44970</v>
      </c>
      <c r="F267" s="68" t="s">
        <v>674</v>
      </c>
      <c r="G267" s="70"/>
      <c r="H267" s="68" t="s">
        <v>555</v>
      </c>
      <c r="I267" s="70">
        <v>44970</v>
      </c>
      <c r="J267" s="74">
        <v>4351718.91</v>
      </c>
      <c r="K267" s="74">
        <v>0</v>
      </c>
      <c r="L267" s="74">
        <v>140000</v>
      </c>
      <c r="M267" s="74">
        <v>4211718.91</v>
      </c>
    </row>
    <row r="268" spans="1:13">
      <c r="A268" s="65" t="s">
        <v>562</v>
      </c>
      <c r="B268" s="65" t="s">
        <v>554</v>
      </c>
      <c r="C268" s="65" t="s">
        <v>6</v>
      </c>
      <c r="D268" s="66" t="s">
        <v>285</v>
      </c>
      <c r="E268" s="67">
        <v>44971</v>
      </c>
      <c r="F268" s="65"/>
      <c r="G268" s="67"/>
      <c r="H268" s="65" t="s">
        <v>555</v>
      </c>
      <c r="I268" s="67"/>
      <c r="J268" s="73">
        <v>4211718.91</v>
      </c>
      <c r="K268" s="73">
        <v>89733.75</v>
      </c>
      <c r="L268" s="73">
        <v>0</v>
      </c>
      <c r="M268" s="73">
        <v>4301452.66</v>
      </c>
    </row>
    <row r="269" spans="1:13">
      <c r="A269" s="68" t="s">
        <v>556</v>
      </c>
      <c r="B269" s="68" t="s">
        <v>554</v>
      </c>
      <c r="C269" s="68" t="s">
        <v>8</v>
      </c>
      <c r="D269" s="69" t="s">
        <v>286</v>
      </c>
      <c r="E269" s="70">
        <v>44971</v>
      </c>
      <c r="F269" s="68" t="s">
        <v>675</v>
      </c>
      <c r="G269" s="70"/>
      <c r="H269" s="68" t="s">
        <v>555</v>
      </c>
      <c r="I269" s="70">
        <v>44971</v>
      </c>
      <c r="J269" s="74">
        <v>4301452.66</v>
      </c>
      <c r="K269" s="74">
        <v>0</v>
      </c>
      <c r="L269" s="74">
        <v>100000</v>
      </c>
      <c r="M269" s="74">
        <v>4201452.66</v>
      </c>
    </row>
    <row r="270" spans="1:13">
      <c r="A270" s="65" t="s">
        <v>562</v>
      </c>
      <c r="B270" s="65" t="s">
        <v>554</v>
      </c>
      <c r="C270" s="65" t="s">
        <v>7</v>
      </c>
      <c r="D270" s="66" t="s">
        <v>287</v>
      </c>
      <c r="E270" s="67">
        <v>44972</v>
      </c>
      <c r="F270" s="65" t="s">
        <v>676</v>
      </c>
      <c r="G270" s="67">
        <v>44875</v>
      </c>
      <c r="H270" s="65" t="s">
        <v>555</v>
      </c>
      <c r="I270" s="67"/>
      <c r="J270" s="73">
        <v>4201452.66</v>
      </c>
      <c r="K270" s="73">
        <v>0</v>
      </c>
      <c r="L270" s="73">
        <v>60099.85</v>
      </c>
      <c r="M270" s="73">
        <v>4141352.81</v>
      </c>
    </row>
    <row r="271" spans="1:13">
      <c r="A271" s="68" t="s">
        <v>556</v>
      </c>
      <c r="B271" s="68" t="s">
        <v>554</v>
      </c>
      <c r="C271" s="68" t="s">
        <v>8</v>
      </c>
      <c r="D271" s="69" t="s">
        <v>289</v>
      </c>
      <c r="E271" s="70">
        <v>44973</v>
      </c>
      <c r="F271" s="68" t="s">
        <v>677</v>
      </c>
      <c r="G271" s="70"/>
      <c r="H271" s="68" t="s">
        <v>555</v>
      </c>
      <c r="I271" s="70">
        <v>44973</v>
      </c>
      <c r="J271" s="74">
        <v>4141352.81</v>
      </c>
      <c r="K271" s="74">
        <v>0</v>
      </c>
      <c r="L271" s="74">
        <v>100000</v>
      </c>
      <c r="M271" s="74">
        <v>4041352.81</v>
      </c>
    </row>
    <row r="272" spans="1:13">
      <c r="A272" s="65" t="s">
        <v>562</v>
      </c>
      <c r="B272" s="65" t="s">
        <v>554</v>
      </c>
      <c r="C272" s="65" t="s">
        <v>6</v>
      </c>
      <c r="D272" s="66" t="s">
        <v>288</v>
      </c>
      <c r="E272" s="67">
        <v>44973</v>
      </c>
      <c r="F272" s="65"/>
      <c r="G272" s="67"/>
      <c r="H272" s="65" t="s">
        <v>555</v>
      </c>
      <c r="I272" s="67"/>
      <c r="J272" s="73">
        <v>4041352.81</v>
      </c>
      <c r="K272" s="73">
        <v>137141.17</v>
      </c>
      <c r="L272" s="73">
        <v>0</v>
      </c>
      <c r="M272" s="73">
        <v>4178493.98</v>
      </c>
    </row>
    <row r="273" spans="1:13">
      <c r="A273" s="68" t="s">
        <v>556</v>
      </c>
      <c r="B273" s="68" t="s">
        <v>554</v>
      </c>
      <c r="C273" s="68" t="s">
        <v>8</v>
      </c>
      <c r="D273" s="69" t="s">
        <v>290</v>
      </c>
      <c r="E273" s="70">
        <v>44974</v>
      </c>
      <c r="F273" s="68" t="s">
        <v>678</v>
      </c>
      <c r="G273" s="70"/>
      <c r="H273" s="68" t="s">
        <v>555</v>
      </c>
      <c r="I273" s="70">
        <v>44974</v>
      </c>
      <c r="J273" s="74">
        <v>4178493.98</v>
      </c>
      <c r="K273" s="74">
        <v>0</v>
      </c>
      <c r="L273" s="74">
        <v>100000</v>
      </c>
      <c r="M273" s="74">
        <v>4078493.98</v>
      </c>
    </row>
    <row r="274" spans="1:13">
      <c r="A274" s="65" t="s">
        <v>556</v>
      </c>
      <c r="B274" s="65" t="s">
        <v>554</v>
      </c>
      <c r="C274" s="65" t="s">
        <v>8</v>
      </c>
      <c r="D274" s="66" t="s">
        <v>292</v>
      </c>
      <c r="E274" s="67">
        <v>44977</v>
      </c>
      <c r="F274" s="65" t="s">
        <v>679</v>
      </c>
      <c r="G274" s="67"/>
      <c r="H274" s="65" t="s">
        <v>555</v>
      </c>
      <c r="I274" s="67">
        <v>44977</v>
      </c>
      <c r="J274" s="73">
        <v>4078493.98</v>
      </c>
      <c r="K274" s="73">
        <v>0</v>
      </c>
      <c r="L274" s="73">
        <v>100000</v>
      </c>
      <c r="M274" s="73">
        <v>3978493.98</v>
      </c>
    </row>
    <row r="275" spans="1:13">
      <c r="A275" s="68" t="s">
        <v>562</v>
      </c>
      <c r="B275" s="68" t="s">
        <v>554</v>
      </c>
      <c r="C275" s="68" t="s">
        <v>6</v>
      </c>
      <c r="D275" s="69" t="s">
        <v>291</v>
      </c>
      <c r="E275" s="70">
        <v>44977</v>
      </c>
      <c r="F275" s="68"/>
      <c r="G275" s="70"/>
      <c r="H275" s="68" t="s">
        <v>555</v>
      </c>
      <c r="I275" s="70"/>
      <c r="J275" s="74">
        <v>3978493.98</v>
      </c>
      <c r="K275" s="74">
        <v>51896.5</v>
      </c>
      <c r="L275" s="74">
        <v>0</v>
      </c>
      <c r="M275" s="74">
        <v>4030390.48</v>
      </c>
    </row>
    <row r="276" spans="1:13">
      <c r="A276" s="65" t="s">
        <v>562</v>
      </c>
      <c r="B276" s="65" t="s">
        <v>554</v>
      </c>
      <c r="C276" s="65" t="s">
        <v>6</v>
      </c>
      <c r="D276" s="66" t="s">
        <v>293</v>
      </c>
      <c r="E276" s="67">
        <v>44979</v>
      </c>
      <c r="F276" s="65"/>
      <c r="G276" s="67"/>
      <c r="H276" s="65" t="s">
        <v>555</v>
      </c>
      <c r="I276" s="67"/>
      <c r="J276" s="73">
        <v>4030390.48</v>
      </c>
      <c r="K276" s="73">
        <v>43652.5</v>
      </c>
      <c r="L276" s="73">
        <v>0</v>
      </c>
      <c r="M276" s="73">
        <v>4074042.98</v>
      </c>
    </row>
    <row r="277" spans="1:13">
      <c r="A277" s="68" t="s">
        <v>556</v>
      </c>
      <c r="B277" s="68" t="s">
        <v>554</v>
      </c>
      <c r="C277" s="68" t="s">
        <v>8</v>
      </c>
      <c r="D277" s="69" t="s">
        <v>294</v>
      </c>
      <c r="E277" s="70">
        <v>44979</v>
      </c>
      <c r="F277" s="68" t="s">
        <v>680</v>
      </c>
      <c r="G277" s="70"/>
      <c r="H277" s="68" t="s">
        <v>555</v>
      </c>
      <c r="I277" s="70">
        <v>44979</v>
      </c>
      <c r="J277" s="74">
        <v>4074042.98</v>
      </c>
      <c r="K277" s="74">
        <v>0</v>
      </c>
      <c r="L277" s="74">
        <v>100000</v>
      </c>
      <c r="M277" s="74">
        <v>3974042.98</v>
      </c>
    </row>
    <row r="278" spans="1:13">
      <c r="A278" s="65" t="s">
        <v>562</v>
      </c>
      <c r="B278" s="65" t="s">
        <v>554</v>
      </c>
      <c r="C278" s="65" t="s">
        <v>6</v>
      </c>
      <c r="D278" s="66" t="s">
        <v>295</v>
      </c>
      <c r="E278" s="67">
        <v>44981</v>
      </c>
      <c r="F278" s="65"/>
      <c r="G278" s="67"/>
      <c r="H278" s="65" t="s">
        <v>555</v>
      </c>
      <c r="I278" s="67"/>
      <c r="J278" s="73">
        <v>3974042.98</v>
      </c>
      <c r="K278" s="73">
        <v>212958.8</v>
      </c>
      <c r="L278" s="73">
        <v>0</v>
      </c>
      <c r="M278" s="73">
        <v>4187001.78</v>
      </c>
    </row>
    <row r="279" spans="1:13">
      <c r="A279" s="68" t="s">
        <v>562</v>
      </c>
      <c r="B279" s="68" t="s">
        <v>554</v>
      </c>
      <c r="C279" s="68" t="s">
        <v>6</v>
      </c>
      <c r="D279" s="69" t="s">
        <v>296</v>
      </c>
      <c r="E279" s="70">
        <v>44982</v>
      </c>
      <c r="F279" s="68"/>
      <c r="G279" s="70"/>
      <c r="H279" s="68" t="s">
        <v>555</v>
      </c>
      <c r="I279" s="70"/>
      <c r="J279" s="74">
        <v>4187001.78</v>
      </c>
      <c r="K279" s="74">
        <v>73056.4</v>
      </c>
      <c r="L279" s="74">
        <v>0</v>
      </c>
      <c r="M279" s="74">
        <v>4260058.18</v>
      </c>
    </row>
    <row r="280" spans="1:13">
      <c r="A280" s="65" t="s">
        <v>556</v>
      </c>
      <c r="B280" s="65" t="s">
        <v>554</v>
      </c>
      <c r="C280" s="65" t="s">
        <v>8</v>
      </c>
      <c r="D280" s="66" t="s">
        <v>297</v>
      </c>
      <c r="E280" s="67">
        <v>44984</v>
      </c>
      <c r="F280" s="65" t="s">
        <v>681</v>
      </c>
      <c r="G280" s="67"/>
      <c r="H280" s="65" t="s">
        <v>555</v>
      </c>
      <c r="I280" s="67">
        <v>44984</v>
      </c>
      <c r="J280" s="73">
        <v>4260058.18</v>
      </c>
      <c r="K280" s="73">
        <v>0</v>
      </c>
      <c r="L280" s="73">
        <v>100000</v>
      </c>
      <c r="M280" s="73">
        <v>4160058.18</v>
      </c>
    </row>
    <row r="281" spans="1:13">
      <c r="A281" s="68" t="s">
        <v>562</v>
      </c>
      <c r="B281" s="68" t="s">
        <v>554</v>
      </c>
      <c r="C281" s="68" t="s">
        <v>6</v>
      </c>
      <c r="D281" s="69" t="s">
        <v>298</v>
      </c>
      <c r="E281" s="70">
        <v>44986</v>
      </c>
      <c r="F281" s="68"/>
      <c r="G281" s="70"/>
      <c r="H281" s="68" t="s">
        <v>555</v>
      </c>
      <c r="I281" s="70"/>
      <c r="J281" s="74">
        <v>4160058.18</v>
      </c>
      <c r="K281" s="74">
        <v>221872.57</v>
      </c>
      <c r="L281" s="74">
        <v>0</v>
      </c>
      <c r="M281" s="74">
        <v>4381930.75</v>
      </c>
    </row>
    <row r="282" spans="1:13">
      <c r="A282" s="65" t="s">
        <v>556</v>
      </c>
      <c r="B282" s="65" t="s">
        <v>554</v>
      </c>
      <c r="C282" s="65" t="s">
        <v>8</v>
      </c>
      <c r="D282" s="66" t="s">
        <v>299</v>
      </c>
      <c r="E282" s="67">
        <v>44986</v>
      </c>
      <c r="F282" s="65" t="s">
        <v>682</v>
      </c>
      <c r="G282" s="67"/>
      <c r="H282" s="65" t="s">
        <v>555</v>
      </c>
      <c r="I282" s="67">
        <v>44986</v>
      </c>
      <c r="J282" s="73">
        <v>4381930.75</v>
      </c>
      <c r="K282" s="73">
        <v>0</v>
      </c>
      <c r="L282" s="73">
        <v>100000</v>
      </c>
      <c r="M282" s="73">
        <v>4281930.75</v>
      </c>
    </row>
    <row r="283" spans="1:13">
      <c r="A283" s="68" t="s">
        <v>562</v>
      </c>
      <c r="B283" s="68" t="s">
        <v>554</v>
      </c>
      <c r="C283" s="68" t="s">
        <v>6</v>
      </c>
      <c r="D283" s="69" t="s">
        <v>300</v>
      </c>
      <c r="E283" s="70">
        <v>44988</v>
      </c>
      <c r="F283" s="68"/>
      <c r="G283" s="70"/>
      <c r="H283" s="68" t="s">
        <v>555</v>
      </c>
      <c r="I283" s="70"/>
      <c r="J283" s="74">
        <v>4281930.75</v>
      </c>
      <c r="K283" s="74">
        <v>235406.58</v>
      </c>
      <c r="L283" s="74">
        <v>0</v>
      </c>
      <c r="M283" s="74">
        <v>4517337.33</v>
      </c>
    </row>
    <row r="284" spans="1:13">
      <c r="A284" s="65" t="s">
        <v>562</v>
      </c>
      <c r="B284" s="65" t="s">
        <v>554</v>
      </c>
      <c r="C284" s="65" t="s">
        <v>6</v>
      </c>
      <c r="D284" s="66" t="s">
        <v>301</v>
      </c>
      <c r="E284" s="67">
        <v>44991</v>
      </c>
      <c r="F284" s="65"/>
      <c r="G284" s="67"/>
      <c r="H284" s="65" t="s">
        <v>555</v>
      </c>
      <c r="I284" s="67"/>
      <c r="J284" s="73">
        <v>4517337.33</v>
      </c>
      <c r="K284" s="73">
        <v>159212.46</v>
      </c>
      <c r="L284" s="73">
        <v>0</v>
      </c>
      <c r="M284" s="73">
        <v>4676549.79</v>
      </c>
    </row>
    <row r="285" spans="1:13">
      <c r="A285" s="68" t="s">
        <v>556</v>
      </c>
      <c r="B285" s="68" t="s">
        <v>554</v>
      </c>
      <c r="C285" s="68" t="s">
        <v>8</v>
      </c>
      <c r="D285" s="69" t="s">
        <v>302</v>
      </c>
      <c r="E285" s="70">
        <v>44991</v>
      </c>
      <c r="F285" s="68" t="s">
        <v>683</v>
      </c>
      <c r="G285" s="70"/>
      <c r="H285" s="68" t="s">
        <v>555</v>
      </c>
      <c r="I285" s="70">
        <v>44991</v>
      </c>
      <c r="J285" s="74">
        <v>4676549.79</v>
      </c>
      <c r="K285" s="74">
        <v>0</v>
      </c>
      <c r="L285" s="74">
        <v>100000</v>
      </c>
      <c r="M285" s="74">
        <v>4576549.79</v>
      </c>
    </row>
    <row r="286" spans="1:13">
      <c r="A286" s="65" t="s">
        <v>562</v>
      </c>
      <c r="B286" s="65" t="s">
        <v>554</v>
      </c>
      <c r="C286" s="65" t="s">
        <v>6</v>
      </c>
      <c r="D286" s="66" t="s">
        <v>303</v>
      </c>
      <c r="E286" s="67">
        <v>44993</v>
      </c>
      <c r="F286" s="65"/>
      <c r="G286" s="67"/>
      <c r="H286" s="65" t="s">
        <v>555</v>
      </c>
      <c r="I286" s="67"/>
      <c r="J286" s="73">
        <v>4576549.79</v>
      </c>
      <c r="K286" s="73">
        <v>75368.38</v>
      </c>
      <c r="L286" s="73">
        <v>0</v>
      </c>
      <c r="M286" s="73">
        <v>4651918.17</v>
      </c>
    </row>
    <row r="287" spans="1:13">
      <c r="A287" s="68" t="s">
        <v>556</v>
      </c>
      <c r="B287" s="68" t="s">
        <v>554</v>
      </c>
      <c r="C287" s="68" t="s">
        <v>8</v>
      </c>
      <c r="D287" s="69" t="s">
        <v>304</v>
      </c>
      <c r="E287" s="70">
        <v>44998</v>
      </c>
      <c r="F287" s="68" t="s">
        <v>684</v>
      </c>
      <c r="G287" s="70"/>
      <c r="H287" s="68" t="s">
        <v>555</v>
      </c>
      <c r="I287" s="70">
        <v>44998</v>
      </c>
      <c r="J287" s="74">
        <v>4651918.17</v>
      </c>
      <c r="K287" s="74">
        <v>0</v>
      </c>
      <c r="L287" s="74">
        <v>100000</v>
      </c>
      <c r="M287" s="74">
        <v>4551918.17</v>
      </c>
    </row>
    <row r="288" spans="1:13">
      <c r="A288" s="65" t="s">
        <v>562</v>
      </c>
      <c r="B288" s="65" t="s">
        <v>554</v>
      </c>
      <c r="C288" s="65" t="s">
        <v>6</v>
      </c>
      <c r="D288" s="66" t="s">
        <v>305</v>
      </c>
      <c r="E288" s="67">
        <v>44999</v>
      </c>
      <c r="F288" s="65"/>
      <c r="G288" s="67"/>
      <c r="H288" s="65" t="s">
        <v>555</v>
      </c>
      <c r="I288" s="67"/>
      <c r="J288" s="73">
        <v>4551918.17</v>
      </c>
      <c r="K288" s="73">
        <v>186581.92</v>
      </c>
      <c r="L288" s="73">
        <v>0</v>
      </c>
      <c r="M288" s="73">
        <v>4738500.09</v>
      </c>
    </row>
    <row r="289" spans="1:13">
      <c r="A289" s="68" t="s">
        <v>562</v>
      </c>
      <c r="B289" s="68" t="s">
        <v>554</v>
      </c>
      <c r="C289" s="68" t="s">
        <v>6</v>
      </c>
      <c r="D289" s="69" t="s">
        <v>306</v>
      </c>
      <c r="E289" s="70">
        <v>45002</v>
      </c>
      <c r="F289" s="68"/>
      <c r="G289" s="70"/>
      <c r="H289" s="68" t="s">
        <v>555</v>
      </c>
      <c r="I289" s="70"/>
      <c r="J289" s="74">
        <v>4738500.09</v>
      </c>
      <c r="K289" s="74">
        <v>268181.35</v>
      </c>
      <c r="L289" s="74">
        <v>0</v>
      </c>
      <c r="M289" s="74">
        <v>5006681.44</v>
      </c>
    </row>
    <row r="290" spans="1:13">
      <c r="A290" s="65" t="s">
        <v>556</v>
      </c>
      <c r="B290" s="65" t="s">
        <v>554</v>
      </c>
      <c r="C290" s="65" t="s">
        <v>8</v>
      </c>
      <c r="D290" s="66" t="s">
        <v>307</v>
      </c>
      <c r="E290" s="67">
        <v>45002</v>
      </c>
      <c r="F290" s="65" t="s">
        <v>685</v>
      </c>
      <c r="G290" s="67"/>
      <c r="H290" s="65" t="s">
        <v>555</v>
      </c>
      <c r="I290" s="67">
        <v>45002</v>
      </c>
      <c r="J290" s="73">
        <v>5006681.44</v>
      </c>
      <c r="K290" s="73">
        <v>0</v>
      </c>
      <c r="L290" s="73">
        <v>200000</v>
      </c>
      <c r="M290" s="73">
        <v>4806681.44</v>
      </c>
    </row>
    <row r="291" spans="1:13">
      <c r="A291" s="68" t="s">
        <v>556</v>
      </c>
      <c r="B291" s="68" t="s">
        <v>554</v>
      </c>
      <c r="C291" s="68" t="s">
        <v>8</v>
      </c>
      <c r="D291" s="69" t="s">
        <v>308</v>
      </c>
      <c r="E291" s="70">
        <v>45005</v>
      </c>
      <c r="F291" s="68" t="s">
        <v>686</v>
      </c>
      <c r="G291" s="70"/>
      <c r="H291" s="68" t="s">
        <v>555</v>
      </c>
      <c r="I291" s="70">
        <v>45005</v>
      </c>
      <c r="J291" s="74">
        <v>4806681.44</v>
      </c>
      <c r="K291" s="74">
        <v>0</v>
      </c>
      <c r="L291" s="74">
        <v>100000</v>
      </c>
      <c r="M291" s="74">
        <v>4706681.44</v>
      </c>
    </row>
    <row r="292" spans="1:13">
      <c r="A292" s="65" t="s">
        <v>562</v>
      </c>
      <c r="B292" s="65" t="s">
        <v>554</v>
      </c>
      <c r="C292" s="65" t="s">
        <v>6</v>
      </c>
      <c r="D292" s="66" t="s">
        <v>309</v>
      </c>
      <c r="E292" s="67">
        <v>45007</v>
      </c>
      <c r="F292" s="65"/>
      <c r="G292" s="67"/>
      <c r="H292" s="65" t="s">
        <v>555</v>
      </c>
      <c r="I292" s="67"/>
      <c r="J292" s="73">
        <v>4706681.44</v>
      </c>
      <c r="K292" s="73">
        <v>112672.49</v>
      </c>
      <c r="L292" s="73">
        <v>0</v>
      </c>
      <c r="M292" s="73">
        <v>4819353.93</v>
      </c>
    </row>
    <row r="293" spans="1:13">
      <c r="A293" s="68" t="s">
        <v>562</v>
      </c>
      <c r="B293" s="68" t="s">
        <v>554</v>
      </c>
      <c r="C293" s="68" t="s">
        <v>6</v>
      </c>
      <c r="D293" s="69" t="s">
        <v>310</v>
      </c>
      <c r="E293" s="70">
        <v>45008</v>
      </c>
      <c r="F293" s="68"/>
      <c r="G293" s="70"/>
      <c r="H293" s="68" t="s">
        <v>555</v>
      </c>
      <c r="I293" s="70"/>
      <c r="J293" s="74">
        <v>4819353.93</v>
      </c>
      <c r="K293" s="74">
        <v>228637.73</v>
      </c>
      <c r="L293" s="74">
        <v>0</v>
      </c>
      <c r="M293" s="74">
        <v>5047991.66</v>
      </c>
    </row>
    <row r="294" spans="1:13">
      <c r="A294" s="65" t="s">
        <v>556</v>
      </c>
      <c r="B294" s="65" t="s">
        <v>554</v>
      </c>
      <c r="C294" s="65" t="s">
        <v>8</v>
      </c>
      <c r="D294" s="66" t="s">
        <v>311</v>
      </c>
      <c r="E294" s="67">
        <v>45009</v>
      </c>
      <c r="F294" s="65" t="s">
        <v>687</v>
      </c>
      <c r="G294" s="67"/>
      <c r="H294" s="65" t="s">
        <v>555</v>
      </c>
      <c r="I294" s="67">
        <v>45009</v>
      </c>
      <c r="J294" s="73">
        <v>5047991.66</v>
      </c>
      <c r="K294" s="73">
        <v>0</v>
      </c>
      <c r="L294" s="73">
        <v>100000</v>
      </c>
      <c r="M294" s="73">
        <v>4947991.66</v>
      </c>
    </row>
    <row r="295" spans="1:13">
      <c r="A295" s="68" t="s">
        <v>556</v>
      </c>
      <c r="B295" s="68" t="s">
        <v>554</v>
      </c>
      <c r="C295" s="68" t="s">
        <v>8</v>
      </c>
      <c r="D295" s="69" t="s">
        <v>312</v>
      </c>
      <c r="E295" s="70">
        <v>45012</v>
      </c>
      <c r="F295" s="68" t="s">
        <v>688</v>
      </c>
      <c r="G295" s="70"/>
      <c r="H295" s="68" t="s">
        <v>555</v>
      </c>
      <c r="I295" s="70">
        <v>45012</v>
      </c>
      <c r="J295" s="74">
        <v>4947991.66</v>
      </c>
      <c r="K295" s="74">
        <v>0</v>
      </c>
      <c r="L295" s="74">
        <v>100000</v>
      </c>
      <c r="M295" s="74">
        <v>4847991.66</v>
      </c>
    </row>
    <row r="296" spans="1:13">
      <c r="A296" s="65" t="s">
        <v>562</v>
      </c>
      <c r="B296" s="65" t="s">
        <v>554</v>
      </c>
      <c r="C296" s="65" t="s">
        <v>6</v>
      </c>
      <c r="D296" s="66" t="s">
        <v>313</v>
      </c>
      <c r="E296" s="67">
        <v>45013</v>
      </c>
      <c r="F296" s="65"/>
      <c r="G296" s="67"/>
      <c r="H296" s="65" t="s">
        <v>555</v>
      </c>
      <c r="I296" s="67"/>
      <c r="J296" s="73">
        <v>4847991.66</v>
      </c>
      <c r="K296" s="73">
        <v>47733.47</v>
      </c>
      <c r="L296" s="73">
        <v>0</v>
      </c>
      <c r="M296" s="73">
        <v>4895725.13</v>
      </c>
    </row>
    <row r="297" spans="1:13">
      <c r="A297" s="68" t="s">
        <v>556</v>
      </c>
      <c r="B297" s="68" t="s">
        <v>554</v>
      </c>
      <c r="C297" s="68" t="s">
        <v>8</v>
      </c>
      <c r="D297" s="69" t="s">
        <v>318</v>
      </c>
      <c r="E297" s="70">
        <v>45016</v>
      </c>
      <c r="F297" s="68" t="s">
        <v>689</v>
      </c>
      <c r="G297" s="70"/>
      <c r="H297" s="68" t="s">
        <v>555</v>
      </c>
      <c r="I297" s="70">
        <v>45016</v>
      </c>
      <c r="J297" s="74">
        <v>4895725.13</v>
      </c>
      <c r="K297" s="74">
        <v>0</v>
      </c>
      <c r="L297" s="74">
        <v>100000</v>
      </c>
      <c r="M297" s="74">
        <v>4795725.13</v>
      </c>
    </row>
    <row r="298" spans="1:13">
      <c r="A298" s="65" t="s">
        <v>562</v>
      </c>
      <c r="B298" s="65" t="s">
        <v>554</v>
      </c>
      <c r="C298" s="65" t="s">
        <v>316</v>
      </c>
      <c r="D298" s="66" t="s">
        <v>317</v>
      </c>
      <c r="E298" s="67">
        <v>45016</v>
      </c>
      <c r="F298" s="65"/>
      <c r="G298" s="67"/>
      <c r="H298" s="65" t="s">
        <v>555</v>
      </c>
      <c r="I298" s="67"/>
      <c r="J298" s="73">
        <v>4795725.13</v>
      </c>
      <c r="K298" s="73">
        <v>110990</v>
      </c>
      <c r="L298" s="73">
        <v>0</v>
      </c>
      <c r="M298" s="73">
        <v>4906715.13</v>
      </c>
    </row>
    <row r="299" spans="1:13">
      <c r="A299" s="68" t="s">
        <v>556</v>
      </c>
      <c r="B299" s="68" t="s">
        <v>554</v>
      </c>
      <c r="C299" s="68" t="s">
        <v>314</v>
      </c>
      <c r="D299" s="69" t="s">
        <v>315</v>
      </c>
      <c r="E299" s="70">
        <v>45016</v>
      </c>
      <c r="F299" s="68"/>
      <c r="G299" s="70"/>
      <c r="H299" s="68" t="s">
        <v>555</v>
      </c>
      <c r="I299" s="70"/>
      <c r="J299" s="74">
        <v>4906715.13</v>
      </c>
      <c r="K299" s="74">
        <v>0</v>
      </c>
      <c r="L299" s="74">
        <v>100900</v>
      </c>
      <c r="M299" s="74">
        <v>4805815.13</v>
      </c>
    </row>
    <row r="300" spans="1:13">
      <c r="A300" s="65" t="s">
        <v>556</v>
      </c>
      <c r="B300" s="65" t="s">
        <v>554</v>
      </c>
      <c r="C300" s="65" t="s">
        <v>8</v>
      </c>
      <c r="D300" s="66" t="s">
        <v>319</v>
      </c>
      <c r="E300" s="67">
        <v>45019</v>
      </c>
      <c r="F300" s="65" t="s">
        <v>690</v>
      </c>
      <c r="G300" s="67"/>
      <c r="H300" s="65" t="s">
        <v>555</v>
      </c>
      <c r="I300" s="67">
        <v>45019</v>
      </c>
      <c r="J300" s="73">
        <v>4805815.13</v>
      </c>
      <c r="K300" s="73">
        <v>0</v>
      </c>
      <c r="L300" s="73">
        <v>100000</v>
      </c>
      <c r="M300" s="73">
        <v>4705815.13</v>
      </c>
    </row>
    <row r="301" spans="1:13">
      <c r="A301" s="68" t="s">
        <v>562</v>
      </c>
      <c r="B301" s="68" t="s">
        <v>554</v>
      </c>
      <c r="C301" s="68" t="s">
        <v>6</v>
      </c>
      <c r="D301" s="69" t="s">
        <v>320</v>
      </c>
      <c r="E301" s="70">
        <v>45020</v>
      </c>
      <c r="F301" s="68"/>
      <c r="G301" s="70"/>
      <c r="H301" s="68" t="s">
        <v>555</v>
      </c>
      <c r="I301" s="70"/>
      <c r="J301" s="74">
        <v>4705815.13</v>
      </c>
      <c r="K301" s="74">
        <v>44633.61</v>
      </c>
      <c r="L301" s="74">
        <v>0</v>
      </c>
      <c r="M301" s="74">
        <v>4750448.74</v>
      </c>
    </row>
    <row r="302" spans="1:13">
      <c r="A302" s="65" t="s">
        <v>562</v>
      </c>
      <c r="B302" s="65" t="s">
        <v>554</v>
      </c>
      <c r="C302" s="65" t="s">
        <v>6</v>
      </c>
      <c r="D302" s="66" t="s">
        <v>321</v>
      </c>
      <c r="E302" s="67">
        <v>45021</v>
      </c>
      <c r="F302" s="65"/>
      <c r="G302" s="67"/>
      <c r="H302" s="65" t="s">
        <v>555</v>
      </c>
      <c r="I302" s="67"/>
      <c r="J302" s="73">
        <v>4750448.74</v>
      </c>
      <c r="K302" s="73">
        <v>142888.77</v>
      </c>
      <c r="L302" s="73">
        <v>0</v>
      </c>
      <c r="M302" s="73">
        <v>4893337.51</v>
      </c>
    </row>
    <row r="303" spans="1:13">
      <c r="A303" s="68" t="s">
        <v>556</v>
      </c>
      <c r="B303" s="68" t="s">
        <v>554</v>
      </c>
      <c r="C303" s="68" t="s">
        <v>8</v>
      </c>
      <c r="D303" s="69" t="s">
        <v>322</v>
      </c>
      <c r="E303" s="70">
        <v>45022</v>
      </c>
      <c r="F303" s="68" t="s">
        <v>691</v>
      </c>
      <c r="G303" s="70"/>
      <c r="H303" s="68" t="s">
        <v>555</v>
      </c>
      <c r="I303" s="70">
        <v>45022</v>
      </c>
      <c r="J303" s="74">
        <v>4893337.51</v>
      </c>
      <c r="K303" s="74">
        <v>0</v>
      </c>
      <c r="L303" s="74">
        <v>100000</v>
      </c>
      <c r="M303" s="74">
        <v>4793337.51</v>
      </c>
    </row>
    <row r="304" spans="1:13">
      <c r="A304" s="65" t="s">
        <v>562</v>
      </c>
      <c r="B304" s="65" t="s">
        <v>554</v>
      </c>
      <c r="C304" s="65" t="s">
        <v>6</v>
      </c>
      <c r="D304" s="66" t="s">
        <v>323</v>
      </c>
      <c r="E304" s="67">
        <v>45023</v>
      </c>
      <c r="F304" s="65"/>
      <c r="G304" s="67"/>
      <c r="H304" s="65" t="s">
        <v>555</v>
      </c>
      <c r="I304" s="67"/>
      <c r="J304" s="73">
        <v>4793337.51</v>
      </c>
      <c r="K304" s="73">
        <v>44002.75</v>
      </c>
      <c r="L304" s="73">
        <v>0</v>
      </c>
      <c r="M304" s="73">
        <v>4837340.26</v>
      </c>
    </row>
    <row r="305" spans="1:13">
      <c r="A305" s="68" t="s">
        <v>562</v>
      </c>
      <c r="B305" s="68" t="s">
        <v>554</v>
      </c>
      <c r="C305" s="68" t="s">
        <v>6</v>
      </c>
      <c r="D305" s="69" t="s">
        <v>324</v>
      </c>
      <c r="E305" s="70">
        <v>45024</v>
      </c>
      <c r="F305" s="68"/>
      <c r="G305" s="70"/>
      <c r="H305" s="68" t="s">
        <v>555</v>
      </c>
      <c r="I305" s="70"/>
      <c r="J305" s="74">
        <v>4837340.26</v>
      </c>
      <c r="K305" s="74">
        <v>46117.41</v>
      </c>
      <c r="L305" s="74">
        <v>0</v>
      </c>
      <c r="M305" s="74">
        <v>4883457.67</v>
      </c>
    </row>
    <row r="306" spans="1:13">
      <c r="A306" s="65" t="s">
        <v>562</v>
      </c>
      <c r="B306" s="65" t="s">
        <v>554</v>
      </c>
      <c r="C306" s="65" t="s">
        <v>6</v>
      </c>
      <c r="D306" s="66" t="s">
        <v>325</v>
      </c>
      <c r="E306" s="67">
        <v>45026</v>
      </c>
      <c r="F306" s="65"/>
      <c r="G306" s="67"/>
      <c r="H306" s="65" t="s">
        <v>555</v>
      </c>
      <c r="I306" s="67"/>
      <c r="J306" s="73">
        <v>4883457.67</v>
      </c>
      <c r="K306" s="73">
        <v>138390.55</v>
      </c>
      <c r="L306" s="73">
        <v>0</v>
      </c>
      <c r="M306" s="73">
        <v>5021848.22</v>
      </c>
    </row>
    <row r="307" spans="1:13">
      <c r="A307" s="68" t="s">
        <v>556</v>
      </c>
      <c r="B307" s="68" t="s">
        <v>554</v>
      </c>
      <c r="C307" s="68" t="s">
        <v>8</v>
      </c>
      <c r="D307" s="69" t="s">
        <v>326</v>
      </c>
      <c r="E307" s="70">
        <v>45026</v>
      </c>
      <c r="F307" s="68" t="s">
        <v>692</v>
      </c>
      <c r="G307" s="70"/>
      <c r="H307" s="68" t="s">
        <v>555</v>
      </c>
      <c r="I307" s="70">
        <v>45026</v>
      </c>
      <c r="J307" s="74">
        <v>5021848.22</v>
      </c>
      <c r="K307" s="74">
        <v>0</v>
      </c>
      <c r="L307" s="74">
        <v>200000</v>
      </c>
      <c r="M307" s="74">
        <v>4821848.22</v>
      </c>
    </row>
    <row r="308" spans="1:13">
      <c r="A308" s="65" t="s">
        <v>562</v>
      </c>
      <c r="B308" s="65" t="s">
        <v>554</v>
      </c>
      <c r="C308" s="65" t="s">
        <v>6</v>
      </c>
      <c r="D308" s="66" t="s">
        <v>327</v>
      </c>
      <c r="E308" s="67">
        <v>45027</v>
      </c>
      <c r="F308" s="65"/>
      <c r="G308" s="67"/>
      <c r="H308" s="65" t="s">
        <v>555</v>
      </c>
      <c r="I308" s="67"/>
      <c r="J308" s="73">
        <v>4821848.22</v>
      </c>
      <c r="K308" s="73">
        <v>45438.21</v>
      </c>
      <c r="L308" s="73">
        <v>0</v>
      </c>
      <c r="M308" s="73">
        <v>4867286.43</v>
      </c>
    </row>
    <row r="309" spans="1:13">
      <c r="A309" s="68" t="s">
        <v>556</v>
      </c>
      <c r="B309" s="68" t="s">
        <v>554</v>
      </c>
      <c r="C309" s="68" t="s">
        <v>8</v>
      </c>
      <c r="D309" s="69" t="s">
        <v>328</v>
      </c>
      <c r="E309" s="70">
        <v>45029</v>
      </c>
      <c r="F309" s="68" t="s">
        <v>693</v>
      </c>
      <c r="G309" s="70"/>
      <c r="H309" s="68" t="s">
        <v>555</v>
      </c>
      <c r="I309" s="70">
        <v>45029</v>
      </c>
      <c r="J309" s="74">
        <v>4867286.43</v>
      </c>
      <c r="K309" s="74">
        <v>0</v>
      </c>
      <c r="L309" s="74">
        <v>100000</v>
      </c>
      <c r="M309" s="74">
        <v>4767286.43</v>
      </c>
    </row>
    <row r="310" spans="1:13">
      <c r="A310" s="65" t="s">
        <v>562</v>
      </c>
      <c r="B310" s="65" t="s">
        <v>554</v>
      </c>
      <c r="C310" s="65" t="s">
        <v>6</v>
      </c>
      <c r="D310" s="66" t="s">
        <v>329</v>
      </c>
      <c r="E310" s="67">
        <v>45031</v>
      </c>
      <c r="F310" s="65"/>
      <c r="G310" s="67"/>
      <c r="H310" s="65" t="s">
        <v>555</v>
      </c>
      <c r="I310" s="67"/>
      <c r="J310" s="73">
        <v>4767286.43</v>
      </c>
      <c r="K310" s="73">
        <v>44083.46</v>
      </c>
      <c r="L310" s="73">
        <v>0</v>
      </c>
      <c r="M310" s="73">
        <v>4811369.89</v>
      </c>
    </row>
    <row r="311" spans="1:13">
      <c r="A311" s="68" t="s">
        <v>562</v>
      </c>
      <c r="B311" s="68" t="s">
        <v>554</v>
      </c>
      <c r="C311" s="68" t="s">
        <v>6</v>
      </c>
      <c r="D311" s="69" t="s">
        <v>330</v>
      </c>
      <c r="E311" s="70">
        <v>45033</v>
      </c>
      <c r="F311" s="68"/>
      <c r="G311" s="70"/>
      <c r="H311" s="68" t="s">
        <v>555</v>
      </c>
      <c r="I311" s="70"/>
      <c r="J311" s="74">
        <v>4811369.89</v>
      </c>
      <c r="K311" s="74">
        <v>103127.87</v>
      </c>
      <c r="L311" s="74">
        <v>0</v>
      </c>
      <c r="M311" s="74">
        <v>4914497.76</v>
      </c>
    </row>
    <row r="312" spans="1:13">
      <c r="A312" s="65" t="s">
        <v>556</v>
      </c>
      <c r="B312" s="65" t="s">
        <v>554</v>
      </c>
      <c r="C312" s="65" t="s">
        <v>8</v>
      </c>
      <c r="D312" s="66" t="s">
        <v>331</v>
      </c>
      <c r="E312" s="67">
        <v>45033</v>
      </c>
      <c r="F312" s="65" t="s">
        <v>694</v>
      </c>
      <c r="G312" s="67"/>
      <c r="H312" s="65" t="s">
        <v>555</v>
      </c>
      <c r="I312" s="67">
        <v>45033</v>
      </c>
      <c r="J312" s="73">
        <v>4914497.76</v>
      </c>
      <c r="K312" s="73">
        <v>0</v>
      </c>
      <c r="L312" s="73">
        <v>200000</v>
      </c>
      <c r="M312" s="73">
        <v>4714497.76</v>
      </c>
    </row>
    <row r="313" spans="1:13">
      <c r="A313" s="68" t="s">
        <v>562</v>
      </c>
      <c r="B313" s="68" t="s">
        <v>554</v>
      </c>
      <c r="C313" s="68" t="s">
        <v>6</v>
      </c>
      <c r="D313" s="69" t="s">
        <v>332</v>
      </c>
      <c r="E313" s="70">
        <v>45035</v>
      </c>
      <c r="F313" s="68"/>
      <c r="G313" s="70"/>
      <c r="H313" s="68" t="s">
        <v>555</v>
      </c>
      <c r="I313" s="70"/>
      <c r="J313" s="74">
        <v>4714497.76</v>
      </c>
      <c r="K313" s="74">
        <v>107214.22</v>
      </c>
      <c r="L313" s="74">
        <v>0</v>
      </c>
      <c r="M313" s="74">
        <v>4821711.98</v>
      </c>
    </row>
    <row r="314" spans="1:13">
      <c r="A314" s="65" t="s">
        <v>556</v>
      </c>
      <c r="B314" s="65" t="s">
        <v>554</v>
      </c>
      <c r="C314" s="65" t="s">
        <v>8</v>
      </c>
      <c r="D314" s="66" t="s">
        <v>333</v>
      </c>
      <c r="E314" s="67">
        <v>45035</v>
      </c>
      <c r="F314" s="65" t="s">
        <v>695</v>
      </c>
      <c r="G314" s="67"/>
      <c r="H314" s="65" t="s">
        <v>555</v>
      </c>
      <c r="I314" s="67">
        <v>45035</v>
      </c>
      <c r="J314" s="73">
        <v>4821711.98</v>
      </c>
      <c r="K314" s="73">
        <v>0</v>
      </c>
      <c r="L314" s="73">
        <v>200000</v>
      </c>
      <c r="M314" s="73">
        <v>4621711.98</v>
      </c>
    </row>
    <row r="315" spans="1:13">
      <c r="A315" s="68" t="s">
        <v>562</v>
      </c>
      <c r="B315" s="68" t="s">
        <v>554</v>
      </c>
      <c r="C315" s="68" t="s">
        <v>6</v>
      </c>
      <c r="D315" s="69" t="s">
        <v>334</v>
      </c>
      <c r="E315" s="70">
        <v>45037</v>
      </c>
      <c r="F315" s="68"/>
      <c r="G315" s="70"/>
      <c r="H315" s="68" t="s">
        <v>555</v>
      </c>
      <c r="I315" s="70"/>
      <c r="J315" s="74">
        <v>4621711.98</v>
      </c>
      <c r="K315" s="74">
        <v>137270.08</v>
      </c>
      <c r="L315" s="74">
        <v>0</v>
      </c>
      <c r="M315" s="74">
        <v>4758982.06</v>
      </c>
    </row>
    <row r="316" spans="1:13">
      <c r="A316" s="65" t="s">
        <v>556</v>
      </c>
      <c r="B316" s="65" t="s">
        <v>554</v>
      </c>
      <c r="C316" s="65" t="s">
        <v>8</v>
      </c>
      <c r="D316" s="66" t="s">
        <v>335</v>
      </c>
      <c r="E316" s="67">
        <v>45040</v>
      </c>
      <c r="F316" s="65" t="s">
        <v>696</v>
      </c>
      <c r="G316" s="67"/>
      <c r="H316" s="65" t="s">
        <v>555</v>
      </c>
      <c r="I316" s="67">
        <v>45040</v>
      </c>
      <c r="J316" s="73">
        <v>4758982.06</v>
      </c>
      <c r="K316" s="73">
        <v>0</v>
      </c>
      <c r="L316" s="73">
        <v>100000</v>
      </c>
      <c r="M316" s="73">
        <v>4658982.06</v>
      </c>
    </row>
    <row r="317" spans="1:13">
      <c r="A317" s="68" t="s">
        <v>562</v>
      </c>
      <c r="B317" s="68" t="s">
        <v>554</v>
      </c>
      <c r="C317" s="68" t="s">
        <v>6</v>
      </c>
      <c r="D317" s="69" t="s">
        <v>336</v>
      </c>
      <c r="E317" s="70">
        <v>45042</v>
      </c>
      <c r="F317" s="68"/>
      <c r="G317" s="70"/>
      <c r="H317" s="68" t="s">
        <v>555</v>
      </c>
      <c r="I317" s="70"/>
      <c r="J317" s="74">
        <v>4658982.06</v>
      </c>
      <c r="K317" s="74">
        <v>309882.24</v>
      </c>
      <c r="L317" s="74">
        <v>0</v>
      </c>
      <c r="M317" s="74">
        <v>4968864.3</v>
      </c>
    </row>
    <row r="318" spans="1:13">
      <c r="A318" s="65" t="s">
        <v>556</v>
      </c>
      <c r="B318" s="65" t="s">
        <v>554</v>
      </c>
      <c r="C318" s="65" t="s">
        <v>8</v>
      </c>
      <c r="D318" s="66" t="s">
        <v>337</v>
      </c>
      <c r="E318" s="67">
        <v>45044</v>
      </c>
      <c r="F318" s="65" t="s">
        <v>697</v>
      </c>
      <c r="G318" s="67"/>
      <c r="H318" s="65" t="s">
        <v>555</v>
      </c>
      <c r="I318" s="67">
        <v>45044</v>
      </c>
      <c r="J318" s="73">
        <v>4968864.3</v>
      </c>
      <c r="K318" s="73">
        <v>0</v>
      </c>
      <c r="L318" s="73">
        <v>200000</v>
      </c>
      <c r="M318" s="73">
        <v>4768864.3</v>
      </c>
    </row>
    <row r="319" spans="1:13">
      <c r="A319" s="68" t="s">
        <v>556</v>
      </c>
      <c r="B319" s="68" t="s">
        <v>554</v>
      </c>
      <c r="C319" s="68" t="s">
        <v>8</v>
      </c>
      <c r="D319" s="69" t="s">
        <v>338</v>
      </c>
      <c r="E319" s="70">
        <v>45055</v>
      </c>
      <c r="F319" s="68" t="s">
        <v>698</v>
      </c>
      <c r="G319" s="70"/>
      <c r="H319" s="68" t="s">
        <v>555</v>
      </c>
      <c r="I319" s="70">
        <v>45055</v>
      </c>
      <c r="J319" s="74">
        <v>4768864.3</v>
      </c>
      <c r="K319" s="74">
        <v>0</v>
      </c>
      <c r="L319" s="74">
        <v>200000</v>
      </c>
      <c r="M319" s="74">
        <v>4568864.3</v>
      </c>
    </row>
    <row r="320" spans="1:13">
      <c r="A320" s="65" t="s">
        <v>562</v>
      </c>
      <c r="B320" s="65" t="s">
        <v>554</v>
      </c>
      <c r="C320" s="65" t="s">
        <v>6</v>
      </c>
      <c r="D320" s="66" t="s">
        <v>339</v>
      </c>
      <c r="E320" s="67">
        <v>45056</v>
      </c>
      <c r="F320" s="65"/>
      <c r="G320" s="67"/>
      <c r="H320" s="65" t="s">
        <v>555</v>
      </c>
      <c r="I320" s="67"/>
      <c r="J320" s="73">
        <v>4568864.3</v>
      </c>
      <c r="K320" s="73">
        <v>191602.09</v>
      </c>
      <c r="L320" s="73">
        <v>0</v>
      </c>
      <c r="M320" s="73">
        <v>4760466.39</v>
      </c>
    </row>
    <row r="321" spans="1:13">
      <c r="A321" s="68" t="s">
        <v>562</v>
      </c>
      <c r="B321" s="68" t="s">
        <v>554</v>
      </c>
      <c r="C321" s="68" t="s">
        <v>6</v>
      </c>
      <c r="D321" s="69" t="s">
        <v>340</v>
      </c>
      <c r="E321" s="70">
        <v>45056</v>
      </c>
      <c r="F321" s="68"/>
      <c r="G321" s="70"/>
      <c r="H321" s="68" t="s">
        <v>555</v>
      </c>
      <c r="I321" s="70"/>
      <c r="J321" s="74">
        <v>4760466.39</v>
      </c>
      <c r="K321" s="74">
        <v>629480.45</v>
      </c>
      <c r="L321" s="74">
        <v>0</v>
      </c>
      <c r="M321" s="74">
        <v>5389946.84</v>
      </c>
    </row>
    <row r="322" spans="1:13">
      <c r="A322" s="65" t="s">
        <v>556</v>
      </c>
      <c r="B322" s="65" t="s">
        <v>554</v>
      </c>
      <c r="C322" s="65" t="s">
        <v>8</v>
      </c>
      <c r="D322" s="66" t="s">
        <v>341</v>
      </c>
      <c r="E322" s="67">
        <v>45056</v>
      </c>
      <c r="F322" s="65" t="s">
        <v>699</v>
      </c>
      <c r="G322" s="67"/>
      <c r="H322" s="65" t="s">
        <v>555</v>
      </c>
      <c r="I322" s="67">
        <v>45056</v>
      </c>
      <c r="J322" s="73">
        <v>5389946.84</v>
      </c>
      <c r="K322" s="73">
        <v>0</v>
      </c>
      <c r="L322" s="73">
        <v>100000</v>
      </c>
      <c r="M322" s="73">
        <v>5289946.84</v>
      </c>
    </row>
    <row r="323" spans="1:13">
      <c r="A323" s="68" t="s">
        <v>562</v>
      </c>
      <c r="B323" s="68" t="s">
        <v>554</v>
      </c>
      <c r="C323" s="68" t="s">
        <v>6</v>
      </c>
      <c r="D323" s="69" t="s">
        <v>342</v>
      </c>
      <c r="E323" s="70">
        <v>45061</v>
      </c>
      <c r="F323" s="68"/>
      <c r="G323" s="70"/>
      <c r="H323" s="68" t="s">
        <v>555</v>
      </c>
      <c r="I323" s="70"/>
      <c r="J323" s="74">
        <v>5289946.84</v>
      </c>
      <c r="K323" s="74">
        <v>198653.69</v>
      </c>
      <c r="L323" s="74">
        <v>0</v>
      </c>
      <c r="M323" s="74">
        <v>5488600.53</v>
      </c>
    </row>
    <row r="324" spans="1:13">
      <c r="A324" s="65" t="s">
        <v>556</v>
      </c>
      <c r="B324" s="65" t="s">
        <v>554</v>
      </c>
      <c r="C324" s="65" t="s">
        <v>8</v>
      </c>
      <c r="D324" s="66" t="s">
        <v>343</v>
      </c>
      <c r="E324" s="67">
        <v>45061</v>
      </c>
      <c r="F324" s="65" t="s">
        <v>700</v>
      </c>
      <c r="G324" s="67"/>
      <c r="H324" s="65" t="s">
        <v>555</v>
      </c>
      <c r="I324" s="67">
        <v>45061</v>
      </c>
      <c r="J324" s="73">
        <v>5488600.53</v>
      </c>
      <c r="K324" s="73">
        <v>0</v>
      </c>
      <c r="L324" s="73">
        <v>280000</v>
      </c>
      <c r="M324" s="73">
        <v>5208600.53</v>
      </c>
    </row>
    <row r="325" spans="1:13">
      <c r="A325" s="68" t="s">
        <v>562</v>
      </c>
      <c r="B325" s="68" t="s">
        <v>554</v>
      </c>
      <c r="C325" s="68" t="s">
        <v>6</v>
      </c>
      <c r="D325" s="69" t="s">
        <v>344</v>
      </c>
      <c r="E325" s="70">
        <v>45063</v>
      </c>
      <c r="F325" s="68"/>
      <c r="G325" s="70"/>
      <c r="H325" s="68" t="s">
        <v>555</v>
      </c>
      <c r="I325" s="70"/>
      <c r="J325" s="74">
        <v>5208600.53</v>
      </c>
      <c r="K325" s="74">
        <v>257914.9</v>
      </c>
      <c r="L325" s="74">
        <v>0</v>
      </c>
      <c r="M325" s="74">
        <v>5466515.43</v>
      </c>
    </row>
    <row r="326" spans="1:13">
      <c r="A326" s="65" t="s">
        <v>556</v>
      </c>
      <c r="B326" s="65" t="s">
        <v>554</v>
      </c>
      <c r="C326" s="65" t="s">
        <v>8</v>
      </c>
      <c r="D326" s="66" t="s">
        <v>345</v>
      </c>
      <c r="E326" s="67">
        <v>45064</v>
      </c>
      <c r="F326" s="65" t="s">
        <v>701</v>
      </c>
      <c r="G326" s="67"/>
      <c r="H326" s="65" t="s">
        <v>555</v>
      </c>
      <c r="I326" s="67">
        <v>45064</v>
      </c>
      <c r="J326" s="73">
        <v>5466515.43</v>
      </c>
      <c r="K326" s="73">
        <v>0</v>
      </c>
      <c r="L326" s="73">
        <v>100000</v>
      </c>
      <c r="M326" s="73">
        <v>5366515.43</v>
      </c>
    </row>
    <row r="327" spans="1:13">
      <c r="A327" s="68" t="s">
        <v>562</v>
      </c>
      <c r="B327" s="68" t="s">
        <v>554</v>
      </c>
      <c r="C327" s="68" t="s">
        <v>6</v>
      </c>
      <c r="D327" s="69" t="s">
        <v>346</v>
      </c>
      <c r="E327" s="70">
        <v>45066</v>
      </c>
      <c r="F327" s="68"/>
      <c r="G327" s="70"/>
      <c r="H327" s="68" t="s">
        <v>555</v>
      </c>
      <c r="I327" s="70"/>
      <c r="J327" s="74">
        <v>5366515.43</v>
      </c>
      <c r="K327" s="74">
        <v>243633.89</v>
      </c>
      <c r="L327" s="74">
        <v>0</v>
      </c>
      <c r="M327" s="74">
        <v>5610149.32</v>
      </c>
    </row>
    <row r="328" spans="1:13">
      <c r="A328" s="65" t="s">
        <v>562</v>
      </c>
      <c r="B328" s="65" t="s">
        <v>554</v>
      </c>
      <c r="C328" s="65" t="s">
        <v>6</v>
      </c>
      <c r="D328" s="66" t="s">
        <v>347</v>
      </c>
      <c r="E328" s="67">
        <v>45066</v>
      </c>
      <c r="F328" s="65"/>
      <c r="G328" s="67"/>
      <c r="H328" s="65" t="s">
        <v>555</v>
      </c>
      <c r="I328" s="67"/>
      <c r="J328" s="73">
        <v>5610149.32</v>
      </c>
      <c r="K328" s="73">
        <v>630898.22</v>
      </c>
      <c r="L328" s="73">
        <v>0</v>
      </c>
      <c r="M328" s="73">
        <v>6241047.54</v>
      </c>
    </row>
    <row r="329" spans="1:13">
      <c r="A329" s="68" t="s">
        <v>562</v>
      </c>
      <c r="B329" s="68" t="s">
        <v>554</v>
      </c>
      <c r="C329" s="68" t="s">
        <v>6</v>
      </c>
      <c r="D329" s="69" t="s">
        <v>348</v>
      </c>
      <c r="E329" s="70">
        <v>45068</v>
      </c>
      <c r="F329" s="68"/>
      <c r="G329" s="70"/>
      <c r="H329" s="68" t="s">
        <v>555</v>
      </c>
      <c r="I329" s="70"/>
      <c r="J329" s="74">
        <v>6241047.54</v>
      </c>
      <c r="K329" s="74">
        <v>232684.91</v>
      </c>
      <c r="L329" s="74">
        <v>0</v>
      </c>
      <c r="M329" s="74">
        <v>6473732.45</v>
      </c>
    </row>
    <row r="330" spans="1:13">
      <c r="A330" s="65" t="s">
        <v>556</v>
      </c>
      <c r="B330" s="65" t="s">
        <v>554</v>
      </c>
      <c r="C330" s="65" t="s">
        <v>8</v>
      </c>
      <c r="D330" s="66" t="s">
        <v>349</v>
      </c>
      <c r="E330" s="67">
        <v>45068</v>
      </c>
      <c r="F330" s="65" t="s">
        <v>702</v>
      </c>
      <c r="G330" s="67"/>
      <c r="H330" s="65" t="s">
        <v>555</v>
      </c>
      <c r="I330" s="67">
        <v>45068</v>
      </c>
      <c r="J330" s="73">
        <v>6473732.45</v>
      </c>
      <c r="K330" s="73">
        <v>0</v>
      </c>
      <c r="L330" s="73">
        <v>220000</v>
      </c>
      <c r="M330" s="73">
        <v>6253732.45</v>
      </c>
    </row>
    <row r="331" spans="1:13">
      <c r="A331" s="68" t="s">
        <v>556</v>
      </c>
      <c r="B331" s="68" t="s">
        <v>554</v>
      </c>
      <c r="C331" s="68" t="s">
        <v>8</v>
      </c>
      <c r="D331" s="69" t="s">
        <v>352</v>
      </c>
      <c r="E331" s="70">
        <v>45070</v>
      </c>
      <c r="F331" s="68" t="s">
        <v>703</v>
      </c>
      <c r="G331" s="70"/>
      <c r="H331" s="68" t="s">
        <v>555</v>
      </c>
      <c r="I331" s="70">
        <v>45070</v>
      </c>
      <c r="J331" s="74">
        <v>6253732.45</v>
      </c>
      <c r="K331" s="74">
        <v>0</v>
      </c>
      <c r="L331" s="74">
        <v>125000</v>
      </c>
      <c r="M331" s="74">
        <v>6128732.45</v>
      </c>
    </row>
    <row r="332" spans="1:13">
      <c r="A332" s="65" t="s">
        <v>562</v>
      </c>
      <c r="B332" s="65" t="s">
        <v>554</v>
      </c>
      <c r="C332" s="65" t="s">
        <v>6</v>
      </c>
      <c r="D332" s="66" t="s">
        <v>350</v>
      </c>
      <c r="E332" s="67">
        <v>45070</v>
      </c>
      <c r="F332" s="65"/>
      <c r="G332" s="67"/>
      <c r="H332" s="65" t="s">
        <v>555</v>
      </c>
      <c r="I332" s="67"/>
      <c r="J332" s="73">
        <v>6128732.45</v>
      </c>
      <c r="K332" s="73">
        <v>847787.89</v>
      </c>
      <c r="L332" s="73">
        <v>0</v>
      </c>
      <c r="M332" s="73">
        <v>6976520.34</v>
      </c>
    </row>
    <row r="333" spans="1:13">
      <c r="A333" s="68" t="s">
        <v>562</v>
      </c>
      <c r="B333" s="68" t="s">
        <v>554</v>
      </c>
      <c r="C333" s="68" t="s">
        <v>6</v>
      </c>
      <c r="D333" s="69" t="s">
        <v>351</v>
      </c>
      <c r="E333" s="70">
        <v>45070</v>
      </c>
      <c r="F333" s="68"/>
      <c r="G333" s="70"/>
      <c r="H333" s="68" t="s">
        <v>555</v>
      </c>
      <c r="I333" s="70"/>
      <c r="J333" s="74">
        <v>6976520.34</v>
      </c>
      <c r="K333" s="74">
        <v>441571.31</v>
      </c>
      <c r="L333" s="74">
        <v>0</v>
      </c>
      <c r="M333" s="74">
        <v>7418091.65</v>
      </c>
    </row>
    <row r="334" spans="1:13">
      <c r="A334" s="65" t="s">
        <v>556</v>
      </c>
      <c r="B334" s="65" t="s">
        <v>554</v>
      </c>
      <c r="C334" s="65" t="s">
        <v>8</v>
      </c>
      <c r="D334" s="66" t="s">
        <v>353</v>
      </c>
      <c r="E334" s="67">
        <v>45072</v>
      </c>
      <c r="F334" s="65" t="s">
        <v>704</v>
      </c>
      <c r="G334" s="67"/>
      <c r="H334" s="65" t="s">
        <v>555</v>
      </c>
      <c r="I334" s="67">
        <v>45072</v>
      </c>
      <c r="J334" s="73">
        <v>7418091.65</v>
      </c>
      <c r="K334" s="73">
        <v>0</v>
      </c>
      <c r="L334" s="73">
        <v>110000</v>
      </c>
      <c r="M334" s="73">
        <v>7308091.65</v>
      </c>
    </row>
    <row r="335" spans="1:13">
      <c r="A335" s="68" t="s">
        <v>556</v>
      </c>
      <c r="B335" s="68" t="s">
        <v>554</v>
      </c>
      <c r="C335" s="68" t="s">
        <v>8</v>
      </c>
      <c r="D335" s="69" t="s">
        <v>354</v>
      </c>
      <c r="E335" s="70">
        <v>45075</v>
      </c>
      <c r="F335" s="68" t="s">
        <v>705</v>
      </c>
      <c r="G335" s="70"/>
      <c r="H335" s="68" t="s">
        <v>555</v>
      </c>
      <c r="I335" s="70">
        <v>45075</v>
      </c>
      <c r="J335" s="74">
        <v>7308091.65</v>
      </c>
      <c r="K335" s="74">
        <v>0</v>
      </c>
      <c r="L335" s="74">
        <v>285000</v>
      </c>
      <c r="M335" s="74">
        <v>7023091.65</v>
      </c>
    </row>
    <row r="336" spans="1:13">
      <c r="A336" s="65" t="s">
        <v>562</v>
      </c>
      <c r="B336" s="65" t="s">
        <v>554</v>
      </c>
      <c r="C336" s="65" t="s">
        <v>6</v>
      </c>
      <c r="D336" s="66" t="s">
        <v>355</v>
      </c>
      <c r="E336" s="67">
        <v>45077</v>
      </c>
      <c r="F336" s="65"/>
      <c r="G336" s="67"/>
      <c r="H336" s="65" t="s">
        <v>555</v>
      </c>
      <c r="I336" s="67"/>
      <c r="J336" s="73">
        <v>7023091.65</v>
      </c>
      <c r="K336" s="73">
        <v>125051.88</v>
      </c>
      <c r="L336" s="73">
        <v>0</v>
      </c>
      <c r="M336" s="73">
        <v>7148143.53</v>
      </c>
    </row>
    <row r="337" spans="1:13">
      <c r="A337" s="68" t="s">
        <v>556</v>
      </c>
      <c r="B337" s="68" t="s">
        <v>554</v>
      </c>
      <c r="C337" s="68" t="s">
        <v>8</v>
      </c>
      <c r="D337" s="69" t="s">
        <v>356</v>
      </c>
      <c r="E337" s="70">
        <v>45079</v>
      </c>
      <c r="F337" s="68" t="s">
        <v>706</v>
      </c>
      <c r="G337" s="70"/>
      <c r="H337" s="68" t="s">
        <v>555</v>
      </c>
      <c r="I337" s="70">
        <v>45079</v>
      </c>
      <c r="J337" s="74">
        <v>7148143.53</v>
      </c>
      <c r="K337" s="74">
        <v>0</v>
      </c>
      <c r="L337" s="74">
        <v>200000</v>
      </c>
      <c r="M337" s="74">
        <v>6948143.53</v>
      </c>
    </row>
    <row r="338" spans="1:13">
      <c r="A338" s="65" t="s">
        <v>562</v>
      </c>
      <c r="B338" s="65" t="s">
        <v>554</v>
      </c>
      <c r="C338" s="65" t="s">
        <v>6</v>
      </c>
      <c r="D338" s="66" t="s">
        <v>357</v>
      </c>
      <c r="E338" s="67">
        <v>45082</v>
      </c>
      <c r="F338" s="65"/>
      <c r="G338" s="67"/>
      <c r="H338" s="65" t="s">
        <v>555</v>
      </c>
      <c r="I338" s="67"/>
      <c r="J338" s="73">
        <v>6948143.53</v>
      </c>
      <c r="K338" s="73">
        <v>192895.73</v>
      </c>
      <c r="L338" s="73">
        <v>0</v>
      </c>
      <c r="M338" s="73">
        <v>7141039.26</v>
      </c>
    </row>
    <row r="339" spans="1:13">
      <c r="A339" s="68" t="s">
        <v>562</v>
      </c>
      <c r="B339" s="68" t="s">
        <v>554</v>
      </c>
      <c r="C339" s="68" t="s">
        <v>6</v>
      </c>
      <c r="D339" s="69" t="s">
        <v>358</v>
      </c>
      <c r="E339" s="70">
        <v>45082</v>
      </c>
      <c r="F339" s="68"/>
      <c r="G339" s="70"/>
      <c r="H339" s="68" t="s">
        <v>555</v>
      </c>
      <c r="I339" s="70"/>
      <c r="J339" s="74">
        <v>7141039.26</v>
      </c>
      <c r="K339" s="74">
        <v>274442.81</v>
      </c>
      <c r="L339" s="74">
        <v>0</v>
      </c>
      <c r="M339" s="74">
        <v>7415482.07</v>
      </c>
    </row>
    <row r="340" spans="1:13">
      <c r="A340" s="65" t="s">
        <v>556</v>
      </c>
      <c r="B340" s="65" t="s">
        <v>554</v>
      </c>
      <c r="C340" s="65" t="s">
        <v>8</v>
      </c>
      <c r="D340" s="66" t="s">
        <v>359</v>
      </c>
      <c r="E340" s="67">
        <v>45082</v>
      </c>
      <c r="F340" s="65" t="s">
        <v>707</v>
      </c>
      <c r="G340" s="67"/>
      <c r="H340" s="65" t="s">
        <v>555</v>
      </c>
      <c r="I340" s="67">
        <v>45082</v>
      </c>
      <c r="J340" s="73">
        <v>7415482.07</v>
      </c>
      <c r="K340" s="73">
        <v>0</v>
      </c>
      <c r="L340" s="73">
        <v>200000</v>
      </c>
      <c r="M340" s="73">
        <v>7215482.07</v>
      </c>
    </row>
    <row r="341" spans="1:13">
      <c r="A341" s="68" t="s">
        <v>562</v>
      </c>
      <c r="B341" s="68" t="s">
        <v>554</v>
      </c>
      <c r="C341" s="68" t="s">
        <v>6</v>
      </c>
      <c r="D341" s="69" t="s">
        <v>360</v>
      </c>
      <c r="E341" s="70">
        <v>45085</v>
      </c>
      <c r="F341" s="68"/>
      <c r="G341" s="70"/>
      <c r="H341" s="68" t="s">
        <v>555</v>
      </c>
      <c r="I341" s="70"/>
      <c r="J341" s="74">
        <v>7215482.07</v>
      </c>
      <c r="K341" s="74">
        <v>263328.87</v>
      </c>
      <c r="L341" s="74">
        <v>0</v>
      </c>
      <c r="M341" s="74">
        <v>7478810.94</v>
      </c>
    </row>
    <row r="342" spans="1:13">
      <c r="A342" s="65" t="s">
        <v>562</v>
      </c>
      <c r="B342" s="65" t="s">
        <v>554</v>
      </c>
      <c r="C342" s="65" t="s">
        <v>6</v>
      </c>
      <c r="D342" s="66" t="s">
        <v>361</v>
      </c>
      <c r="E342" s="67">
        <v>45085</v>
      </c>
      <c r="F342" s="65"/>
      <c r="G342" s="67"/>
      <c r="H342" s="65" t="s">
        <v>555</v>
      </c>
      <c r="I342" s="67"/>
      <c r="J342" s="73">
        <v>7478810.94</v>
      </c>
      <c r="K342" s="73">
        <v>211968.73</v>
      </c>
      <c r="L342" s="73">
        <v>0</v>
      </c>
      <c r="M342" s="73">
        <v>7690779.67</v>
      </c>
    </row>
    <row r="343" spans="1:13">
      <c r="A343" s="68" t="s">
        <v>556</v>
      </c>
      <c r="B343" s="68" t="s">
        <v>554</v>
      </c>
      <c r="C343" s="68" t="s">
        <v>8</v>
      </c>
      <c r="D343" s="69" t="s">
        <v>362</v>
      </c>
      <c r="E343" s="70">
        <v>45086</v>
      </c>
      <c r="F343" s="68" t="s">
        <v>708</v>
      </c>
      <c r="G343" s="70"/>
      <c r="H343" s="68" t="s">
        <v>555</v>
      </c>
      <c r="I343" s="70">
        <v>45086</v>
      </c>
      <c r="J343" s="74">
        <v>7690779.67</v>
      </c>
      <c r="K343" s="74">
        <v>0</v>
      </c>
      <c r="L343" s="74">
        <v>180000</v>
      </c>
      <c r="M343" s="74">
        <v>7510779.67</v>
      </c>
    </row>
    <row r="344" spans="1:13">
      <c r="A344" s="65" t="s">
        <v>562</v>
      </c>
      <c r="B344" s="65" t="s">
        <v>554</v>
      </c>
      <c r="C344" s="65" t="s">
        <v>6</v>
      </c>
      <c r="D344" s="66" t="s">
        <v>363</v>
      </c>
      <c r="E344" s="67">
        <v>45087</v>
      </c>
      <c r="F344" s="65"/>
      <c r="G344" s="67"/>
      <c r="H344" s="65" t="s">
        <v>555</v>
      </c>
      <c r="I344" s="67"/>
      <c r="J344" s="73">
        <v>7510779.67</v>
      </c>
      <c r="K344" s="73">
        <v>192120.87</v>
      </c>
      <c r="L344" s="73">
        <v>0</v>
      </c>
      <c r="M344" s="73">
        <v>7702900.54</v>
      </c>
    </row>
    <row r="345" spans="1:13">
      <c r="A345" s="68" t="s">
        <v>556</v>
      </c>
      <c r="B345" s="68" t="s">
        <v>554</v>
      </c>
      <c r="C345" s="68" t="s">
        <v>8</v>
      </c>
      <c r="D345" s="69" t="s">
        <v>364</v>
      </c>
      <c r="E345" s="70">
        <v>45089</v>
      </c>
      <c r="F345" s="68" t="s">
        <v>709</v>
      </c>
      <c r="G345" s="70"/>
      <c r="H345" s="68" t="s">
        <v>555</v>
      </c>
      <c r="I345" s="70">
        <v>45089</v>
      </c>
      <c r="J345" s="74">
        <v>7702900.54</v>
      </c>
      <c r="K345" s="74">
        <v>0</v>
      </c>
      <c r="L345" s="74">
        <v>100000</v>
      </c>
      <c r="M345" s="74">
        <v>7602900.54</v>
      </c>
    </row>
    <row r="346" spans="1:13">
      <c r="A346" s="65" t="s">
        <v>556</v>
      </c>
      <c r="B346" s="65" t="s">
        <v>554</v>
      </c>
      <c r="C346" s="65" t="s">
        <v>8</v>
      </c>
      <c r="D346" s="66" t="s">
        <v>365</v>
      </c>
      <c r="E346" s="67">
        <v>45092</v>
      </c>
      <c r="F346" s="65" t="s">
        <v>710</v>
      </c>
      <c r="G346" s="67"/>
      <c r="H346" s="65" t="s">
        <v>555</v>
      </c>
      <c r="I346" s="67">
        <v>45092</v>
      </c>
      <c r="J346" s="73">
        <v>7602900.54</v>
      </c>
      <c r="K346" s="73">
        <v>0</v>
      </c>
      <c r="L346" s="73">
        <v>190000</v>
      </c>
      <c r="M346" s="73">
        <v>7412900.54</v>
      </c>
    </row>
    <row r="347" spans="1:13">
      <c r="A347" s="68" t="s">
        <v>562</v>
      </c>
      <c r="B347" s="68" t="s">
        <v>554</v>
      </c>
      <c r="C347" s="68" t="s">
        <v>6</v>
      </c>
      <c r="D347" s="69" t="s">
        <v>366</v>
      </c>
      <c r="E347" s="70">
        <v>45093</v>
      </c>
      <c r="F347" s="68"/>
      <c r="G347" s="70"/>
      <c r="H347" s="68" t="s">
        <v>555</v>
      </c>
      <c r="I347" s="70"/>
      <c r="J347" s="74">
        <v>7412900.54</v>
      </c>
      <c r="K347" s="74">
        <v>215056.7</v>
      </c>
      <c r="L347" s="74">
        <v>0</v>
      </c>
      <c r="M347" s="74">
        <v>7627957.24</v>
      </c>
    </row>
    <row r="348" spans="1:13">
      <c r="A348" s="65" t="s">
        <v>562</v>
      </c>
      <c r="B348" s="65" t="s">
        <v>554</v>
      </c>
      <c r="C348" s="65" t="s">
        <v>6</v>
      </c>
      <c r="D348" s="66" t="s">
        <v>367</v>
      </c>
      <c r="E348" s="67">
        <v>45093</v>
      </c>
      <c r="F348" s="65"/>
      <c r="G348" s="67"/>
      <c r="H348" s="65" t="s">
        <v>555</v>
      </c>
      <c r="I348" s="67"/>
      <c r="J348" s="73">
        <v>7627957.24</v>
      </c>
      <c r="K348" s="73">
        <v>268251.55</v>
      </c>
      <c r="L348" s="73">
        <v>0</v>
      </c>
      <c r="M348" s="73">
        <v>7896208.79</v>
      </c>
    </row>
    <row r="349" spans="1:13">
      <c r="A349" s="68" t="s">
        <v>556</v>
      </c>
      <c r="B349" s="68" t="s">
        <v>554</v>
      </c>
      <c r="C349" s="68" t="s">
        <v>8</v>
      </c>
      <c r="D349" s="69" t="s">
        <v>368</v>
      </c>
      <c r="E349" s="70">
        <v>45096</v>
      </c>
      <c r="F349" s="68" t="s">
        <v>711</v>
      </c>
      <c r="G349" s="70"/>
      <c r="H349" s="68" t="s">
        <v>555</v>
      </c>
      <c r="I349" s="70">
        <v>45096</v>
      </c>
      <c r="J349" s="74">
        <v>7896208.79</v>
      </c>
      <c r="K349" s="74">
        <v>0</v>
      </c>
      <c r="L349" s="74">
        <v>170000</v>
      </c>
      <c r="M349" s="74">
        <v>7726208.79</v>
      </c>
    </row>
    <row r="350" spans="1:13">
      <c r="A350" s="65" t="s">
        <v>562</v>
      </c>
      <c r="B350" s="65" t="s">
        <v>554</v>
      </c>
      <c r="C350" s="65" t="s">
        <v>6</v>
      </c>
      <c r="D350" s="66" t="s">
        <v>369</v>
      </c>
      <c r="E350" s="67">
        <v>45098</v>
      </c>
      <c r="F350" s="65"/>
      <c r="G350" s="67"/>
      <c r="H350" s="65" t="s">
        <v>555</v>
      </c>
      <c r="I350" s="67"/>
      <c r="J350" s="73">
        <v>7726208.79</v>
      </c>
      <c r="K350" s="73">
        <v>525263.24</v>
      </c>
      <c r="L350" s="73">
        <v>0</v>
      </c>
      <c r="M350" s="73">
        <v>8251472.03</v>
      </c>
    </row>
    <row r="351" spans="1:13">
      <c r="A351" s="68" t="s">
        <v>562</v>
      </c>
      <c r="B351" s="68" t="s">
        <v>554</v>
      </c>
      <c r="C351" s="68" t="s">
        <v>6</v>
      </c>
      <c r="D351" s="69" t="s">
        <v>370</v>
      </c>
      <c r="E351" s="70">
        <v>45098</v>
      </c>
      <c r="F351" s="68"/>
      <c r="G351" s="70"/>
      <c r="H351" s="68" t="s">
        <v>555</v>
      </c>
      <c r="I351" s="70"/>
      <c r="J351" s="74">
        <v>8251472.03</v>
      </c>
      <c r="K351" s="74">
        <v>551107.88</v>
      </c>
      <c r="L351" s="74">
        <v>0</v>
      </c>
      <c r="M351" s="74">
        <v>8802579.91</v>
      </c>
    </row>
    <row r="352" spans="1:13">
      <c r="A352" s="65" t="s">
        <v>556</v>
      </c>
      <c r="B352" s="65" t="s">
        <v>554</v>
      </c>
      <c r="C352" s="65" t="s">
        <v>8</v>
      </c>
      <c r="D352" s="66" t="s">
        <v>371</v>
      </c>
      <c r="E352" s="67">
        <v>45099</v>
      </c>
      <c r="F352" s="65" t="s">
        <v>712</v>
      </c>
      <c r="G352" s="67"/>
      <c r="H352" s="65" t="s">
        <v>555</v>
      </c>
      <c r="I352" s="67">
        <v>45099</v>
      </c>
      <c r="J352" s="73">
        <v>8802579.91</v>
      </c>
      <c r="K352" s="73">
        <v>0</v>
      </c>
      <c r="L352" s="73">
        <v>130000</v>
      </c>
      <c r="M352" s="73">
        <v>8672579.91</v>
      </c>
    </row>
    <row r="353" spans="1:13">
      <c r="A353" s="68" t="s">
        <v>562</v>
      </c>
      <c r="B353" s="68" t="s">
        <v>554</v>
      </c>
      <c r="C353" s="68" t="s">
        <v>6</v>
      </c>
      <c r="D353" s="69" t="s">
        <v>372</v>
      </c>
      <c r="E353" s="70">
        <v>45103</v>
      </c>
      <c r="F353" s="68"/>
      <c r="G353" s="70"/>
      <c r="H353" s="68" t="s">
        <v>555</v>
      </c>
      <c r="I353" s="70"/>
      <c r="J353" s="74">
        <v>8672579.91</v>
      </c>
      <c r="K353" s="74">
        <v>321935.03</v>
      </c>
      <c r="L353" s="74">
        <v>0</v>
      </c>
      <c r="M353" s="74">
        <v>8994514.94</v>
      </c>
    </row>
    <row r="354" spans="1:13">
      <c r="A354" s="65" t="s">
        <v>556</v>
      </c>
      <c r="B354" s="65" t="s">
        <v>554</v>
      </c>
      <c r="C354" s="65" t="s">
        <v>8</v>
      </c>
      <c r="D354" s="66" t="s">
        <v>373</v>
      </c>
      <c r="E354" s="67">
        <v>45103</v>
      </c>
      <c r="F354" s="65" t="s">
        <v>713</v>
      </c>
      <c r="G354" s="67"/>
      <c r="H354" s="65" t="s">
        <v>555</v>
      </c>
      <c r="I354" s="67">
        <v>45103</v>
      </c>
      <c r="J354" s="73">
        <v>8994514.94</v>
      </c>
      <c r="K354" s="73">
        <v>0</v>
      </c>
      <c r="L354" s="73">
        <v>250000</v>
      </c>
      <c r="M354" s="73">
        <v>8744514.94</v>
      </c>
    </row>
    <row r="355" spans="1:13">
      <c r="A355" s="68" t="s">
        <v>556</v>
      </c>
      <c r="B355" s="68" t="s">
        <v>554</v>
      </c>
      <c r="C355" s="68" t="s">
        <v>8</v>
      </c>
      <c r="D355" s="69" t="s">
        <v>374</v>
      </c>
      <c r="E355" s="70">
        <v>45105</v>
      </c>
      <c r="F355" s="68" t="s">
        <v>714</v>
      </c>
      <c r="G355" s="70"/>
      <c r="H355" s="68" t="s">
        <v>555</v>
      </c>
      <c r="I355" s="70">
        <v>45105</v>
      </c>
      <c r="J355" s="74">
        <v>8744514.94</v>
      </c>
      <c r="K355" s="74">
        <v>0</v>
      </c>
      <c r="L355" s="74">
        <v>100000</v>
      </c>
      <c r="M355" s="74">
        <v>8644514.94</v>
      </c>
    </row>
    <row r="356" spans="1:13">
      <c r="A356" s="65" t="s">
        <v>556</v>
      </c>
      <c r="B356" s="65" t="s">
        <v>554</v>
      </c>
      <c r="C356" s="65" t="s">
        <v>316</v>
      </c>
      <c r="D356" s="66" t="s">
        <v>375</v>
      </c>
      <c r="E356" s="67">
        <v>45107</v>
      </c>
      <c r="F356" s="65"/>
      <c r="G356" s="67"/>
      <c r="H356" s="65" t="s">
        <v>555</v>
      </c>
      <c r="I356" s="67"/>
      <c r="J356" s="73">
        <v>8644514.94</v>
      </c>
      <c r="K356" s="73">
        <v>2979</v>
      </c>
      <c r="L356" s="73">
        <v>0</v>
      </c>
      <c r="M356" s="73">
        <v>8647493.94</v>
      </c>
    </row>
    <row r="357" spans="1:13">
      <c r="A357" s="68" t="s">
        <v>562</v>
      </c>
      <c r="B357" s="68" t="s">
        <v>554</v>
      </c>
      <c r="C357" s="68" t="s">
        <v>6</v>
      </c>
      <c r="D357" s="69" t="s">
        <v>376</v>
      </c>
      <c r="E357" s="70">
        <v>45110</v>
      </c>
      <c r="F357" s="68"/>
      <c r="G357" s="70"/>
      <c r="H357" s="68" t="s">
        <v>555</v>
      </c>
      <c r="I357" s="70"/>
      <c r="J357" s="74">
        <v>8647493.94</v>
      </c>
      <c r="K357" s="74">
        <v>965386.06</v>
      </c>
      <c r="L357" s="74">
        <v>0</v>
      </c>
      <c r="M357" s="74">
        <v>9612880</v>
      </c>
    </row>
    <row r="358" spans="1:13">
      <c r="A358" s="65" t="s">
        <v>556</v>
      </c>
      <c r="B358" s="65" t="s">
        <v>554</v>
      </c>
      <c r="C358" s="65" t="s">
        <v>8</v>
      </c>
      <c r="D358" s="66" t="s">
        <v>377</v>
      </c>
      <c r="E358" s="67">
        <v>45110</v>
      </c>
      <c r="F358" s="65" t="s">
        <v>715</v>
      </c>
      <c r="G358" s="67"/>
      <c r="H358" s="65" t="s">
        <v>555</v>
      </c>
      <c r="I358" s="67">
        <v>45110</v>
      </c>
      <c r="J358" s="73">
        <v>9612880</v>
      </c>
      <c r="K358" s="73">
        <v>0</v>
      </c>
      <c r="L358" s="73">
        <v>300000</v>
      </c>
      <c r="M358" s="73">
        <v>9312880</v>
      </c>
    </row>
    <row r="359" spans="1:13">
      <c r="A359" s="68" t="s">
        <v>562</v>
      </c>
      <c r="B359" s="68" t="s">
        <v>554</v>
      </c>
      <c r="C359" s="68" t="s">
        <v>6</v>
      </c>
      <c r="D359" s="69" t="s">
        <v>378</v>
      </c>
      <c r="E359" s="70">
        <v>45115</v>
      </c>
      <c r="F359" s="68"/>
      <c r="G359" s="70"/>
      <c r="H359" s="68" t="s">
        <v>555</v>
      </c>
      <c r="I359" s="70"/>
      <c r="J359" s="74">
        <v>9312880</v>
      </c>
      <c r="K359" s="74">
        <v>454398.3</v>
      </c>
      <c r="L359" s="74">
        <v>0</v>
      </c>
      <c r="M359" s="74">
        <v>9767278.3</v>
      </c>
    </row>
    <row r="360" spans="1:13">
      <c r="A360" s="65" t="s">
        <v>556</v>
      </c>
      <c r="B360" s="65" t="s">
        <v>554</v>
      </c>
      <c r="C360" s="65" t="s">
        <v>8</v>
      </c>
      <c r="D360" s="66" t="s">
        <v>379</v>
      </c>
      <c r="E360" s="67">
        <v>45117</v>
      </c>
      <c r="F360" s="65" t="s">
        <v>716</v>
      </c>
      <c r="G360" s="67"/>
      <c r="H360" s="65" t="s">
        <v>555</v>
      </c>
      <c r="I360" s="67">
        <v>45117</v>
      </c>
      <c r="J360" s="73">
        <v>9767278.3</v>
      </c>
      <c r="K360" s="73">
        <v>0</v>
      </c>
      <c r="L360" s="73">
        <v>200000</v>
      </c>
      <c r="M360" s="73">
        <v>9567278.3</v>
      </c>
    </row>
    <row r="361" spans="1:13">
      <c r="A361" s="68" t="s">
        <v>562</v>
      </c>
      <c r="B361" s="68" t="s">
        <v>554</v>
      </c>
      <c r="C361" s="68" t="s">
        <v>6</v>
      </c>
      <c r="D361" s="69" t="s">
        <v>380</v>
      </c>
      <c r="E361" s="70">
        <v>45120</v>
      </c>
      <c r="F361" s="68"/>
      <c r="G361" s="70"/>
      <c r="H361" s="68" t="s">
        <v>555</v>
      </c>
      <c r="I361" s="70"/>
      <c r="J361" s="74">
        <v>9567278.3</v>
      </c>
      <c r="K361" s="74">
        <v>372586.68</v>
      </c>
      <c r="L361" s="74">
        <v>0</v>
      </c>
      <c r="M361" s="74">
        <v>9939864.98</v>
      </c>
    </row>
    <row r="362" spans="1:13">
      <c r="A362" s="65" t="s">
        <v>556</v>
      </c>
      <c r="B362" s="65" t="s">
        <v>554</v>
      </c>
      <c r="C362" s="65" t="s">
        <v>8</v>
      </c>
      <c r="D362" s="66" t="s">
        <v>381</v>
      </c>
      <c r="E362" s="67">
        <v>45120</v>
      </c>
      <c r="F362" s="65" t="s">
        <v>717</v>
      </c>
      <c r="G362" s="67"/>
      <c r="H362" s="65" t="s">
        <v>555</v>
      </c>
      <c r="I362" s="67">
        <v>45120</v>
      </c>
      <c r="J362" s="73">
        <v>9939864.98</v>
      </c>
      <c r="K362" s="73">
        <v>0</v>
      </c>
      <c r="L362" s="73">
        <v>150000</v>
      </c>
      <c r="M362" s="73">
        <v>9789864.98</v>
      </c>
    </row>
    <row r="363" spans="1:13">
      <c r="A363" s="68" t="s">
        <v>562</v>
      </c>
      <c r="B363" s="68" t="s">
        <v>554</v>
      </c>
      <c r="C363" s="68" t="s">
        <v>6</v>
      </c>
      <c r="D363" s="69" t="s">
        <v>382</v>
      </c>
      <c r="E363" s="70">
        <v>45124</v>
      </c>
      <c r="F363" s="68"/>
      <c r="G363" s="70"/>
      <c r="H363" s="68" t="s">
        <v>555</v>
      </c>
      <c r="I363" s="70"/>
      <c r="J363" s="74">
        <v>9789864.98</v>
      </c>
      <c r="K363" s="74">
        <v>139335.4</v>
      </c>
      <c r="L363" s="74">
        <v>0</v>
      </c>
      <c r="M363" s="74">
        <v>9929200.38</v>
      </c>
    </row>
    <row r="364" spans="1:13">
      <c r="A364" s="65" t="s">
        <v>556</v>
      </c>
      <c r="B364" s="65" t="s">
        <v>554</v>
      </c>
      <c r="C364" s="65" t="s">
        <v>8</v>
      </c>
      <c r="D364" s="66" t="s">
        <v>383</v>
      </c>
      <c r="E364" s="67">
        <v>45124</v>
      </c>
      <c r="F364" s="65" t="s">
        <v>718</v>
      </c>
      <c r="G364" s="67"/>
      <c r="H364" s="65" t="s">
        <v>555</v>
      </c>
      <c r="I364" s="67">
        <v>45124</v>
      </c>
      <c r="J364" s="73">
        <v>9929200.38</v>
      </c>
      <c r="K364" s="73">
        <v>0</v>
      </c>
      <c r="L364" s="73">
        <v>130000</v>
      </c>
      <c r="M364" s="73">
        <v>9799200.38</v>
      </c>
    </row>
    <row r="365" spans="1:13">
      <c r="A365" s="68" t="s">
        <v>556</v>
      </c>
      <c r="B365" s="68" t="s">
        <v>554</v>
      </c>
      <c r="C365" s="68" t="s">
        <v>8</v>
      </c>
      <c r="D365" s="69" t="s">
        <v>384</v>
      </c>
      <c r="E365" s="70">
        <v>45128</v>
      </c>
      <c r="F365" s="68" t="s">
        <v>719</v>
      </c>
      <c r="G365" s="70"/>
      <c r="H365" s="68" t="s">
        <v>555</v>
      </c>
      <c r="I365" s="70">
        <v>45128</v>
      </c>
      <c r="J365" s="74">
        <v>9799200.38</v>
      </c>
      <c r="K365" s="74">
        <v>0</v>
      </c>
      <c r="L365" s="74">
        <v>285000</v>
      </c>
      <c r="M365" s="74">
        <v>9514200.38</v>
      </c>
    </row>
    <row r="366" spans="1:13">
      <c r="A366" s="65" t="s">
        <v>556</v>
      </c>
      <c r="B366" s="65" t="s">
        <v>554</v>
      </c>
      <c r="C366" s="65" t="s">
        <v>8</v>
      </c>
      <c r="D366" s="66" t="s">
        <v>385</v>
      </c>
      <c r="E366" s="67">
        <v>45131</v>
      </c>
      <c r="F366" s="65" t="s">
        <v>720</v>
      </c>
      <c r="G366" s="67"/>
      <c r="H366" s="65" t="s">
        <v>555</v>
      </c>
      <c r="I366" s="67">
        <v>45131</v>
      </c>
      <c r="J366" s="73">
        <v>9514200.38</v>
      </c>
      <c r="K366" s="73">
        <v>0</v>
      </c>
      <c r="L366" s="73">
        <v>140000</v>
      </c>
      <c r="M366" s="73">
        <v>9374200.38</v>
      </c>
    </row>
    <row r="367" spans="1:13">
      <c r="A367" s="68" t="s">
        <v>556</v>
      </c>
      <c r="B367" s="68" t="s">
        <v>554</v>
      </c>
      <c r="C367" s="68" t="s">
        <v>316</v>
      </c>
      <c r="D367" s="69" t="s">
        <v>386</v>
      </c>
      <c r="E367" s="70">
        <v>45138</v>
      </c>
      <c r="F367" s="68"/>
      <c r="G367" s="70"/>
      <c r="H367" s="68" t="s">
        <v>555</v>
      </c>
      <c r="I367" s="70"/>
      <c r="J367" s="74">
        <v>9374200.38</v>
      </c>
      <c r="K367" s="74">
        <v>965</v>
      </c>
      <c r="L367" s="74">
        <v>0</v>
      </c>
      <c r="M367" s="74">
        <v>9375165.38</v>
      </c>
    </row>
    <row r="368" spans="1:13">
      <c r="A368" s="65" t="s">
        <v>556</v>
      </c>
      <c r="B368" s="65" t="s">
        <v>554</v>
      </c>
      <c r="C368" s="65" t="s">
        <v>8</v>
      </c>
      <c r="D368" s="66" t="s">
        <v>387</v>
      </c>
      <c r="E368" s="67">
        <v>45145</v>
      </c>
      <c r="F368" s="65" t="s">
        <v>721</v>
      </c>
      <c r="G368" s="67"/>
      <c r="H368" s="65" t="s">
        <v>555</v>
      </c>
      <c r="I368" s="67">
        <v>45145</v>
      </c>
      <c r="J368" s="73">
        <v>9375165.38</v>
      </c>
      <c r="K368" s="73">
        <v>0</v>
      </c>
      <c r="L368" s="73">
        <v>350000</v>
      </c>
      <c r="M368" s="73">
        <v>9025165.38</v>
      </c>
    </row>
    <row r="369" spans="1:13">
      <c r="A369" s="68" t="s">
        <v>556</v>
      </c>
      <c r="B369" s="68" t="s">
        <v>554</v>
      </c>
      <c r="C369" s="68" t="s">
        <v>8</v>
      </c>
      <c r="D369" s="69" t="s">
        <v>388</v>
      </c>
      <c r="E369" s="70">
        <v>45149</v>
      </c>
      <c r="F369" s="68" t="s">
        <v>722</v>
      </c>
      <c r="G369" s="70"/>
      <c r="H369" s="68" t="s">
        <v>555</v>
      </c>
      <c r="I369" s="70">
        <v>45149</v>
      </c>
      <c r="J369" s="74">
        <v>9025165.38</v>
      </c>
      <c r="K369" s="74">
        <v>0</v>
      </c>
      <c r="L369" s="74">
        <v>93583</v>
      </c>
      <c r="M369" s="74">
        <v>8931582.38</v>
      </c>
    </row>
    <row r="370" spans="1:13">
      <c r="A370" s="65" t="s">
        <v>556</v>
      </c>
      <c r="B370" s="65" t="s">
        <v>554</v>
      </c>
      <c r="C370" s="65" t="s">
        <v>8</v>
      </c>
      <c r="D370" s="66" t="s">
        <v>389</v>
      </c>
      <c r="E370" s="67">
        <v>45152</v>
      </c>
      <c r="F370" s="65" t="s">
        <v>723</v>
      </c>
      <c r="G370" s="67"/>
      <c r="H370" s="65" t="s">
        <v>555</v>
      </c>
      <c r="I370" s="67">
        <v>45152</v>
      </c>
      <c r="J370" s="73">
        <v>8931582.38</v>
      </c>
      <c r="K370" s="73">
        <v>0</v>
      </c>
      <c r="L370" s="73">
        <v>150000</v>
      </c>
      <c r="M370" s="73">
        <v>8781582.38</v>
      </c>
    </row>
    <row r="371" spans="1:13">
      <c r="A371" s="68" t="s">
        <v>562</v>
      </c>
      <c r="B371" s="68" t="s">
        <v>554</v>
      </c>
      <c r="C371" s="68" t="s">
        <v>7</v>
      </c>
      <c r="D371" s="69" t="s">
        <v>390</v>
      </c>
      <c r="E371" s="70">
        <v>45156</v>
      </c>
      <c r="F371" s="68" t="s">
        <v>724</v>
      </c>
      <c r="G371" s="70">
        <v>45063</v>
      </c>
      <c r="H371" s="68" t="s">
        <v>555</v>
      </c>
      <c r="I371" s="70"/>
      <c r="J371" s="74">
        <v>8781582.38</v>
      </c>
      <c r="K371" s="74">
        <v>0</v>
      </c>
      <c r="L371" s="74">
        <v>60406.16</v>
      </c>
      <c r="M371" s="74">
        <v>8721176.22</v>
      </c>
    </row>
    <row r="372" spans="1:13">
      <c r="A372" s="65" t="s">
        <v>562</v>
      </c>
      <c r="B372" s="65" t="s">
        <v>554</v>
      </c>
      <c r="C372" s="65" t="s">
        <v>7</v>
      </c>
      <c r="D372" s="66" t="s">
        <v>391</v>
      </c>
      <c r="E372" s="67">
        <v>45156</v>
      </c>
      <c r="F372" s="65" t="s">
        <v>725</v>
      </c>
      <c r="G372" s="67">
        <v>45063</v>
      </c>
      <c r="H372" s="65" t="s">
        <v>555</v>
      </c>
      <c r="I372" s="67"/>
      <c r="J372" s="73">
        <v>8721176.22</v>
      </c>
      <c r="K372" s="73">
        <v>0</v>
      </c>
      <c r="L372" s="73">
        <v>10888.66</v>
      </c>
      <c r="M372" s="73">
        <v>8710287.56</v>
      </c>
    </row>
    <row r="373" spans="1:13">
      <c r="A373" s="68" t="s">
        <v>562</v>
      </c>
      <c r="B373" s="68" t="s">
        <v>554</v>
      </c>
      <c r="C373" s="68" t="s">
        <v>7</v>
      </c>
      <c r="D373" s="69" t="s">
        <v>392</v>
      </c>
      <c r="E373" s="70">
        <v>45156</v>
      </c>
      <c r="F373" s="68" t="s">
        <v>724</v>
      </c>
      <c r="G373" s="70">
        <v>45063</v>
      </c>
      <c r="H373" s="68" t="s">
        <v>555</v>
      </c>
      <c r="I373" s="70"/>
      <c r="J373" s="74">
        <v>8710287.56</v>
      </c>
      <c r="K373" s="74">
        <v>0</v>
      </c>
      <c r="L373" s="74">
        <v>161182.54</v>
      </c>
      <c r="M373" s="74">
        <v>8549105.02</v>
      </c>
    </row>
    <row r="374" spans="1:13">
      <c r="A374" s="65" t="s">
        <v>562</v>
      </c>
      <c r="B374" s="65" t="s">
        <v>554</v>
      </c>
      <c r="C374" s="65" t="s">
        <v>7</v>
      </c>
      <c r="D374" s="66" t="s">
        <v>393</v>
      </c>
      <c r="E374" s="67">
        <v>45156</v>
      </c>
      <c r="F374" s="65" t="s">
        <v>726</v>
      </c>
      <c r="G374" s="67">
        <v>45058</v>
      </c>
      <c r="H374" s="65" t="s">
        <v>555</v>
      </c>
      <c r="I374" s="67"/>
      <c r="J374" s="73">
        <v>8549105.02</v>
      </c>
      <c r="K374" s="73">
        <v>0</v>
      </c>
      <c r="L374" s="73">
        <v>178298.13</v>
      </c>
      <c r="M374" s="73">
        <v>8370806.89</v>
      </c>
    </row>
    <row r="375" spans="1:13">
      <c r="A375" s="68" t="s">
        <v>562</v>
      </c>
      <c r="B375" s="68" t="s">
        <v>554</v>
      </c>
      <c r="C375" s="68" t="s">
        <v>7</v>
      </c>
      <c r="D375" s="69" t="s">
        <v>394</v>
      </c>
      <c r="E375" s="70">
        <v>45156</v>
      </c>
      <c r="F375" s="68" t="s">
        <v>727</v>
      </c>
      <c r="G375" s="70">
        <v>45056</v>
      </c>
      <c r="H375" s="68" t="s">
        <v>555</v>
      </c>
      <c r="I375" s="70"/>
      <c r="J375" s="74">
        <v>8370806.89</v>
      </c>
      <c r="K375" s="74">
        <v>0</v>
      </c>
      <c r="L375" s="74">
        <v>382935.3</v>
      </c>
      <c r="M375" s="74">
        <v>7987871.59</v>
      </c>
    </row>
    <row r="376" spans="1:13">
      <c r="A376" s="65" t="s">
        <v>562</v>
      </c>
      <c r="B376" s="65" t="s">
        <v>554</v>
      </c>
      <c r="C376" s="65" t="s">
        <v>7</v>
      </c>
      <c r="D376" s="66" t="s">
        <v>395</v>
      </c>
      <c r="E376" s="67">
        <v>45156</v>
      </c>
      <c r="F376" s="65" t="s">
        <v>726</v>
      </c>
      <c r="G376" s="67">
        <v>45056</v>
      </c>
      <c r="H376" s="65" t="s">
        <v>555</v>
      </c>
      <c r="I376" s="67"/>
      <c r="J376" s="73">
        <v>7987871.59</v>
      </c>
      <c r="K376" s="73">
        <v>0</v>
      </c>
      <c r="L376" s="73">
        <v>197625.55</v>
      </c>
      <c r="M376" s="73">
        <v>7790246.04</v>
      </c>
    </row>
    <row r="377" spans="1:13">
      <c r="A377" s="68" t="s">
        <v>562</v>
      </c>
      <c r="B377" s="68" t="s">
        <v>554</v>
      </c>
      <c r="C377" s="68" t="s">
        <v>7</v>
      </c>
      <c r="D377" s="69" t="s">
        <v>396</v>
      </c>
      <c r="E377" s="70">
        <v>45156</v>
      </c>
      <c r="F377" s="68" t="s">
        <v>728</v>
      </c>
      <c r="G377" s="70">
        <v>45061</v>
      </c>
      <c r="H377" s="68" t="s">
        <v>555</v>
      </c>
      <c r="I377" s="70"/>
      <c r="J377" s="74">
        <v>7790246.04</v>
      </c>
      <c r="K377" s="74">
        <v>0</v>
      </c>
      <c r="L377" s="74">
        <v>87219.95</v>
      </c>
      <c r="M377" s="74">
        <v>7703026.09</v>
      </c>
    </row>
    <row r="378" spans="1:13">
      <c r="A378" s="65" t="s">
        <v>562</v>
      </c>
      <c r="B378" s="65" t="s">
        <v>554</v>
      </c>
      <c r="C378" s="65" t="s">
        <v>7</v>
      </c>
      <c r="D378" s="66" t="s">
        <v>397</v>
      </c>
      <c r="E378" s="67">
        <v>45156</v>
      </c>
      <c r="F378" s="65" t="s">
        <v>726</v>
      </c>
      <c r="G378" s="67">
        <v>45058</v>
      </c>
      <c r="H378" s="65" t="s">
        <v>555</v>
      </c>
      <c r="I378" s="67"/>
      <c r="J378" s="73">
        <v>7703026.09</v>
      </c>
      <c r="K378" s="73">
        <v>0</v>
      </c>
      <c r="L378" s="73">
        <v>312581.34</v>
      </c>
      <c r="M378" s="73">
        <v>7390444.75</v>
      </c>
    </row>
    <row r="379" spans="1:13">
      <c r="A379" s="68" t="s">
        <v>556</v>
      </c>
      <c r="B379" s="68" t="s">
        <v>554</v>
      </c>
      <c r="C379" s="68" t="s">
        <v>8</v>
      </c>
      <c r="D379" s="69" t="s">
        <v>399</v>
      </c>
      <c r="E379" s="70">
        <v>45159</v>
      </c>
      <c r="F379" s="68" t="s">
        <v>729</v>
      </c>
      <c r="G379" s="70"/>
      <c r="H379" s="68" t="s">
        <v>555</v>
      </c>
      <c r="I379" s="70">
        <v>45159</v>
      </c>
      <c r="J379" s="74">
        <v>7390444.75</v>
      </c>
      <c r="K379" s="74">
        <v>0</v>
      </c>
      <c r="L379" s="74">
        <v>350000</v>
      </c>
      <c r="M379" s="74">
        <v>7040444.75</v>
      </c>
    </row>
    <row r="380" spans="1:13">
      <c r="A380" s="65" t="s">
        <v>556</v>
      </c>
      <c r="B380" s="65" t="s">
        <v>554</v>
      </c>
      <c r="C380" s="65" t="s">
        <v>8</v>
      </c>
      <c r="D380" s="66" t="s">
        <v>400</v>
      </c>
      <c r="E380" s="67">
        <v>45162</v>
      </c>
      <c r="F380" s="65" t="s">
        <v>730</v>
      </c>
      <c r="G380" s="67"/>
      <c r="H380" s="65" t="s">
        <v>555</v>
      </c>
      <c r="I380" s="67">
        <v>45162</v>
      </c>
      <c r="J380" s="73">
        <v>7040444.75</v>
      </c>
      <c r="K380" s="73">
        <v>0</v>
      </c>
      <c r="L380" s="73">
        <v>110000</v>
      </c>
      <c r="M380" s="73">
        <v>6930444.75</v>
      </c>
    </row>
    <row r="381" spans="1:13">
      <c r="A381" s="68" t="s">
        <v>562</v>
      </c>
      <c r="B381" s="68" t="s">
        <v>554</v>
      </c>
      <c r="C381" s="68" t="s">
        <v>6</v>
      </c>
      <c r="D381" s="69" t="s">
        <v>401</v>
      </c>
      <c r="E381" s="70">
        <v>45167</v>
      </c>
      <c r="F381" s="68"/>
      <c r="G381" s="70"/>
      <c r="H381" s="68" t="s">
        <v>555</v>
      </c>
      <c r="I381" s="70"/>
      <c r="J381" s="74">
        <v>6930444.75</v>
      </c>
      <c r="K381" s="74">
        <v>1228879.96</v>
      </c>
      <c r="L381" s="74">
        <v>0</v>
      </c>
      <c r="M381" s="74">
        <v>8159324.71</v>
      </c>
    </row>
    <row r="382" spans="1:13">
      <c r="A382" s="65" t="s">
        <v>556</v>
      </c>
      <c r="B382" s="65" t="s">
        <v>554</v>
      </c>
      <c r="C382" s="65" t="s">
        <v>8</v>
      </c>
      <c r="D382" s="66" t="s">
        <v>402</v>
      </c>
      <c r="E382" s="67">
        <v>45167</v>
      </c>
      <c r="F382" s="65" t="s">
        <v>731</v>
      </c>
      <c r="G382" s="67"/>
      <c r="H382" s="65" t="s">
        <v>555</v>
      </c>
      <c r="I382" s="67">
        <v>45167</v>
      </c>
      <c r="J382" s="73">
        <v>8159324.71</v>
      </c>
      <c r="K382" s="73">
        <v>0</v>
      </c>
      <c r="L382" s="73">
        <v>130000</v>
      </c>
      <c r="M382" s="73">
        <v>8029324.71</v>
      </c>
    </row>
    <row r="383" spans="1:13">
      <c r="A383" s="68" t="s">
        <v>562</v>
      </c>
      <c r="B383" s="68" t="s">
        <v>554</v>
      </c>
      <c r="C383" s="68" t="s">
        <v>6</v>
      </c>
      <c r="D383" s="69" t="s">
        <v>403</v>
      </c>
      <c r="E383" s="70">
        <v>45173</v>
      </c>
      <c r="F383" s="68"/>
      <c r="G383" s="70"/>
      <c r="H383" s="68" t="s">
        <v>555</v>
      </c>
      <c r="I383" s="70"/>
      <c r="J383" s="74">
        <v>8029324.71</v>
      </c>
      <c r="K383" s="74">
        <v>104312.75</v>
      </c>
      <c r="L383" s="74">
        <v>0</v>
      </c>
      <c r="M383" s="74">
        <v>8133637.46</v>
      </c>
    </row>
    <row r="384" spans="1:13">
      <c r="A384" s="65" t="s">
        <v>556</v>
      </c>
      <c r="B384" s="65" t="s">
        <v>554</v>
      </c>
      <c r="C384" s="65" t="s">
        <v>8</v>
      </c>
      <c r="D384" s="66" t="s">
        <v>404</v>
      </c>
      <c r="E384" s="67">
        <v>45173</v>
      </c>
      <c r="F384" s="65" t="s">
        <v>732</v>
      </c>
      <c r="G384" s="67"/>
      <c r="H384" s="65" t="s">
        <v>555</v>
      </c>
      <c r="I384" s="67">
        <v>45173</v>
      </c>
      <c r="J384" s="73">
        <v>8133637.46</v>
      </c>
      <c r="K384" s="73">
        <v>0</v>
      </c>
      <c r="L384" s="73">
        <v>134770</v>
      </c>
      <c r="M384" s="73">
        <v>7998867.46</v>
      </c>
    </row>
    <row r="385" spans="1:13">
      <c r="A385" s="68" t="s">
        <v>556</v>
      </c>
      <c r="B385" s="68" t="s">
        <v>554</v>
      </c>
      <c r="C385" s="68" t="s">
        <v>8</v>
      </c>
      <c r="D385" s="69" t="s">
        <v>405</v>
      </c>
      <c r="E385" s="70">
        <v>45177</v>
      </c>
      <c r="F385" s="68" t="s">
        <v>733</v>
      </c>
      <c r="G385" s="70"/>
      <c r="H385" s="68" t="s">
        <v>555</v>
      </c>
      <c r="I385" s="70">
        <v>45177</v>
      </c>
      <c r="J385" s="74">
        <v>7998867.46</v>
      </c>
      <c r="K385" s="74">
        <v>0</v>
      </c>
      <c r="L385" s="74">
        <v>1000000</v>
      </c>
      <c r="M385" s="74">
        <v>6998867.46</v>
      </c>
    </row>
    <row r="386" spans="1:13">
      <c r="A386" s="65" t="s">
        <v>556</v>
      </c>
      <c r="B386" s="65" t="s">
        <v>554</v>
      </c>
      <c r="C386" s="65" t="s">
        <v>8</v>
      </c>
      <c r="D386" s="66" t="s">
        <v>406</v>
      </c>
      <c r="E386" s="67">
        <v>45182</v>
      </c>
      <c r="F386" s="65" t="s">
        <v>734</v>
      </c>
      <c r="G386" s="67"/>
      <c r="H386" s="65" t="s">
        <v>555</v>
      </c>
      <c r="I386" s="67">
        <v>45182</v>
      </c>
      <c r="J386" s="73">
        <v>6998867.46</v>
      </c>
      <c r="K386" s="73">
        <v>0</v>
      </c>
      <c r="L386" s="73">
        <v>300000</v>
      </c>
      <c r="M386" s="73">
        <v>6698867.46</v>
      </c>
    </row>
    <row r="387" spans="1:13">
      <c r="A387" s="68" t="s">
        <v>556</v>
      </c>
      <c r="B387" s="68" t="s">
        <v>554</v>
      </c>
      <c r="C387" s="68" t="s">
        <v>8</v>
      </c>
      <c r="D387" s="69" t="s">
        <v>407</v>
      </c>
      <c r="E387" s="70">
        <v>45184</v>
      </c>
      <c r="F387" s="68" t="s">
        <v>735</v>
      </c>
      <c r="G387" s="70"/>
      <c r="H387" s="68" t="s">
        <v>555</v>
      </c>
      <c r="I387" s="70">
        <v>45184</v>
      </c>
      <c r="J387" s="74">
        <v>6698867.46</v>
      </c>
      <c r="K387" s="74">
        <v>0</v>
      </c>
      <c r="L387" s="74">
        <v>240000</v>
      </c>
      <c r="M387" s="74">
        <v>6458867.46</v>
      </c>
    </row>
    <row r="388" spans="1:13">
      <c r="A388" s="65" t="s">
        <v>562</v>
      </c>
      <c r="B388" s="65" t="s">
        <v>554</v>
      </c>
      <c r="C388" s="65" t="s">
        <v>6</v>
      </c>
      <c r="D388" s="66" t="s">
        <v>408</v>
      </c>
      <c r="E388" s="67">
        <v>45188</v>
      </c>
      <c r="F388" s="65"/>
      <c r="G388" s="67"/>
      <c r="H388" s="65" t="s">
        <v>555</v>
      </c>
      <c r="I388" s="67"/>
      <c r="J388" s="73">
        <v>6458867.46</v>
      </c>
      <c r="K388" s="73">
        <v>161088.8</v>
      </c>
      <c r="L388" s="73">
        <v>0</v>
      </c>
      <c r="M388" s="73">
        <v>6619956.26</v>
      </c>
    </row>
    <row r="389" spans="1:13">
      <c r="A389" s="68" t="s">
        <v>556</v>
      </c>
      <c r="B389" s="68" t="s">
        <v>554</v>
      </c>
      <c r="C389" s="68" t="s">
        <v>8</v>
      </c>
      <c r="D389" s="69" t="s">
        <v>409</v>
      </c>
      <c r="E389" s="70">
        <v>45188</v>
      </c>
      <c r="F389" s="68" t="s">
        <v>736</v>
      </c>
      <c r="G389" s="70"/>
      <c r="H389" s="68" t="s">
        <v>555</v>
      </c>
      <c r="I389" s="70">
        <v>45188</v>
      </c>
      <c r="J389" s="74">
        <v>6619956.26</v>
      </c>
      <c r="K389" s="74">
        <v>0</v>
      </c>
      <c r="L389" s="74">
        <v>280000</v>
      </c>
      <c r="M389" s="74">
        <v>6339956.26</v>
      </c>
    </row>
    <row r="390" spans="1:13">
      <c r="A390" s="65" t="s">
        <v>562</v>
      </c>
      <c r="B390" s="65" t="s">
        <v>554</v>
      </c>
      <c r="C390" s="65" t="s">
        <v>6</v>
      </c>
      <c r="D390" s="66" t="s">
        <v>410</v>
      </c>
      <c r="E390" s="67">
        <v>45190</v>
      </c>
      <c r="F390" s="65"/>
      <c r="G390" s="67"/>
      <c r="H390" s="65" t="s">
        <v>555</v>
      </c>
      <c r="I390" s="67"/>
      <c r="J390" s="73">
        <v>6339956.26</v>
      </c>
      <c r="K390" s="73">
        <v>72631.53</v>
      </c>
      <c r="L390" s="73">
        <v>0</v>
      </c>
      <c r="M390" s="73">
        <v>6412587.79</v>
      </c>
    </row>
    <row r="391" spans="1:13">
      <c r="A391" s="68" t="s">
        <v>556</v>
      </c>
      <c r="B391" s="68" t="s">
        <v>554</v>
      </c>
      <c r="C391" s="68" t="s">
        <v>8</v>
      </c>
      <c r="D391" s="69" t="s">
        <v>411</v>
      </c>
      <c r="E391" s="70">
        <v>45195</v>
      </c>
      <c r="F391" s="68" t="s">
        <v>737</v>
      </c>
      <c r="G391" s="70"/>
      <c r="H391" s="68" t="s">
        <v>555</v>
      </c>
      <c r="I391" s="70">
        <v>45195</v>
      </c>
      <c r="J391" s="74">
        <v>6412587.79</v>
      </c>
      <c r="K391" s="74">
        <v>0</v>
      </c>
      <c r="L391" s="74">
        <v>100000</v>
      </c>
      <c r="M391" s="74">
        <v>6312587.79</v>
      </c>
    </row>
    <row r="392" spans="1:13">
      <c r="A392" s="65" t="s">
        <v>556</v>
      </c>
      <c r="B392" s="65" t="s">
        <v>554</v>
      </c>
      <c r="C392" s="65" t="s">
        <v>8</v>
      </c>
      <c r="D392" s="66" t="s">
        <v>412</v>
      </c>
      <c r="E392" s="67">
        <v>45198</v>
      </c>
      <c r="F392" s="65" t="s">
        <v>738</v>
      </c>
      <c r="G392" s="67"/>
      <c r="H392" s="65" t="s">
        <v>555</v>
      </c>
      <c r="I392" s="67">
        <v>45198</v>
      </c>
      <c r="J392" s="73">
        <v>6312587.79</v>
      </c>
      <c r="K392" s="73">
        <v>0</v>
      </c>
      <c r="L392" s="73">
        <v>150000</v>
      </c>
      <c r="M392" s="73">
        <v>6162587.79</v>
      </c>
    </row>
    <row r="393" spans="1:13">
      <c r="A393" s="68" t="s">
        <v>562</v>
      </c>
      <c r="B393" s="68" t="s">
        <v>554</v>
      </c>
      <c r="C393" s="68" t="s">
        <v>6</v>
      </c>
      <c r="D393" s="69" t="s">
        <v>413</v>
      </c>
      <c r="E393" s="70">
        <v>45201</v>
      </c>
      <c r="F393" s="68"/>
      <c r="G393" s="70"/>
      <c r="H393" s="68" t="s">
        <v>555</v>
      </c>
      <c r="I393" s="70"/>
      <c r="J393" s="74">
        <v>6162587.79</v>
      </c>
      <c r="K393" s="74">
        <v>145013.71</v>
      </c>
      <c r="L393" s="74">
        <v>0</v>
      </c>
      <c r="M393" s="74">
        <v>6307601.5</v>
      </c>
    </row>
    <row r="394" spans="1:13">
      <c r="A394" s="65" t="s">
        <v>562</v>
      </c>
      <c r="B394" s="65" t="s">
        <v>554</v>
      </c>
      <c r="C394" s="65" t="s">
        <v>6</v>
      </c>
      <c r="D394" s="66" t="s">
        <v>414</v>
      </c>
      <c r="E394" s="67">
        <v>45202</v>
      </c>
      <c r="F394" s="65"/>
      <c r="G394" s="67"/>
      <c r="H394" s="65" t="s">
        <v>555</v>
      </c>
      <c r="I394" s="67"/>
      <c r="J394" s="73">
        <v>6307601.5</v>
      </c>
      <c r="K394" s="73">
        <v>88011.85</v>
      </c>
      <c r="L394" s="73">
        <v>0</v>
      </c>
      <c r="M394" s="73">
        <v>6395613.35</v>
      </c>
    </row>
    <row r="395" spans="1:13">
      <c r="A395" s="68" t="s">
        <v>556</v>
      </c>
      <c r="B395" s="68" t="s">
        <v>554</v>
      </c>
      <c r="C395" s="68" t="s">
        <v>8</v>
      </c>
      <c r="D395" s="69" t="s">
        <v>415</v>
      </c>
      <c r="E395" s="70">
        <v>45202</v>
      </c>
      <c r="F395" s="68" t="s">
        <v>739</v>
      </c>
      <c r="G395" s="70"/>
      <c r="H395" s="68" t="s">
        <v>555</v>
      </c>
      <c r="I395" s="70">
        <v>45202</v>
      </c>
      <c r="J395" s="74">
        <v>6395613.35</v>
      </c>
      <c r="K395" s="74">
        <v>0</v>
      </c>
      <c r="L395" s="74">
        <v>100000</v>
      </c>
      <c r="M395" s="74">
        <v>6295613.35</v>
      </c>
    </row>
    <row r="396" spans="1:13">
      <c r="A396" s="65" t="s">
        <v>556</v>
      </c>
      <c r="B396" s="65" t="s">
        <v>554</v>
      </c>
      <c r="C396" s="65" t="s">
        <v>8</v>
      </c>
      <c r="D396" s="66" t="s">
        <v>416</v>
      </c>
      <c r="E396" s="67">
        <v>45203</v>
      </c>
      <c r="F396" s="65" t="s">
        <v>740</v>
      </c>
      <c r="G396" s="67"/>
      <c r="H396" s="65" t="s">
        <v>555</v>
      </c>
      <c r="I396" s="67">
        <v>45203</v>
      </c>
      <c r="J396" s="73">
        <v>6295613.35</v>
      </c>
      <c r="K396" s="73">
        <v>0</v>
      </c>
      <c r="L396" s="73">
        <v>100000</v>
      </c>
      <c r="M396" s="73">
        <v>6195613.35</v>
      </c>
    </row>
    <row r="397" spans="1:13">
      <c r="A397" s="68" t="s">
        <v>562</v>
      </c>
      <c r="B397" s="68" t="s">
        <v>554</v>
      </c>
      <c r="C397" s="68" t="s">
        <v>6</v>
      </c>
      <c r="D397" s="69" t="s">
        <v>417</v>
      </c>
      <c r="E397" s="70">
        <v>45206</v>
      </c>
      <c r="F397" s="68"/>
      <c r="G397" s="70"/>
      <c r="H397" s="68" t="s">
        <v>555</v>
      </c>
      <c r="I397" s="70"/>
      <c r="J397" s="74">
        <v>6195613.35</v>
      </c>
      <c r="K397" s="74">
        <v>97407.49</v>
      </c>
      <c r="L397" s="74">
        <v>0</v>
      </c>
      <c r="M397" s="74">
        <v>6293020.84</v>
      </c>
    </row>
    <row r="398" spans="1:13">
      <c r="A398" s="65" t="s">
        <v>556</v>
      </c>
      <c r="B398" s="65" t="s">
        <v>554</v>
      </c>
      <c r="C398" s="65" t="s">
        <v>8</v>
      </c>
      <c r="D398" s="66" t="s">
        <v>418</v>
      </c>
      <c r="E398" s="67">
        <v>45208</v>
      </c>
      <c r="F398" s="65" t="s">
        <v>741</v>
      </c>
      <c r="G398" s="67"/>
      <c r="H398" s="65" t="s">
        <v>555</v>
      </c>
      <c r="I398" s="67">
        <v>45208</v>
      </c>
      <c r="J398" s="73">
        <v>6293020.84</v>
      </c>
      <c r="K398" s="73">
        <v>0</v>
      </c>
      <c r="L398" s="73">
        <v>100000</v>
      </c>
      <c r="M398" s="73">
        <v>6193020.84</v>
      </c>
    </row>
    <row r="399" spans="1:13">
      <c r="A399" s="68" t="s">
        <v>562</v>
      </c>
      <c r="B399" s="68" t="s">
        <v>554</v>
      </c>
      <c r="C399" s="68" t="s">
        <v>6</v>
      </c>
      <c r="D399" s="69" t="s">
        <v>419</v>
      </c>
      <c r="E399" s="70">
        <v>45211</v>
      </c>
      <c r="F399" s="68"/>
      <c r="G399" s="70"/>
      <c r="H399" s="68" t="s">
        <v>555</v>
      </c>
      <c r="I399" s="70"/>
      <c r="J399" s="74">
        <v>6193020.84</v>
      </c>
      <c r="K399" s="74">
        <v>103768.23</v>
      </c>
      <c r="L399" s="74">
        <v>0</v>
      </c>
      <c r="M399" s="74">
        <v>6296789.07</v>
      </c>
    </row>
    <row r="400" spans="1:13">
      <c r="A400" s="65" t="s">
        <v>562</v>
      </c>
      <c r="B400" s="65" t="s">
        <v>554</v>
      </c>
      <c r="C400" s="65" t="s">
        <v>6</v>
      </c>
      <c r="D400" s="66" t="s">
        <v>420</v>
      </c>
      <c r="E400" s="67">
        <v>45217</v>
      </c>
      <c r="F400" s="65"/>
      <c r="G400" s="67"/>
      <c r="H400" s="65" t="s">
        <v>555</v>
      </c>
      <c r="I400" s="67"/>
      <c r="J400" s="73">
        <v>6296789.07</v>
      </c>
      <c r="K400" s="73">
        <v>309942.72</v>
      </c>
      <c r="L400" s="73">
        <v>0</v>
      </c>
      <c r="M400" s="73">
        <v>6606731.79</v>
      </c>
    </row>
    <row r="401" spans="1:13">
      <c r="A401" s="68" t="s">
        <v>562</v>
      </c>
      <c r="B401" s="68" t="s">
        <v>554</v>
      </c>
      <c r="C401" s="68" t="s">
        <v>6</v>
      </c>
      <c r="D401" s="69" t="s">
        <v>421</v>
      </c>
      <c r="E401" s="70">
        <v>45217</v>
      </c>
      <c r="F401" s="68"/>
      <c r="G401" s="70"/>
      <c r="H401" s="68" t="s">
        <v>555</v>
      </c>
      <c r="I401" s="70"/>
      <c r="J401" s="74">
        <v>6606731.79</v>
      </c>
      <c r="K401" s="74">
        <v>249606.09</v>
      </c>
      <c r="L401" s="74">
        <v>0</v>
      </c>
      <c r="M401" s="74">
        <v>6856337.88</v>
      </c>
    </row>
    <row r="402" spans="1:13">
      <c r="A402" s="65" t="s">
        <v>562</v>
      </c>
      <c r="B402" s="65" t="s">
        <v>554</v>
      </c>
      <c r="C402" s="65" t="s">
        <v>6</v>
      </c>
      <c r="D402" s="66" t="s">
        <v>422</v>
      </c>
      <c r="E402" s="67">
        <v>45220</v>
      </c>
      <c r="F402" s="65"/>
      <c r="G402" s="67"/>
      <c r="H402" s="65" t="s">
        <v>555</v>
      </c>
      <c r="I402" s="67"/>
      <c r="J402" s="73">
        <v>6856337.88</v>
      </c>
      <c r="K402" s="73">
        <v>255923.07</v>
      </c>
      <c r="L402" s="73">
        <v>0</v>
      </c>
      <c r="M402" s="73">
        <v>7112260.95</v>
      </c>
    </row>
    <row r="403" spans="1:13">
      <c r="A403" s="68" t="s">
        <v>556</v>
      </c>
      <c r="B403" s="68" t="s">
        <v>554</v>
      </c>
      <c r="C403" s="68" t="s">
        <v>8</v>
      </c>
      <c r="D403" s="69" t="s">
        <v>423</v>
      </c>
      <c r="E403" s="70">
        <v>45229</v>
      </c>
      <c r="F403" s="68" t="s">
        <v>742</v>
      </c>
      <c r="G403" s="70"/>
      <c r="H403" s="68" t="s">
        <v>555</v>
      </c>
      <c r="I403" s="70">
        <v>45229</v>
      </c>
      <c r="J403" s="74">
        <v>7112260.95</v>
      </c>
      <c r="K403" s="74">
        <v>0</v>
      </c>
      <c r="L403" s="74">
        <v>1000000</v>
      </c>
      <c r="M403" s="74">
        <v>6112260.95</v>
      </c>
    </row>
    <row r="404" spans="1:13">
      <c r="A404" s="65" t="s">
        <v>562</v>
      </c>
      <c r="B404" s="65" t="s">
        <v>554</v>
      </c>
      <c r="C404" s="65" t="s">
        <v>6</v>
      </c>
      <c r="D404" s="66" t="s">
        <v>424</v>
      </c>
      <c r="E404" s="67">
        <v>45231</v>
      </c>
      <c r="F404" s="65"/>
      <c r="G404" s="67"/>
      <c r="H404" s="65" t="s">
        <v>555</v>
      </c>
      <c r="I404" s="67"/>
      <c r="J404" s="73">
        <v>6112260.95</v>
      </c>
      <c r="K404" s="73">
        <v>204560.58</v>
      </c>
      <c r="L404" s="73">
        <v>0</v>
      </c>
      <c r="M404" s="73">
        <v>6316821.53</v>
      </c>
    </row>
    <row r="405" spans="1:13">
      <c r="A405" s="68" t="s">
        <v>562</v>
      </c>
      <c r="B405" s="68" t="s">
        <v>554</v>
      </c>
      <c r="C405" s="68" t="s">
        <v>6</v>
      </c>
      <c r="D405" s="69" t="s">
        <v>425</v>
      </c>
      <c r="E405" s="70">
        <v>45234</v>
      </c>
      <c r="F405" s="68"/>
      <c r="G405" s="70"/>
      <c r="H405" s="68" t="s">
        <v>555</v>
      </c>
      <c r="I405" s="70"/>
      <c r="J405" s="74">
        <v>6316821.53</v>
      </c>
      <c r="K405" s="74">
        <v>236806.5</v>
      </c>
      <c r="L405" s="74">
        <v>0</v>
      </c>
      <c r="M405" s="74">
        <v>6553628.03</v>
      </c>
    </row>
    <row r="406" spans="1:13">
      <c r="A406" s="65" t="s">
        <v>562</v>
      </c>
      <c r="B406" s="65" t="s">
        <v>554</v>
      </c>
      <c r="C406" s="65" t="s">
        <v>6</v>
      </c>
      <c r="D406" s="66" t="s">
        <v>426</v>
      </c>
      <c r="E406" s="67">
        <v>45240</v>
      </c>
      <c r="F406" s="65"/>
      <c r="G406" s="67"/>
      <c r="H406" s="65" t="s">
        <v>555</v>
      </c>
      <c r="I406" s="67"/>
      <c r="J406" s="73">
        <v>6553628.03</v>
      </c>
      <c r="K406" s="73">
        <v>67874.78</v>
      </c>
      <c r="L406" s="73">
        <v>0</v>
      </c>
      <c r="M406" s="73">
        <v>6621502.81</v>
      </c>
    </row>
    <row r="407" spans="1:13">
      <c r="A407" s="68" t="s">
        <v>562</v>
      </c>
      <c r="B407" s="68" t="s">
        <v>554</v>
      </c>
      <c r="C407" s="68" t="s">
        <v>6</v>
      </c>
      <c r="D407" s="69" t="s">
        <v>427</v>
      </c>
      <c r="E407" s="70">
        <v>45246</v>
      </c>
      <c r="F407" s="68"/>
      <c r="G407" s="70"/>
      <c r="H407" s="68" t="s">
        <v>555</v>
      </c>
      <c r="I407" s="70"/>
      <c r="J407" s="74">
        <v>6621502.81</v>
      </c>
      <c r="K407" s="74">
        <v>130981.64</v>
      </c>
      <c r="L407" s="74">
        <v>0</v>
      </c>
      <c r="M407" s="74">
        <v>6752484.45</v>
      </c>
    </row>
    <row r="408" spans="1:13">
      <c r="A408" s="65" t="s">
        <v>556</v>
      </c>
      <c r="B408" s="65" t="s">
        <v>554</v>
      </c>
      <c r="C408" s="65" t="s">
        <v>8</v>
      </c>
      <c r="D408" s="66" t="s">
        <v>428</v>
      </c>
      <c r="E408" s="67">
        <v>45246</v>
      </c>
      <c r="F408" s="65" t="s">
        <v>743</v>
      </c>
      <c r="G408" s="67"/>
      <c r="H408" s="65" t="s">
        <v>555</v>
      </c>
      <c r="I408" s="67">
        <v>45246</v>
      </c>
      <c r="J408" s="73">
        <v>6752484.45</v>
      </c>
      <c r="K408" s="73">
        <v>0</v>
      </c>
      <c r="L408" s="73">
        <v>700000</v>
      </c>
      <c r="M408" s="73">
        <v>6052484.45</v>
      </c>
    </row>
    <row r="409" spans="1:13">
      <c r="A409" s="68" t="s">
        <v>562</v>
      </c>
      <c r="B409" s="68" t="s">
        <v>554</v>
      </c>
      <c r="C409" s="68" t="s">
        <v>6</v>
      </c>
      <c r="D409" s="69" t="s">
        <v>429</v>
      </c>
      <c r="E409" s="70">
        <v>45248</v>
      </c>
      <c r="F409" s="68"/>
      <c r="G409" s="70"/>
      <c r="H409" s="68" t="s">
        <v>555</v>
      </c>
      <c r="I409" s="70"/>
      <c r="J409" s="74">
        <v>6052484.45</v>
      </c>
      <c r="K409" s="74">
        <v>353037.04</v>
      </c>
      <c r="L409" s="74">
        <v>0</v>
      </c>
      <c r="M409" s="74">
        <v>6405521.49</v>
      </c>
    </row>
    <row r="410" spans="1:13">
      <c r="A410" s="65" t="s">
        <v>562</v>
      </c>
      <c r="B410" s="65" t="s">
        <v>554</v>
      </c>
      <c r="C410" s="65" t="s">
        <v>7</v>
      </c>
      <c r="D410" s="66" t="s">
        <v>430</v>
      </c>
      <c r="E410" s="67">
        <v>45250</v>
      </c>
      <c r="F410" s="65" t="s">
        <v>744</v>
      </c>
      <c r="G410" s="67">
        <v>45098</v>
      </c>
      <c r="H410" s="65" t="s">
        <v>555</v>
      </c>
      <c r="I410" s="67"/>
      <c r="J410" s="73">
        <v>6405521.49</v>
      </c>
      <c r="K410" s="73">
        <v>0</v>
      </c>
      <c r="L410" s="73">
        <v>398341.75</v>
      </c>
      <c r="M410" s="73">
        <v>6007179.74</v>
      </c>
    </row>
    <row r="411" spans="1:13">
      <c r="A411" s="68" t="s">
        <v>562</v>
      </c>
      <c r="B411" s="68" t="s">
        <v>554</v>
      </c>
      <c r="C411" s="68" t="s">
        <v>6</v>
      </c>
      <c r="D411" s="69" t="s">
        <v>431</v>
      </c>
      <c r="E411" s="70">
        <v>45252</v>
      </c>
      <c r="F411" s="68"/>
      <c r="G411" s="70"/>
      <c r="H411" s="68" t="s">
        <v>555</v>
      </c>
      <c r="I411" s="70"/>
      <c r="J411" s="74">
        <v>6007179.74</v>
      </c>
      <c r="K411" s="74">
        <v>566888.49</v>
      </c>
      <c r="L411" s="74">
        <v>0</v>
      </c>
      <c r="M411" s="74">
        <v>6574068.23</v>
      </c>
    </row>
    <row r="412" spans="1:13">
      <c r="A412" s="65" t="s">
        <v>562</v>
      </c>
      <c r="B412" s="65" t="s">
        <v>554</v>
      </c>
      <c r="C412" s="65" t="s">
        <v>6</v>
      </c>
      <c r="D412" s="66" t="s">
        <v>432</v>
      </c>
      <c r="E412" s="67">
        <v>45254</v>
      </c>
      <c r="F412" s="65"/>
      <c r="G412" s="67"/>
      <c r="H412" s="65" t="s">
        <v>555</v>
      </c>
      <c r="I412" s="67"/>
      <c r="J412" s="73">
        <v>6574068.23</v>
      </c>
      <c r="K412" s="73">
        <v>187349.35</v>
      </c>
      <c r="L412" s="73">
        <v>0</v>
      </c>
      <c r="M412" s="73">
        <v>6761417.58</v>
      </c>
    </row>
    <row r="413" spans="1:13">
      <c r="A413" s="68" t="s">
        <v>556</v>
      </c>
      <c r="B413" s="68" t="s">
        <v>554</v>
      </c>
      <c r="C413" s="68" t="s">
        <v>8</v>
      </c>
      <c r="D413" s="69" t="s">
        <v>433</v>
      </c>
      <c r="E413" s="70">
        <v>45254</v>
      </c>
      <c r="F413" s="68" t="s">
        <v>745</v>
      </c>
      <c r="G413" s="70"/>
      <c r="H413" s="68" t="s">
        <v>555</v>
      </c>
      <c r="I413" s="70">
        <v>45254</v>
      </c>
      <c r="J413" s="74">
        <v>6761417.58</v>
      </c>
      <c r="K413" s="74">
        <v>0</v>
      </c>
      <c r="L413" s="74">
        <v>200000</v>
      </c>
      <c r="M413" s="74">
        <v>6561417.58</v>
      </c>
    </row>
    <row r="414" spans="1:13">
      <c r="A414" s="65" t="s">
        <v>562</v>
      </c>
      <c r="B414" s="65" t="s">
        <v>554</v>
      </c>
      <c r="C414" s="65" t="s">
        <v>6</v>
      </c>
      <c r="D414" s="66" t="s">
        <v>434</v>
      </c>
      <c r="E414" s="67">
        <v>45255</v>
      </c>
      <c r="F414" s="65"/>
      <c r="G414" s="67"/>
      <c r="H414" s="65" t="s">
        <v>555</v>
      </c>
      <c r="I414" s="67"/>
      <c r="J414" s="73">
        <v>6561417.58</v>
      </c>
      <c r="K414" s="73">
        <v>134801.71</v>
      </c>
      <c r="L414" s="73">
        <v>0</v>
      </c>
      <c r="M414" s="73">
        <v>6696219.29</v>
      </c>
    </row>
    <row r="415" spans="1:13">
      <c r="A415" s="68" t="s">
        <v>562</v>
      </c>
      <c r="B415" s="68" t="s">
        <v>554</v>
      </c>
      <c r="C415" s="68" t="s">
        <v>6</v>
      </c>
      <c r="D415" s="69" t="s">
        <v>435</v>
      </c>
      <c r="E415" s="70">
        <v>45258</v>
      </c>
      <c r="F415" s="68"/>
      <c r="G415" s="70"/>
      <c r="H415" s="68" t="s">
        <v>555</v>
      </c>
      <c r="I415" s="70"/>
      <c r="J415" s="74">
        <v>6696219.29</v>
      </c>
      <c r="K415" s="74">
        <v>97375.61</v>
      </c>
      <c r="L415" s="74">
        <v>0</v>
      </c>
      <c r="M415" s="74">
        <v>6793594.9</v>
      </c>
    </row>
    <row r="416" spans="1:13">
      <c r="A416" s="65" t="s">
        <v>556</v>
      </c>
      <c r="B416" s="65" t="s">
        <v>554</v>
      </c>
      <c r="C416" s="65" t="s">
        <v>8</v>
      </c>
      <c r="D416" s="66" t="s">
        <v>436</v>
      </c>
      <c r="E416" s="67">
        <v>45261</v>
      </c>
      <c r="F416" s="65" t="s">
        <v>746</v>
      </c>
      <c r="G416" s="67"/>
      <c r="H416" s="65" t="s">
        <v>555</v>
      </c>
      <c r="I416" s="67">
        <v>45261</v>
      </c>
      <c r="J416" s="73">
        <v>6793594.9</v>
      </c>
      <c r="K416" s="73">
        <v>0</v>
      </c>
      <c r="L416" s="73">
        <v>250000</v>
      </c>
      <c r="M416" s="73">
        <v>6543594.9</v>
      </c>
    </row>
    <row r="417" spans="1:13">
      <c r="A417" s="68" t="s">
        <v>562</v>
      </c>
      <c r="B417" s="68" t="s">
        <v>554</v>
      </c>
      <c r="C417" s="68" t="s">
        <v>6</v>
      </c>
      <c r="D417" s="69" t="s">
        <v>437</v>
      </c>
      <c r="E417" s="70">
        <v>45262</v>
      </c>
      <c r="F417" s="68"/>
      <c r="G417" s="70"/>
      <c r="H417" s="68" t="s">
        <v>555</v>
      </c>
      <c r="I417" s="70"/>
      <c r="J417" s="74">
        <v>6543594.9</v>
      </c>
      <c r="K417" s="74">
        <v>96532.23</v>
      </c>
      <c r="L417" s="74">
        <v>0</v>
      </c>
      <c r="M417" s="74">
        <v>6640127.13</v>
      </c>
    </row>
    <row r="418" spans="1:13">
      <c r="A418" s="65" t="s">
        <v>562</v>
      </c>
      <c r="B418" s="65" t="s">
        <v>554</v>
      </c>
      <c r="C418" s="65" t="s">
        <v>6</v>
      </c>
      <c r="D418" s="66" t="s">
        <v>438</v>
      </c>
      <c r="E418" s="67">
        <v>45267</v>
      </c>
      <c r="F418" s="65"/>
      <c r="G418" s="67"/>
      <c r="H418" s="65" t="s">
        <v>555</v>
      </c>
      <c r="I418" s="67"/>
      <c r="J418" s="73">
        <v>6640127.13</v>
      </c>
      <c r="K418" s="73">
        <v>541256.63</v>
      </c>
      <c r="L418" s="73">
        <v>0</v>
      </c>
      <c r="M418" s="73">
        <v>7181383.76</v>
      </c>
    </row>
    <row r="419" spans="1:13">
      <c r="A419" s="68" t="s">
        <v>556</v>
      </c>
      <c r="B419" s="68" t="s">
        <v>554</v>
      </c>
      <c r="C419" s="68" t="s">
        <v>8</v>
      </c>
      <c r="D419" s="69" t="s">
        <v>439</v>
      </c>
      <c r="E419" s="70">
        <v>45272</v>
      </c>
      <c r="F419" s="68" t="s">
        <v>747</v>
      </c>
      <c r="G419" s="70"/>
      <c r="H419" s="68" t="s">
        <v>555</v>
      </c>
      <c r="I419" s="70">
        <v>45272</v>
      </c>
      <c r="J419" s="74">
        <v>7181383.76</v>
      </c>
      <c r="K419" s="74">
        <v>0</v>
      </c>
      <c r="L419" s="74">
        <v>500000</v>
      </c>
      <c r="M419" s="74">
        <v>6681383.76</v>
      </c>
    </row>
    <row r="420" spans="1:13">
      <c r="A420" s="65" t="s">
        <v>562</v>
      </c>
      <c r="B420" s="65" t="s">
        <v>554</v>
      </c>
      <c r="C420" s="65" t="s">
        <v>6</v>
      </c>
      <c r="D420" s="66" t="s">
        <v>440</v>
      </c>
      <c r="E420" s="67">
        <v>45275</v>
      </c>
      <c r="F420" s="65"/>
      <c r="G420" s="67"/>
      <c r="H420" s="65" t="s">
        <v>555</v>
      </c>
      <c r="I420" s="67"/>
      <c r="J420" s="73">
        <v>6681383.76</v>
      </c>
      <c r="K420" s="73">
        <v>371235</v>
      </c>
      <c r="L420" s="73">
        <v>0</v>
      </c>
      <c r="M420" s="73">
        <v>7052618.76</v>
      </c>
    </row>
    <row r="421" spans="1:13">
      <c r="A421" s="68" t="s">
        <v>562</v>
      </c>
      <c r="B421" s="68" t="s">
        <v>554</v>
      </c>
      <c r="C421" s="68" t="s">
        <v>7</v>
      </c>
      <c r="D421" s="69" t="s">
        <v>441</v>
      </c>
      <c r="E421" s="70">
        <v>45275</v>
      </c>
      <c r="F421" s="68" t="s">
        <v>748</v>
      </c>
      <c r="G421" s="70">
        <v>45110</v>
      </c>
      <c r="H421" s="68" t="s">
        <v>555</v>
      </c>
      <c r="I421" s="70"/>
      <c r="J421" s="74">
        <v>7052618.76</v>
      </c>
      <c r="K421" s="74">
        <v>0</v>
      </c>
      <c r="L421" s="74">
        <v>2390.61</v>
      </c>
      <c r="M421" s="74">
        <v>7050228.15</v>
      </c>
    </row>
    <row r="422" spans="1:13">
      <c r="A422" s="65" t="s">
        <v>562</v>
      </c>
      <c r="B422" s="65" t="s">
        <v>554</v>
      </c>
      <c r="C422" s="65" t="s">
        <v>6</v>
      </c>
      <c r="D422" s="66" t="s">
        <v>442</v>
      </c>
      <c r="E422" s="67">
        <v>45279</v>
      </c>
      <c r="F422" s="65"/>
      <c r="G422" s="67"/>
      <c r="H422" s="65" t="s">
        <v>555</v>
      </c>
      <c r="I422" s="67"/>
      <c r="J422" s="73">
        <v>7050228.15</v>
      </c>
      <c r="K422" s="73">
        <v>175834.15</v>
      </c>
      <c r="L422" s="73">
        <v>0</v>
      </c>
      <c r="M422" s="73">
        <v>7226062.3</v>
      </c>
    </row>
    <row r="423" spans="1:13">
      <c r="A423" s="68" t="s">
        <v>556</v>
      </c>
      <c r="B423" s="68" t="s">
        <v>554</v>
      </c>
      <c r="C423" s="68" t="s">
        <v>8</v>
      </c>
      <c r="D423" s="69" t="s">
        <v>443</v>
      </c>
      <c r="E423" s="70">
        <v>45282</v>
      </c>
      <c r="F423" s="68" t="s">
        <v>749</v>
      </c>
      <c r="G423" s="70"/>
      <c r="H423" s="68" t="s">
        <v>555</v>
      </c>
      <c r="I423" s="70">
        <v>45282</v>
      </c>
      <c r="J423" s="74">
        <v>7226062.3</v>
      </c>
      <c r="K423" s="74">
        <v>0</v>
      </c>
      <c r="L423" s="74">
        <v>200000</v>
      </c>
      <c r="M423" s="74">
        <v>7026062.3</v>
      </c>
    </row>
    <row r="424" spans="1:13">
      <c r="A424" s="65" t="s">
        <v>562</v>
      </c>
      <c r="B424" s="65" t="s">
        <v>554</v>
      </c>
      <c r="C424" s="65" t="s">
        <v>6</v>
      </c>
      <c r="D424" s="66" t="s">
        <v>444</v>
      </c>
      <c r="E424" s="67">
        <v>45283</v>
      </c>
      <c r="F424" s="65"/>
      <c r="G424" s="67"/>
      <c r="H424" s="65" t="s">
        <v>555</v>
      </c>
      <c r="I424" s="67"/>
      <c r="J424" s="73">
        <v>7026062.3</v>
      </c>
      <c r="K424" s="73">
        <v>133915.09</v>
      </c>
      <c r="L424" s="73">
        <v>0</v>
      </c>
      <c r="M424" s="73">
        <v>7159977.39</v>
      </c>
    </row>
    <row r="425" spans="1:13">
      <c r="A425" s="68" t="s">
        <v>562</v>
      </c>
      <c r="B425" s="68" t="s">
        <v>554</v>
      </c>
      <c r="C425" s="68" t="s">
        <v>6</v>
      </c>
      <c r="D425" s="69" t="s">
        <v>445</v>
      </c>
      <c r="E425" s="70">
        <v>45288</v>
      </c>
      <c r="F425" s="68"/>
      <c r="G425" s="70"/>
      <c r="H425" s="68" t="s">
        <v>555</v>
      </c>
      <c r="I425" s="70"/>
      <c r="J425" s="74">
        <v>7159977.39</v>
      </c>
      <c r="K425" s="74">
        <v>68447.97</v>
      </c>
      <c r="L425" s="74">
        <v>0</v>
      </c>
      <c r="M425" s="74">
        <v>7228425.36</v>
      </c>
    </row>
    <row r="426" spans="1:13">
      <c r="A426" s="65" t="s">
        <v>562</v>
      </c>
      <c r="B426" s="65" t="s">
        <v>554</v>
      </c>
      <c r="C426" s="65" t="s">
        <v>6</v>
      </c>
      <c r="D426" s="66" t="s">
        <v>446</v>
      </c>
      <c r="E426" s="67">
        <v>45290</v>
      </c>
      <c r="F426" s="65"/>
      <c r="G426" s="67"/>
      <c r="H426" s="65" t="s">
        <v>555</v>
      </c>
      <c r="I426" s="67"/>
      <c r="J426" s="73">
        <v>7228425.36</v>
      </c>
      <c r="K426" s="73">
        <v>164555.9</v>
      </c>
      <c r="L426" s="73">
        <v>0</v>
      </c>
      <c r="M426" s="73">
        <v>7392981.26</v>
      </c>
    </row>
    <row r="427" spans="1:13">
      <c r="A427" s="68" t="s">
        <v>562</v>
      </c>
      <c r="B427" s="68" t="s">
        <v>554</v>
      </c>
      <c r="C427" s="68" t="s">
        <v>6</v>
      </c>
      <c r="D427" s="69" t="s">
        <v>447</v>
      </c>
      <c r="E427" s="70">
        <v>45293</v>
      </c>
      <c r="F427" s="68"/>
      <c r="G427" s="70"/>
      <c r="H427" s="68" t="s">
        <v>555</v>
      </c>
      <c r="I427" s="70"/>
      <c r="J427" s="74">
        <v>7392981.26</v>
      </c>
      <c r="K427" s="74">
        <v>105733.75</v>
      </c>
      <c r="L427" s="74">
        <v>0</v>
      </c>
      <c r="M427" s="74">
        <v>7498715.01</v>
      </c>
    </row>
    <row r="428" spans="1:13">
      <c r="A428" s="65" t="s">
        <v>556</v>
      </c>
      <c r="B428" s="65" t="s">
        <v>554</v>
      </c>
      <c r="C428" s="65" t="s">
        <v>8</v>
      </c>
      <c r="D428" s="66" t="s">
        <v>448</v>
      </c>
      <c r="E428" s="67">
        <v>45293</v>
      </c>
      <c r="F428" s="65" t="s">
        <v>750</v>
      </c>
      <c r="G428" s="67"/>
      <c r="H428" s="65" t="s">
        <v>555</v>
      </c>
      <c r="I428" s="67">
        <v>45293</v>
      </c>
      <c r="J428" s="73">
        <v>7498715.01</v>
      </c>
      <c r="K428" s="73">
        <v>0</v>
      </c>
      <c r="L428" s="73">
        <v>300000</v>
      </c>
      <c r="M428" s="73">
        <v>7198715.01</v>
      </c>
    </row>
    <row r="429" spans="1:13">
      <c r="A429" s="68" t="s">
        <v>562</v>
      </c>
      <c r="B429" s="68" t="s">
        <v>554</v>
      </c>
      <c r="C429" s="68" t="s">
        <v>6</v>
      </c>
      <c r="D429" s="69" t="s">
        <v>449</v>
      </c>
      <c r="E429" s="70">
        <v>45296</v>
      </c>
      <c r="F429" s="68"/>
      <c r="G429" s="70"/>
      <c r="H429" s="68" t="s">
        <v>555</v>
      </c>
      <c r="I429" s="70"/>
      <c r="J429" s="74">
        <v>7198715.01</v>
      </c>
      <c r="K429" s="74">
        <v>108255.27</v>
      </c>
      <c r="L429" s="74">
        <v>0</v>
      </c>
      <c r="M429" s="74">
        <v>7306970.28</v>
      </c>
    </row>
    <row r="430" spans="1:13">
      <c r="A430" s="65" t="s">
        <v>562</v>
      </c>
      <c r="B430" s="65" t="s">
        <v>554</v>
      </c>
      <c r="C430" s="65" t="s">
        <v>6</v>
      </c>
      <c r="D430" s="66" t="s">
        <v>450</v>
      </c>
      <c r="E430" s="67">
        <v>45297</v>
      </c>
      <c r="F430" s="65"/>
      <c r="G430" s="67"/>
      <c r="H430" s="65" t="s">
        <v>555</v>
      </c>
      <c r="I430" s="67"/>
      <c r="J430" s="73">
        <v>7306970.28</v>
      </c>
      <c r="K430" s="73">
        <v>35820.12</v>
      </c>
      <c r="L430" s="73">
        <v>0</v>
      </c>
      <c r="M430" s="73">
        <v>7342790.4</v>
      </c>
    </row>
    <row r="431" spans="1:13">
      <c r="A431" s="68" t="s">
        <v>562</v>
      </c>
      <c r="B431" s="68" t="s">
        <v>554</v>
      </c>
      <c r="C431" s="68" t="s">
        <v>6</v>
      </c>
      <c r="D431" s="69" t="s">
        <v>451</v>
      </c>
      <c r="E431" s="70">
        <v>45300</v>
      </c>
      <c r="F431" s="68"/>
      <c r="G431" s="70"/>
      <c r="H431" s="68" t="s">
        <v>555</v>
      </c>
      <c r="I431" s="70"/>
      <c r="J431" s="74">
        <v>7342790.4</v>
      </c>
      <c r="K431" s="74">
        <v>166147.05</v>
      </c>
      <c r="L431" s="74">
        <v>0</v>
      </c>
      <c r="M431" s="74">
        <v>7508937.45</v>
      </c>
    </row>
    <row r="432" spans="1:13">
      <c r="A432" s="65" t="s">
        <v>562</v>
      </c>
      <c r="B432" s="65" t="s">
        <v>554</v>
      </c>
      <c r="C432" s="65" t="s">
        <v>6</v>
      </c>
      <c r="D432" s="66" t="s">
        <v>452</v>
      </c>
      <c r="E432" s="67">
        <v>45303</v>
      </c>
      <c r="F432" s="65"/>
      <c r="G432" s="67"/>
      <c r="H432" s="65" t="s">
        <v>555</v>
      </c>
      <c r="I432" s="67"/>
      <c r="J432" s="73">
        <v>7508937.45</v>
      </c>
      <c r="K432" s="73">
        <v>88124.48</v>
      </c>
      <c r="L432" s="73">
        <v>0</v>
      </c>
      <c r="M432" s="73">
        <v>7597061.93</v>
      </c>
    </row>
    <row r="433" spans="1:13">
      <c r="A433" s="68" t="s">
        <v>562</v>
      </c>
      <c r="B433" s="68" t="s">
        <v>554</v>
      </c>
      <c r="C433" s="68" t="s">
        <v>6</v>
      </c>
      <c r="D433" s="69" t="s">
        <v>453</v>
      </c>
      <c r="E433" s="70">
        <v>45304</v>
      </c>
      <c r="F433" s="68"/>
      <c r="G433" s="70"/>
      <c r="H433" s="68" t="s">
        <v>555</v>
      </c>
      <c r="I433" s="70"/>
      <c r="J433" s="74">
        <v>7597061.93</v>
      </c>
      <c r="K433" s="74">
        <v>78047.88</v>
      </c>
      <c r="L433" s="74">
        <v>0</v>
      </c>
      <c r="M433" s="74">
        <v>7675109.81</v>
      </c>
    </row>
    <row r="434" spans="1:13">
      <c r="A434" s="65" t="s">
        <v>562</v>
      </c>
      <c r="B434" s="65" t="s">
        <v>554</v>
      </c>
      <c r="C434" s="65" t="s">
        <v>6</v>
      </c>
      <c r="D434" s="66" t="s">
        <v>454</v>
      </c>
      <c r="E434" s="67">
        <v>45310</v>
      </c>
      <c r="F434" s="65"/>
      <c r="G434" s="67"/>
      <c r="H434" s="65" t="s">
        <v>555</v>
      </c>
      <c r="I434" s="67"/>
      <c r="J434" s="73">
        <v>7675109.81</v>
      </c>
      <c r="K434" s="73">
        <v>115168.3</v>
      </c>
      <c r="L434" s="73">
        <v>0</v>
      </c>
      <c r="M434" s="73">
        <v>7790278.11</v>
      </c>
    </row>
    <row r="435" spans="1:13">
      <c r="A435" s="68" t="s">
        <v>562</v>
      </c>
      <c r="B435" s="68" t="s">
        <v>554</v>
      </c>
      <c r="C435" s="68" t="s">
        <v>6</v>
      </c>
      <c r="D435" s="69" t="s">
        <v>455</v>
      </c>
      <c r="E435" s="70">
        <v>45313</v>
      </c>
      <c r="F435" s="68"/>
      <c r="G435" s="70"/>
      <c r="H435" s="68" t="s">
        <v>555</v>
      </c>
      <c r="I435" s="70"/>
      <c r="J435" s="74">
        <v>7790278.11</v>
      </c>
      <c r="K435" s="74">
        <v>172073.62</v>
      </c>
      <c r="L435" s="74">
        <v>0</v>
      </c>
      <c r="M435" s="74">
        <v>7962351.73</v>
      </c>
    </row>
    <row r="436" spans="1:13">
      <c r="A436" s="65" t="s">
        <v>562</v>
      </c>
      <c r="B436" s="65" t="s">
        <v>554</v>
      </c>
      <c r="C436" s="65" t="s">
        <v>6</v>
      </c>
      <c r="D436" s="66" t="s">
        <v>456</v>
      </c>
      <c r="E436" s="67">
        <v>45314</v>
      </c>
      <c r="F436" s="65"/>
      <c r="G436" s="67"/>
      <c r="H436" s="65" t="s">
        <v>555</v>
      </c>
      <c r="I436" s="67"/>
      <c r="J436" s="73">
        <v>7962351.73</v>
      </c>
      <c r="K436" s="73">
        <v>219129.44</v>
      </c>
      <c r="L436" s="73">
        <v>0</v>
      </c>
      <c r="M436" s="73">
        <v>8181481.17</v>
      </c>
    </row>
    <row r="437" spans="1:13">
      <c r="A437" s="68" t="s">
        <v>556</v>
      </c>
      <c r="B437" s="68" t="s">
        <v>554</v>
      </c>
      <c r="C437" s="68" t="s">
        <v>8</v>
      </c>
      <c r="D437" s="69" t="s">
        <v>457</v>
      </c>
      <c r="E437" s="70">
        <v>45320</v>
      </c>
      <c r="F437" s="68" t="s">
        <v>751</v>
      </c>
      <c r="G437" s="70"/>
      <c r="H437" s="68" t="s">
        <v>555</v>
      </c>
      <c r="I437" s="70">
        <v>45320</v>
      </c>
      <c r="J437" s="74">
        <v>8181481.17</v>
      </c>
      <c r="K437" s="74">
        <v>0</v>
      </c>
      <c r="L437" s="74">
        <v>500000</v>
      </c>
      <c r="M437" s="74">
        <v>7681481.17</v>
      </c>
    </row>
    <row r="438" spans="1:13">
      <c r="A438" s="65" t="s">
        <v>556</v>
      </c>
      <c r="B438" s="65" t="s">
        <v>554</v>
      </c>
      <c r="C438" s="65" t="s">
        <v>8</v>
      </c>
      <c r="D438" s="66" t="s">
        <v>458</v>
      </c>
      <c r="E438" s="67">
        <v>45320</v>
      </c>
      <c r="F438" s="65" t="s">
        <v>752</v>
      </c>
      <c r="G438" s="67"/>
      <c r="H438" s="65" t="s">
        <v>555</v>
      </c>
      <c r="I438" s="67">
        <v>45320</v>
      </c>
      <c r="J438" s="73">
        <v>7681481.17</v>
      </c>
      <c r="K438" s="73">
        <v>0</v>
      </c>
      <c r="L438" s="73">
        <v>1000000</v>
      </c>
      <c r="M438" s="73">
        <v>6681481.17</v>
      </c>
    </row>
    <row r="439" spans="1:13">
      <c r="A439" s="68" t="s">
        <v>562</v>
      </c>
      <c r="B439" s="68" t="s">
        <v>554</v>
      </c>
      <c r="C439" s="68" t="s">
        <v>6</v>
      </c>
      <c r="D439" s="69" t="s">
        <v>459</v>
      </c>
      <c r="E439" s="70">
        <v>45321</v>
      </c>
      <c r="F439" s="68"/>
      <c r="G439" s="70"/>
      <c r="H439" s="68" t="s">
        <v>555</v>
      </c>
      <c r="I439" s="70"/>
      <c r="J439" s="74">
        <v>6681481.17</v>
      </c>
      <c r="K439" s="74">
        <v>177946.04</v>
      </c>
      <c r="L439" s="74">
        <v>0</v>
      </c>
      <c r="M439" s="74">
        <v>6859427.21</v>
      </c>
    </row>
    <row r="440" spans="1:13">
      <c r="A440" s="65" t="s">
        <v>562</v>
      </c>
      <c r="B440" s="65" t="s">
        <v>554</v>
      </c>
      <c r="C440" s="65" t="s">
        <v>6</v>
      </c>
      <c r="D440" s="66" t="s">
        <v>460</v>
      </c>
      <c r="E440" s="67">
        <v>45324</v>
      </c>
      <c r="F440" s="65"/>
      <c r="G440" s="67"/>
      <c r="H440" s="65" t="s">
        <v>555</v>
      </c>
      <c r="I440" s="67"/>
      <c r="J440" s="73">
        <v>6859427.21</v>
      </c>
      <c r="K440" s="73">
        <v>84419.85</v>
      </c>
      <c r="L440" s="73">
        <v>0</v>
      </c>
      <c r="M440" s="73">
        <v>6943847.06</v>
      </c>
    </row>
    <row r="441" spans="1:13">
      <c r="A441" s="68" t="s">
        <v>562</v>
      </c>
      <c r="B441" s="68" t="s">
        <v>554</v>
      </c>
      <c r="C441" s="68" t="s">
        <v>6</v>
      </c>
      <c r="D441" s="69" t="s">
        <v>461</v>
      </c>
      <c r="E441" s="70">
        <v>45325</v>
      </c>
      <c r="F441" s="68"/>
      <c r="G441" s="70"/>
      <c r="H441" s="68" t="s">
        <v>555</v>
      </c>
      <c r="I441" s="70"/>
      <c r="J441" s="74">
        <v>6943847.06</v>
      </c>
      <c r="K441" s="74">
        <v>4189.99</v>
      </c>
      <c r="L441" s="74">
        <v>0</v>
      </c>
      <c r="M441" s="74">
        <v>6948037.05</v>
      </c>
    </row>
    <row r="442" spans="1:13">
      <c r="A442" s="65" t="s">
        <v>562</v>
      </c>
      <c r="B442" s="65" t="s">
        <v>554</v>
      </c>
      <c r="C442" s="65" t="s">
        <v>6</v>
      </c>
      <c r="D442" s="66" t="s">
        <v>462</v>
      </c>
      <c r="E442" s="67">
        <v>45329</v>
      </c>
      <c r="F442" s="65"/>
      <c r="G442" s="67"/>
      <c r="H442" s="65" t="s">
        <v>555</v>
      </c>
      <c r="I442" s="67"/>
      <c r="J442" s="73">
        <v>6948037.05</v>
      </c>
      <c r="K442" s="73">
        <v>240478.53</v>
      </c>
      <c r="L442" s="73">
        <v>0</v>
      </c>
      <c r="M442" s="73">
        <v>7188515.58</v>
      </c>
    </row>
    <row r="443" spans="1:13">
      <c r="A443" s="68" t="s">
        <v>562</v>
      </c>
      <c r="B443" s="68" t="s">
        <v>554</v>
      </c>
      <c r="C443" s="68" t="s">
        <v>6</v>
      </c>
      <c r="D443" s="69" t="s">
        <v>463</v>
      </c>
      <c r="E443" s="70">
        <v>45331</v>
      </c>
      <c r="F443" s="68"/>
      <c r="G443" s="70"/>
      <c r="H443" s="68" t="s">
        <v>555</v>
      </c>
      <c r="I443" s="70"/>
      <c r="J443" s="74">
        <v>7188515.58</v>
      </c>
      <c r="K443" s="74">
        <v>262101.43</v>
      </c>
      <c r="L443" s="74">
        <v>0</v>
      </c>
      <c r="M443" s="74">
        <v>7450617.01</v>
      </c>
    </row>
    <row r="444" spans="1:13">
      <c r="A444" s="65" t="s">
        <v>556</v>
      </c>
      <c r="B444" s="65" t="s">
        <v>554</v>
      </c>
      <c r="C444" s="65" t="s">
        <v>8</v>
      </c>
      <c r="D444" s="66" t="s">
        <v>469</v>
      </c>
      <c r="E444" s="67">
        <v>45334</v>
      </c>
      <c r="F444" s="65" t="s">
        <v>753</v>
      </c>
      <c r="G444" s="67"/>
      <c r="H444" s="65" t="s">
        <v>555</v>
      </c>
      <c r="I444" s="67">
        <v>45334</v>
      </c>
      <c r="J444" s="73">
        <v>7450617.01</v>
      </c>
      <c r="K444" s="73">
        <v>0</v>
      </c>
      <c r="L444" s="73">
        <v>290000</v>
      </c>
      <c r="M444" s="73">
        <v>7160617.01</v>
      </c>
    </row>
    <row r="445" spans="1:13">
      <c r="A445" s="68" t="s">
        <v>562</v>
      </c>
      <c r="B445" s="68" t="s">
        <v>554</v>
      </c>
      <c r="C445" s="68" t="s">
        <v>6</v>
      </c>
      <c r="D445" s="69" t="s">
        <v>464</v>
      </c>
      <c r="E445" s="70">
        <v>45339</v>
      </c>
      <c r="F445" s="68"/>
      <c r="G445" s="70"/>
      <c r="H445" s="68" t="s">
        <v>555</v>
      </c>
      <c r="I445" s="70"/>
      <c r="J445" s="74">
        <v>7160617.01</v>
      </c>
      <c r="K445" s="74">
        <v>146358.07</v>
      </c>
      <c r="L445" s="74">
        <v>0</v>
      </c>
      <c r="M445" s="74">
        <v>7306975.08</v>
      </c>
    </row>
    <row r="446" spans="1:13">
      <c r="A446" s="65" t="s">
        <v>556</v>
      </c>
      <c r="B446" s="65" t="s">
        <v>554</v>
      </c>
      <c r="C446" s="65" t="s">
        <v>316</v>
      </c>
      <c r="D446" s="66" t="s">
        <v>754</v>
      </c>
      <c r="E446" s="67">
        <v>45351</v>
      </c>
      <c r="F446" s="65"/>
      <c r="G446" s="67"/>
      <c r="H446" s="65" t="s">
        <v>555</v>
      </c>
      <c r="I446" s="67"/>
      <c r="J446" s="73">
        <v>7306975.08</v>
      </c>
      <c r="K446" s="73">
        <v>1</v>
      </c>
      <c r="L446" s="73">
        <v>0</v>
      </c>
      <c r="M446" s="73">
        <v>7306976.08</v>
      </c>
    </row>
    <row r="447" spans="1:13">
      <c r="A447" s="68" t="s">
        <v>556</v>
      </c>
      <c r="B447" s="68" t="s">
        <v>554</v>
      </c>
      <c r="C447" s="68" t="s">
        <v>8</v>
      </c>
      <c r="D447" s="69" t="s">
        <v>470</v>
      </c>
      <c r="E447" s="70">
        <v>45358</v>
      </c>
      <c r="F447" s="68" t="s">
        <v>755</v>
      </c>
      <c r="G447" s="70"/>
      <c r="H447" s="68" t="s">
        <v>555</v>
      </c>
      <c r="I447" s="70">
        <v>45358</v>
      </c>
      <c r="J447" s="74">
        <v>7306976.08</v>
      </c>
      <c r="K447" s="74">
        <v>0</v>
      </c>
      <c r="L447" s="74">
        <v>100000</v>
      </c>
      <c r="M447" s="74">
        <v>7206976.08</v>
      </c>
    </row>
    <row r="448" spans="1:13">
      <c r="A448" s="65" t="s">
        <v>556</v>
      </c>
      <c r="B448" s="65" t="s">
        <v>554</v>
      </c>
      <c r="C448" s="65" t="s">
        <v>8</v>
      </c>
      <c r="D448" s="66" t="s">
        <v>471</v>
      </c>
      <c r="E448" s="67">
        <v>45358</v>
      </c>
      <c r="F448" s="65" t="s">
        <v>756</v>
      </c>
      <c r="G448" s="67"/>
      <c r="H448" s="65" t="s">
        <v>555</v>
      </c>
      <c r="I448" s="67">
        <v>45358</v>
      </c>
      <c r="J448" s="73">
        <v>7206976.08</v>
      </c>
      <c r="K448" s="73">
        <v>0</v>
      </c>
      <c r="L448" s="73">
        <v>150000</v>
      </c>
      <c r="M448" s="73">
        <v>7056976.08</v>
      </c>
    </row>
    <row r="449" spans="1:13">
      <c r="A449" s="68" t="s">
        <v>562</v>
      </c>
      <c r="B449" s="68" t="s">
        <v>554</v>
      </c>
      <c r="C449" s="68" t="s">
        <v>6</v>
      </c>
      <c r="D449" s="69" t="s">
        <v>465</v>
      </c>
      <c r="E449" s="70">
        <v>45365</v>
      </c>
      <c r="F449" s="68"/>
      <c r="G449" s="70"/>
      <c r="H449" s="68" t="s">
        <v>555</v>
      </c>
      <c r="I449" s="70"/>
      <c r="J449" s="74">
        <v>7056976.08</v>
      </c>
      <c r="K449" s="74">
        <v>101103.85</v>
      </c>
      <c r="L449" s="74">
        <v>0</v>
      </c>
      <c r="M449" s="74">
        <v>7158079.93</v>
      </c>
    </row>
    <row r="450" spans="1:13">
      <c r="A450" s="65" t="s">
        <v>556</v>
      </c>
      <c r="B450" s="65" t="s">
        <v>554</v>
      </c>
      <c r="C450" s="65" t="s">
        <v>8</v>
      </c>
      <c r="D450" s="66" t="s">
        <v>472</v>
      </c>
      <c r="E450" s="67">
        <v>45366</v>
      </c>
      <c r="F450" s="65" t="s">
        <v>757</v>
      </c>
      <c r="G450" s="67"/>
      <c r="H450" s="65" t="s">
        <v>555</v>
      </c>
      <c r="I450" s="67">
        <v>45366</v>
      </c>
      <c r="J450" s="73">
        <v>7158079.93</v>
      </c>
      <c r="K450" s="73">
        <v>0</v>
      </c>
      <c r="L450" s="73">
        <v>200000</v>
      </c>
      <c r="M450" s="73">
        <v>6958079.93</v>
      </c>
    </row>
    <row r="451" spans="1:13">
      <c r="A451" s="68" t="s">
        <v>562</v>
      </c>
      <c r="B451" s="68" t="s">
        <v>554</v>
      </c>
      <c r="C451" s="68" t="s">
        <v>7</v>
      </c>
      <c r="D451" s="69" t="s">
        <v>468</v>
      </c>
      <c r="E451" s="70">
        <v>45371</v>
      </c>
      <c r="F451" s="68" t="s">
        <v>758</v>
      </c>
      <c r="G451" s="70">
        <v>45201</v>
      </c>
      <c r="H451" s="68" t="s">
        <v>555</v>
      </c>
      <c r="I451" s="70"/>
      <c r="J451" s="74">
        <v>6958079.93</v>
      </c>
      <c r="K451" s="74">
        <v>0</v>
      </c>
      <c r="L451" s="74">
        <v>338120.07</v>
      </c>
      <c r="M451" s="74">
        <v>6619959.86</v>
      </c>
    </row>
    <row r="452" spans="1:13">
      <c r="A452" s="65" t="s">
        <v>562</v>
      </c>
      <c r="B452" s="65" t="s">
        <v>554</v>
      </c>
      <c r="C452" s="65" t="s">
        <v>6</v>
      </c>
      <c r="D452" s="66" t="s">
        <v>466</v>
      </c>
      <c r="E452" s="67">
        <v>45373</v>
      </c>
      <c r="F452" s="65"/>
      <c r="G452" s="67"/>
      <c r="H452" s="65" t="s">
        <v>555</v>
      </c>
      <c r="I452" s="67"/>
      <c r="J452" s="73">
        <v>6619959.86</v>
      </c>
      <c r="K452" s="73">
        <v>140178.41</v>
      </c>
      <c r="L452" s="73">
        <v>0</v>
      </c>
      <c r="M452" s="73">
        <v>6760138.27</v>
      </c>
    </row>
    <row r="453" spans="1:13">
      <c r="A453" s="68" t="s">
        <v>556</v>
      </c>
      <c r="B453" s="68" t="s">
        <v>554</v>
      </c>
      <c r="C453" s="68" t="s">
        <v>8</v>
      </c>
      <c r="D453" s="69" t="s">
        <v>473</v>
      </c>
      <c r="E453" s="70">
        <v>45376</v>
      </c>
      <c r="F453" s="68" t="s">
        <v>759</v>
      </c>
      <c r="G453" s="70"/>
      <c r="H453" s="68" t="s">
        <v>555</v>
      </c>
      <c r="I453" s="70">
        <v>45376</v>
      </c>
      <c r="J453" s="74">
        <v>6760138.27</v>
      </c>
      <c r="K453" s="74">
        <v>0</v>
      </c>
      <c r="L453" s="74">
        <v>300000</v>
      </c>
      <c r="M453" s="74">
        <v>6460138.27</v>
      </c>
    </row>
    <row r="454" spans="1:13">
      <c r="A454" s="65" t="s">
        <v>562</v>
      </c>
      <c r="B454" s="65" t="s">
        <v>554</v>
      </c>
      <c r="C454" s="65" t="s">
        <v>474</v>
      </c>
      <c r="D454" s="66" t="s">
        <v>475</v>
      </c>
      <c r="E454" s="67">
        <v>45382</v>
      </c>
      <c r="F454" s="65"/>
      <c r="G454" s="67"/>
      <c r="H454" s="65" t="s">
        <v>555</v>
      </c>
      <c r="I454" s="67"/>
      <c r="J454" s="73">
        <v>6460138.27</v>
      </c>
      <c r="K454" s="73">
        <v>0</v>
      </c>
      <c r="L454" s="73">
        <v>25000</v>
      </c>
      <c r="M454" s="73">
        <v>6435138.27</v>
      </c>
    </row>
    <row r="455" spans="1:13">
      <c r="A455" s="68" t="s">
        <v>556</v>
      </c>
      <c r="B455" s="68" t="s">
        <v>554</v>
      </c>
      <c r="C455" s="68" t="s">
        <v>8</v>
      </c>
      <c r="D455" s="69" t="s">
        <v>487</v>
      </c>
      <c r="E455" s="70">
        <v>45390</v>
      </c>
      <c r="F455" s="68" t="s">
        <v>760</v>
      </c>
      <c r="G455" s="70"/>
      <c r="H455" s="68" t="s">
        <v>555</v>
      </c>
      <c r="I455" s="70">
        <v>45390</v>
      </c>
      <c r="J455" s="74">
        <v>6435138.27</v>
      </c>
      <c r="K455" s="74">
        <v>0</v>
      </c>
      <c r="L455" s="74">
        <v>500000</v>
      </c>
      <c r="M455" s="74">
        <v>5935138.27</v>
      </c>
    </row>
    <row r="456" spans="1:13">
      <c r="A456" s="65" t="s">
        <v>562</v>
      </c>
      <c r="B456" s="65" t="s">
        <v>554</v>
      </c>
      <c r="C456" s="65" t="s">
        <v>6</v>
      </c>
      <c r="D456" s="66" t="s">
        <v>467</v>
      </c>
      <c r="E456" s="67">
        <v>45399</v>
      </c>
      <c r="F456" s="65"/>
      <c r="G456" s="67"/>
      <c r="H456" s="65" t="s">
        <v>555</v>
      </c>
      <c r="I456" s="67"/>
      <c r="J456" s="73">
        <v>5935138.27</v>
      </c>
      <c r="K456" s="73">
        <v>805583.68</v>
      </c>
      <c r="L456" s="73">
        <v>0</v>
      </c>
      <c r="M456" s="73">
        <v>6740721.95</v>
      </c>
    </row>
    <row r="457" spans="1:13">
      <c r="A457" s="68" t="s">
        <v>562</v>
      </c>
      <c r="B457" s="68" t="s">
        <v>554</v>
      </c>
      <c r="C457" s="68" t="s">
        <v>6</v>
      </c>
      <c r="D457" s="69" t="s">
        <v>476</v>
      </c>
      <c r="E457" s="70">
        <v>45406</v>
      </c>
      <c r="F457" s="68"/>
      <c r="G457" s="70"/>
      <c r="H457" s="68" t="s">
        <v>555</v>
      </c>
      <c r="I457" s="70"/>
      <c r="J457" s="74">
        <v>6740721.95</v>
      </c>
      <c r="K457" s="74">
        <v>285247.51</v>
      </c>
      <c r="L457" s="74">
        <v>0</v>
      </c>
      <c r="M457" s="74">
        <v>7025969.46</v>
      </c>
    </row>
    <row r="458" spans="1:13">
      <c r="A458" s="65" t="s">
        <v>562</v>
      </c>
      <c r="B458" s="65" t="s">
        <v>554</v>
      </c>
      <c r="C458" s="65" t="s">
        <v>6</v>
      </c>
      <c r="D458" s="66" t="s">
        <v>477</v>
      </c>
      <c r="E458" s="67">
        <v>45412</v>
      </c>
      <c r="F458" s="65"/>
      <c r="G458" s="67"/>
      <c r="H458" s="65" t="s">
        <v>555</v>
      </c>
      <c r="I458" s="67"/>
      <c r="J458" s="73">
        <v>7025969.46</v>
      </c>
      <c r="K458" s="73">
        <v>154118.96</v>
      </c>
      <c r="L458" s="73">
        <v>0</v>
      </c>
      <c r="M458" s="73">
        <v>7180088.42</v>
      </c>
    </row>
    <row r="459" spans="1:13">
      <c r="A459" s="68" t="s">
        <v>562</v>
      </c>
      <c r="B459" s="68" t="s">
        <v>554</v>
      </c>
      <c r="C459" s="68" t="s">
        <v>7</v>
      </c>
      <c r="D459" s="69" t="s">
        <v>490</v>
      </c>
      <c r="E459" s="70">
        <v>45413</v>
      </c>
      <c r="F459" s="68" t="s">
        <v>761</v>
      </c>
      <c r="G459" s="70">
        <v>45231</v>
      </c>
      <c r="H459" s="68" t="s">
        <v>555</v>
      </c>
      <c r="I459" s="70"/>
      <c r="J459" s="74">
        <v>7180088.42</v>
      </c>
      <c r="K459" s="74">
        <v>0</v>
      </c>
      <c r="L459" s="74">
        <v>93553.78</v>
      </c>
      <c r="M459" s="74">
        <v>7086534.64</v>
      </c>
    </row>
    <row r="460" spans="1:13">
      <c r="A460" s="65" t="s">
        <v>562</v>
      </c>
      <c r="B460" s="65" t="s">
        <v>554</v>
      </c>
      <c r="C460" s="65" t="s">
        <v>6</v>
      </c>
      <c r="D460" s="66" t="s">
        <v>478</v>
      </c>
      <c r="E460" s="67">
        <v>45415</v>
      </c>
      <c r="F460" s="65"/>
      <c r="G460" s="67"/>
      <c r="H460" s="65" t="s">
        <v>555</v>
      </c>
      <c r="I460" s="67"/>
      <c r="J460" s="73">
        <v>7086534.64</v>
      </c>
      <c r="K460" s="73">
        <v>59475.19</v>
      </c>
      <c r="L460" s="73">
        <v>0</v>
      </c>
      <c r="M460" s="73">
        <v>7146009.83</v>
      </c>
    </row>
    <row r="461" spans="1:13">
      <c r="A461" s="68" t="s">
        <v>562</v>
      </c>
      <c r="B461" s="68" t="s">
        <v>554</v>
      </c>
      <c r="C461" s="68" t="s">
        <v>6</v>
      </c>
      <c r="D461" s="69" t="s">
        <v>479</v>
      </c>
      <c r="E461" s="70">
        <v>45420</v>
      </c>
      <c r="F461" s="68"/>
      <c r="G461" s="70"/>
      <c r="H461" s="68" t="s">
        <v>555</v>
      </c>
      <c r="I461" s="70"/>
      <c r="J461" s="74">
        <v>7146009.83</v>
      </c>
      <c r="K461" s="74">
        <v>112770.13</v>
      </c>
      <c r="L461" s="74">
        <v>0</v>
      </c>
      <c r="M461" s="74">
        <v>7258779.96</v>
      </c>
    </row>
    <row r="462" spans="1:13">
      <c r="A462" s="65" t="s">
        <v>556</v>
      </c>
      <c r="B462" s="65" t="s">
        <v>554</v>
      </c>
      <c r="C462" s="65" t="s">
        <v>8</v>
      </c>
      <c r="D462" s="66" t="s">
        <v>488</v>
      </c>
      <c r="E462" s="67">
        <v>45422</v>
      </c>
      <c r="F462" s="65" t="s">
        <v>762</v>
      </c>
      <c r="G462" s="67"/>
      <c r="H462" s="65" t="s">
        <v>555</v>
      </c>
      <c r="I462" s="67">
        <v>45422</v>
      </c>
      <c r="J462" s="73">
        <v>7258779.96</v>
      </c>
      <c r="K462" s="73">
        <v>0</v>
      </c>
      <c r="L462" s="73">
        <v>500000</v>
      </c>
      <c r="M462" s="73">
        <v>6758779.96</v>
      </c>
    </row>
    <row r="463" spans="1:13">
      <c r="A463" s="68" t="s">
        <v>562</v>
      </c>
      <c r="B463" s="68" t="s">
        <v>554</v>
      </c>
      <c r="C463" s="68" t="s">
        <v>6</v>
      </c>
      <c r="D463" s="69" t="s">
        <v>480</v>
      </c>
      <c r="E463" s="70">
        <v>45426</v>
      </c>
      <c r="F463" s="68"/>
      <c r="G463" s="70"/>
      <c r="H463" s="68" t="s">
        <v>555</v>
      </c>
      <c r="I463" s="70"/>
      <c r="J463" s="74">
        <v>6758779.96</v>
      </c>
      <c r="K463" s="74">
        <v>198144.88</v>
      </c>
      <c r="L463" s="74">
        <v>0</v>
      </c>
      <c r="M463" s="74">
        <v>6956924.84</v>
      </c>
    </row>
    <row r="464" spans="1:13">
      <c r="A464" s="65" t="s">
        <v>562</v>
      </c>
      <c r="B464" s="65" t="s">
        <v>554</v>
      </c>
      <c r="C464" s="65" t="s">
        <v>6</v>
      </c>
      <c r="D464" s="66" t="s">
        <v>481</v>
      </c>
      <c r="E464" s="67">
        <v>45429</v>
      </c>
      <c r="F464" s="65"/>
      <c r="G464" s="67"/>
      <c r="H464" s="65" t="s">
        <v>555</v>
      </c>
      <c r="I464" s="67"/>
      <c r="J464" s="73">
        <v>6956924.84</v>
      </c>
      <c r="K464" s="73">
        <v>94334.77</v>
      </c>
      <c r="L464" s="73">
        <v>0</v>
      </c>
      <c r="M464" s="73">
        <v>7051259.61</v>
      </c>
    </row>
    <row r="465" spans="1:13">
      <c r="A465" s="68" t="s">
        <v>562</v>
      </c>
      <c r="B465" s="68" t="s">
        <v>554</v>
      </c>
      <c r="C465" s="68" t="s">
        <v>6</v>
      </c>
      <c r="D465" s="69" t="s">
        <v>482</v>
      </c>
      <c r="E465" s="70">
        <v>45430</v>
      </c>
      <c r="F465" s="68"/>
      <c r="G465" s="70"/>
      <c r="H465" s="68" t="s">
        <v>555</v>
      </c>
      <c r="I465" s="70"/>
      <c r="J465" s="74">
        <v>7051259.61</v>
      </c>
      <c r="K465" s="74">
        <v>151553.83</v>
      </c>
      <c r="L465" s="74">
        <v>0</v>
      </c>
      <c r="M465" s="74">
        <v>7202813.44</v>
      </c>
    </row>
    <row r="466" spans="1:13">
      <c r="A466" s="65" t="s">
        <v>562</v>
      </c>
      <c r="B466" s="65" t="s">
        <v>554</v>
      </c>
      <c r="C466" s="65" t="s">
        <v>6</v>
      </c>
      <c r="D466" s="66" t="s">
        <v>483</v>
      </c>
      <c r="E466" s="67">
        <v>45432</v>
      </c>
      <c r="F466" s="65"/>
      <c r="G466" s="67"/>
      <c r="H466" s="65" t="s">
        <v>555</v>
      </c>
      <c r="I466" s="67"/>
      <c r="J466" s="73">
        <v>7202813.44</v>
      </c>
      <c r="K466" s="73">
        <v>55093.77</v>
      </c>
      <c r="L466" s="73">
        <v>0</v>
      </c>
      <c r="M466" s="73">
        <v>7257907.21</v>
      </c>
    </row>
    <row r="467" spans="1:13">
      <c r="A467" s="68" t="s">
        <v>556</v>
      </c>
      <c r="B467" s="68" t="s">
        <v>554</v>
      </c>
      <c r="C467" s="68" t="s">
        <v>8</v>
      </c>
      <c r="D467" s="69" t="s">
        <v>489</v>
      </c>
      <c r="E467" s="70">
        <v>45432</v>
      </c>
      <c r="F467" s="68" t="s">
        <v>763</v>
      </c>
      <c r="G467" s="70"/>
      <c r="H467" s="68" t="s">
        <v>555</v>
      </c>
      <c r="I467" s="70">
        <v>45432</v>
      </c>
      <c r="J467" s="74">
        <v>7257907.21</v>
      </c>
      <c r="K467" s="74">
        <v>0</v>
      </c>
      <c r="L467" s="74">
        <v>500000</v>
      </c>
      <c r="M467" s="74">
        <v>6757907.21</v>
      </c>
    </row>
    <row r="468" spans="1:13">
      <c r="A468" s="65" t="s">
        <v>562</v>
      </c>
      <c r="B468" s="65" t="s">
        <v>554</v>
      </c>
      <c r="C468" s="65" t="s">
        <v>6</v>
      </c>
      <c r="D468" s="66" t="s">
        <v>484</v>
      </c>
      <c r="E468" s="67">
        <v>45434</v>
      </c>
      <c r="F468" s="65"/>
      <c r="G468" s="67"/>
      <c r="H468" s="65" t="s">
        <v>555</v>
      </c>
      <c r="I468" s="67"/>
      <c r="J468" s="73">
        <v>6757907.21</v>
      </c>
      <c r="K468" s="73">
        <v>200695.59</v>
      </c>
      <c r="L468" s="73">
        <v>0</v>
      </c>
      <c r="M468" s="73">
        <v>6958602.8</v>
      </c>
    </row>
    <row r="469" spans="1:13">
      <c r="A469" s="68" t="s">
        <v>562</v>
      </c>
      <c r="B469" s="68" t="s">
        <v>554</v>
      </c>
      <c r="C469" s="68" t="s">
        <v>6</v>
      </c>
      <c r="D469" s="69" t="s">
        <v>485</v>
      </c>
      <c r="E469" s="70">
        <v>45435</v>
      </c>
      <c r="F469" s="68"/>
      <c r="G469" s="70"/>
      <c r="H469" s="68" t="s">
        <v>555</v>
      </c>
      <c r="I469" s="70"/>
      <c r="J469" s="74">
        <v>6958602.8</v>
      </c>
      <c r="K469" s="74">
        <v>148335.78</v>
      </c>
      <c r="L469" s="74">
        <v>0</v>
      </c>
      <c r="M469" s="74">
        <v>7106938.58</v>
      </c>
    </row>
    <row r="470" spans="1:13">
      <c r="A470" s="65" t="s">
        <v>562</v>
      </c>
      <c r="B470" s="65" t="s">
        <v>554</v>
      </c>
      <c r="C470" s="65" t="s">
        <v>6</v>
      </c>
      <c r="D470" s="66" t="s">
        <v>486</v>
      </c>
      <c r="E470" s="67">
        <v>45436</v>
      </c>
      <c r="F470" s="65"/>
      <c r="G470" s="67"/>
      <c r="H470" s="65" t="s">
        <v>555</v>
      </c>
      <c r="I470" s="67"/>
      <c r="J470" s="73">
        <v>7106938.58</v>
      </c>
      <c r="K470" s="73">
        <v>124673.77</v>
      </c>
      <c r="L470" s="73">
        <v>0</v>
      </c>
      <c r="M470" s="73">
        <v>7231612.35</v>
      </c>
    </row>
    <row r="471" spans="1:13">
      <c r="A471" s="68" t="s">
        <v>562</v>
      </c>
      <c r="B471" s="68" t="s">
        <v>554</v>
      </c>
      <c r="C471" s="68" t="s">
        <v>6</v>
      </c>
      <c r="D471" s="69" t="s">
        <v>491</v>
      </c>
      <c r="E471" s="70">
        <v>45439</v>
      </c>
      <c r="F471" s="68"/>
      <c r="G471" s="70"/>
      <c r="H471" s="68" t="s">
        <v>555</v>
      </c>
      <c r="I471" s="70"/>
      <c r="J471" s="74">
        <v>7231612.35</v>
      </c>
      <c r="K471" s="74">
        <v>174097.84</v>
      </c>
      <c r="L471" s="74">
        <v>0</v>
      </c>
      <c r="M471" s="74">
        <v>7405710.19</v>
      </c>
    </row>
    <row r="472" spans="1:13">
      <c r="A472" s="65" t="s">
        <v>562</v>
      </c>
      <c r="B472" s="65" t="s">
        <v>554</v>
      </c>
      <c r="C472" s="65" t="s">
        <v>6</v>
      </c>
      <c r="D472" s="66" t="s">
        <v>492</v>
      </c>
      <c r="E472" s="67">
        <v>45440</v>
      </c>
      <c r="F472" s="65"/>
      <c r="G472" s="67"/>
      <c r="H472" s="65" t="s">
        <v>555</v>
      </c>
      <c r="I472" s="67"/>
      <c r="J472" s="73">
        <v>7405710.19</v>
      </c>
      <c r="K472" s="73">
        <v>158414.41</v>
      </c>
      <c r="L472" s="73">
        <v>0</v>
      </c>
      <c r="M472" s="73">
        <v>7564124.6</v>
      </c>
    </row>
    <row r="473" spans="1:13">
      <c r="A473" s="68" t="s">
        <v>562</v>
      </c>
      <c r="B473" s="68" t="s">
        <v>554</v>
      </c>
      <c r="C473" s="68" t="s">
        <v>6</v>
      </c>
      <c r="D473" s="69" t="s">
        <v>493</v>
      </c>
      <c r="E473" s="70">
        <v>45442</v>
      </c>
      <c r="F473" s="68"/>
      <c r="G473" s="70"/>
      <c r="H473" s="68" t="s">
        <v>555</v>
      </c>
      <c r="I473" s="70"/>
      <c r="J473" s="74">
        <v>7564124.6</v>
      </c>
      <c r="K473" s="74">
        <v>126631.07</v>
      </c>
      <c r="L473" s="74">
        <v>0</v>
      </c>
      <c r="M473" s="74">
        <v>7690755.67</v>
      </c>
    </row>
    <row r="474" spans="1:13">
      <c r="A474" s="65" t="s">
        <v>562</v>
      </c>
      <c r="B474" s="65" t="s">
        <v>554</v>
      </c>
      <c r="C474" s="65" t="s">
        <v>6</v>
      </c>
      <c r="D474" s="66" t="s">
        <v>494</v>
      </c>
      <c r="E474" s="67">
        <v>45443</v>
      </c>
      <c r="F474" s="65"/>
      <c r="G474" s="67"/>
      <c r="H474" s="65" t="s">
        <v>555</v>
      </c>
      <c r="I474" s="67"/>
      <c r="J474" s="73">
        <v>7690755.67</v>
      </c>
      <c r="K474" s="73">
        <v>115378.19</v>
      </c>
      <c r="L474" s="73">
        <v>0</v>
      </c>
      <c r="M474" s="73">
        <v>7806133.86</v>
      </c>
    </row>
    <row r="475" spans="1:13">
      <c r="A475" s="68" t="s">
        <v>562</v>
      </c>
      <c r="B475" s="68" t="s">
        <v>554</v>
      </c>
      <c r="C475" s="68" t="s">
        <v>6</v>
      </c>
      <c r="D475" s="69" t="s">
        <v>495</v>
      </c>
      <c r="E475" s="70">
        <v>45444</v>
      </c>
      <c r="F475" s="68"/>
      <c r="G475" s="70"/>
      <c r="H475" s="68" t="s">
        <v>555</v>
      </c>
      <c r="I475" s="70"/>
      <c r="J475" s="74">
        <v>7806133.86</v>
      </c>
      <c r="K475" s="74">
        <v>72348.99</v>
      </c>
      <c r="L475" s="74">
        <v>0</v>
      </c>
      <c r="M475" s="74">
        <v>7878482.85</v>
      </c>
    </row>
    <row r="476" spans="1:13">
      <c r="A476" s="65" t="s">
        <v>562</v>
      </c>
      <c r="B476" s="65" t="s">
        <v>554</v>
      </c>
      <c r="C476" s="65" t="s">
        <v>6</v>
      </c>
      <c r="D476" s="66" t="s">
        <v>496</v>
      </c>
      <c r="E476" s="67">
        <v>45446</v>
      </c>
      <c r="F476" s="65"/>
      <c r="G476" s="67"/>
      <c r="H476" s="65" t="s">
        <v>555</v>
      </c>
      <c r="I476" s="67"/>
      <c r="J476" s="73">
        <v>7878482.85</v>
      </c>
      <c r="K476" s="73">
        <v>75814.61</v>
      </c>
      <c r="L476" s="73">
        <v>0</v>
      </c>
      <c r="M476" s="73">
        <v>7954297.46</v>
      </c>
    </row>
    <row r="477" spans="1:13">
      <c r="A477" s="68" t="s">
        <v>562</v>
      </c>
      <c r="B477" s="68" t="s">
        <v>554</v>
      </c>
      <c r="C477" s="68" t="s">
        <v>6</v>
      </c>
      <c r="D477" s="69" t="s">
        <v>497</v>
      </c>
      <c r="E477" s="70">
        <v>45447</v>
      </c>
      <c r="F477" s="68"/>
      <c r="G477" s="70"/>
      <c r="H477" s="68" t="s">
        <v>555</v>
      </c>
      <c r="I477" s="70"/>
      <c r="J477" s="74">
        <v>7954297.46</v>
      </c>
      <c r="K477" s="74">
        <v>181499.55</v>
      </c>
      <c r="L477" s="74">
        <v>0</v>
      </c>
      <c r="M477" s="74">
        <v>8135797.01</v>
      </c>
    </row>
    <row r="478" spans="1:13">
      <c r="A478" s="65" t="s">
        <v>562</v>
      </c>
      <c r="B478" s="65" t="s">
        <v>554</v>
      </c>
      <c r="C478" s="65" t="s">
        <v>6</v>
      </c>
      <c r="D478" s="66" t="s">
        <v>498</v>
      </c>
      <c r="E478" s="67">
        <v>45451</v>
      </c>
      <c r="F478" s="65"/>
      <c r="G478" s="67"/>
      <c r="H478" s="65" t="s">
        <v>555</v>
      </c>
      <c r="I478" s="67"/>
      <c r="J478" s="73">
        <v>8135797.01</v>
      </c>
      <c r="K478" s="73">
        <v>103571.02</v>
      </c>
      <c r="L478" s="73">
        <v>0</v>
      </c>
      <c r="M478" s="73">
        <v>8239368.03</v>
      </c>
    </row>
    <row r="479" spans="1:13">
      <c r="A479" s="68" t="s">
        <v>556</v>
      </c>
      <c r="B479" s="68" t="s">
        <v>554</v>
      </c>
      <c r="C479" s="68" t="s">
        <v>8</v>
      </c>
      <c r="D479" s="69" t="s">
        <v>519</v>
      </c>
      <c r="E479" s="70">
        <v>45455</v>
      </c>
      <c r="F479" s="68" t="s">
        <v>764</v>
      </c>
      <c r="G479" s="70"/>
      <c r="H479" s="68" t="s">
        <v>555</v>
      </c>
      <c r="I479" s="70">
        <v>45455</v>
      </c>
      <c r="J479" s="74">
        <v>8239368.03</v>
      </c>
      <c r="K479" s="74">
        <v>0</v>
      </c>
      <c r="L479" s="74">
        <v>500000</v>
      </c>
      <c r="M479" s="74">
        <v>7739368.03</v>
      </c>
    </row>
    <row r="480" spans="1:13">
      <c r="A480" s="65" t="s">
        <v>562</v>
      </c>
      <c r="B480" s="65" t="s">
        <v>554</v>
      </c>
      <c r="C480" s="65" t="s">
        <v>6</v>
      </c>
      <c r="D480" s="66" t="s">
        <v>499</v>
      </c>
      <c r="E480" s="67">
        <v>45456</v>
      </c>
      <c r="F480" s="65"/>
      <c r="G480" s="67"/>
      <c r="H480" s="65" t="s">
        <v>555</v>
      </c>
      <c r="I480" s="67"/>
      <c r="J480" s="73">
        <v>7739368.03</v>
      </c>
      <c r="K480" s="73">
        <v>94173.14</v>
      </c>
      <c r="L480" s="73">
        <v>0</v>
      </c>
      <c r="M480" s="73">
        <v>7833541.17</v>
      </c>
    </row>
    <row r="481" spans="1:13">
      <c r="A481" s="68" t="s">
        <v>562</v>
      </c>
      <c r="B481" s="68" t="s">
        <v>554</v>
      </c>
      <c r="C481" s="68" t="s">
        <v>6</v>
      </c>
      <c r="D481" s="69" t="s">
        <v>500</v>
      </c>
      <c r="E481" s="70">
        <v>45457</v>
      </c>
      <c r="F481" s="68"/>
      <c r="G481" s="70"/>
      <c r="H481" s="68" t="s">
        <v>555</v>
      </c>
      <c r="I481" s="70"/>
      <c r="J481" s="74">
        <v>7833541.17</v>
      </c>
      <c r="K481" s="74">
        <v>52978.7</v>
      </c>
      <c r="L481" s="74">
        <v>0</v>
      </c>
      <c r="M481" s="74">
        <v>7886519.87</v>
      </c>
    </row>
    <row r="482" spans="1:13">
      <c r="A482" s="65" t="s">
        <v>556</v>
      </c>
      <c r="B482" s="65" t="s">
        <v>554</v>
      </c>
      <c r="C482" s="65" t="s">
        <v>8</v>
      </c>
      <c r="D482" s="66" t="s">
        <v>520</v>
      </c>
      <c r="E482" s="67">
        <v>45461</v>
      </c>
      <c r="F482" s="65" t="s">
        <v>765</v>
      </c>
      <c r="G482" s="67"/>
      <c r="H482" s="65" t="s">
        <v>555</v>
      </c>
      <c r="I482" s="67">
        <v>45461</v>
      </c>
      <c r="J482" s="73">
        <v>7886519.87</v>
      </c>
      <c r="K482" s="73">
        <v>0</v>
      </c>
      <c r="L482" s="73">
        <v>500000</v>
      </c>
      <c r="M482" s="73">
        <v>7386519.87</v>
      </c>
    </row>
    <row r="483" spans="1:13">
      <c r="A483" s="68" t="s">
        <v>562</v>
      </c>
      <c r="B483" s="68" t="s">
        <v>554</v>
      </c>
      <c r="C483" s="68" t="s">
        <v>6</v>
      </c>
      <c r="D483" s="69" t="s">
        <v>501</v>
      </c>
      <c r="E483" s="70">
        <v>45462</v>
      </c>
      <c r="F483" s="68"/>
      <c r="G483" s="70"/>
      <c r="H483" s="68" t="s">
        <v>555</v>
      </c>
      <c r="I483" s="70"/>
      <c r="J483" s="74">
        <v>7386519.87</v>
      </c>
      <c r="K483" s="74">
        <v>82942.7</v>
      </c>
      <c r="L483" s="74">
        <v>0</v>
      </c>
      <c r="M483" s="74">
        <v>7469462.57</v>
      </c>
    </row>
    <row r="484" spans="1:13">
      <c r="A484" s="65" t="s">
        <v>562</v>
      </c>
      <c r="B484" s="65" t="s">
        <v>554</v>
      </c>
      <c r="C484" s="65" t="s">
        <v>6</v>
      </c>
      <c r="D484" s="66" t="s">
        <v>502</v>
      </c>
      <c r="E484" s="67">
        <v>45464</v>
      </c>
      <c r="F484" s="65"/>
      <c r="G484" s="67"/>
      <c r="H484" s="65" t="s">
        <v>555</v>
      </c>
      <c r="I484" s="67"/>
      <c r="J484" s="73">
        <v>7469462.57</v>
      </c>
      <c r="K484" s="73">
        <v>253003.73</v>
      </c>
      <c r="L484" s="73">
        <v>0</v>
      </c>
      <c r="M484" s="73">
        <v>7722466.3</v>
      </c>
    </row>
    <row r="485" spans="1:13">
      <c r="A485" s="68" t="s">
        <v>562</v>
      </c>
      <c r="B485" s="68" t="s">
        <v>554</v>
      </c>
      <c r="C485" s="68" t="s">
        <v>6</v>
      </c>
      <c r="D485" s="69" t="s">
        <v>503</v>
      </c>
      <c r="E485" s="70">
        <v>45468</v>
      </c>
      <c r="F485" s="68"/>
      <c r="G485" s="70"/>
      <c r="H485" s="68" t="s">
        <v>555</v>
      </c>
      <c r="I485" s="70"/>
      <c r="J485" s="74">
        <v>7722466.3</v>
      </c>
      <c r="K485" s="74">
        <v>194942.61</v>
      </c>
      <c r="L485" s="74">
        <v>0</v>
      </c>
      <c r="M485" s="74">
        <v>7917408.91</v>
      </c>
    </row>
    <row r="486" spans="1:13">
      <c r="A486" s="65" t="s">
        <v>562</v>
      </c>
      <c r="B486" s="65" t="s">
        <v>554</v>
      </c>
      <c r="C486" s="65" t="s">
        <v>6</v>
      </c>
      <c r="D486" s="66" t="s">
        <v>504</v>
      </c>
      <c r="E486" s="67">
        <v>45474</v>
      </c>
      <c r="F486" s="65"/>
      <c r="G486" s="67"/>
      <c r="H486" s="65" t="s">
        <v>555</v>
      </c>
      <c r="I486" s="67"/>
      <c r="J486" s="73">
        <v>7917408.91</v>
      </c>
      <c r="K486" s="73">
        <v>74150.18</v>
      </c>
      <c r="L486" s="73">
        <v>0</v>
      </c>
      <c r="M486" s="73">
        <v>7991559.09</v>
      </c>
    </row>
    <row r="487" spans="1:13">
      <c r="A487" s="68" t="s">
        <v>562</v>
      </c>
      <c r="B487" s="68" t="s">
        <v>554</v>
      </c>
      <c r="C487" s="68" t="s">
        <v>6</v>
      </c>
      <c r="D487" s="69" t="s">
        <v>505</v>
      </c>
      <c r="E487" s="70">
        <v>45476</v>
      </c>
      <c r="F487" s="68"/>
      <c r="G487" s="70"/>
      <c r="H487" s="68" t="s">
        <v>555</v>
      </c>
      <c r="I487" s="70"/>
      <c r="J487" s="74">
        <v>7991559.09</v>
      </c>
      <c r="K487" s="74">
        <v>68587.46</v>
      </c>
      <c r="L487" s="74">
        <v>0</v>
      </c>
      <c r="M487" s="74">
        <v>8060146.55</v>
      </c>
    </row>
    <row r="488" spans="1:13">
      <c r="A488" s="65" t="s">
        <v>556</v>
      </c>
      <c r="B488" s="65" t="s">
        <v>554</v>
      </c>
      <c r="C488" s="65" t="s">
        <v>8</v>
      </c>
      <c r="D488" s="66" t="s">
        <v>521</v>
      </c>
      <c r="E488" s="67">
        <v>45476</v>
      </c>
      <c r="F488" s="65" t="s">
        <v>766</v>
      </c>
      <c r="G488" s="67"/>
      <c r="H488" s="65" t="s">
        <v>555</v>
      </c>
      <c r="I488" s="67">
        <v>45476</v>
      </c>
      <c r="J488" s="73">
        <v>8060146.55</v>
      </c>
      <c r="K488" s="73">
        <v>0</v>
      </c>
      <c r="L488" s="73">
        <v>300000</v>
      </c>
      <c r="M488" s="73">
        <v>7760146.55</v>
      </c>
    </row>
    <row r="489" spans="1:13">
      <c r="A489" s="68" t="s">
        <v>562</v>
      </c>
      <c r="B489" s="68" t="s">
        <v>554</v>
      </c>
      <c r="C489" s="68" t="s">
        <v>6</v>
      </c>
      <c r="D489" s="69" t="s">
        <v>506</v>
      </c>
      <c r="E489" s="70">
        <v>45481</v>
      </c>
      <c r="F489" s="68"/>
      <c r="G489" s="70"/>
      <c r="H489" s="68" t="s">
        <v>555</v>
      </c>
      <c r="I489" s="70"/>
      <c r="J489" s="74">
        <v>7760146.55</v>
      </c>
      <c r="K489" s="74">
        <v>241891.88</v>
      </c>
      <c r="L489" s="74">
        <v>0</v>
      </c>
      <c r="M489" s="74">
        <v>8002038.43</v>
      </c>
    </row>
    <row r="490" spans="1:13">
      <c r="A490" s="65" t="s">
        <v>562</v>
      </c>
      <c r="B490" s="65" t="s">
        <v>554</v>
      </c>
      <c r="C490" s="65" t="s">
        <v>6</v>
      </c>
      <c r="D490" s="66" t="s">
        <v>507</v>
      </c>
      <c r="E490" s="67">
        <v>45486</v>
      </c>
      <c r="F490" s="65"/>
      <c r="G490" s="67"/>
      <c r="H490" s="65" t="s">
        <v>555</v>
      </c>
      <c r="I490" s="67"/>
      <c r="J490" s="73">
        <v>8002038.43</v>
      </c>
      <c r="K490" s="73">
        <v>252150.86</v>
      </c>
      <c r="L490" s="73">
        <v>0</v>
      </c>
      <c r="M490" s="73">
        <v>8254189.29</v>
      </c>
    </row>
    <row r="491" spans="1:13">
      <c r="A491" s="68" t="s">
        <v>556</v>
      </c>
      <c r="B491" s="68" t="s">
        <v>554</v>
      </c>
      <c r="C491" s="68" t="s">
        <v>8</v>
      </c>
      <c r="D491" s="69" t="s">
        <v>522</v>
      </c>
      <c r="E491" s="70">
        <v>45488</v>
      </c>
      <c r="F491" s="68" t="s">
        <v>767</v>
      </c>
      <c r="G491" s="70"/>
      <c r="H491" s="68" t="s">
        <v>555</v>
      </c>
      <c r="I491" s="70">
        <v>45488</v>
      </c>
      <c r="J491" s="74">
        <v>8254189.29</v>
      </c>
      <c r="K491" s="74">
        <v>0</v>
      </c>
      <c r="L491" s="74">
        <v>500000</v>
      </c>
      <c r="M491" s="74">
        <v>7754189.29</v>
      </c>
    </row>
    <row r="492" spans="1:13">
      <c r="A492" s="65" t="s">
        <v>556</v>
      </c>
      <c r="B492" s="65" t="s">
        <v>554</v>
      </c>
      <c r="C492" s="65" t="s">
        <v>8</v>
      </c>
      <c r="D492" s="66" t="s">
        <v>523</v>
      </c>
      <c r="E492" s="67">
        <v>45495</v>
      </c>
      <c r="F492" s="65" t="s">
        <v>768</v>
      </c>
      <c r="G492" s="67"/>
      <c r="H492" s="65" t="s">
        <v>555</v>
      </c>
      <c r="I492" s="67">
        <v>45495</v>
      </c>
      <c r="J492" s="73">
        <v>7754189.29</v>
      </c>
      <c r="K492" s="73">
        <v>0</v>
      </c>
      <c r="L492" s="73">
        <v>350000</v>
      </c>
      <c r="M492" s="73">
        <v>7404189.29</v>
      </c>
    </row>
    <row r="493" spans="1:13">
      <c r="A493" s="68" t="s">
        <v>562</v>
      </c>
      <c r="B493" s="68" t="s">
        <v>554</v>
      </c>
      <c r="C493" s="68" t="s">
        <v>6</v>
      </c>
      <c r="D493" s="69" t="s">
        <v>508</v>
      </c>
      <c r="E493" s="70">
        <v>45496</v>
      </c>
      <c r="F493" s="68"/>
      <c r="G493" s="70"/>
      <c r="H493" s="68" t="s">
        <v>555</v>
      </c>
      <c r="I493" s="70"/>
      <c r="J493" s="74">
        <v>7404189.29</v>
      </c>
      <c r="K493" s="74">
        <v>465930.46</v>
      </c>
      <c r="L493" s="74">
        <v>0</v>
      </c>
      <c r="M493" s="74">
        <v>7870119.75</v>
      </c>
    </row>
    <row r="494" spans="1:13">
      <c r="A494" s="65" t="s">
        <v>556</v>
      </c>
      <c r="B494" s="65" t="s">
        <v>554</v>
      </c>
      <c r="C494" s="65" t="s">
        <v>316</v>
      </c>
      <c r="D494" s="66" t="s">
        <v>769</v>
      </c>
      <c r="E494" s="67">
        <v>45504</v>
      </c>
      <c r="F494" s="65"/>
      <c r="G494" s="67"/>
      <c r="H494" s="65" t="s">
        <v>555</v>
      </c>
      <c r="I494" s="67"/>
      <c r="J494" s="73">
        <v>7870119.75</v>
      </c>
      <c r="K494" s="73">
        <v>178.54</v>
      </c>
      <c r="L494" s="73">
        <v>0</v>
      </c>
      <c r="M494" s="73">
        <v>7870298.29</v>
      </c>
    </row>
    <row r="495" spans="1:13">
      <c r="A495" s="68" t="s">
        <v>556</v>
      </c>
      <c r="B495" s="68" t="s">
        <v>554</v>
      </c>
      <c r="C495" s="68" t="s">
        <v>8</v>
      </c>
      <c r="D495" s="69" t="s">
        <v>524</v>
      </c>
      <c r="E495" s="70">
        <v>45505</v>
      </c>
      <c r="F495" s="68" t="s">
        <v>770</v>
      </c>
      <c r="G495" s="70"/>
      <c r="H495" s="68" t="s">
        <v>555</v>
      </c>
      <c r="I495" s="70">
        <v>45505</v>
      </c>
      <c r="J495" s="74">
        <v>7870298.29</v>
      </c>
      <c r="K495" s="74">
        <v>0</v>
      </c>
      <c r="L495" s="74">
        <v>150000</v>
      </c>
      <c r="M495" s="74">
        <v>7720298.29</v>
      </c>
    </row>
    <row r="496" spans="1:13">
      <c r="A496" s="65" t="s">
        <v>556</v>
      </c>
      <c r="B496" s="65" t="s">
        <v>554</v>
      </c>
      <c r="C496" s="65" t="s">
        <v>8</v>
      </c>
      <c r="D496" s="66" t="s">
        <v>525</v>
      </c>
      <c r="E496" s="67">
        <v>45509</v>
      </c>
      <c r="F496" s="65" t="s">
        <v>771</v>
      </c>
      <c r="G496" s="67"/>
      <c r="H496" s="65" t="s">
        <v>555</v>
      </c>
      <c r="I496" s="67">
        <v>45509</v>
      </c>
      <c r="J496" s="73">
        <v>7720298.29</v>
      </c>
      <c r="K496" s="73">
        <v>0</v>
      </c>
      <c r="L496" s="73">
        <v>445000</v>
      </c>
      <c r="M496" s="73">
        <v>7275298.29</v>
      </c>
    </row>
    <row r="497" spans="1:13">
      <c r="A497" s="68" t="s">
        <v>556</v>
      </c>
      <c r="B497" s="68" t="s">
        <v>554</v>
      </c>
      <c r="C497" s="68" t="s">
        <v>8</v>
      </c>
      <c r="D497" s="69" t="s">
        <v>526</v>
      </c>
      <c r="E497" s="70">
        <v>45516</v>
      </c>
      <c r="F497" s="68" t="s">
        <v>772</v>
      </c>
      <c r="G497" s="70"/>
      <c r="H497" s="68" t="s">
        <v>555</v>
      </c>
      <c r="I497" s="70">
        <v>45516</v>
      </c>
      <c r="J497" s="74">
        <v>7275298.29</v>
      </c>
      <c r="K497" s="74">
        <v>0</v>
      </c>
      <c r="L497" s="74">
        <v>300000</v>
      </c>
      <c r="M497" s="74">
        <v>6975298.29</v>
      </c>
    </row>
    <row r="498" spans="1:13">
      <c r="A498" s="65" t="s">
        <v>556</v>
      </c>
      <c r="B498" s="65" t="s">
        <v>554</v>
      </c>
      <c r="C498" s="65" t="s">
        <v>8</v>
      </c>
      <c r="D498" s="66" t="s">
        <v>527</v>
      </c>
      <c r="E498" s="67">
        <v>45525</v>
      </c>
      <c r="F498" s="65" t="s">
        <v>773</v>
      </c>
      <c r="G498" s="67"/>
      <c r="H498" s="65" t="s">
        <v>555</v>
      </c>
      <c r="I498" s="67">
        <v>45525</v>
      </c>
      <c r="J498" s="73">
        <v>6975298.29</v>
      </c>
      <c r="K498" s="73">
        <v>0</v>
      </c>
      <c r="L498" s="73">
        <v>440000</v>
      </c>
      <c r="M498" s="73">
        <v>6535298.29</v>
      </c>
    </row>
    <row r="499" spans="1:13">
      <c r="A499" s="68" t="s">
        <v>556</v>
      </c>
      <c r="B499" s="68" t="s">
        <v>554</v>
      </c>
      <c r="C499" s="68" t="s">
        <v>8</v>
      </c>
      <c r="D499" s="69" t="s">
        <v>528</v>
      </c>
      <c r="E499" s="70">
        <v>45525</v>
      </c>
      <c r="F499" s="68" t="s">
        <v>774</v>
      </c>
      <c r="G499" s="70"/>
      <c r="H499" s="68" t="s">
        <v>555</v>
      </c>
      <c r="I499" s="70">
        <v>45525</v>
      </c>
      <c r="J499" s="74">
        <v>6535298.29</v>
      </c>
      <c r="K499" s="74">
        <v>0</v>
      </c>
      <c r="L499" s="74">
        <v>100000</v>
      </c>
      <c r="M499" s="74">
        <v>6435298.29</v>
      </c>
    </row>
    <row r="500" spans="1:13">
      <c r="A500" s="65" t="s">
        <v>562</v>
      </c>
      <c r="B500" s="65" t="s">
        <v>554</v>
      </c>
      <c r="C500" s="65" t="s">
        <v>6</v>
      </c>
      <c r="D500" s="66" t="s">
        <v>509</v>
      </c>
      <c r="E500" s="67">
        <v>45527</v>
      </c>
      <c r="F500" s="65"/>
      <c r="G500" s="67"/>
      <c r="H500" s="65" t="s">
        <v>555</v>
      </c>
      <c r="I500" s="67"/>
      <c r="J500" s="73">
        <v>6435298.29</v>
      </c>
      <c r="K500" s="73">
        <v>683273.38</v>
      </c>
      <c r="L500" s="73">
        <v>0</v>
      </c>
      <c r="M500" s="73">
        <v>7118571.67</v>
      </c>
    </row>
    <row r="501" spans="1:13">
      <c r="A501" s="68" t="s">
        <v>562</v>
      </c>
      <c r="B501" s="68" t="s">
        <v>554</v>
      </c>
      <c r="C501" s="68" t="s">
        <v>6</v>
      </c>
      <c r="D501" s="69" t="s">
        <v>510</v>
      </c>
      <c r="E501" s="70">
        <v>45530</v>
      </c>
      <c r="F501" s="68"/>
      <c r="G501" s="70"/>
      <c r="H501" s="68" t="s">
        <v>555</v>
      </c>
      <c r="I501" s="70"/>
      <c r="J501" s="74">
        <v>7118571.67</v>
      </c>
      <c r="K501" s="74">
        <v>47927.84</v>
      </c>
      <c r="L501" s="74">
        <v>0</v>
      </c>
      <c r="M501" s="74">
        <v>7166499.51</v>
      </c>
    </row>
    <row r="502" spans="1:13">
      <c r="A502" s="65" t="s">
        <v>556</v>
      </c>
      <c r="B502" s="65" t="s">
        <v>554</v>
      </c>
      <c r="C502" s="65" t="s">
        <v>8</v>
      </c>
      <c r="D502" s="66" t="s">
        <v>529</v>
      </c>
      <c r="E502" s="67">
        <v>45537</v>
      </c>
      <c r="F502" s="65" t="s">
        <v>775</v>
      </c>
      <c r="G502" s="67"/>
      <c r="H502" s="65" t="s">
        <v>555</v>
      </c>
      <c r="I502" s="67">
        <v>45537</v>
      </c>
      <c r="J502" s="73">
        <v>7166499.51</v>
      </c>
      <c r="K502" s="73">
        <v>0</v>
      </c>
      <c r="L502" s="73">
        <v>400000</v>
      </c>
      <c r="M502" s="73">
        <v>6766499.51</v>
      </c>
    </row>
    <row r="503" spans="1:13">
      <c r="A503" s="68" t="s">
        <v>562</v>
      </c>
      <c r="B503" s="68" t="s">
        <v>554</v>
      </c>
      <c r="C503" s="68" t="s">
        <v>6</v>
      </c>
      <c r="D503" s="69" t="s">
        <v>511</v>
      </c>
      <c r="E503" s="70">
        <v>45540</v>
      </c>
      <c r="F503" s="68"/>
      <c r="G503" s="70"/>
      <c r="H503" s="68" t="s">
        <v>555</v>
      </c>
      <c r="I503" s="70"/>
      <c r="J503" s="74">
        <v>6766499.51</v>
      </c>
      <c r="K503" s="74">
        <v>147088.04</v>
      </c>
      <c r="L503" s="74">
        <v>0</v>
      </c>
      <c r="M503" s="74">
        <v>6913587.55</v>
      </c>
    </row>
    <row r="504" spans="1:13">
      <c r="A504" s="65" t="s">
        <v>556</v>
      </c>
      <c r="B504" s="65" t="s">
        <v>554</v>
      </c>
      <c r="C504" s="65" t="s">
        <v>8</v>
      </c>
      <c r="D504" s="66" t="s">
        <v>530</v>
      </c>
      <c r="E504" s="67">
        <v>45544</v>
      </c>
      <c r="F504" s="65" t="s">
        <v>776</v>
      </c>
      <c r="G504" s="67"/>
      <c r="H504" s="65" t="s">
        <v>555</v>
      </c>
      <c r="I504" s="67">
        <v>45544</v>
      </c>
      <c r="J504" s="73">
        <v>6913587.55</v>
      </c>
      <c r="K504" s="73">
        <v>0</v>
      </c>
      <c r="L504" s="73">
        <v>300000</v>
      </c>
      <c r="M504" s="73">
        <v>6613587.55</v>
      </c>
    </row>
    <row r="505" spans="1:13">
      <c r="A505" s="68" t="s">
        <v>562</v>
      </c>
      <c r="B505" s="68" t="s">
        <v>554</v>
      </c>
      <c r="C505" s="68" t="s">
        <v>6</v>
      </c>
      <c r="D505" s="69" t="s">
        <v>512</v>
      </c>
      <c r="E505" s="70">
        <v>45545</v>
      </c>
      <c r="F505" s="68"/>
      <c r="G505" s="70"/>
      <c r="H505" s="68" t="s">
        <v>555</v>
      </c>
      <c r="I505" s="70"/>
      <c r="J505" s="74">
        <v>6613587.55</v>
      </c>
      <c r="K505" s="74">
        <v>92090.02</v>
      </c>
      <c r="L505" s="74">
        <v>0</v>
      </c>
      <c r="M505" s="74">
        <v>6705677.57</v>
      </c>
    </row>
    <row r="506" spans="1:13">
      <c r="A506" s="65" t="s">
        <v>556</v>
      </c>
      <c r="B506" s="65" t="s">
        <v>554</v>
      </c>
      <c r="C506" s="65" t="s">
        <v>8</v>
      </c>
      <c r="D506" s="66" t="s">
        <v>531</v>
      </c>
      <c r="E506" s="67">
        <v>45551</v>
      </c>
      <c r="F506" s="65" t="s">
        <v>777</v>
      </c>
      <c r="G506" s="67"/>
      <c r="H506" s="65" t="s">
        <v>555</v>
      </c>
      <c r="I506" s="67">
        <v>45551</v>
      </c>
      <c r="J506" s="73">
        <v>6705677.57</v>
      </c>
      <c r="K506" s="73">
        <v>0</v>
      </c>
      <c r="L506" s="73">
        <v>200000</v>
      </c>
      <c r="M506" s="73">
        <v>6505677.57</v>
      </c>
    </row>
    <row r="507" spans="1:13">
      <c r="A507" s="68" t="s">
        <v>562</v>
      </c>
      <c r="B507" s="68" t="s">
        <v>554</v>
      </c>
      <c r="C507" s="68" t="s">
        <v>6</v>
      </c>
      <c r="D507" s="69" t="s">
        <v>513</v>
      </c>
      <c r="E507" s="70">
        <v>45552</v>
      </c>
      <c r="F507" s="68"/>
      <c r="G507" s="70"/>
      <c r="H507" s="68" t="s">
        <v>555</v>
      </c>
      <c r="I507" s="70"/>
      <c r="J507" s="74">
        <v>6505677.57</v>
      </c>
      <c r="K507" s="74">
        <v>134170.14</v>
      </c>
      <c r="L507" s="74">
        <v>0</v>
      </c>
      <c r="M507" s="74">
        <v>6639847.71</v>
      </c>
    </row>
    <row r="508" spans="1:13">
      <c r="A508" s="65" t="s">
        <v>556</v>
      </c>
      <c r="B508" s="65" t="s">
        <v>554</v>
      </c>
      <c r="C508" s="65" t="s">
        <v>8</v>
      </c>
      <c r="D508" s="66" t="s">
        <v>532</v>
      </c>
      <c r="E508" s="67">
        <v>45554</v>
      </c>
      <c r="F508" s="65" t="s">
        <v>778</v>
      </c>
      <c r="G508" s="67"/>
      <c r="H508" s="65" t="s">
        <v>555</v>
      </c>
      <c r="I508" s="67">
        <v>45554</v>
      </c>
      <c r="J508" s="73">
        <v>6639847.71</v>
      </c>
      <c r="K508" s="73">
        <v>0</v>
      </c>
      <c r="L508" s="73">
        <v>200000</v>
      </c>
      <c r="M508" s="73">
        <v>6439847.71</v>
      </c>
    </row>
    <row r="509" spans="1:13">
      <c r="A509" s="68" t="s">
        <v>562</v>
      </c>
      <c r="B509" s="68" t="s">
        <v>554</v>
      </c>
      <c r="C509" s="68" t="s">
        <v>6</v>
      </c>
      <c r="D509" s="69" t="s">
        <v>514</v>
      </c>
      <c r="E509" s="70">
        <v>45556</v>
      </c>
      <c r="F509" s="68"/>
      <c r="G509" s="70"/>
      <c r="H509" s="68" t="s">
        <v>555</v>
      </c>
      <c r="I509" s="70"/>
      <c r="J509" s="74">
        <v>6439847.71</v>
      </c>
      <c r="K509" s="74">
        <v>164803.32</v>
      </c>
      <c r="L509" s="74">
        <v>0</v>
      </c>
      <c r="M509" s="74">
        <v>6604651.03</v>
      </c>
    </row>
    <row r="510" spans="1:13">
      <c r="A510" s="65" t="s">
        <v>562</v>
      </c>
      <c r="B510" s="65" t="s">
        <v>554</v>
      </c>
      <c r="C510" s="65" t="s">
        <v>6</v>
      </c>
      <c r="D510" s="66" t="s">
        <v>515</v>
      </c>
      <c r="E510" s="67">
        <v>45558</v>
      </c>
      <c r="F510" s="65"/>
      <c r="G510" s="67"/>
      <c r="H510" s="65" t="s">
        <v>555</v>
      </c>
      <c r="I510" s="67"/>
      <c r="J510" s="73">
        <v>6604651.03</v>
      </c>
      <c r="K510" s="73">
        <v>135118.86</v>
      </c>
      <c r="L510" s="73">
        <v>0</v>
      </c>
      <c r="M510" s="73">
        <v>6739769.89</v>
      </c>
    </row>
    <row r="511" spans="1:13">
      <c r="A511" s="68" t="s">
        <v>556</v>
      </c>
      <c r="B511" s="68" t="s">
        <v>554</v>
      </c>
      <c r="C511" s="68" t="s">
        <v>8</v>
      </c>
      <c r="D511" s="69" t="s">
        <v>533</v>
      </c>
      <c r="E511" s="70">
        <v>45558</v>
      </c>
      <c r="F511" s="68" t="s">
        <v>779</v>
      </c>
      <c r="G511" s="70"/>
      <c r="H511" s="68" t="s">
        <v>555</v>
      </c>
      <c r="I511" s="70">
        <v>45558</v>
      </c>
      <c r="J511" s="74">
        <v>6739769.89</v>
      </c>
      <c r="K511" s="74">
        <v>0</v>
      </c>
      <c r="L511" s="74">
        <v>200000</v>
      </c>
      <c r="M511" s="74">
        <v>6539769.89</v>
      </c>
    </row>
    <row r="512" spans="1:13">
      <c r="A512" s="65" t="s">
        <v>562</v>
      </c>
      <c r="B512" s="65" t="s">
        <v>554</v>
      </c>
      <c r="C512" s="65" t="s">
        <v>6</v>
      </c>
      <c r="D512" s="66" t="s">
        <v>516</v>
      </c>
      <c r="E512" s="67">
        <v>45560</v>
      </c>
      <c r="F512" s="65"/>
      <c r="G512" s="67"/>
      <c r="H512" s="65" t="s">
        <v>555</v>
      </c>
      <c r="I512" s="67"/>
      <c r="J512" s="73">
        <v>6539769.89</v>
      </c>
      <c r="K512" s="73">
        <v>242875.53</v>
      </c>
      <c r="L512" s="73">
        <v>0</v>
      </c>
      <c r="M512" s="73">
        <v>6782645.42</v>
      </c>
    </row>
    <row r="513" spans="1:13">
      <c r="A513" s="68" t="s">
        <v>562</v>
      </c>
      <c r="B513" s="68" t="s">
        <v>554</v>
      </c>
      <c r="C513" s="68" t="s">
        <v>6</v>
      </c>
      <c r="D513" s="69" t="s">
        <v>517</v>
      </c>
      <c r="E513" s="70">
        <v>45563</v>
      </c>
      <c r="F513" s="68"/>
      <c r="G513" s="70"/>
      <c r="H513" s="68" t="s">
        <v>555</v>
      </c>
      <c r="I513" s="70"/>
      <c r="J513" s="74">
        <v>6782645.42</v>
      </c>
      <c r="K513" s="74">
        <v>121932.8</v>
      </c>
      <c r="L513" s="74">
        <v>0</v>
      </c>
      <c r="M513" s="74">
        <v>6904578.22</v>
      </c>
    </row>
    <row r="514" spans="1:13">
      <c r="A514" s="65" t="s">
        <v>556</v>
      </c>
      <c r="B514" s="65" t="s">
        <v>554</v>
      </c>
      <c r="C514" s="65" t="s">
        <v>8</v>
      </c>
      <c r="D514" s="66" t="s">
        <v>534</v>
      </c>
      <c r="E514" s="67">
        <v>45566</v>
      </c>
      <c r="F514" s="65" t="s">
        <v>780</v>
      </c>
      <c r="G514" s="67"/>
      <c r="H514" s="65" t="s">
        <v>555</v>
      </c>
      <c r="I514" s="67">
        <v>45566</v>
      </c>
      <c r="J514" s="73">
        <v>6904578.22</v>
      </c>
      <c r="K514" s="73">
        <v>0</v>
      </c>
      <c r="L514" s="73">
        <v>100000</v>
      </c>
      <c r="M514" s="73">
        <v>6804578.22</v>
      </c>
    </row>
    <row r="515" spans="1:13">
      <c r="A515" s="68" t="s">
        <v>556</v>
      </c>
      <c r="B515" s="68" t="s">
        <v>554</v>
      </c>
      <c r="C515" s="68" t="s">
        <v>8</v>
      </c>
      <c r="D515" s="69" t="s">
        <v>535</v>
      </c>
      <c r="E515" s="70">
        <v>45580</v>
      </c>
      <c r="F515" s="68" t="s">
        <v>781</v>
      </c>
      <c r="G515" s="70"/>
      <c r="H515" s="68" t="s">
        <v>555</v>
      </c>
      <c r="I515" s="70">
        <v>45580</v>
      </c>
      <c r="J515" s="74">
        <v>6804578.22</v>
      </c>
      <c r="K515" s="74">
        <v>0</v>
      </c>
      <c r="L515" s="74">
        <v>400000</v>
      </c>
      <c r="M515" s="74">
        <v>6404578.22</v>
      </c>
    </row>
    <row r="516" spans="1:13">
      <c r="A516" s="65" t="s">
        <v>562</v>
      </c>
      <c r="B516" s="65" t="s">
        <v>554</v>
      </c>
      <c r="C516" s="65" t="s">
        <v>6</v>
      </c>
      <c r="D516" s="66" t="s">
        <v>518</v>
      </c>
      <c r="E516" s="67">
        <v>45580</v>
      </c>
      <c r="F516" s="65"/>
      <c r="G516" s="67"/>
      <c r="H516" s="65" t="s">
        <v>555</v>
      </c>
      <c r="I516" s="67"/>
      <c r="J516" s="73">
        <v>6404578.22</v>
      </c>
      <c r="K516" s="73">
        <v>830340.47</v>
      </c>
      <c r="L516" s="73">
        <v>0</v>
      </c>
      <c r="M516" s="73">
        <v>7234918.69</v>
      </c>
    </row>
    <row r="517" spans="1:13">
      <c r="A517" s="68" t="s">
        <v>556</v>
      </c>
      <c r="B517" s="68" t="s">
        <v>554</v>
      </c>
      <c r="C517" s="68" t="s">
        <v>8</v>
      </c>
      <c r="D517" s="69" t="s">
        <v>536</v>
      </c>
      <c r="E517" s="70">
        <v>45584</v>
      </c>
      <c r="F517" s="68" t="s">
        <v>782</v>
      </c>
      <c r="G517" s="70"/>
      <c r="H517" s="68" t="s">
        <v>555</v>
      </c>
      <c r="I517" s="70">
        <v>45584</v>
      </c>
      <c r="J517" s="74">
        <v>7234918.69</v>
      </c>
      <c r="K517" s="74">
        <v>0</v>
      </c>
      <c r="L517" s="74">
        <v>300000</v>
      </c>
      <c r="M517" s="74">
        <v>6934918.69</v>
      </c>
    </row>
    <row r="518" spans="1:13">
      <c r="A518" s="65" t="s">
        <v>556</v>
      </c>
      <c r="B518" s="65" t="s">
        <v>554</v>
      </c>
      <c r="C518" s="65" t="s">
        <v>8</v>
      </c>
      <c r="D518" s="66" t="s">
        <v>537</v>
      </c>
      <c r="E518" s="67">
        <v>45588</v>
      </c>
      <c r="F518" s="65" t="s">
        <v>783</v>
      </c>
      <c r="G518" s="67"/>
      <c r="H518" s="65" t="s">
        <v>555</v>
      </c>
      <c r="I518" s="67">
        <v>45588</v>
      </c>
      <c r="J518" s="73">
        <v>6934918.69</v>
      </c>
      <c r="K518" s="73">
        <v>0</v>
      </c>
      <c r="L518" s="73">
        <v>350000</v>
      </c>
      <c r="M518" s="73">
        <v>6584918.69</v>
      </c>
    </row>
    <row r="519" spans="1:13">
      <c r="A519" s="68" t="s">
        <v>556</v>
      </c>
      <c r="B519" s="68" t="s">
        <v>554</v>
      </c>
      <c r="C519" s="68" t="s">
        <v>8</v>
      </c>
      <c r="D519" s="69" t="s">
        <v>784</v>
      </c>
      <c r="E519" s="70">
        <v>45593</v>
      </c>
      <c r="F519" s="68" t="s">
        <v>785</v>
      </c>
      <c r="G519" s="70"/>
      <c r="H519" s="68" t="s">
        <v>555</v>
      </c>
      <c r="I519" s="70">
        <v>45593</v>
      </c>
      <c r="J519" s="74">
        <v>6584918.69</v>
      </c>
      <c r="K519" s="74">
        <v>0</v>
      </c>
      <c r="L519" s="74">
        <v>600000</v>
      </c>
      <c r="M519" s="74">
        <v>5984918.69</v>
      </c>
    </row>
    <row r="520" spans="1:13">
      <c r="A520" s="65" t="s">
        <v>556</v>
      </c>
      <c r="B520" s="65" t="s">
        <v>554</v>
      </c>
      <c r="C520" s="65" t="s">
        <v>8</v>
      </c>
      <c r="D520" s="66" t="s">
        <v>538</v>
      </c>
      <c r="E520" s="67">
        <v>45600</v>
      </c>
      <c r="F520" s="65" t="s">
        <v>786</v>
      </c>
      <c r="G520" s="67"/>
      <c r="H520" s="65" t="s">
        <v>555</v>
      </c>
      <c r="I520" s="67">
        <v>45600</v>
      </c>
      <c r="J520" s="73">
        <v>5984918.69</v>
      </c>
      <c r="K520" s="73">
        <v>0</v>
      </c>
      <c r="L520" s="73">
        <v>325000</v>
      </c>
      <c r="M520" s="73">
        <v>5659918.69</v>
      </c>
    </row>
    <row r="521" spans="1:13">
      <c r="A521" s="68" t="s">
        <v>556</v>
      </c>
      <c r="B521" s="68" t="s">
        <v>554</v>
      </c>
      <c r="C521" s="68" t="s">
        <v>8</v>
      </c>
      <c r="D521" s="69" t="s">
        <v>539</v>
      </c>
      <c r="E521" s="70">
        <v>45607</v>
      </c>
      <c r="F521" s="68" t="s">
        <v>787</v>
      </c>
      <c r="G521" s="70"/>
      <c r="H521" s="68" t="s">
        <v>788</v>
      </c>
      <c r="I521" s="70"/>
      <c r="J521" s="74">
        <v>5659918.69</v>
      </c>
      <c r="K521" s="74">
        <v>0</v>
      </c>
      <c r="L521" s="74">
        <v>200000</v>
      </c>
      <c r="M521" s="74">
        <v>5459918.69</v>
      </c>
    </row>
    <row r="522" spans="1:13">
      <c r="A522" s="75" t="s">
        <v>789</v>
      </c>
      <c r="B522" s="75"/>
      <c r="C522" s="76"/>
      <c r="D522" s="76"/>
      <c r="E522" s="76"/>
      <c r="F522" s="76"/>
      <c r="G522" s="76"/>
      <c r="H522" s="76"/>
      <c r="I522" s="76"/>
      <c r="J522" s="76"/>
      <c r="K522" s="76"/>
      <c r="L522" s="77" t="s">
        <v>790</v>
      </c>
      <c r="M522" s="77"/>
    </row>
  </sheetData>
  <mergeCells count="7">
    <mergeCell ref="A1:M1"/>
    <mergeCell ref="A2:M2"/>
    <mergeCell ref="A3:M3"/>
    <mergeCell ref="A4:M4"/>
    <mergeCell ref="A522:B522"/>
    <mergeCell ref="C522:K522"/>
    <mergeCell ref="L522:M522"/>
  </mergeCell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28" workbookViewId="0">
      <selection activeCell="I54" sqref="I54"/>
    </sheetView>
  </sheetViews>
  <sheetFormatPr defaultColWidth="9" defaultRowHeight="15"/>
  <cols>
    <col min="1" max="1" width="10.1428571428571" style="41" customWidth="1"/>
    <col min="2" max="2" width="5.14285714285714" style="41" customWidth="1"/>
    <col min="3" max="3" width="32.2857142857143" style="41" customWidth="1"/>
    <col min="4" max="4" width="11.8571428571429" style="41" customWidth="1"/>
    <col min="5" max="5" width="7.85714285714286" style="41" customWidth="1"/>
    <col min="6" max="6" width="10" style="41" customWidth="1"/>
    <col min="7" max="7" width="11" style="41" customWidth="1"/>
    <col min="8" max="8" width="9.14285714285714" style="41"/>
    <col min="9" max="9" width="46.7142857142857" style="41" customWidth="1"/>
    <col min="10" max="10" width="11" style="41" customWidth="1"/>
    <col min="11" max="16384" width="9.14285714285714" style="41"/>
  </cols>
  <sheetData>
    <row r="1" spans="1:7">
      <c r="A1" s="42" t="s">
        <v>791</v>
      </c>
      <c r="B1" s="43"/>
      <c r="C1" s="43"/>
      <c r="D1" s="43"/>
      <c r="E1" s="43"/>
      <c r="F1" s="43"/>
      <c r="G1" s="44"/>
    </row>
    <row r="2" spans="1:7">
      <c r="A2" s="45" t="s">
        <v>792</v>
      </c>
      <c r="B2" s="46"/>
      <c r="C2" s="46"/>
      <c r="D2" s="46"/>
      <c r="E2" s="46"/>
      <c r="F2" s="46"/>
      <c r="G2" s="47"/>
    </row>
    <row r="3" spans="1:7">
      <c r="A3" s="45" t="s">
        <v>793</v>
      </c>
      <c r="B3" s="46"/>
      <c r="C3" s="46"/>
      <c r="D3" s="46"/>
      <c r="E3" s="46"/>
      <c r="F3" s="46"/>
      <c r="G3" s="47"/>
    </row>
    <row r="4" ht="15.75" spans="1:7">
      <c r="A4" s="48" t="s">
        <v>794</v>
      </c>
      <c r="B4" s="49"/>
      <c r="C4" s="49"/>
      <c r="D4" s="49"/>
      <c r="E4" s="49"/>
      <c r="F4" s="49"/>
      <c r="G4" s="50"/>
    </row>
    <row r="5" ht="15.75" spans="1:7">
      <c r="A5" s="51" t="s">
        <v>795</v>
      </c>
      <c r="B5" s="52" t="s">
        <v>796</v>
      </c>
      <c r="C5" s="52" t="s">
        <v>797</v>
      </c>
      <c r="D5" s="52" t="s">
        <v>798</v>
      </c>
      <c r="E5" s="52" t="s">
        <v>799</v>
      </c>
      <c r="F5" s="52" t="s">
        <v>550</v>
      </c>
      <c r="G5" s="53" t="s">
        <v>551</v>
      </c>
    </row>
    <row r="6" spans="1:7">
      <c r="A6" s="54">
        <v>44824</v>
      </c>
      <c r="B6" s="55" t="s">
        <v>800</v>
      </c>
      <c r="C6" s="55" t="s">
        <v>801</v>
      </c>
      <c r="D6" s="55" t="s">
        <v>802</v>
      </c>
      <c r="E6" s="55">
        <v>1</v>
      </c>
      <c r="F6" s="55">
        <v>331850</v>
      </c>
      <c r="G6" s="55"/>
    </row>
    <row r="7" spans="1:7">
      <c r="A7" s="56"/>
      <c r="B7" s="56"/>
      <c r="C7" s="56" t="s">
        <v>803</v>
      </c>
      <c r="D7" s="56"/>
      <c r="E7" s="56"/>
      <c r="F7" s="56"/>
      <c r="G7" s="56"/>
    </row>
    <row r="8" spans="1:7">
      <c r="A8" s="57">
        <v>44832</v>
      </c>
      <c r="B8" s="56" t="s">
        <v>800</v>
      </c>
      <c r="C8" s="56" t="s">
        <v>801</v>
      </c>
      <c r="D8" s="56" t="s">
        <v>802</v>
      </c>
      <c r="E8" s="56">
        <v>2</v>
      </c>
      <c r="F8" s="56">
        <v>284633</v>
      </c>
      <c r="G8" s="56"/>
    </row>
    <row r="9" spans="1:7">
      <c r="A9" s="56"/>
      <c r="B9" s="56"/>
      <c r="C9" s="56" t="s">
        <v>804</v>
      </c>
      <c r="D9" s="56"/>
      <c r="E9" s="56"/>
      <c r="F9" s="56"/>
      <c r="G9" s="56"/>
    </row>
    <row r="10" spans="1:7">
      <c r="A10" s="57">
        <v>44838</v>
      </c>
      <c r="B10" s="56" t="s">
        <v>800</v>
      </c>
      <c r="C10" s="56" t="s">
        <v>801</v>
      </c>
      <c r="D10" s="56" t="s">
        <v>802</v>
      </c>
      <c r="E10" s="56">
        <v>3</v>
      </c>
      <c r="F10" s="56">
        <v>318392</v>
      </c>
      <c r="G10" s="56"/>
    </row>
    <row r="11" spans="1:7">
      <c r="A11" s="56"/>
      <c r="B11" s="56"/>
      <c r="C11" s="56" t="s">
        <v>805</v>
      </c>
      <c r="D11" s="56"/>
      <c r="E11" s="56"/>
      <c r="F11" s="56"/>
      <c r="G11" s="56"/>
    </row>
    <row r="12" spans="1:7">
      <c r="A12" s="57">
        <v>44845</v>
      </c>
      <c r="B12" s="56" t="s">
        <v>800</v>
      </c>
      <c r="C12" s="56" t="s">
        <v>801</v>
      </c>
      <c r="D12" s="56" t="s">
        <v>802</v>
      </c>
      <c r="E12" s="56">
        <v>4</v>
      </c>
      <c r="F12" s="56">
        <v>204485</v>
      </c>
      <c r="G12" s="56"/>
    </row>
    <row r="13" spans="1:7">
      <c r="A13" s="56"/>
      <c r="B13" s="56"/>
      <c r="C13" s="56" t="s">
        <v>199</v>
      </c>
      <c r="D13" s="56"/>
      <c r="E13" s="56"/>
      <c r="F13" s="56"/>
      <c r="G13" s="56"/>
    </row>
    <row r="14" spans="1:7">
      <c r="A14" s="57">
        <v>44851</v>
      </c>
      <c r="B14" s="56" t="s">
        <v>800</v>
      </c>
      <c r="C14" s="56" t="s">
        <v>801</v>
      </c>
      <c r="D14" s="56" t="s">
        <v>802</v>
      </c>
      <c r="E14" s="56">
        <v>5</v>
      </c>
      <c r="F14" s="56">
        <v>81666</v>
      </c>
      <c r="G14" s="56"/>
    </row>
    <row r="15" spans="1:7">
      <c r="A15" s="56"/>
      <c r="B15" s="56"/>
      <c r="C15" s="56" t="s">
        <v>806</v>
      </c>
      <c r="D15" s="56"/>
      <c r="E15" s="56"/>
      <c r="F15" s="56"/>
      <c r="G15" s="56"/>
    </row>
    <row r="16" spans="1:7">
      <c r="A16" s="57">
        <v>44855</v>
      </c>
      <c r="B16" s="56" t="s">
        <v>807</v>
      </c>
      <c r="C16" s="56" t="s">
        <v>808</v>
      </c>
      <c r="D16" s="56" t="s">
        <v>809</v>
      </c>
      <c r="E16" s="56">
        <v>1</v>
      </c>
      <c r="F16" s="56"/>
      <c r="G16" s="56">
        <v>750000</v>
      </c>
    </row>
    <row r="17" spans="1:7">
      <c r="A17" s="57">
        <v>44861</v>
      </c>
      <c r="B17" s="56" t="s">
        <v>800</v>
      </c>
      <c r="C17" s="56" t="s">
        <v>801</v>
      </c>
      <c r="D17" s="56" t="s">
        <v>802</v>
      </c>
      <c r="E17" s="56">
        <v>6</v>
      </c>
      <c r="F17" s="56">
        <v>275009</v>
      </c>
      <c r="G17" s="56"/>
    </row>
    <row r="18" spans="1:7">
      <c r="A18" s="56"/>
      <c r="B18" s="56"/>
      <c r="C18" s="56" t="s">
        <v>810</v>
      </c>
      <c r="D18" s="56"/>
      <c r="E18" s="56"/>
      <c r="F18" s="56"/>
      <c r="G18" s="56"/>
    </row>
    <row r="19" spans="1:7">
      <c r="A19" s="57">
        <v>45055</v>
      </c>
      <c r="B19" s="56" t="s">
        <v>807</v>
      </c>
      <c r="C19" s="56" t="s">
        <v>808</v>
      </c>
      <c r="D19" s="56" t="s">
        <v>809</v>
      </c>
      <c r="E19" s="56">
        <v>1</v>
      </c>
      <c r="F19" s="56"/>
      <c r="G19" s="56">
        <v>200000</v>
      </c>
    </row>
    <row r="20" spans="1:7">
      <c r="A20" s="56"/>
      <c r="B20" s="56"/>
      <c r="C20" s="56" t="s">
        <v>811</v>
      </c>
      <c r="D20" s="56"/>
      <c r="E20" s="56"/>
      <c r="F20" s="56"/>
      <c r="G20" s="56"/>
    </row>
    <row r="21" spans="1:7">
      <c r="A21" s="57">
        <v>45064</v>
      </c>
      <c r="B21" s="56" t="s">
        <v>807</v>
      </c>
      <c r="C21" s="56" t="s">
        <v>808</v>
      </c>
      <c r="D21" s="56" t="s">
        <v>809</v>
      </c>
      <c r="E21" s="56">
        <v>2</v>
      </c>
      <c r="F21" s="56"/>
      <c r="G21" s="56">
        <v>100000</v>
      </c>
    </row>
    <row r="22" spans="1:7">
      <c r="A22" s="56"/>
      <c r="B22" s="56"/>
      <c r="C22" s="56" t="s">
        <v>811</v>
      </c>
      <c r="D22" s="56"/>
      <c r="E22" s="56"/>
      <c r="F22" s="56"/>
      <c r="G22" s="56"/>
    </row>
    <row r="23" spans="1:7">
      <c r="A23" s="57">
        <v>45070</v>
      </c>
      <c r="B23" s="56" t="s">
        <v>807</v>
      </c>
      <c r="C23" s="56" t="s">
        <v>808</v>
      </c>
      <c r="D23" s="56" t="s">
        <v>809</v>
      </c>
      <c r="E23" s="56">
        <v>3</v>
      </c>
      <c r="F23" s="56"/>
      <c r="G23" s="56">
        <v>125000</v>
      </c>
    </row>
    <row r="24" spans="1:7">
      <c r="A24" s="57">
        <v>45128</v>
      </c>
      <c r="B24" s="56" t="s">
        <v>800</v>
      </c>
      <c r="C24" s="56" t="s">
        <v>801</v>
      </c>
      <c r="D24" s="56" t="s">
        <v>802</v>
      </c>
      <c r="E24" s="56">
        <v>1</v>
      </c>
      <c r="F24" s="56">
        <v>309882.24</v>
      </c>
      <c r="G24" s="56"/>
    </row>
    <row r="25" spans="1:7">
      <c r="A25" s="56"/>
      <c r="B25" s="56"/>
      <c r="C25" s="56" t="s">
        <v>812</v>
      </c>
      <c r="D25" s="56"/>
      <c r="E25" s="56"/>
      <c r="F25" s="56"/>
      <c r="G25" s="56"/>
    </row>
    <row r="26" spans="1:7">
      <c r="A26" s="57">
        <v>45128</v>
      </c>
      <c r="B26" s="56" t="s">
        <v>800</v>
      </c>
      <c r="C26" s="56" t="s">
        <v>801</v>
      </c>
      <c r="D26" s="56" t="s">
        <v>802</v>
      </c>
      <c r="E26" s="56">
        <v>2</v>
      </c>
      <c r="F26" s="56">
        <v>191602.09</v>
      </c>
      <c r="G26" s="56"/>
    </row>
    <row r="27" spans="1:7">
      <c r="A27" s="56"/>
      <c r="B27" s="56"/>
      <c r="C27" s="56" t="s">
        <v>813</v>
      </c>
      <c r="D27" s="56"/>
      <c r="E27" s="56"/>
      <c r="F27" s="56"/>
      <c r="G27" s="56"/>
    </row>
    <row r="28" spans="1:7">
      <c r="A28" s="57">
        <v>45128</v>
      </c>
      <c r="B28" s="56" t="s">
        <v>800</v>
      </c>
      <c r="C28" s="56" t="s">
        <v>801</v>
      </c>
      <c r="D28" s="56" t="s">
        <v>802</v>
      </c>
      <c r="E28" s="56">
        <v>3</v>
      </c>
      <c r="F28" s="56">
        <v>630898.22</v>
      </c>
      <c r="G28" s="56"/>
    </row>
    <row r="29" spans="1:7">
      <c r="A29" s="56"/>
      <c r="B29" s="56"/>
      <c r="C29" s="56" t="s">
        <v>814</v>
      </c>
      <c r="D29" s="56"/>
      <c r="E29" s="56"/>
      <c r="F29" s="56"/>
      <c r="G29" s="56"/>
    </row>
    <row r="30" spans="1:7">
      <c r="A30" s="57">
        <v>45128</v>
      </c>
      <c r="B30" s="56" t="s">
        <v>800</v>
      </c>
      <c r="C30" s="56" t="s">
        <v>801</v>
      </c>
      <c r="D30" s="56" t="s">
        <v>802</v>
      </c>
      <c r="E30" s="56">
        <v>4</v>
      </c>
      <c r="F30" s="56">
        <v>232684.91</v>
      </c>
      <c r="G30" s="56"/>
    </row>
    <row r="31" spans="1:7">
      <c r="A31" s="56"/>
      <c r="B31" s="56"/>
      <c r="C31" s="56" t="s">
        <v>815</v>
      </c>
      <c r="D31" s="56"/>
      <c r="E31" s="56"/>
      <c r="F31" s="56"/>
      <c r="G31" s="56"/>
    </row>
    <row r="32" spans="1:7">
      <c r="A32" s="57">
        <v>45128</v>
      </c>
      <c r="B32" s="56" t="s">
        <v>800</v>
      </c>
      <c r="C32" s="56" t="s">
        <v>801</v>
      </c>
      <c r="D32" s="56" t="s">
        <v>802</v>
      </c>
      <c r="E32" s="56">
        <v>5</v>
      </c>
      <c r="F32" s="56">
        <v>847787.89</v>
      </c>
      <c r="G32" s="56"/>
    </row>
    <row r="33" spans="1:7">
      <c r="A33" s="56"/>
      <c r="B33" s="56"/>
      <c r="C33" s="56" t="s">
        <v>816</v>
      </c>
      <c r="D33" s="56"/>
      <c r="E33" s="56"/>
      <c r="F33" s="56"/>
      <c r="G33" s="56"/>
    </row>
    <row r="34" spans="1:7">
      <c r="A34" s="57">
        <v>45128</v>
      </c>
      <c r="B34" s="56" t="s">
        <v>800</v>
      </c>
      <c r="C34" s="56" t="s">
        <v>801</v>
      </c>
      <c r="D34" s="56" t="s">
        <v>802</v>
      </c>
      <c r="E34" s="56">
        <v>6</v>
      </c>
      <c r="F34" s="56">
        <v>274442.81</v>
      </c>
      <c r="G34" s="56"/>
    </row>
    <row r="35" spans="1:7">
      <c r="A35" s="56"/>
      <c r="B35" s="56"/>
      <c r="C35" s="56" t="s">
        <v>817</v>
      </c>
      <c r="D35" s="56"/>
      <c r="E35" s="56"/>
      <c r="F35" s="56"/>
      <c r="G35" s="56"/>
    </row>
    <row r="36" spans="1:7">
      <c r="A36" s="57">
        <v>45128</v>
      </c>
      <c r="B36" s="56" t="s">
        <v>800</v>
      </c>
      <c r="C36" s="56" t="s">
        <v>801</v>
      </c>
      <c r="D36" s="56" t="s">
        <v>802</v>
      </c>
      <c r="E36" s="56">
        <v>7</v>
      </c>
      <c r="F36" s="56">
        <v>211968.73</v>
      </c>
      <c r="G36" s="56"/>
    </row>
    <row r="37" spans="1:7">
      <c r="A37" s="56"/>
      <c r="B37" s="56"/>
      <c r="C37" s="56" t="s">
        <v>818</v>
      </c>
      <c r="D37" s="56"/>
      <c r="E37" s="56"/>
      <c r="F37" s="56"/>
      <c r="G37" s="56"/>
    </row>
    <row r="38" spans="1:7">
      <c r="A38" s="57">
        <v>45128</v>
      </c>
      <c r="B38" s="56" t="s">
        <v>800</v>
      </c>
      <c r="C38" s="56" t="s">
        <v>801</v>
      </c>
      <c r="D38" s="56" t="s">
        <v>802</v>
      </c>
      <c r="E38" s="56">
        <v>8</v>
      </c>
      <c r="F38" s="56">
        <v>268251.55</v>
      </c>
      <c r="G38" s="56"/>
    </row>
    <row r="39" spans="1:7">
      <c r="A39" s="56"/>
      <c r="B39" s="56"/>
      <c r="C39" s="56" t="s">
        <v>819</v>
      </c>
      <c r="D39" s="56"/>
      <c r="E39" s="56"/>
      <c r="F39" s="56"/>
      <c r="G39" s="56"/>
    </row>
    <row r="40" spans="1:7">
      <c r="A40" s="57">
        <v>45128</v>
      </c>
      <c r="B40" s="56" t="s">
        <v>800</v>
      </c>
      <c r="C40" s="56" t="s">
        <v>801</v>
      </c>
      <c r="D40" s="56" t="s">
        <v>802</v>
      </c>
      <c r="E40" s="56">
        <v>9</v>
      </c>
      <c r="F40" s="56">
        <v>551107.88</v>
      </c>
      <c r="G40" s="56"/>
    </row>
    <row r="41" spans="1:7">
      <c r="A41" s="56"/>
      <c r="B41" s="56"/>
      <c r="C41" s="56" t="s">
        <v>820</v>
      </c>
      <c r="D41" s="56"/>
      <c r="E41" s="56"/>
      <c r="F41" s="56"/>
      <c r="G41" s="56"/>
    </row>
    <row r="42" spans="1:9">
      <c r="A42" s="57">
        <v>45128</v>
      </c>
      <c r="B42" s="56" t="s">
        <v>800</v>
      </c>
      <c r="C42" s="56" t="s">
        <v>801</v>
      </c>
      <c r="D42" s="56" t="s">
        <v>802</v>
      </c>
      <c r="E42" s="56">
        <v>10</v>
      </c>
      <c r="F42" s="56">
        <v>112672</v>
      </c>
      <c r="G42" s="56"/>
      <c r="I42" s="63"/>
    </row>
    <row r="43" spans="1:7">
      <c r="A43" s="56"/>
      <c r="B43" s="56"/>
      <c r="C43" s="56" t="s">
        <v>821</v>
      </c>
      <c r="D43" s="56"/>
      <c r="E43" s="56"/>
      <c r="F43" s="56"/>
      <c r="G43" s="56"/>
    </row>
    <row r="44" spans="1:7">
      <c r="A44" s="57">
        <v>45156</v>
      </c>
      <c r="B44" s="56" t="s">
        <v>807</v>
      </c>
      <c r="C44" s="56" t="s">
        <v>801</v>
      </c>
      <c r="D44" s="56" t="s">
        <v>802</v>
      </c>
      <c r="E44" s="56">
        <v>11</v>
      </c>
      <c r="F44" s="56"/>
      <c r="G44" s="56">
        <v>161183</v>
      </c>
    </row>
    <row r="45" spans="1:7">
      <c r="A45" s="56"/>
      <c r="B45" s="56"/>
      <c r="C45" s="56" t="s">
        <v>822</v>
      </c>
      <c r="D45" s="56"/>
      <c r="E45" s="56"/>
      <c r="F45" s="56"/>
      <c r="G45" s="56"/>
    </row>
    <row r="46" spans="1:7">
      <c r="A46" s="57">
        <v>45156</v>
      </c>
      <c r="B46" s="56" t="s">
        <v>807</v>
      </c>
      <c r="C46" s="56" t="s">
        <v>801</v>
      </c>
      <c r="D46" s="56" t="s">
        <v>802</v>
      </c>
      <c r="E46" s="56">
        <v>12</v>
      </c>
      <c r="F46" s="56"/>
      <c r="G46" s="56">
        <v>382935</v>
      </c>
    </row>
    <row r="47" spans="1:7">
      <c r="A47" s="56"/>
      <c r="B47" s="56"/>
      <c r="C47" s="56" t="s">
        <v>823</v>
      </c>
      <c r="D47" s="56"/>
      <c r="E47" s="56"/>
      <c r="F47" s="56"/>
      <c r="G47" s="56"/>
    </row>
    <row r="48" spans="1:7">
      <c r="A48" s="57">
        <v>45320</v>
      </c>
      <c r="B48" s="56" t="s">
        <v>807</v>
      </c>
      <c r="C48" s="56" t="s">
        <v>808</v>
      </c>
      <c r="D48" s="56" t="s">
        <v>809</v>
      </c>
      <c r="E48" s="56">
        <v>4</v>
      </c>
      <c r="F48" s="56"/>
      <c r="G48" s="56">
        <v>500000</v>
      </c>
    </row>
    <row r="49" spans="1:7">
      <c r="A49" s="57">
        <v>45382</v>
      </c>
      <c r="B49" s="56" t="s">
        <v>807</v>
      </c>
      <c r="C49" s="56" t="s">
        <v>801</v>
      </c>
      <c r="D49" s="56" t="s">
        <v>802</v>
      </c>
      <c r="E49" s="56">
        <v>13</v>
      </c>
      <c r="F49" s="56"/>
      <c r="G49" s="56">
        <v>338120</v>
      </c>
    </row>
    <row r="50" spans="1:7">
      <c r="A50" s="57">
        <v>45382</v>
      </c>
      <c r="B50" s="56" t="s">
        <v>807</v>
      </c>
      <c r="C50" s="56" t="s">
        <v>801</v>
      </c>
      <c r="D50" s="56" t="s">
        <v>802</v>
      </c>
      <c r="E50" s="56">
        <v>14</v>
      </c>
      <c r="F50" s="56"/>
      <c r="G50" s="56">
        <v>398341.75</v>
      </c>
    </row>
    <row r="51" spans="1:7">
      <c r="A51" s="56"/>
      <c r="B51" s="56"/>
      <c r="C51" s="56" t="s">
        <v>824</v>
      </c>
      <c r="D51" s="56"/>
      <c r="E51" s="56"/>
      <c r="F51" s="56"/>
      <c r="G51" s="56"/>
    </row>
    <row r="52" spans="1:7">
      <c r="A52" s="57">
        <v>45413</v>
      </c>
      <c r="B52" s="56" t="s">
        <v>807</v>
      </c>
      <c r="C52" s="56" t="s">
        <v>801</v>
      </c>
      <c r="D52" s="56" t="s">
        <v>802</v>
      </c>
      <c r="E52" s="56">
        <v>1</v>
      </c>
      <c r="F52" s="56"/>
      <c r="G52" s="56">
        <v>93553.78</v>
      </c>
    </row>
    <row r="53" spans="1:7">
      <c r="A53" s="56"/>
      <c r="B53" s="56"/>
      <c r="C53" s="56" t="s">
        <v>825</v>
      </c>
      <c r="D53" s="56"/>
      <c r="E53" s="56"/>
      <c r="F53" s="56"/>
      <c r="G53" s="56"/>
    </row>
    <row r="54" spans="1:7">
      <c r="A54" s="57">
        <v>45461</v>
      </c>
      <c r="B54" s="56" t="s">
        <v>807</v>
      </c>
      <c r="C54" s="56" t="s">
        <v>808</v>
      </c>
      <c r="D54" s="56" t="s">
        <v>809</v>
      </c>
      <c r="E54" s="56">
        <v>1</v>
      </c>
      <c r="F54" s="56"/>
      <c r="G54" s="56">
        <v>500000</v>
      </c>
    </row>
    <row r="55" spans="1:7">
      <c r="A55" s="57">
        <v>45525</v>
      </c>
      <c r="B55" s="56" t="s">
        <v>807</v>
      </c>
      <c r="C55" s="56" t="s">
        <v>826</v>
      </c>
      <c r="D55" s="56" t="s">
        <v>809</v>
      </c>
      <c r="E55" s="56">
        <v>2</v>
      </c>
      <c r="F55" s="56"/>
      <c r="G55" s="56">
        <v>100000</v>
      </c>
    </row>
    <row r="56" spans="1:7">
      <c r="A56" s="57">
        <v>45537</v>
      </c>
      <c r="B56" s="56" t="s">
        <v>807</v>
      </c>
      <c r="C56" s="56" t="s">
        <v>826</v>
      </c>
      <c r="D56" s="56" t="s">
        <v>809</v>
      </c>
      <c r="E56" s="56">
        <v>3</v>
      </c>
      <c r="F56" s="56"/>
      <c r="G56" s="56">
        <v>400000</v>
      </c>
    </row>
    <row r="57" ht="15.75" spans="1:7">
      <c r="A57" s="58">
        <v>45544</v>
      </c>
      <c r="B57" s="59" t="s">
        <v>807</v>
      </c>
      <c r="C57" s="59" t="s">
        <v>826</v>
      </c>
      <c r="D57" s="59" t="s">
        <v>809</v>
      </c>
      <c r="E57" s="59">
        <v>4</v>
      </c>
      <c r="F57" s="59"/>
      <c r="G57" s="59">
        <v>300000</v>
      </c>
    </row>
    <row r="58" ht="15.75" spans="1:7">
      <c r="A58" s="15" t="s">
        <v>827</v>
      </c>
      <c r="B58" s="40"/>
      <c r="C58" s="40"/>
      <c r="D58" s="40"/>
      <c r="E58" s="40"/>
      <c r="F58" s="52">
        <f>SUM(F6:F57)</f>
        <v>5127333.32</v>
      </c>
      <c r="G58" s="53">
        <f>SUM(G6:G57)</f>
        <v>4349133.53</v>
      </c>
    </row>
    <row r="59" ht="15.75" spans="1:7">
      <c r="A59" s="60" t="s">
        <v>828</v>
      </c>
      <c r="B59" s="61"/>
      <c r="C59" s="61"/>
      <c r="D59" s="61"/>
      <c r="E59" s="61"/>
      <c r="F59" s="61"/>
      <c r="G59" s="62">
        <f>F58-G58</f>
        <v>778199.790000001</v>
      </c>
    </row>
  </sheetData>
  <mergeCells count="6">
    <mergeCell ref="A1:G1"/>
    <mergeCell ref="A2:G2"/>
    <mergeCell ref="A3:G3"/>
    <mergeCell ref="A4:G4"/>
    <mergeCell ref="A58:E58"/>
    <mergeCell ref="A59:F5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1013"/>
  <sheetViews>
    <sheetView tabSelected="1" topLeftCell="A522" workbookViewId="0">
      <selection activeCell="N777" sqref="N777"/>
    </sheetView>
  </sheetViews>
  <sheetFormatPr defaultColWidth="9" defaultRowHeight="15" outlineLevelCol="7"/>
  <cols>
    <col min="2" max="2" width="10.1428571428571" customWidth="1"/>
    <col min="3" max="3" width="5.28571428571429" customWidth="1"/>
    <col min="4" max="4" width="35.2857142857143" customWidth="1"/>
    <col min="5" max="5" width="9" customWidth="1"/>
    <col min="6" max="6" width="7.85714285714286" customWidth="1"/>
    <col min="7" max="7" width="12" customWidth="1"/>
    <col min="8" max="8" width="11" customWidth="1"/>
  </cols>
  <sheetData>
    <row r="2" spans="2:8">
      <c r="B2" s="31" t="s">
        <v>791</v>
      </c>
      <c r="C2" s="31"/>
      <c r="D2" s="31"/>
      <c r="E2" s="31"/>
      <c r="F2" s="31"/>
      <c r="G2" s="31"/>
      <c r="H2" s="31"/>
    </row>
    <row r="3" spans="2:8">
      <c r="B3" s="31" t="s">
        <v>829</v>
      </c>
      <c r="C3" s="31"/>
      <c r="D3" s="31"/>
      <c r="E3" s="31"/>
      <c r="F3" s="31"/>
      <c r="G3" s="31"/>
      <c r="H3" s="31"/>
    </row>
    <row r="4" spans="2:8">
      <c r="B4" s="31" t="s">
        <v>793</v>
      </c>
      <c r="C4" s="31"/>
      <c r="D4" s="31"/>
      <c r="E4" s="31"/>
      <c r="F4" s="31"/>
      <c r="G4" s="31"/>
      <c r="H4" s="31"/>
    </row>
    <row r="5" ht="15.75" spans="2:8">
      <c r="B5" s="31" t="s">
        <v>794</v>
      </c>
      <c r="C5" s="31"/>
      <c r="D5" s="31"/>
      <c r="E5" s="31"/>
      <c r="F5" s="31"/>
      <c r="G5" s="31"/>
      <c r="H5" s="31"/>
    </row>
    <row r="6" ht="15.75" spans="2:8">
      <c r="B6" s="25" t="s">
        <v>795</v>
      </c>
      <c r="C6" s="32" t="s">
        <v>3</v>
      </c>
      <c r="D6" s="32" t="s">
        <v>797</v>
      </c>
      <c r="E6" s="32" t="s">
        <v>798</v>
      </c>
      <c r="F6" s="32" t="s">
        <v>799</v>
      </c>
      <c r="G6" s="32" t="s">
        <v>550</v>
      </c>
      <c r="H6" s="33" t="s">
        <v>551</v>
      </c>
    </row>
    <row r="7" spans="2:8">
      <c r="B7" s="34">
        <v>44699</v>
      </c>
      <c r="C7" s="35" t="s">
        <v>800</v>
      </c>
      <c r="D7" s="35" t="s">
        <v>830</v>
      </c>
      <c r="E7" s="35" t="s">
        <v>831</v>
      </c>
      <c r="F7" s="35">
        <v>1433</v>
      </c>
      <c r="G7" s="35">
        <v>83769</v>
      </c>
      <c r="H7" s="35"/>
    </row>
    <row r="8" spans="2:8">
      <c r="B8" s="36">
        <v>44700</v>
      </c>
      <c r="C8" s="37" t="s">
        <v>800</v>
      </c>
      <c r="D8" s="37" t="s">
        <v>830</v>
      </c>
      <c r="E8" s="37" t="s">
        <v>831</v>
      </c>
      <c r="F8" s="37">
        <v>1459</v>
      </c>
      <c r="G8" s="37">
        <v>32986</v>
      </c>
      <c r="H8" s="37"/>
    </row>
    <row r="9" spans="2:8">
      <c r="B9" s="36">
        <v>44701</v>
      </c>
      <c r="C9" s="37" t="s">
        <v>800</v>
      </c>
      <c r="D9" s="37" t="s">
        <v>830</v>
      </c>
      <c r="E9" s="37" t="s">
        <v>831</v>
      </c>
      <c r="F9" s="37">
        <v>1493</v>
      </c>
      <c r="G9" s="37">
        <v>43744</v>
      </c>
      <c r="H9" s="37"/>
    </row>
    <row r="10" spans="2:8">
      <c r="B10" s="36">
        <v>44702</v>
      </c>
      <c r="C10" s="37" t="s">
        <v>800</v>
      </c>
      <c r="D10" s="37" t="s">
        <v>830</v>
      </c>
      <c r="E10" s="37" t="s">
        <v>831</v>
      </c>
      <c r="F10" s="37">
        <v>1518</v>
      </c>
      <c r="G10" s="37">
        <v>68271</v>
      </c>
      <c r="H10" s="37"/>
    </row>
    <row r="11" spans="2:8">
      <c r="B11" s="36">
        <v>44703</v>
      </c>
      <c r="C11" s="37" t="s">
        <v>800</v>
      </c>
      <c r="D11" s="37" t="s">
        <v>830</v>
      </c>
      <c r="E11" s="37" t="s">
        <v>831</v>
      </c>
      <c r="F11" s="37">
        <v>1545</v>
      </c>
      <c r="G11" s="37">
        <v>45557</v>
      </c>
      <c r="H11" s="37"/>
    </row>
    <row r="12" spans="2:8">
      <c r="B12" s="36">
        <v>44704</v>
      </c>
      <c r="C12" s="37" t="s">
        <v>800</v>
      </c>
      <c r="D12" s="37" t="s">
        <v>830</v>
      </c>
      <c r="E12" s="37" t="s">
        <v>831</v>
      </c>
      <c r="F12" s="37">
        <v>1579</v>
      </c>
      <c r="G12" s="37">
        <v>32281</v>
      </c>
      <c r="H12" s="37"/>
    </row>
    <row r="13" spans="2:8">
      <c r="B13" s="36">
        <v>44704</v>
      </c>
      <c r="C13" s="37" t="s">
        <v>807</v>
      </c>
      <c r="D13" s="37" t="s">
        <v>826</v>
      </c>
      <c r="E13" s="37" t="s">
        <v>832</v>
      </c>
      <c r="F13" s="37">
        <v>711</v>
      </c>
      <c r="G13" s="37"/>
      <c r="H13" s="37">
        <v>160499</v>
      </c>
    </row>
    <row r="14" spans="2:8">
      <c r="B14" s="36">
        <v>44705</v>
      </c>
      <c r="C14" s="37" t="s">
        <v>807</v>
      </c>
      <c r="D14" s="37" t="s">
        <v>826</v>
      </c>
      <c r="E14" s="37" t="s">
        <v>832</v>
      </c>
      <c r="F14" s="37">
        <v>722</v>
      </c>
      <c r="G14" s="37"/>
      <c r="H14" s="37">
        <v>77838</v>
      </c>
    </row>
    <row r="15" spans="2:8">
      <c r="B15" s="36">
        <v>44705</v>
      </c>
      <c r="C15" s="37" t="s">
        <v>800</v>
      </c>
      <c r="D15" s="37" t="s">
        <v>830</v>
      </c>
      <c r="E15" s="37" t="s">
        <v>831</v>
      </c>
      <c r="F15" s="37">
        <v>1609</v>
      </c>
      <c r="G15" s="37">
        <v>42754</v>
      </c>
      <c r="H15" s="37"/>
    </row>
    <row r="16" spans="2:8">
      <c r="B16" s="36">
        <v>44706</v>
      </c>
      <c r="C16" s="37" t="s">
        <v>800</v>
      </c>
      <c r="D16" s="37" t="s">
        <v>830</v>
      </c>
      <c r="E16" s="37" t="s">
        <v>831</v>
      </c>
      <c r="F16" s="37">
        <v>1639</v>
      </c>
      <c r="G16" s="37">
        <v>63127</v>
      </c>
      <c r="H16" s="37"/>
    </row>
    <row r="17" spans="2:8">
      <c r="B17" s="36">
        <v>44706</v>
      </c>
      <c r="C17" s="37" t="s">
        <v>807</v>
      </c>
      <c r="D17" s="37" t="s">
        <v>826</v>
      </c>
      <c r="E17" s="37" t="s">
        <v>832</v>
      </c>
      <c r="F17" s="37">
        <v>735</v>
      </c>
      <c r="G17" s="37"/>
      <c r="H17" s="37">
        <v>68271</v>
      </c>
    </row>
    <row r="18" spans="2:8">
      <c r="B18" s="36">
        <v>44707</v>
      </c>
      <c r="C18" s="37" t="s">
        <v>807</v>
      </c>
      <c r="D18" s="37" t="s">
        <v>826</v>
      </c>
      <c r="E18" s="37" t="s">
        <v>832</v>
      </c>
      <c r="F18" s="37">
        <v>751</v>
      </c>
      <c r="G18" s="37"/>
      <c r="H18" s="37">
        <v>105881</v>
      </c>
    </row>
    <row r="19" spans="2:8">
      <c r="B19" s="36">
        <v>44707</v>
      </c>
      <c r="C19" s="37" t="s">
        <v>800</v>
      </c>
      <c r="D19" s="37" t="s">
        <v>830</v>
      </c>
      <c r="E19" s="37" t="s">
        <v>831</v>
      </c>
      <c r="F19" s="37">
        <v>1671</v>
      </c>
      <c r="G19" s="37">
        <v>44446</v>
      </c>
      <c r="H19" s="37"/>
    </row>
    <row r="20" spans="2:8">
      <c r="B20" s="36">
        <v>44708</v>
      </c>
      <c r="C20" s="37" t="s">
        <v>800</v>
      </c>
      <c r="D20" s="37" t="s">
        <v>830</v>
      </c>
      <c r="E20" s="37" t="s">
        <v>831</v>
      </c>
      <c r="F20" s="37">
        <v>1702</v>
      </c>
      <c r="G20" s="37">
        <v>61050</v>
      </c>
      <c r="H20" s="37"/>
    </row>
    <row r="21" spans="2:8">
      <c r="B21" s="36">
        <v>44709</v>
      </c>
      <c r="C21" s="37" t="s">
        <v>800</v>
      </c>
      <c r="D21" s="37" t="s">
        <v>830</v>
      </c>
      <c r="E21" s="37" t="s">
        <v>831</v>
      </c>
      <c r="F21" s="37">
        <v>1734</v>
      </c>
      <c r="G21" s="37">
        <v>72374</v>
      </c>
      <c r="H21" s="37"/>
    </row>
    <row r="22" spans="2:8">
      <c r="B22" s="36">
        <v>44710</v>
      </c>
      <c r="C22" s="37" t="s">
        <v>800</v>
      </c>
      <c r="D22" s="37" t="s">
        <v>830</v>
      </c>
      <c r="E22" s="37" t="s">
        <v>831</v>
      </c>
      <c r="F22" s="37">
        <v>1764</v>
      </c>
      <c r="G22" s="37">
        <v>87164</v>
      </c>
      <c r="H22" s="37"/>
    </row>
    <row r="23" spans="2:8">
      <c r="B23" s="36">
        <v>44711</v>
      </c>
      <c r="C23" s="37" t="s">
        <v>807</v>
      </c>
      <c r="D23" s="37" t="s">
        <v>826</v>
      </c>
      <c r="E23" s="37" t="s">
        <v>832</v>
      </c>
      <c r="F23" s="37">
        <v>803</v>
      </c>
      <c r="G23" s="37"/>
      <c r="H23" s="37">
        <v>265034</v>
      </c>
    </row>
    <row r="24" spans="2:8">
      <c r="B24" s="36">
        <v>44711</v>
      </c>
      <c r="C24" s="37" t="s">
        <v>800</v>
      </c>
      <c r="D24" s="37" t="s">
        <v>830</v>
      </c>
      <c r="E24" s="37" t="s">
        <v>831</v>
      </c>
      <c r="F24" s="37">
        <v>1796</v>
      </c>
      <c r="G24" s="37">
        <v>35107</v>
      </c>
      <c r="H24" s="37"/>
    </row>
    <row r="25" spans="2:8">
      <c r="B25" s="36">
        <v>44712</v>
      </c>
      <c r="C25" s="37" t="s">
        <v>807</v>
      </c>
      <c r="D25" s="37" t="s">
        <v>826</v>
      </c>
      <c r="E25" s="37" t="s">
        <v>832</v>
      </c>
      <c r="F25" s="37">
        <v>831</v>
      </c>
      <c r="G25" s="37"/>
      <c r="H25" s="37">
        <v>35107</v>
      </c>
    </row>
    <row r="26" spans="2:8">
      <c r="B26" s="36">
        <v>44712</v>
      </c>
      <c r="C26" s="37" t="s">
        <v>800</v>
      </c>
      <c r="D26" s="37" t="s">
        <v>830</v>
      </c>
      <c r="E26" s="37" t="s">
        <v>831</v>
      </c>
      <c r="F26" s="37">
        <v>1829</v>
      </c>
      <c r="G26" s="37">
        <v>45496</v>
      </c>
      <c r="H26" s="37"/>
    </row>
    <row r="27" spans="2:8">
      <c r="B27" s="36">
        <v>44713</v>
      </c>
      <c r="C27" s="37" t="s">
        <v>800</v>
      </c>
      <c r="D27" s="37" t="s">
        <v>830</v>
      </c>
      <c r="E27" s="37" t="s">
        <v>831</v>
      </c>
      <c r="F27" s="37">
        <v>1859</v>
      </c>
      <c r="G27" s="37">
        <v>50536</v>
      </c>
      <c r="H27" s="37"/>
    </row>
    <row r="28" spans="2:8">
      <c r="B28" s="36">
        <v>44714</v>
      </c>
      <c r="C28" s="37" t="s">
        <v>800</v>
      </c>
      <c r="D28" s="37" t="s">
        <v>830</v>
      </c>
      <c r="E28" s="37" t="s">
        <v>831</v>
      </c>
      <c r="F28" s="37">
        <v>1890</v>
      </c>
      <c r="G28" s="37">
        <v>56163</v>
      </c>
      <c r="H28" s="37"/>
    </row>
    <row r="29" spans="2:8">
      <c r="B29" s="36">
        <v>44714</v>
      </c>
      <c r="C29" s="37" t="s">
        <v>807</v>
      </c>
      <c r="D29" s="37" t="s">
        <v>826</v>
      </c>
      <c r="E29" s="37" t="s">
        <v>832</v>
      </c>
      <c r="F29" s="37">
        <v>858</v>
      </c>
      <c r="G29" s="37"/>
      <c r="H29" s="37">
        <v>45496</v>
      </c>
    </row>
    <row r="30" spans="2:8">
      <c r="B30" s="36">
        <v>44715</v>
      </c>
      <c r="C30" s="37" t="s">
        <v>807</v>
      </c>
      <c r="D30" s="37" t="s">
        <v>826</v>
      </c>
      <c r="E30" s="37" t="s">
        <v>832</v>
      </c>
      <c r="F30" s="37">
        <v>878</v>
      </c>
      <c r="G30" s="37"/>
      <c r="H30" s="37">
        <v>106699</v>
      </c>
    </row>
    <row r="31" spans="2:8">
      <c r="B31" s="36">
        <v>44715</v>
      </c>
      <c r="C31" s="37" t="s">
        <v>800</v>
      </c>
      <c r="D31" s="37" t="s">
        <v>830</v>
      </c>
      <c r="E31" s="37" t="s">
        <v>831</v>
      </c>
      <c r="F31" s="37">
        <v>1920</v>
      </c>
      <c r="G31" s="37">
        <v>89692</v>
      </c>
      <c r="H31" s="37"/>
    </row>
    <row r="32" spans="2:8">
      <c r="B32" s="36">
        <v>44716</v>
      </c>
      <c r="C32" s="37" t="s">
        <v>807</v>
      </c>
      <c r="D32" s="37" t="s">
        <v>826</v>
      </c>
      <c r="E32" s="37" t="s">
        <v>832</v>
      </c>
      <c r="F32" s="37">
        <v>889</v>
      </c>
      <c r="G32" s="37"/>
      <c r="H32" s="37">
        <v>89692</v>
      </c>
    </row>
    <row r="33" spans="2:8">
      <c r="B33" s="36">
        <v>44716</v>
      </c>
      <c r="C33" s="37" t="s">
        <v>800</v>
      </c>
      <c r="D33" s="37" t="s">
        <v>830</v>
      </c>
      <c r="E33" s="37" t="s">
        <v>831</v>
      </c>
      <c r="F33" s="37">
        <v>1952</v>
      </c>
      <c r="G33" s="37">
        <v>75690</v>
      </c>
      <c r="H33" s="37"/>
    </row>
    <row r="34" spans="2:8">
      <c r="B34" s="36">
        <v>44717</v>
      </c>
      <c r="C34" s="37" t="s">
        <v>800</v>
      </c>
      <c r="D34" s="37" t="s">
        <v>830</v>
      </c>
      <c r="E34" s="37" t="s">
        <v>831</v>
      </c>
      <c r="F34" s="37">
        <v>1982</v>
      </c>
      <c r="G34" s="37">
        <v>71467</v>
      </c>
      <c r="H34" s="37"/>
    </row>
    <row r="35" spans="2:8">
      <c r="B35" s="36">
        <v>44718</v>
      </c>
      <c r="C35" s="37" t="s">
        <v>807</v>
      </c>
      <c r="D35" s="37" t="s">
        <v>826</v>
      </c>
      <c r="E35" s="37" t="s">
        <v>832</v>
      </c>
      <c r="F35" s="37">
        <v>909</v>
      </c>
      <c r="G35" s="37"/>
      <c r="H35" s="37">
        <v>147157</v>
      </c>
    </row>
    <row r="36" spans="2:8">
      <c r="B36" s="36">
        <v>44718</v>
      </c>
      <c r="C36" s="37" t="s">
        <v>800</v>
      </c>
      <c r="D36" s="37" t="s">
        <v>830</v>
      </c>
      <c r="E36" s="37" t="s">
        <v>831</v>
      </c>
      <c r="F36" s="37">
        <v>2032</v>
      </c>
      <c r="G36" s="37">
        <v>68401</v>
      </c>
      <c r="H36" s="37"/>
    </row>
    <row r="37" spans="2:8">
      <c r="B37" s="36">
        <v>44719</v>
      </c>
      <c r="C37" s="37" t="s">
        <v>807</v>
      </c>
      <c r="D37" s="37" t="s">
        <v>826</v>
      </c>
      <c r="E37" s="37" t="s">
        <v>832</v>
      </c>
      <c r="F37" s="37">
        <v>933</v>
      </c>
      <c r="G37" s="37"/>
      <c r="H37" s="37">
        <v>68401</v>
      </c>
    </row>
    <row r="38" spans="2:8">
      <c r="B38" s="36">
        <v>44719</v>
      </c>
      <c r="C38" s="37" t="s">
        <v>800</v>
      </c>
      <c r="D38" s="37" t="s">
        <v>830</v>
      </c>
      <c r="E38" s="37" t="s">
        <v>831</v>
      </c>
      <c r="F38" s="37">
        <v>2068</v>
      </c>
      <c r="G38" s="37">
        <v>69162</v>
      </c>
      <c r="H38" s="37"/>
    </row>
    <row r="39" spans="2:8">
      <c r="B39" s="36">
        <v>44720</v>
      </c>
      <c r="C39" s="37" t="s">
        <v>800</v>
      </c>
      <c r="D39" s="37" t="s">
        <v>830</v>
      </c>
      <c r="E39" s="37" t="s">
        <v>831</v>
      </c>
      <c r="F39" s="37">
        <v>2100</v>
      </c>
      <c r="G39" s="37">
        <v>57856</v>
      </c>
      <c r="H39" s="37"/>
    </row>
    <row r="40" spans="2:8">
      <c r="B40" s="36">
        <v>44721</v>
      </c>
      <c r="C40" s="37" t="s">
        <v>800</v>
      </c>
      <c r="D40" s="37" t="s">
        <v>830</v>
      </c>
      <c r="E40" s="37" t="s">
        <v>831</v>
      </c>
      <c r="F40" s="37">
        <v>2133</v>
      </c>
      <c r="G40" s="37">
        <v>63089</v>
      </c>
      <c r="H40" s="37"/>
    </row>
    <row r="41" spans="2:8">
      <c r="B41" s="36">
        <v>44722</v>
      </c>
      <c r="C41" s="37" t="s">
        <v>807</v>
      </c>
      <c r="D41" s="37" t="s">
        <v>826</v>
      </c>
      <c r="E41" s="37" t="s">
        <v>832</v>
      </c>
      <c r="F41" s="37">
        <v>968</v>
      </c>
      <c r="G41" s="37"/>
      <c r="H41" s="37">
        <v>127018</v>
      </c>
    </row>
    <row r="42" spans="2:8">
      <c r="B42" s="36">
        <v>44722</v>
      </c>
      <c r="C42" s="37" t="s">
        <v>800</v>
      </c>
      <c r="D42" s="37" t="s">
        <v>830</v>
      </c>
      <c r="E42" s="37" t="s">
        <v>831</v>
      </c>
      <c r="F42" s="37">
        <v>2166</v>
      </c>
      <c r="G42" s="37">
        <v>64971</v>
      </c>
      <c r="H42" s="37"/>
    </row>
    <row r="43" spans="2:8">
      <c r="B43" s="36">
        <v>44723</v>
      </c>
      <c r="C43" s="37" t="s">
        <v>800</v>
      </c>
      <c r="D43" s="37" t="s">
        <v>830</v>
      </c>
      <c r="E43" s="37" t="s">
        <v>831</v>
      </c>
      <c r="F43" s="37">
        <v>2197</v>
      </c>
      <c r="G43" s="37">
        <v>71898</v>
      </c>
      <c r="H43" s="37"/>
    </row>
    <row r="44" spans="2:8">
      <c r="B44" s="36">
        <v>44724</v>
      </c>
      <c r="C44" s="37" t="s">
        <v>800</v>
      </c>
      <c r="D44" s="37" t="s">
        <v>830</v>
      </c>
      <c r="E44" s="37" t="s">
        <v>831</v>
      </c>
      <c r="F44" s="37">
        <v>2226</v>
      </c>
      <c r="G44" s="37">
        <v>60600</v>
      </c>
      <c r="H44" s="37"/>
    </row>
    <row r="45" spans="2:8">
      <c r="B45" s="36">
        <v>44725</v>
      </c>
      <c r="C45" s="37" t="s">
        <v>807</v>
      </c>
      <c r="D45" s="37" t="s">
        <v>826</v>
      </c>
      <c r="E45" s="37" t="s">
        <v>832</v>
      </c>
      <c r="F45" s="37">
        <v>984</v>
      </c>
      <c r="G45" s="37"/>
      <c r="H45" s="37">
        <v>128060</v>
      </c>
    </row>
    <row r="46" spans="2:8">
      <c r="B46" s="36">
        <v>44725</v>
      </c>
      <c r="C46" s="37" t="s">
        <v>800</v>
      </c>
      <c r="D46" s="37" t="s">
        <v>830</v>
      </c>
      <c r="E46" s="37" t="s">
        <v>831</v>
      </c>
      <c r="F46" s="37">
        <v>2257</v>
      </c>
      <c r="G46" s="37">
        <v>61291</v>
      </c>
      <c r="H46" s="37"/>
    </row>
    <row r="47" spans="2:8">
      <c r="B47" s="36">
        <v>44726</v>
      </c>
      <c r="C47" s="37" t="s">
        <v>807</v>
      </c>
      <c r="D47" s="37" t="s">
        <v>826</v>
      </c>
      <c r="E47" s="37" t="s">
        <v>832</v>
      </c>
      <c r="F47" s="37">
        <v>1014</v>
      </c>
      <c r="G47" s="37"/>
      <c r="H47" s="37">
        <v>193789</v>
      </c>
    </row>
    <row r="48" spans="2:8">
      <c r="B48" s="36">
        <v>44726</v>
      </c>
      <c r="C48" s="37" t="s">
        <v>800</v>
      </c>
      <c r="D48" s="37" t="s">
        <v>830</v>
      </c>
      <c r="E48" s="37" t="s">
        <v>831</v>
      </c>
      <c r="F48" s="37">
        <v>2288</v>
      </c>
      <c r="G48" s="37">
        <v>36308</v>
      </c>
      <c r="H48" s="37"/>
    </row>
    <row r="49" spans="2:8">
      <c r="B49" s="36">
        <v>44727</v>
      </c>
      <c r="C49" s="37" t="s">
        <v>807</v>
      </c>
      <c r="D49" s="37" t="s">
        <v>826</v>
      </c>
      <c r="E49" s="37" t="s">
        <v>832</v>
      </c>
      <c r="F49" s="37">
        <v>1040</v>
      </c>
      <c r="G49" s="37"/>
      <c r="H49" s="37">
        <v>36308</v>
      </c>
    </row>
    <row r="50" spans="2:8">
      <c r="B50" s="36">
        <v>44727</v>
      </c>
      <c r="C50" s="37" t="s">
        <v>800</v>
      </c>
      <c r="D50" s="37" t="s">
        <v>830</v>
      </c>
      <c r="E50" s="37" t="s">
        <v>831</v>
      </c>
      <c r="F50" s="37">
        <v>2321</v>
      </c>
      <c r="G50" s="37">
        <v>56014</v>
      </c>
      <c r="H50" s="37"/>
    </row>
    <row r="51" spans="2:8">
      <c r="B51" s="36">
        <v>44728</v>
      </c>
      <c r="C51" s="37" t="s">
        <v>800</v>
      </c>
      <c r="D51" s="37" t="s">
        <v>830</v>
      </c>
      <c r="E51" s="37" t="s">
        <v>831</v>
      </c>
      <c r="F51" s="37">
        <v>2360</v>
      </c>
      <c r="G51" s="37">
        <v>38895</v>
      </c>
      <c r="H51" s="37"/>
    </row>
    <row r="52" spans="2:8">
      <c r="B52" s="36">
        <v>44729</v>
      </c>
      <c r="C52" s="37" t="s">
        <v>800</v>
      </c>
      <c r="D52" s="37" t="s">
        <v>830</v>
      </c>
      <c r="E52" s="37" t="s">
        <v>831</v>
      </c>
      <c r="F52" s="37">
        <v>2390</v>
      </c>
      <c r="G52" s="37">
        <v>40053</v>
      </c>
      <c r="H52" s="37"/>
    </row>
    <row r="53" spans="2:8">
      <c r="B53" s="36">
        <v>44729</v>
      </c>
      <c r="C53" s="37" t="s">
        <v>807</v>
      </c>
      <c r="D53" s="37" t="s">
        <v>826</v>
      </c>
      <c r="E53" s="37" t="s">
        <v>832</v>
      </c>
      <c r="F53" s="37">
        <v>1083</v>
      </c>
      <c r="G53" s="37"/>
      <c r="H53" s="37">
        <v>56014</v>
      </c>
    </row>
    <row r="54" spans="2:8">
      <c r="B54" s="36">
        <v>44730</v>
      </c>
      <c r="C54" s="37" t="s">
        <v>800</v>
      </c>
      <c r="D54" s="37" t="s">
        <v>830</v>
      </c>
      <c r="E54" s="37" t="s">
        <v>831</v>
      </c>
      <c r="F54" s="37">
        <v>2415</v>
      </c>
      <c r="G54" s="37">
        <v>68779</v>
      </c>
      <c r="H54" s="37"/>
    </row>
    <row r="55" spans="2:8">
      <c r="B55" s="36">
        <v>44731</v>
      </c>
      <c r="C55" s="37" t="s">
        <v>800</v>
      </c>
      <c r="D55" s="37" t="s">
        <v>830</v>
      </c>
      <c r="E55" s="37" t="s">
        <v>831</v>
      </c>
      <c r="F55" s="37">
        <v>2444</v>
      </c>
      <c r="G55" s="37">
        <v>80066</v>
      </c>
      <c r="H55" s="37"/>
    </row>
    <row r="56" spans="2:8">
      <c r="B56" s="36">
        <v>44732</v>
      </c>
      <c r="C56" s="37" t="s">
        <v>800</v>
      </c>
      <c r="D56" s="37" t="s">
        <v>830</v>
      </c>
      <c r="E56" s="37" t="s">
        <v>831</v>
      </c>
      <c r="F56" s="37">
        <v>2477</v>
      </c>
      <c r="G56" s="37">
        <v>46901</v>
      </c>
      <c r="H56" s="37"/>
    </row>
    <row r="57" spans="2:8">
      <c r="B57" s="36">
        <v>44733</v>
      </c>
      <c r="C57" s="37" t="s">
        <v>807</v>
      </c>
      <c r="D57" s="37" t="s">
        <v>826</v>
      </c>
      <c r="E57" s="37" t="s">
        <v>832</v>
      </c>
      <c r="F57" s="37">
        <v>1115</v>
      </c>
      <c r="G57" s="37"/>
      <c r="H57" s="37">
        <v>227793</v>
      </c>
    </row>
    <row r="58" spans="2:8">
      <c r="B58" s="36">
        <v>44733</v>
      </c>
      <c r="C58" s="37" t="s">
        <v>800</v>
      </c>
      <c r="D58" s="37" t="s">
        <v>830</v>
      </c>
      <c r="E58" s="37" t="s">
        <v>831</v>
      </c>
      <c r="F58" s="37">
        <v>2506</v>
      </c>
      <c r="G58" s="37">
        <v>42643</v>
      </c>
      <c r="H58" s="37"/>
    </row>
    <row r="59" spans="2:8">
      <c r="B59" s="36">
        <v>44734</v>
      </c>
      <c r="C59" s="37" t="s">
        <v>800</v>
      </c>
      <c r="D59" s="37" t="s">
        <v>830</v>
      </c>
      <c r="E59" s="37" t="s">
        <v>831</v>
      </c>
      <c r="F59" s="37">
        <v>2537</v>
      </c>
      <c r="G59" s="37">
        <v>29526</v>
      </c>
      <c r="H59" s="37"/>
    </row>
    <row r="60" spans="2:8">
      <c r="B60" s="36">
        <v>44735</v>
      </c>
      <c r="C60" s="37" t="s">
        <v>800</v>
      </c>
      <c r="D60" s="37" t="s">
        <v>830</v>
      </c>
      <c r="E60" s="37" t="s">
        <v>831</v>
      </c>
      <c r="F60" s="37">
        <v>2570</v>
      </c>
      <c r="G60" s="37">
        <v>56762</v>
      </c>
      <c r="H60" s="37"/>
    </row>
    <row r="61" spans="2:8">
      <c r="B61" s="36">
        <v>44736</v>
      </c>
      <c r="C61" s="37" t="s">
        <v>800</v>
      </c>
      <c r="D61" s="37" t="s">
        <v>830</v>
      </c>
      <c r="E61" s="37" t="s">
        <v>831</v>
      </c>
      <c r="F61" s="37">
        <v>2609</v>
      </c>
      <c r="G61" s="37">
        <v>28409</v>
      </c>
      <c r="H61" s="37"/>
    </row>
    <row r="62" spans="2:8">
      <c r="B62" s="36">
        <v>44737</v>
      </c>
      <c r="C62" s="37" t="s">
        <v>800</v>
      </c>
      <c r="D62" s="37" t="s">
        <v>830</v>
      </c>
      <c r="E62" s="37" t="s">
        <v>831</v>
      </c>
      <c r="F62" s="37">
        <v>2631</v>
      </c>
      <c r="G62" s="37">
        <v>47469</v>
      </c>
      <c r="H62" s="37"/>
    </row>
    <row r="63" spans="2:8">
      <c r="B63" s="36">
        <v>44738</v>
      </c>
      <c r="C63" s="37" t="s">
        <v>800</v>
      </c>
      <c r="D63" s="37" t="s">
        <v>830</v>
      </c>
      <c r="E63" s="37" t="s">
        <v>831</v>
      </c>
      <c r="F63" s="37">
        <v>2660</v>
      </c>
      <c r="G63" s="37">
        <v>52974</v>
      </c>
      <c r="H63" s="37"/>
    </row>
    <row r="64" spans="2:8">
      <c r="B64" s="36">
        <v>44739</v>
      </c>
      <c r="C64" s="37" t="s">
        <v>800</v>
      </c>
      <c r="D64" s="37" t="s">
        <v>830</v>
      </c>
      <c r="E64" s="37" t="s">
        <v>831</v>
      </c>
      <c r="F64" s="37">
        <v>2693</v>
      </c>
      <c r="G64" s="37">
        <v>35084</v>
      </c>
      <c r="H64" s="37"/>
    </row>
    <row r="65" spans="2:8">
      <c r="B65" s="36">
        <v>44740</v>
      </c>
      <c r="C65" s="37" t="s">
        <v>807</v>
      </c>
      <c r="D65" s="37" t="s">
        <v>826</v>
      </c>
      <c r="E65" s="37" t="s">
        <v>832</v>
      </c>
      <c r="F65" s="37">
        <v>1213</v>
      </c>
      <c r="G65" s="37"/>
      <c r="H65" s="37">
        <v>300000</v>
      </c>
    </row>
    <row r="66" spans="2:8">
      <c r="B66" s="36">
        <v>44740</v>
      </c>
      <c r="C66" s="37" t="s">
        <v>800</v>
      </c>
      <c r="D66" s="37" t="s">
        <v>830</v>
      </c>
      <c r="E66" s="37" t="s">
        <v>831</v>
      </c>
      <c r="F66" s="37">
        <v>2724</v>
      </c>
      <c r="G66" s="37">
        <v>27947</v>
      </c>
      <c r="H66" s="37"/>
    </row>
    <row r="67" spans="2:8">
      <c r="B67" s="36">
        <v>44741</v>
      </c>
      <c r="C67" s="37" t="s">
        <v>800</v>
      </c>
      <c r="D67" s="37" t="s">
        <v>830</v>
      </c>
      <c r="E67" s="37" t="s">
        <v>831</v>
      </c>
      <c r="F67" s="37">
        <v>2752</v>
      </c>
      <c r="G67" s="37">
        <v>38368</v>
      </c>
      <c r="H67" s="37"/>
    </row>
    <row r="68" spans="2:8">
      <c r="B68" s="36">
        <v>44742</v>
      </c>
      <c r="C68" s="37" t="s">
        <v>800</v>
      </c>
      <c r="D68" s="37" t="s">
        <v>830</v>
      </c>
      <c r="E68" s="37" t="s">
        <v>831</v>
      </c>
      <c r="F68" s="37">
        <v>2790</v>
      </c>
      <c r="G68" s="37">
        <v>30764</v>
      </c>
      <c r="H68" s="37"/>
    </row>
    <row r="69" spans="2:8">
      <c r="B69" s="36">
        <v>44743</v>
      </c>
      <c r="C69" s="37" t="s">
        <v>807</v>
      </c>
      <c r="D69" s="37" t="s">
        <v>826</v>
      </c>
      <c r="E69" s="37" t="s">
        <v>832</v>
      </c>
      <c r="F69" s="37">
        <v>1242</v>
      </c>
      <c r="G69" s="37"/>
      <c r="H69" s="37">
        <v>100000</v>
      </c>
    </row>
    <row r="70" spans="2:8">
      <c r="B70" s="36">
        <v>44743</v>
      </c>
      <c r="C70" s="37" t="s">
        <v>800</v>
      </c>
      <c r="D70" s="37" t="s">
        <v>830</v>
      </c>
      <c r="E70" s="37" t="s">
        <v>831</v>
      </c>
      <c r="F70" s="37">
        <v>2820</v>
      </c>
      <c r="G70" s="37">
        <v>38114</v>
      </c>
      <c r="H70" s="37"/>
    </row>
    <row r="71" spans="2:8">
      <c r="B71" s="36">
        <v>44744</v>
      </c>
      <c r="C71" s="37" t="s">
        <v>800</v>
      </c>
      <c r="D71" s="37" t="s">
        <v>830</v>
      </c>
      <c r="E71" s="37" t="s">
        <v>831</v>
      </c>
      <c r="F71" s="37">
        <v>2854</v>
      </c>
      <c r="G71" s="37">
        <v>84603</v>
      </c>
      <c r="H71" s="37"/>
    </row>
    <row r="72" spans="2:8">
      <c r="B72" s="36">
        <v>44745</v>
      </c>
      <c r="C72" s="37" t="s">
        <v>800</v>
      </c>
      <c r="D72" s="37" t="s">
        <v>830</v>
      </c>
      <c r="E72" s="37" t="s">
        <v>831</v>
      </c>
      <c r="F72" s="37">
        <v>2885</v>
      </c>
      <c r="G72" s="37">
        <v>96133</v>
      </c>
      <c r="H72" s="37"/>
    </row>
    <row r="73" spans="2:8">
      <c r="B73" s="36">
        <v>44746</v>
      </c>
      <c r="C73" s="37" t="s">
        <v>807</v>
      </c>
      <c r="D73" s="37" t="s">
        <v>826</v>
      </c>
      <c r="E73" s="37" t="s">
        <v>832</v>
      </c>
      <c r="F73" s="37">
        <v>1287</v>
      </c>
      <c r="G73" s="37"/>
      <c r="H73" s="37">
        <v>220613</v>
      </c>
    </row>
    <row r="74" spans="2:8">
      <c r="B74" s="36">
        <v>44746</v>
      </c>
      <c r="C74" s="37" t="s">
        <v>800</v>
      </c>
      <c r="D74" s="37" t="s">
        <v>830</v>
      </c>
      <c r="E74" s="37" t="s">
        <v>831</v>
      </c>
      <c r="F74" s="37">
        <v>2924</v>
      </c>
      <c r="G74" s="37">
        <v>52692</v>
      </c>
      <c r="H74" s="37"/>
    </row>
    <row r="75" spans="2:8">
      <c r="B75" s="36">
        <v>44747</v>
      </c>
      <c r="C75" s="37" t="s">
        <v>800</v>
      </c>
      <c r="D75" s="37" t="s">
        <v>830</v>
      </c>
      <c r="E75" s="37" t="s">
        <v>831</v>
      </c>
      <c r="F75" s="37">
        <v>2949</v>
      </c>
      <c r="G75" s="37">
        <v>32579</v>
      </c>
      <c r="H75" s="37"/>
    </row>
    <row r="76" spans="2:8">
      <c r="B76" s="36">
        <v>44748</v>
      </c>
      <c r="C76" s="37" t="s">
        <v>800</v>
      </c>
      <c r="D76" s="37" t="s">
        <v>830</v>
      </c>
      <c r="E76" s="37" t="s">
        <v>831</v>
      </c>
      <c r="F76" s="37">
        <v>2979</v>
      </c>
      <c r="G76" s="37">
        <v>45830</v>
      </c>
      <c r="H76" s="37"/>
    </row>
    <row r="77" spans="2:8">
      <c r="B77" s="36">
        <v>44749</v>
      </c>
      <c r="C77" s="37" t="s">
        <v>807</v>
      </c>
      <c r="D77" s="37" t="s">
        <v>826</v>
      </c>
      <c r="E77" s="37" t="s">
        <v>832</v>
      </c>
      <c r="F77" s="37">
        <v>1343</v>
      </c>
      <c r="G77" s="37"/>
      <c r="H77" s="37">
        <v>85271</v>
      </c>
    </row>
    <row r="78" spans="2:8">
      <c r="B78" s="36">
        <v>44749</v>
      </c>
      <c r="C78" s="37" t="s">
        <v>800</v>
      </c>
      <c r="D78" s="37" t="s">
        <v>830</v>
      </c>
      <c r="E78" s="37" t="s">
        <v>831</v>
      </c>
      <c r="F78" s="37">
        <v>3035</v>
      </c>
      <c r="G78" s="37">
        <v>35667</v>
      </c>
      <c r="H78" s="37"/>
    </row>
    <row r="79" spans="2:8">
      <c r="B79" s="36">
        <v>44750</v>
      </c>
      <c r="C79" s="37" t="s">
        <v>807</v>
      </c>
      <c r="D79" s="37" t="s">
        <v>826</v>
      </c>
      <c r="E79" s="37" t="s">
        <v>832</v>
      </c>
      <c r="F79" s="37">
        <v>1360</v>
      </c>
      <c r="G79" s="37"/>
      <c r="H79" s="37">
        <v>45830</v>
      </c>
    </row>
    <row r="80" spans="2:8">
      <c r="B80" s="36">
        <v>44750</v>
      </c>
      <c r="C80" s="37" t="s">
        <v>800</v>
      </c>
      <c r="D80" s="37" t="s">
        <v>830</v>
      </c>
      <c r="E80" s="37" t="s">
        <v>831</v>
      </c>
      <c r="F80" s="37">
        <v>3067</v>
      </c>
      <c r="G80" s="37">
        <v>45506</v>
      </c>
      <c r="H80" s="37"/>
    </row>
    <row r="81" spans="2:8">
      <c r="B81" s="36">
        <v>44751</v>
      </c>
      <c r="C81" s="37" t="s">
        <v>800</v>
      </c>
      <c r="D81" s="37" t="s">
        <v>830</v>
      </c>
      <c r="E81" s="37" t="s">
        <v>831</v>
      </c>
      <c r="F81" s="37">
        <v>3098</v>
      </c>
      <c r="G81" s="37">
        <v>103682</v>
      </c>
      <c r="H81" s="37"/>
    </row>
    <row r="82" spans="2:8">
      <c r="B82" s="36">
        <v>44752</v>
      </c>
      <c r="C82" s="37" t="s">
        <v>800</v>
      </c>
      <c r="D82" s="37" t="s">
        <v>830</v>
      </c>
      <c r="E82" s="37" t="s">
        <v>831</v>
      </c>
      <c r="F82" s="37">
        <v>3128</v>
      </c>
      <c r="G82" s="37">
        <v>82976</v>
      </c>
      <c r="H82" s="37"/>
    </row>
    <row r="83" spans="2:8">
      <c r="B83" s="36">
        <v>44753</v>
      </c>
      <c r="C83" s="37" t="s">
        <v>807</v>
      </c>
      <c r="D83" s="37" t="s">
        <v>826</v>
      </c>
      <c r="E83" s="37" t="s">
        <v>832</v>
      </c>
      <c r="F83" s="37">
        <v>1400</v>
      </c>
      <c r="G83" s="37"/>
      <c r="H83" s="37">
        <v>81173</v>
      </c>
    </row>
    <row r="84" spans="2:8">
      <c r="B84" s="36">
        <v>44753</v>
      </c>
      <c r="C84" s="37" t="s">
        <v>800</v>
      </c>
      <c r="D84" s="37" t="s">
        <v>830</v>
      </c>
      <c r="E84" s="37" t="s">
        <v>831</v>
      </c>
      <c r="F84" s="37">
        <v>3160</v>
      </c>
      <c r="G84" s="37">
        <v>50914</v>
      </c>
      <c r="H84" s="37"/>
    </row>
    <row r="85" spans="2:8">
      <c r="B85" s="36">
        <v>44754</v>
      </c>
      <c r="C85" s="37" t="s">
        <v>807</v>
      </c>
      <c r="D85" s="37" t="s">
        <v>826</v>
      </c>
      <c r="E85" s="37" t="s">
        <v>832</v>
      </c>
      <c r="F85" s="37">
        <v>1425</v>
      </c>
      <c r="G85" s="37"/>
      <c r="H85" s="37">
        <v>186658</v>
      </c>
    </row>
    <row r="86" spans="2:8">
      <c r="B86" s="36">
        <v>44754</v>
      </c>
      <c r="C86" s="37" t="s">
        <v>800</v>
      </c>
      <c r="D86" s="37" t="s">
        <v>830</v>
      </c>
      <c r="E86" s="37" t="s">
        <v>831</v>
      </c>
      <c r="F86" s="37">
        <v>3189</v>
      </c>
      <c r="G86" s="37">
        <v>38288</v>
      </c>
      <c r="H86" s="37"/>
    </row>
    <row r="87" spans="2:8">
      <c r="B87" s="36">
        <v>44755</v>
      </c>
      <c r="C87" s="37" t="s">
        <v>807</v>
      </c>
      <c r="D87" s="37" t="s">
        <v>826</v>
      </c>
      <c r="E87" s="37" t="s">
        <v>832</v>
      </c>
      <c r="F87" s="37">
        <v>1454</v>
      </c>
      <c r="G87" s="37"/>
      <c r="H87" s="37">
        <v>89202</v>
      </c>
    </row>
    <row r="88" spans="2:8">
      <c r="B88" s="36">
        <v>44755</v>
      </c>
      <c r="C88" s="37" t="s">
        <v>800</v>
      </c>
      <c r="D88" s="37" t="s">
        <v>830</v>
      </c>
      <c r="E88" s="37" t="s">
        <v>831</v>
      </c>
      <c r="F88" s="37">
        <v>3222</v>
      </c>
      <c r="G88" s="37">
        <v>51208</v>
      </c>
      <c r="H88" s="37"/>
    </row>
    <row r="89" spans="2:8">
      <c r="B89" s="36">
        <v>44756</v>
      </c>
      <c r="C89" s="37" t="s">
        <v>800</v>
      </c>
      <c r="D89" s="37" t="s">
        <v>830</v>
      </c>
      <c r="E89" s="37" t="s">
        <v>831</v>
      </c>
      <c r="F89" s="37">
        <v>3253</v>
      </c>
      <c r="G89" s="37">
        <v>28603</v>
      </c>
      <c r="H89" s="37"/>
    </row>
    <row r="90" spans="2:8">
      <c r="B90" s="36">
        <v>44757</v>
      </c>
      <c r="C90" s="37" t="s">
        <v>807</v>
      </c>
      <c r="D90" s="37" t="s">
        <v>826</v>
      </c>
      <c r="E90" s="37" t="s">
        <v>832</v>
      </c>
      <c r="F90" s="37">
        <v>1479</v>
      </c>
      <c r="G90" s="37"/>
      <c r="H90" s="37">
        <v>86286</v>
      </c>
    </row>
    <row r="91" spans="2:8">
      <c r="B91" s="36">
        <v>44757</v>
      </c>
      <c r="C91" s="37" t="s">
        <v>800</v>
      </c>
      <c r="D91" s="37" t="s">
        <v>830</v>
      </c>
      <c r="E91" s="37" t="s">
        <v>831</v>
      </c>
      <c r="F91" s="37">
        <v>3285</v>
      </c>
      <c r="G91" s="37">
        <v>50819</v>
      </c>
      <c r="H91" s="37"/>
    </row>
    <row r="92" spans="2:8">
      <c r="B92" s="36">
        <v>44758</v>
      </c>
      <c r="C92" s="37" t="s">
        <v>800</v>
      </c>
      <c r="D92" s="37" t="s">
        <v>830</v>
      </c>
      <c r="E92" s="37" t="s">
        <v>831</v>
      </c>
      <c r="F92" s="37">
        <v>3316</v>
      </c>
      <c r="G92" s="37">
        <v>71126</v>
      </c>
      <c r="H92" s="37"/>
    </row>
    <row r="93" spans="2:8">
      <c r="B93" s="36">
        <v>44759</v>
      </c>
      <c r="C93" s="37" t="s">
        <v>800</v>
      </c>
      <c r="D93" s="37" t="s">
        <v>830</v>
      </c>
      <c r="E93" s="37" t="s">
        <v>831</v>
      </c>
      <c r="F93" s="37">
        <v>3347</v>
      </c>
      <c r="G93" s="37">
        <v>74774</v>
      </c>
      <c r="H93" s="37"/>
    </row>
    <row r="94" spans="2:8">
      <c r="B94" s="36">
        <v>44760</v>
      </c>
      <c r="C94" s="37" t="s">
        <v>807</v>
      </c>
      <c r="D94" s="37" t="s">
        <v>826</v>
      </c>
      <c r="E94" s="37" t="s">
        <v>832</v>
      </c>
      <c r="F94" s="37">
        <v>1512</v>
      </c>
      <c r="G94" s="37"/>
      <c r="H94" s="37">
        <v>225322</v>
      </c>
    </row>
    <row r="95" spans="2:8">
      <c r="B95" s="36">
        <v>44760</v>
      </c>
      <c r="C95" s="37" t="s">
        <v>800</v>
      </c>
      <c r="D95" s="37" t="s">
        <v>830</v>
      </c>
      <c r="E95" s="37" t="s">
        <v>831</v>
      </c>
      <c r="F95" s="37">
        <v>3377</v>
      </c>
      <c r="G95" s="37">
        <v>41225</v>
      </c>
      <c r="H95" s="37"/>
    </row>
    <row r="96" spans="2:8">
      <c r="B96" s="36">
        <v>44761</v>
      </c>
      <c r="C96" s="37" t="s">
        <v>800</v>
      </c>
      <c r="D96" s="37" t="s">
        <v>830</v>
      </c>
      <c r="E96" s="37" t="s">
        <v>831</v>
      </c>
      <c r="F96" s="37">
        <v>3409</v>
      </c>
      <c r="G96" s="37">
        <v>25095</v>
      </c>
      <c r="H96" s="37"/>
    </row>
    <row r="97" spans="2:8">
      <c r="B97" s="36">
        <v>44762</v>
      </c>
      <c r="C97" s="37" t="s">
        <v>807</v>
      </c>
      <c r="D97" s="37" t="s">
        <v>826</v>
      </c>
      <c r="E97" s="37" t="s">
        <v>832</v>
      </c>
      <c r="F97" s="37">
        <v>1559</v>
      </c>
      <c r="G97" s="37"/>
      <c r="H97" s="37">
        <v>41225</v>
      </c>
    </row>
    <row r="98" spans="2:8">
      <c r="B98" s="36">
        <v>44762</v>
      </c>
      <c r="C98" s="37" t="s">
        <v>800</v>
      </c>
      <c r="D98" s="37" t="s">
        <v>830</v>
      </c>
      <c r="E98" s="37" t="s">
        <v>831</v>
      </c>
      <c r="F98" s="37">
        <v>3418</v>
      </c>
      <c r="G98" s="37">
        <v>52509</v>
      </c>
      <c r="H98" s="37"/>
    </row>
    <row r="99" spans="2:8">
      <c r="B99" s="36">
        <v>44763</v>
      </c>
      <c r="C99" s="37" t="s">
        <v>800</v>
      </c>
      <c r="D99" s="37" t="s">
        <v>830</v>
      </c>
      <c r="E99" s="37" t="s">
        <v>831</v>
      </c>
      <c r="F99" s="37">
        <v>3473</v>
      </c>
      <c r="G99" s="37">
        <v>26827</v>
      </c>
      <c r="H99" s="37"/>
    </row>
    <row r="100" spans="2:8">
      <c r="B100" s="36">
        <v>44764</v>
      </c>
      <c r="C100" s="37" t="s">
        <v>807</v>
      </c>
      <c r="D100" s="37" t="s">
        <v>826</v>
      </c>
      <c r="E100" s="37" t="s">
        <v>832</v>
      </c>
      <c r="F100" s="37">
        <v>1594</v>
      </c>
      <c r="G100" s="37"/>
      <c r="H100" s="37">
        <v>52509</v>
      </c>
    </row>
    <row r="101" spans="2:8">
      <c r="B101" s="36">
        <v>44764</v>
      </c>
      <c r="C101" s="37" t="s">
        <v>800</v>
      </c>
      <c r="D101" s="37" t="s">
        <v>830</v>
      </c>
      <c r="E101" s="37" t="s">
        <v>831</v>
      </c>
      <c r="F101" s="37">
        <v>3500</v>
      </c>
      <c r="G101" s="37">
        <v>38596</v>
      </c>
      <c r="H101" s="37"/>
    </row>
    <row r="102" spans="2:8">
      <c r="B102" s="36">
        <v>44765</v>
      </c>
      <c r="C102" s="37" t="s">
        <v>800</v>
      </c>
      <c r="D102" s="37" t="s">
        <v>830</v>
      </c>
      <c r="E102" s="37" t="s">
        <v>831</v>
      </c>
      <c r="F102" s="37">
        <v>3530</v>
      </c>
      <c r="G102" s="37">
        <v>65717</v>
      </c>
      <c r="H102" s="37"/>
    </row>
    <row r="103" spans="2:8">
      <c r="B103" s="36">
        <v>44766</v>
      </c>
      <c r="C103" s="37" t="s">
        <v>800</v>
      </c>
      <c r="D103" s="37" t="s">
        <v>830</v>
      </c>
      <c r="E103" s="37" t="s">
        <v>831</v>
      </c>
      <c r="F103" s="37">
        <v>3562</v>
      </c>
      <c r="G103" s="37">
        <v>87043</v>
      </c>
      <c r="H103" s="37"/>
    </row>
    <row r="104" spans="2:8">
      <c r="B104" s="36">
        <v>44767</v>
      </c>
      <c r="C104" s="37" t="s">
        <v>800</v>
      </c>
      <c r="D104" s="37" t="s">
        <v>830</v>
      </c>
      <c r="E104" s="37" t="s">
        <v>831</v>
      </c>
      <c r="F104" s="37">
        <v>3595</v>
      </c>
      <c r="G104" s="37">
        <v>35924</v>
      </c>
      <c r="H104" s="37"/>
    </row>
    <row r="105" spans="2:8">
      <c r="B105" s="36">
        <v>44768</v>
      </c>
      <c r="C105" s="37" t="s">
        <v>807</v>
      </c>
      <c r="D105" s="37" t="s">
        <v>826</v>
      </c>
      <c r="E105" s="37" t="s">
        <v>832</v>
      </c>
      <c r="F105" s="37">
        <v>1655</v>
      </c>
      <c r="G105" s="37"/>
      <c r="H105" s="37">
        <v>218183</v>
      </c>
    </row>
    <row r="106" spans="2:8">
      <c r="B106" s="36">
        <v>44768</v>
      </c>
      <c r="C106" s="37" t="s">
        <v>800</v>
      </c>
      <c r="D106" s="37" t="s">
        <v>830</v>
      </c>
      <c r="E106" s="37" t="s">
        <v>831</v>
      </c>
      <c r="F106" s="37">
        <v>3631</v>
      </c>
      <c r="G106" s="37">
        <v>35998</v>
      </c>
      <c r="H106" s="37"/>
    </row>
    <row r="107" spans="2:8">
      <c r="B107" s="36">
        <v>44769</v>
      </c>
      <c r="C107" s="37" t="s">
        <v>807</v>
      </c>
      <c r="D107" s="37" t="s">
        <v>826</v>
      </c>
      <c r="E107" s="37" t="s">
        <v>832</v>
      </c>
      <c r="F107" s="37">
        <v>1669</v>
      </c>
      <c r="G107" s="37"/>
      <c r="H107" s="37">
        <v>71922</v>
      </c>
    </row>
    <row r="108" spans="2:8">
      <c r="B108" s="36">
        <v>44769</v>
      </c>
      <c r="C108" s="37" t="s">
        <v>800</v>
      </c>
      <c r="D108" s="37" t="s">
        <v>830</v>
      </c>
      <c r="E108" s="37" t="s">
        <v>831</v>
      </c>
      <c r="F108" s="37">
        <v>3662</v>
      </c>
      <c r="G108" s="37">
        <v>35524</v>
      </c>
      <c r="H108" s="37"/>
    </row>
    <row r="109" spans="2:8">
      <c r="B109" s="36">
        <v>44770</v>
      </c>
      <c r="C109" s="37" t="s">
        <v>800</v>
      </c>
      <c r="D109" s="37" t="s">
        <v>830</v>
      </c>
      <c r="E109" s="37" t="s">
        <v>831</v>
      </c>
      <c r="F109" s="37">
        <v>3695</v>
      </c>
      <c r="G109" s="37">
        <v>35301</v>
      </c>
      <c r="H109" s="37"/>
    </row>
    <row r="110" spans="2:8">
      <c r="B110" s="36">
        <v>44771</v>
      </c>
      <c r="C110" s="37" t="s">
        <v>800</v>
      </c>
      <c r="D110" s="37" t="s">
        <v>830</v>
      </c>
      <c r="E110" s="37" t="s">
        <v>831</v>
      </c>
      <c r="F110" s="37">
        <v>3735</v>
      </c>
      <c r="G110" s="37">
        <v>73430</v>
      </c>
      <c r="H110" s="37"/>
    </row>
    <row r="111" spans="2:8">
      <c r="B111" s="36">
        <v>44772</v>
      </c>
      <c r="C111" s="37" t="s">
        <v>807</v>
      </c>
      <c r="D111" s="37" t="s">
        <v>826</v>
      </c>
      <c r="E111" s="37" t="s">
        <v>832</v>
      </c>
      <c r="F111" s="37">
        <v>1705</v>
      </c>
      <c r="G111" s="37"/>
      <c r="H111" s="37">
        <v>35524</v>
      </c>
    </row>
    <row r="112" spans="2:8">
      <c r="B112" s="36">
        <v>44772</v>
      </c>
      <c r="C112" s="37" t="s">
        <v>800</v>
      </c>
      <c r="D112" s="37" t="s">
        <v>830</v>
      </c>
      <c r="E112" s="37" t="s">
        <v>831</v>
      </c>
      <c r="F112" s="37">
        <v>3763</v>
      </c>
      <c r="G112" s="37">
        <v>46212</v>
      </c>
      <c r="H112" s="37"/>
    </row>
    <row r="113" spans="2:8">
      <c r="B113" s="36">
        <v>44773</v>
      </c>
      <c r="C113" s="37" t="s">
        <v>800</v>
      </c>
      <c r="D113" s="37" t="s">
        <v>830</v>
      </c>
      <c r="E113" s="37" t="s">
        <v>831</v>
      </c>
      <c r="F113" s="37">
        <v>3794</v>
      </c>
      <c r="G113" s="37">
        <v>72309</v>
      </c>
      <c r="H113" s="37"/>
    </row>
    <row r="114" spans="2:8">
      <c r="B114" s="36">
        <v>44774</v>
      </c>
      <c r="C114" s="37" t="s">
        <v>800</v>
      </c>
      <c r="D114" s="37" t="s">
        <v>830</v>
      </c>
      <c r="E114" s="37" t="s">
        <v>831</v>
      </c>
      <c r="F114" s="37">
        <v>3825</v>
      </c>
      <c r="G114" s="37">
        <v>51945</v>
      </c>
      <c r="H114" s="37"/>
    </row>
    <row r="115" spans="2:8">
      <c r="B115" s="36">
        <v>44774</v>
      </c>
      <c r="C115" s="37" t="s">
        <v>807</v>
      </c>
      <c r="D115" s="37" t="s">
        <v>826</v>
      </c>
      <c r="E115" s="37" t="s">
        <v>832</v>
      </c>
      <c r="F115" s="37">
        <v>1735</v>
      </c>
      <c r="G115" s="37"/>
      <c r="H115" s="37">
        <v>144255</v>
      </c>
    </row>
    <row r="116" spans="2:8">
      <c r="B116" s="36">
        <v>44775</v>
      </c>
      <c r="C116" s="37" t="s">
        <v>807</v>
      </c>
      <c r="D116" s="37" t="s">
        <v>826</v>
      </c>
      <c r="E116" s="37" t="s">
        <v>832</v>
      </c>
      <c r="F116" s="37">
        <v>1757</v>
      </c>
      <c r="G116" s="37"/>
      <c r="H116" s="37">
        <v>118521</v>
      </c>
    </row>
    <row r="117" spans="2:8">
      <c r="B117" s="36">
        <v>44775</v>
      </c>
      <c r="C117" s="37" t="s">
        <v>800</v>
      </c>
      <c r="D117" s="37" t="s">
        <v>830</v>
      </c>
      <c r="E117" s="37" t="s">
        <v>831</v>
      </c>
      <c r="F117" s="37">
        <v>3857</v>
      </c>
      <c r="G117" s="37">
        <v>45103</v>
      </c>
      <c r="H117" s="37"/>
    </row>
    <row r="118" spans="2:8">
      <c r="B118" s="36">
        <v>44776</v>
      </c>
      <c r="C118" s="37" t="s">
        <v>800</v>
      </c>
      <c r="D118" s="37" t="s">
        <v>830</v>
      </c>
      <c r="E118" s="37" t="s">
        <v>831</v>
      </c>
      <c r="F118" s="37">
        <v>3888</v>
      </c>
      <c r="G118" s="37">
        <v>78391</v>
      </c>
      <c r="H118" s="37"/>
    </row>
    <row r="119" spans="2:8">
      <c r="B119" s="36">
        <v>44777</v>
      </c>
      <c r="C119" s="37" t="s">
        <v>807</v>
      </c>
      <c r="D119" s="37" t="s">
        <v>826</v>
      </c>
      <c r="E119" s="37" t="s">
        <v>832</v>
      </c>
      <c r="F119" s="37">
        <v>1793</v>
      </c>
      <c r="G119" s="37"/>
      <c r="H119" s="37">
        <v>97048</v>
      </c>
    </row>
    <row r="120" spans="2:8">
      <c r="B120" s="36">
        <v>44777</v>
      </c>
      <c r="C120" s="37" t="s">
        <v>800</v>
      </c>
      <c r="D120" s="37" t="s">
        <v>830</v>
      </c>
      <c r="E120" s="37" t="s">
        <v>831</v>
      </c>
      <c r="F120" s="37">
        <v>3920</v>
      </c>
      <c r="G120" s="37">
        <v>27473</v>
      </c>
      <c r="H120" s="37"/>
    </row>
    <row r="121" spans="2:8">
      <c r="B121" s="36">
        <v>44778</v>
      </c>
      <c r="C121" s="37" t="s">
        <v>807</v>
      </c>
      <c r="D121" s="37" t="s">
        <v>826</v>
      </c>
      <c r="E121" s="37" t="s">
        <v>832</v>
      </c>
      <c r="F121" s="37">
        <v>1821</v>
      </c>
      <c r="G121" s="37"/>
      <c r="H121" s="37">
        <v>105864</v>
      </c>
    </row>
    <row r="122" spans="2:8">
      <c r="B122" s="36">
        <v>44778</v>
      </c>
      <c r="C122" s="37" t="s">
        <v>800</v>
      </c>
      <c r="D122" s="37" t="s">
        <v>830</v>
      </c>
      <c r="E122" s="37" t="s">
        <v>831</v>
      </c>
      <c r="F122" s="37">
        <v>3953</v>
      </c>
      <c r="G122" s="37">
        <v>32485</v>
      </c>
      <c r="H122" s="37"/>
    </row>
    <row r="123" spans="2:8">
      <c r="B123" s="36">
        <v>44779</v>
      </c>
      <c r="C123" s="37" t="s">
        <v>800</v>
      </c>
      <c r="D123" s="37" t="s">
        <v>830</v>
      </c>
      <c r="E123" s="37" t="s">
        <v>831</v>
      </c>
      <c r="F123" s="37">
        <v>3986</v>
      </c>
      <c r="G123" s="37">
        <v>56796</v>
      </c>
      <c r="H123" s="37"/>
    </row>
    <row r="124" spans="2:8">
      <c r="B124" s="36">
        <v>44780</v>
      </c>
      <c r="C124" s="37" t="s">
        <v>800</v>
      </c>
      <c r="D124" s="37" t="s">
        <v>830</v>
      </c>
      <c r="E124" s="37" t="s">
        <v>831</v>
      </c>
      <c r="F124" s="37">
        <v>4018</v>
      </c>
      <c r="G124" s="37">
        <v>78193</v>
      </c>
      <c r="H124" s="37"/>
    </row>
    <row r="125" spans="2:8">
      <c r="B125" s="36">
        <v>44781</v>
      </c>
      <c r="C125" s="37" t="s">
        <v>807</v>
      </c>
      <c r="D125" s="37" t="s">
        <v>826</v>
      </c>
      <c r="E125" s="37" t="s">
        <v>832</v>
      </c>
      <c r="F125" s="37">
        <v>1847</v>
      </c>
      <c r="G125" s="37"/>
      <c r="H125" s="37">
        <v>100000</v>
      </c>
    </row>
    <row r="126" spans="2:8">
      <c r="B126" s="36">
        <v>44781</v>
      </c>
      <c r="C126" s="37" t="s">
        <v>800</v>
      </c>
      <c r="D126" s="37" t="s">
        <v>830</v>
      </c>
      <c r="E126" s="37" t="s">
        <v>831</v>
      </c>
      <c r="F126" s="37">
        <v>4049</v>
      </c>
      <c r="G126" s="37">
        <v>49109</v>
      </c>
      <c r="H126" s="37"/>
    </row>
    <row r="127" spans="2:8">
      <c r="B127" s="36">
        <v>44782</v>
      </c>
      <c r="C127" s="37" t="s">
        <v>800</v>
      </c>
      <c r="D127" s="37" t="s">
        <v>830</v>
      </c>
      <c r="E127" s="37" t="s">
        <v>831</v>
      </c>
      <c r="F127" s="37">
        <v>4081</v>
      </c>
      <c r="G127" s="37">
        <v>40378</v>
      </c>
      <c r="H127" s="37"/>
    </row>
    <row r="128" spans="2:8">
      <c r="B128" s="36">
        <v>44783</v>
      </c>
      <c r="C128" s="37" t="s">
        <v>807</v>
      </c>
      <c r="D128" s="37" t="s">
        <v>826</v>
      </c>
      <c r="E128" s="37" t="s">
        <v>832</v>
      </c>
      <c r="F128" s="37">
        <v>1875</v>
      </c>
      <c r="G128" s="37"/>
      <c r="H128" s="37">
        <v>150000</v>
      </c>
    </row>
    <row r="129" spans="2:8">
      <c r="B129" s="36">
        <v>44783</v>
      </c>
      <c r="C129" s="37" t="s">
        <v>800</v>
      </c>
      <c r="D129" s="37" t="s">
        <v>830</v>
      </c>
      <c r="E129" s="37" t="s">
        <v>831</v>
      </c>
      <c r="F129" s="37">
        <v>4114</v>
      </c>
      <c r="G129" s="37">
        <v>58502</v>
      </c>
      <c r="H129" s="37"/>
    </row>
    <row r="130" spans="2:8">
      <c r="B130" s="36">
        <v>44784</v>
      </c>
      <c r="C130" s="37" t="s">
        <v>800</v>
      </c>
      <c r="D130" s="37" t="s">
        <v>830</v>
      </c>
      <c r="E130" s="37" t="s">
        <v>831</v>
      </c>
      <c r="F130" s="37">
        <v>4145</v>
      </c>
      <c r="G130" s="37">
        <v>63052</v>
      </c>
      <c r="H130" s="37"/>
    </row>
    <row r="131" spans="2:8">
      <c r="B131" s="36">
        <v>44785</v>
      </c>
      <c r="C131" s="37" t="s">
        <v>807</v>
      </c>
      <c r="D131" s="37" t="s">
        <v>826</v>
      </c>
      <c r="E131" s="37" t="s">
        <v>832</v>
      </c>
      <c r="F131" s="37">
        <v>1895</v>
      </c>
      <c r="G131" s="37"/>
      <c r="H131" s="37">
        <v>50000</v>
      </c>
    </row>
    <row r="132" spans="2:8">
      <c r="B132" s="36">
        <v>44785</v>
      </c>
      <c r="C132" s="37" t="s">
        <v>800</v>
      </c>
      <c r="D132" s="37" t="s">
        <v>830</v>
      </c>
      <c r="E132" s="37" t="s">
        <v>831</v>
      </c>
      <c r="F132" s="37">
        <v>4176</v>
      </c>
      <c r="G132" s="37">
        <v>42004</v>
      </c>
      <c r="H132" s="37"/>
    </row>
    <row r="133" spans="2:8">
      <c r="B133" s="36">
        <v>44786</v>
      </c>
      <c r="C133" s="37" t="s">
        <v>800</v>
      </c>
      <c r="D133" s="37" t="s">
        <v>830</v>
      </c>
      <c r="E133" s="37" t="s">
        <v>831</v>
      </c>
      <c r="F133" s="37">
        <v>4218</v>
      </c>
      <c r="G133" s="37">
        <v>76792</v>
      </c>
      <c r="H133" s="37"/>
    </row>
    <row r="134" spans="2:8">
      <c r="B134" s="36">
        <v>44787</v>
      </c>
      <c r="C134" s="37" t="s">
        <v>800</v>
      </c>
      <c r="D134" s="37" t="s">
        <v>830</v>
      </c>
      <c r="E134" s="37" t="s">
        <v>831</v>
      </c>
      <c r="F134" s="37">
        <v>4251</v>
      </c>
      <c r="G134" s="37">
        <v>55490</v>
      </c>
      <c r="H134" s="37"/>
    </row>
    <row r="135" spans="2:8">
      <c r="B135" s="36">
        <v>44788</v>
      </c>
      <c r="C135" s="37" t="s">
        <v>800</v>
      </c>
      <c r="D135" s="37" t="s">
        <v>830</v>
      </c>
      <c r="E135" s="37" t="s">
        <v>831</v>
      </c>
      <c r="F135" s="37">
        <v>4282</v>
      </c>
      <c r="G135" s="37">
        <v>64499</v>
      </c>
      <c r="H135" s="37"/>
    </row>
    <row r="136" spans="2:8">
      <c r="B136" s="36">
        <v>44789</v>
      </c>
      <c r="C136" s="37" t="s">
        <v>800</v>
      </c>
      <c r="D136" s="37" t="s">
        <v>830</v>
      </c>
      <c r="E136" s="37" t="s">
        <v>831</v>
      </c>
      <c r="F136" s="37">
        <v>4307</v>
      </c>
      <c r="G136" s="37">
        <v>85079</v>
      </c>
      <c r="H136" s="37"/>
    </row>
    <row r="137" spans="2:8">
      <c r="B137" s="36">
        <v>44790</v>
      </c>
      <c r="C137" s="37" t="s">
        <v>807</v>
      </c>
      <c r="D137" s="37" t="s">
        <v>826</v>
      </c>
      <c r="E137" s="37" t="s">
        <v>832</v>
      </c>
      <c r="F137" s="37">
        <v>1993</v>
      </c>
      <c r="G137" s="37"/>
      <c r="H137" s="37">
        <v>300000</v>
      </c>
    </row>
    <row r="138" spans="2:8">
      <c r="B138" s="36">
        <v>44790</v>
      </c>
      <c r="C138" s="37" t="s">
        <v>800</v>
      </c>
      <c r="D138" s="37" t="s">
        <v>830</v>
      </c>
      <c r="E138" s="37" t="s">
        <v>831</v>
      </c>
      <c r="F138" s="37">
        <v>4341</v>
      </c>
      <c r="G138" s="37">
        <v>47967</v>
      </c>
      <c r="H138" s="37"/>
    </row>
    <row r="139" spans="2:8">
      <c r="B139" s="36">
        <v>44791</v>
      </c>
      <c r="C139" s="37" t="s">
        <v>807</v>
      </c>
      <c r="D139" s="37" t="s">
        <v>826</v>
      </c>
      <c r="E139" s="37" t="s">
        <v>832</v>
      </c>
      <c r="F139" s="37">
        <v>2010</v>
      </c>
      <c r="G139" s="37"/>
      <c r="H139" s="37">
        <v>200000</v>
      </c>
    </row>
    <row r="140" spans="2:8">
      <c r="B140" s="36">
        <v>44791</v>
      </c>
      <c r="C140" s="37" t="s">
        <v>800</v>
      </c>
      <c r="D140" s="37" t="s">
        <v>830</v>
      </c>
      <c r="E140" s="37" t="s">
        <v>831</v>
      </c>
      <c r="F140" s="37">
        <v>4373</v>
      </c>
      <c r="G140" s="37">
        <v>39792</v>
      </c>
      <c r="H140" s="37"/>
    </row>
    <row r="141" spans="2:8">
      <c r="B141" s="36">
        <v>44792</v>
      </c>
      <c r="C141" s="37" t="s">
        <v>800</v>
      </c>
      <c r="D141" s="37" t="s">
        <v>830</v>
      </c>
      <c r="E141" s="37" t="s">
        <v>831</v>
      </c>
      <c r="F141" s="37">
        <v>4407</v>
      </c>
      <c r="G141" s="37">
        <v>38883</v>
      </c>
      <c r="H141" s="37"/>
    </row>
    <row r="142" spans="2:8">
      <c r="B142" s="36">
        <v>44793</v>
      </c>
      <c r="C142" s="37" t="s">
        <v>800</v>
      </c>
      <c r="D142" s="37" t="s">
        <v>830</v>
      </c>
      <c r="E142" s="37" t="s">
        <v>831</v>
      </c>
      <c r="F142" s="37">
        <v>4441</v>
      </c>
      <c r="G142" s="37">
        <v>78588</v>
      </c>
      <c r="H142" s="37"/>
    </row>
    <row r="143" spans="2:8">
      <c r="B143" s="36">
        <v>44794</v>
      </c>
      <c r="C143" s="37" t="s">
        <v>800</v>
      </c>
      <c r="D143" s="37" t="s">
        <v>830</v>
      </c>
      <c r="E143" s="37" t="s">
        <v>831</v>
      </c>
      <c r="F143" s="37">
        <v>4473</v>
      </c>
      <c r="G143" s="37">
        <v>60638</v>
      </c>
      <c r="H143" s="37"/>
    </row>
    <row r="144" spans="2:8">
      <c r="B144" s="36">
        <v>44795</v>
      </c>
      <c r="C144" s="37" t="s">
        <v>800</v>
      </c>
      <c r="D144" s="37" t="s">
        <v>830</v>
      </c>
      <c r="E144" s="37" t="s">
        <v>831</v>
      </c>
      <c r="F144" s="37">
        <v>4503</v>
      </c>
      <c r="G144" s="37">
        <v>38077</v>
      </c>
      <c r="H144" s="37"/>
    </row>
    <row r="145" spans="2:8">
      <c r="B145" s="36">
        <v>44795</v>
      </c>
      <c r="C145" s="37" t="s">
        <v>807</v>
      </c>
      <c r="D145" s="37" t="s">
        <v>826</v>
      </c>
      <c r="E145" s="37" t="s">
        <v>832</v>
      </c>
      <c r="F145" s="37">
        <v>2057</v>
      </c>
      <c r="G145" s="37"/>
      <c r="H145" s="37">
        <v>150000</v>
      </c>
    </row>
    <row r="146" spans="2:8">
      <c r="B146" s="36">
        <v>44796</v>
      </c>
      <c r="C146" s="37" t="s">
        <v>800</v>
      </c>
      <c r="D146" s="37" t="s">
        <v>830</v>
      </c>
      <c r="E146" s="37" t="s">
        <v>831</v>
      </c>
      <c r="F146" s="37">
        <v>4535</v>
      </c>
      <c r="G146" s="37">
        <v>29451</v>
      </c>
      <c r="H146" s="37"/>
    </row>
    <row r="147" spans="2:8">
      <c r="B147" s="36">
        <v>44797</v>
      </c>
      <c r="C147" s="37" t="s">
        <v>800</v>
      </c>
      <c r="D147" s="37" t="s">
        <v>830</v>
      </c>
      <c r="E147" s="37" t="s">
        <v>831</v>
      </c>
      <c r="F147" s="37">
        <v>4560</v>
      </c>
      <c r="G147" s="37">
        <v>63447</v>
      </c>
      <c r="H147" s="37"/>
    </row>
    <row r="148" spans="2:8">
      <c r="B148" s="36">
        <v>44798</v>
      </c>
      <c r="C148" s="37" t="s">
        <v>807</v>
      </c>
      <c r="D148" s="37" t="s">
        <v>826</v>
      </c>
      <c r="E148" s="37" t="s">
        <v>832</v>
      </c>
      <c r="F148" s="37">
        <v>2094</v>
      </c>
      <c r="G148" s="37"/>
      <c r="H148" s="37">
        <v>50000</v>
      </c>
    </row>
    <row r="149" spans="2:8">
      <c r="B149" s="36">
        <v>44798</v>
      </c>
      <c r="C149" s="37" t="s">
        <v>800</v>
      </c>
      <c r="D149" s="37" t="s">
        <v>830</v>
      </c>
      <c r="E149" s="37" t="s">
        <v>831</v>
      </c>
      <c r="F149" s="37">
        <v>4600</v>
      </c>
      <c r="G149" s="37">
        <v>50168</v>
      </c>
      <c r="H149" s="37"/>
    </row>
    <row r="150" spans="2:8">
      <c r="B150" s="36">
        <v>44799</v>
      </c>
      <c r="C150" s="37" t="s">
        <v>807</v>
      </c>
      <c r="D150" s="37" t="s">
        <v>826</v>
      </c>
      <c r="E150" s="37" t="s">
        <v>832</v>
      </c>
      <c r="F150" s="37">
        <v>2135</v>
      </c>
      <c r="G150" s="37"/>
      <c r="H150" s="37">
        <v>161099</v>
      </c>
    </row>
    <row r="151" spans="2:8">
      <c r="B151" s="36">
        <v>44799</v>
      </c>
      <c r="C151" s="37" t="s">
        <v>800</v>
      </c>
      <c r="D151" s="37" t="s">
        <v>830</v>
      </c>
      <c r="E151" s="37" t="s">
        <v>831</v>
      </c>
      <c r="F151" s="37">
        <v>4631</v>
      </c>
      <c r="G151" s="37">
        <v>44539</v>
      </c>
      <c r="H151" s="37"/>
    </row>
    <row r="152" spans="2:8">
      <c r="B152" s="36">
        <v>44800</v>
      </c>
      <c r="C152" s="37" t="s">
        <v>800</v>
      </c>
      <c r="D152" s="37" t="s">
        <v>830</v>
      </c>
      <c r="E152" s="37" t="s">
        <v>831</v>
      </c>
      <c r="F152" s="37">
        <v>4665</v>
      </c>
      <c r="G152" s="37">
        <v>56897</v>
      </c>
      <c r="H152" s="37"/>
    </row>
    <row r="153" spans="2:8">
      <c r="B153" s="36">
        <v>44801</v>
      </c>
      <c r="C153" s="37" t="s">
        <v>800</v>
      </c>
      <c r="D153" s="37" t="s">
        <v>830</v>
      </c>
      <c r="E153" s="37" t="s">
        <v>831</v>
      </c>
      <c r="F153" s="37">
        <v>4695</v>
      </c>
      <c r="G153" s="37">
        <v>58733</v>
      </c>
      <c r="H153" s="37"/>
    </row>
    <row r="154" spans="2:8">
      <c r="B154" s="36">
        <v>44802</v>
      </c>
      <c r="C154" s="37" t="s">
        <v>800</v>
      </c>
      <c r="D154" s="37" t="s">
        <v>830</v>
      </c>
      <c r="E154" s="37" t="s">
        <v>831</v>
      </c>
      <c r="F154" s="37">
        <v>4726</v>
      </c>
      <c r="G154" s="37">
        <v>35827</v>
      </c>
      <c r="H154" s="37"/>
    </row>
    <row r="155" spans="2:8">
      <c r="B155" s="36">
        <v>44803</v>
      </c>
      <c r="C155" s="37" t="s">
        <v>807</v>
      </c>
      <c r="D155" s="37" t="s">
        <v>826</v>
      </c>
      <c r="E155" s="37" t="s">
        <v>832</v>
      </c>
      <c r="F155" s="37">
        <v>2203</v>
      </c>
      <c r="G155" s="37"/>
      <c r="H155" s="37">
        <v>246164</v>
      </c>
    </row>
    <row r="156" spans="2:8">
      <c r="B156" s="36">
        <v>44803</v>
      </c>
      <c r="C156" s="37" t="s">
        <v>800</v>
      </c>
      <c r="D156" s="37" t="s">
        <v>830</v>
      </c>
      <c r="E156" s="37" t="s">
        <v>831</v>
      </c>
      <c r="F156" s="37">
        <v>4758</v>
      </c>
      <c r="G156" s="37">
        <v>24312</v>
      </c>
      <c r="H156" s="37"/>
    </row>
    <row r="157" spans="2:8">
      <c r="B157" s="36">
        <v>44804</v>
      </c>
      <c r="C157" s="37" t="s">
        <v>800</v>
      </c>
      <c r="D157" s="37" t="s">
        <v>830</v>
      </c>
      <c r="E157" s="37" t="s">
        <v>831</v>
      </c>
      <c r="F157" s="37">
        <v>4790</v>
      </c>
      <c r="G157" s="37">
        <v>41412</v>
      </c>
      <c r="H157" s="37"/>
    </row>
    <row r="158" spans="2:8">
      <c r="B158" s="36">
        <v>44805</v>
      </c>
      <c r="C158" s="37" t="s">
        <v>800</v>
      </c>
      <c r="D158" s="37" t="s">
        <v>830</v>
      </c>
      <c r="E158" s="37" t="s">
        <v>831</v>
      </c>
      <c r="F158" s="37">
        <v>4822</v>
      </c>
      <c r="G158" s="37">
        <v>26031</v>
      </c>
      <c r="H158" s="37"/>
    </row>
    <row r="159" spans="2:8">
      <c r="B159" s="36">
        <v>44806</v>
      </c>
      <c r="C159" s="37" t="s">
        <v>800</v>
      </c>
      <c r="D159" s="37" t="s">
        <v>830</v>
      </c>
      <c r="E159" s="37" t="s">
        <v>831</v>
      </c>
      <c r="F159" s="37">
        <v>4854</v>
      </c>
      <c r="G159" s="37">
        <v>42310</v>
      </c>
      <c r="H159" s="37"/>
    </row>
    <row r="160" spans="2:8">
      <c r="B160" s="36">
        <v>44807</v>
      </c>
      <c r="C160" s="37" t="s">
        <v>800</v>
      </c>
      <c r="D160" s="37" t="s">
        <v>830</v>
      </c>
      <c r="E160" s="37" t="s">
        <v>831</v>
      </c>
      <c r="F160" s="37">
        <v>4889</v>
      </c>
      <c r="G160" s="37">
        <v>55003</v>
      </c>
      <c r="H160" s="37"/>
    </row>
    <row r="161" spans="2:8">
      <c r="B161" s="36">
        <v>44808</v>
      </c>
      <c r="C161" s="37" t="s">
        <v>800</v>
      </c>
      <c r="D161" s="37" t="s">
        <v>830</v>
      </c>
      <c r="E161" s="37" t="s">
        <v>831</v>
      </c>
      <c r="F161" s="37">
        <v>4919</v>
      </c>
      <c r="G161" s="37">
        <v>80927</v>
      </c>
      <c r="H161" s="37"/>
    </row>
    <row r="162" spans="2:8">
      <c r="B162" s="36">
        <v>44809</v>
      </c>
      <c r="C162" s="37" t="s">
        <v>800</v>
      </c>
      <c r="D162" s="37" t="s">
        <v>830</v>
      </c>
      <c r="E162" s="37" t="s">
        <v>831</v>
      </c>
      <c r="F162" s="37">
        <v>4952</v>
      </c>
      <c r="G162" s="37">
        <v>44193</v>
      </c>
      <c r="H162" s="37"/>
    </row>
    <row r="163" spans="2:8">
      <c r="B163" s="36">
        <v>44810</v>
      </c>
      <c r="C163" s="37" t="s">
        <v>807</v>
      </c>
      <c r="D163" s="37" t="s">
        <v>826</v>
      </c>
      <c r="E163" s="37" t="s">
        <v>832</v>
      </c>
      <c r="F163" s="37">
        <v>2306</v>
      </c>
      <c r="G163" s="37"/>
      <c r="H163" s="37">
        <v>277667</v>
      </c>
    </row>
    <row r="164" spans="2:8">
      <c r="B164" s="36">
        <v>44810</v>
      </c>
      <c r="C164" s="37" t="s">
        <v>800</v>
      </c>
      <c r="D164" s="37" t="s">
        <v>830</v>
      </c>
      <c r="E164" s="37" t="s">
        <v>831</v>
      </c>
      <c r="F164" s="37">
        <v>4985</v>
      </c>
      <c r="G164" s="37">
        <v>50886</v>
      </c>
      <c r="H164" s="37"/>
    </row>
    <row r="165" spans="2:8">
      <c r="B165" s="36">
        <v>44811</v>
      </c>
      <c r="C165" s="37" t="s">
        <v>800</v>
      </c>
      <c r="D165" s="37" t="s">
        <v>830</v>
      </c>
      <c r="E165" s="37" t="s">
        <v>831</v>
      </c>
      <c r="F165" s="37">
        <v>5014</v>
      </c>
      <c r="G165" s="37">
        <v>24415</v>
      </c>
      <c r="H165" s="37"/>
    </row>
    <row r="166" spans="2:8">
      <c r="B166" s="36">
        <v>44812</v>
      </c>
      <c r="C166" s="37" t="s">
        <v>800</v>
      </c>
      <c r="D166" s="37" t="s">
        <v>830</v>
      </c>
      <c r="E166" s="37" t="s">
        <v>831</v>
      </c>
      <c r="F166" s="37">
        <v>5044</v>
      </c>
      <c r="G166" s="37">
        <v>40346</v>
      </c>
      <c r="H166" s="37"/>
    </row>
    <row r="167" spans="2:8">
      <c r="B167" s="36">
        <v>44813</v>
      </c>
      <c r="C167" s="37" t="s">
        <v>800</v>
      </c>
      <c r="D167" s="37" t="s">
        <v>830</v>
      </c>
      <c r="E167" s="37" t="s">
        <v>831</v>
      </c>
      <c r="F167" s="37">
        <v>5079</v>
      </c>
      <c r="G167" s="37">
        <v>54228</v>
      </c>
      <c r="H167" s="37"/>
    </row>
    <row r="168" spans="2:8">
      <c r="B168" s="36">
        <v>44814</v>
      </c>
      <c r="C168" s="37" t="s">
        <v>800</v>
      </c>
      <c r="D168" s="37" t="s">
        <v>830</v>
      </c>
      <c r="E168" s="37" t="s">
        <v>831</v>
      </c>
      <c r="F168" s="37">
        <v>5111</v>
      </c>
      <c r="G168" s="37">
        <v>55235</v>
      </c>
      <c r="H168" s="37"/>
    </row>
    <row r="169" spans="2:8">
      <c r="B169" s="36">
        <v>44815</v>
      </c>
      <c r="C169" s="37" t="s">
        <v>800</v>
      </c>
      <c r="D169" s="37" t="s">
        <v>830</v>
      </c>
      <c r="E169" s="37" t="s">
        <v>831</v>
      </c>
      <c r="F169" s="37">
        <v>5142</v>
      </c>
      <c r="G169" s="37">
        <v>82924</v>
      </c>
      <c r="H169" s="37"/>
    </row>
    <row r="170" spans="2:8">
      <c r="B170" s="36">
        <v>44816</v>
      </c>
      <c r="C170" s="37" t="s">
        <v>800</v>
      </c>
      <c r="D170" s="37" t="s">
        <v>830</v>
      </c>
      <c r="E170" s="37" t="s">
        <v>831</v>
      </c>
      <c r="F170" s="37">
        <v>5174</v>
      </c>
      <c r="G170" s="37">
        <v>31532</v>
      </c>
      <c r="H170" s="37"/>
    </row>
    <row r="171" spans="2:8">
      <c r="B171" s="36">
        <v>44817</v>
      </c>
      <c r="C171" s="37" t="s">
        <v>807</v>
      </c>
      <c r="D171" s="37" t="s">
        <v>826</v>
      </c>
      <c r="E171" s="37" t="s">
        <v>832</v>
      </c>
      <c r="F171" s="37">
        <v>2411</v>
      </c>
      <c r="G171" s="37"/>
      <c r="H171" s="37">
        <v>200000</v>
      </c>
    </row>
    <row r="172" spans="2:8">
      <c r="B172" s="36">
        <v>44817</v>
      </c>
      <c r="C172" s="37" t="s">
        <v>800</v>
      </c>
      <c r="D172" s="37" t="s">
        <v>830</v>
      </c>
      <c r="E172" s="37" t="s">
        <v>831</v>
      </c>
      <c r="F172" s="37">
        <v>5206</v>
      </c>
      <c r="G172" s="37">
        <v>33021</v>
      </c>
      <c r="H172" s="37"/>
    </row>
    <row r="173" spans="2:8">
      <c r="B173" s="36">
        <v>44818</v>
      </c>
      <c r="C173" s="37" t="s">
        <v>800</v>
      </c>
      <c r="D173" s="37" t="s">
        <v>830</v>
      </c>
      <c r="E173" s="37" t="s">
        <v>831</v>
      </c>
      <c r="F173" s="37">
        <v>5239</v>
      </c>
      <c r="G173" s="37">
        <v>38836</v>
      </c>
      <c r="H173" s="37"/>
    </row>
    <row r="174" spans="2:8">
      <c r="B174" s="36">
        <v>44819</v>
      </c>
      <c r="C174" s="37" t="s">
        <v>807</v>
      </c>
      <c r="D174" s="37" t="s">
        <v>826</v>
      </c>
      <c r="E174" s="37" t="s">
        <v>832</v>
      </c>
      <c r="F174" s="37">
        <v>2436</v>
      </c>
      <c r="G174" s="37"/>
      <c r="H174" s="37">
        <v>200000</v>
      </c>
    </row>
    <row r="175" spans="2:8">
      <c r="B175" s="36">
        <v>44819</v>
      </c>
      <c r="C175" s="37" t="s">
        <v>800</v>
      </c>
      <c r="D175" s="37" t="s">
        <v>830</v>
      </c>
      <c r="E175" s="37" t="s">
        <v>831</v>
      </c>
      <c r="F175" s="37">
        <v>5273</v>
      </c>
      <c r="G175" s="37">
        <v>41490</v>
      </c>
      <c r="H175" s="37"/>
    </row>
    <row r="176" spans="2:8">
      <c r="B176" s="36">
        <v>44820</v>
      </c>
      <c r="C176" s="37" t="s">
        <v>800</v>
      </c>
      <c r="D176" s="37" t="s">
        <v>830</v>
      </c>
      <c r="E176" s="37" t="s">
        <v>831</v>
      </c>
      <c r="F176" s="37">
        <v>5306</v>
      </c>
      <c r="G176" s="37">
        <v>28699</v>
      </c>
      <c r="H176" s="37"/>
    </row>
    <row r="177" spans="2:8">
      <c r="B177" s="36">
        <v>44821</v>
      </c>
      <c r="C177" s="37" t="s">
        <v>800</v>
      </c>
      <c r="D177" s="37" t="s">
        <v>830</v>
      </c>
      <c r="E177" s="37" t="s">
        <v>831</v>
      </c>
      <c r="F177" s="37">
        <v>5340</v>
      </c>
      <c r="G177" s="37">
        <v>51042</v>
      </c>
      <c r="H177" s="37"/>
    </row>
    <row r="178" spans="2:8">
      <c r="B178" s="36">
        <v>44822</v>
      </c>
      <c r="C178" s="37" t="s">
        <v>800</v>
      </c>
      <c r="D178" s="37" t="s">
        <v>830</v>
      </c>
      <c r="E178" s="37" t="s">
        <v>831</v>
      </c>
      <c r="F178" s="37">
        <v>5378</v>
      </c>
      <c r="G178" s="37">
        <v>61782</v>
      </c>
      <c r="H178" s="37"/>
    </row>
    <row r="179" spans="2:8">
      <c r="B179" s="36">
        <v>44823</v>
      </c>
      <c r="C179" s="37" t="s">
        <v>800</v>
      </c>
      <c r="D179" s="37" t="s">
        <v>830</v>
      </c>
      <c r="E179" s="37" t="s">
        <v>831</v>
      </c>
      <c r="F179" s="37">
        <v>5406</v>
      </c>
      <c r="G179" s="37">
        <v>19000</v>
      </c>
      <c r="H179" s="37"/>
    </row>
    <row r="180" spans="2:8">
      <c r="B180" s="36">
        <v>44824</v>
      </c>
      <c r="C180" s="37" t="s">
        <v>807</v>
      </c>
      <c r="D180" s="37" t="s">
        <v>826</v>
      </c>
      <c r="E180" s="37" t="s">
        <v>832</v>
      </c>
      <c r="F180" s="37">
        <v>2524</v>
      </c>
      <c r="G180" s="37"/>
      <c r="H180" s="37">
        <v>100000</v>
      </c>
    </row>
    <row r="181" spans="2:8">
      <c r="B181" s="36">
        <v>44824</v>
      </c>
      <c r="C181" s="37" t="s">
        <v>800</v>
      </c>
      <c r="D181" s="37" t="s">
        <v>830</v>
      </c>
      <c r="E181" s="37" t="s">
        <v>831</v>
      </c>
      <c r="F181" s="37">
        <v>5440</v>
      </c>
      <c r="G181" s="37">
        <v>27179</v>
      </c>
      <c r="H181" s="37"/>
    </row>
    <row r="182" spans="2:8">
      <c r="B182" s="36">
        <v>44825</v>
      </c>
      <c r="C182" s="37" t="s">
        <v>800</v>
      </c>
      <c r="D182" s="37" t="s">
        <v>830</v>
      </c>
      <c r="E182" s="37" t="s">
        <v>831</v>
      </c>
      <c r="F182" s="37">
        <v>5474</v>
      </c>
      <c r="G182" s="37">
        <v>20344</v>
      </c>
      <c r="H182" s="37"/>
    </row>
    <row r="183" spans="2:8">
      <c r="B183" s="36">
        <v>44826</v>
      </c>
      <c r="C183" s="37" t="s">
        <v>800</v>
      </c>
      <c r="D183" s="37" t="s">
        <v>830</v>
      </c>
      <c r="E183" s="37" t="s">
        <v>831</v>
      </c>
      <c r="F183" s="37">
        <v>5505</v>
      </c>
      <c r="G183" s="37">
        <v>25948</v>
      </c>
      <c r="H183" s="37"/>
    </row>
    <row r="184" spans="2:8">
      <c r="B184" s="36">
        <v>44827</v>
      </c>
      <c r="C184" s="37" t="s">
        <v>807</v>
      </c>
      <c r="D184" s="37" t="s">
        <v>826</v>
      </c>
      <c r="E184" s="37" t="s">
        <v>832</v>
      </c>
      <c r="F184" s="37">
        <v>2577</v>
      </c>
      <c r="G184" s="37"/>
      <c r="H184" s="37">
        <v>100000</v>
      </c>
    </row>
    <row r="185" spans="2:8">
      <c r="B185" s="36">
        <v>44827</v>
      </c>
      <c r="C185" s="37" t="s">
        <v>800</v>
      </c>
      <c r="D185" s="37" t="s">
        <v>830</v>
      </c>
      <c r="E185" s="37" t="s">
        <v>831</v>
      </c>
      <c r="F185" s="37">
        <v>5537</v>
      </c>
      <c r="G185" s="37">
        <v>27049</v>
      </c>
      <c r="H185" s="37"/>
    </row>
    <row r="186" spans="2:8">
      <c r="B186" s="36">
        <v>44828</v>
      </c>
      <c r="C186" s="37" t="s">
        <v>800</v>
      </c>
      <c r="D186" s="37" t="s">
        <v>830</v>
      </c>
      <c r="E186" s="37" t="s">
        <v>831</v>
      </c>
      <c r="F186" s="37">
        <v>5573</v>
      </c>
      <c r="G186" s="37">
        <v>41033</v>
      </c>
      <c r="H186" s="37"/>
    </row>
    <row r="187" spans="2:8">
      <c r="B187" s="36">
        <v>44829</v>
      </c>
      <c r="C187" s="37" t="s">
        <v>800</v>
      </c>
      <c r="D187" s="37" t="s">
        <v>830</v>
      </c>
      <c r="E187" s="37" t="s">
        <v>831</v>
      </c>
      <c r="F187" s="37">
        <v>5603</v>
      </c>
      <c r="G187" s="37">
        <v>69972</v>
      </c>
      <c r="H187" s="37"/>
    </row>
    <row r="188" spans="2:8">
      <c r="B188" s="36">
        <v>44830</v>
      </c>
      <c r="C188" s="37" t="s">
        <v>807</v>
      </c>
      <c r="D188" s="37" t="s">
        <v>826</v>
      </c>
      <c r="E188" s="37" t="s">
        <v>832</v>
      </c>
      <c r="F188" s="37">
        <v>2597</v>
      </c>
      <c r="G188" s="37"/>
      <c r="H188" s="37">
        <v>100000</v>
      </c>
    </row>
    <row r="189" spans="2:8">
      <c r="B189" s="36">
        <v>44830</v>
      </c>
      <c r="C189" s="37" t="s">
        <v>800</v>
      </c>
      <c r="D189" s="37" t="s">
        <v>830</v>
      </c>
      <c r="E189" s="37" t="s">
        <v>831</v>
      </c>
      <c r="F189" s="37">
        <v>5639</v>
      </c>
      <c r="G189" s="37">
        <v>43328</v>
      </c>
      <c r="H189" s="37"/>
    </row>
    <row r="190" spans="2:8">
      <c r="B190" s="36">
        <v>44831</v>
      </c>
      <c r="C190" s="37" t="s">
        <v>800</v>
      </c>
      <c r="D190" s="37" t="s">
        <v>830</v>
      </c>
      <c r="E190" s="37" t="s">
        <v>831</v>
      </c>
      <c r="F190" s="37">
        <v>5669</v>
      </c>
      <c r="G190" s="37">
        <v>16267</v>
      </c>
      <c r="H190" s="37"/>
    </row>
    <row r="191" spans="2:8">
      <c r="B191" s="36">
        <v>44832</v>
      </c>
      <c r="C191" s="37" t="s">
        <v>807</v>
      </c>
      <c r="D191" s="37" t="s">
        <v>826</v>
      </c>
      <c r="E191" s="37" t="s">
        <v>832</v>
      </c>
      <c r="F191" s="37">
        <v>2665</v>
      </c>
      <c r="G191" s="37"/>
      <c r="H191" s="37">
        <v>100000</v>
      </c>
    </row>
    <row r="192" spans="2:8">
      <c r="B192" s="36">
        <v>44832</v>
      </c>
      <c r="C192" s="37" t="s">
        <v>800</v>
      </c>
      <c r="D192" s="37" t="s">
        <v>830</v>
      </c>
      <c r="E192" s="37" t="s">
        <v>831</v>
      </c>
      <c r="F192" s="37">
        <v>5703</v>
      </c>
      <c r="G192" s="37">
        <v>23274</v>
      </c>
      <c r="H192" s="37"/>
    </row>
    <row r="193" spans="2:8">
      <c r="B193" s="36">
        <v>44833</v>
      </c>
      <c r="C193" s="37" t="s">
        <v>800</v>
      </c>
      <c r="D193" s="37" t="s">
        <v>830</v>
      </c>
      <c r="E193" s="37" t="s">
        <v>831</v>
      </c>
      <c r="F193" s="37">
        <v>5736</v>
      </c>
      <c r="G193" s="37">
        <v>38242</v>
      </c>
      <c r="H193" s="37"/>
    </row>
    <row r="194" spans="2:8">
      <c r="B194" s="36">
        <v>44834</v>
      </c>
      <c r="C194" s="37" t="s">
        <v>807</v>
      </c>
      <c r="D194" s="37" t="s">
        <v>826</v>
      </c>
      <c r="E194" s="37" t="s">
        <v>832</v>
      </c>
      <c r="F194" s="37">
        <v>2708</v>
      </c>
      <c r="G194" s="37"/>
      <c r="H194" s="37">
        <v>50000</v>
      </c>
    </row>
    <row r="195" spans="2:8">
      <c r="B195" s="36">
        <v>44834</v>
      </c>
      <c r="C195" s="37" t="s">
        <v>800</v>
      </c>
      <c r="D195" s="37" t="s">
        <v>830</v>
      </c>
      <c r="E195" s="37" t="s">
        <v>831</v>
      </c>
      <c r="F195" s="37">
        <v>5769</v>
      </c>
      <c r="G195" s="37">
        <v>41849</v>
      </c>
      <c r="H195" s="37"/>
    </row>
    <row r="196" spans="2:8">
      <c r="B196" s="36">
        <v>44835</v>
      </c>
      <c r="C196" s="37" t="s">
        <v>800</v>
      </c>
      <c r="D196" s="37" t="s">
        <v>830</v>
      </c>
      <c r="E196" s="37" t="s">
        <v>831</v>
      </c>
      <c r="F196" s="37">
        <v>5805</v>
      </c>
      <c r="G196" s="37">
        <v>20286</v>
      </c>
      <c r="H196" s="37"/>
    </row>
    <row r="197" spans="2:8">
      <c r="B197" s="36">
        <v>44836</v>
      </c>
      <c r="C197" s="37" t="s">
        <v>800</v>
      </c>
      <c r="D197" s="37" t="s">
        <v>830</v>
      </c>
      <c r="E197" s="37" t="s">
        <v>831</v>
      </c>
      <c r="F197" s="37">
        <v>5844</v>
      </c>
      <c r="G197" s="37">
        <v>102205</v>
      </c>
      <c r="H197" s="37"/>
    </row>
    <row r="198" spans="2:8">
      <c r="B198" s="36">
        <v>44837</v>
      </c>
      <c r="C198" s="37" t="s">
        <v>800</v>
      </c>
      <c r="D198" s="37" t="s">
        <v>830</v>
      </c>
      <c r="E198" s="37" t="s">
        <v>831</v>
      </c>
      <c r="F198" s="37">
        <v>5876</v>
      </c>
      <c r="G198" s="37">
        <v>49472</v>
      </c>
      <c r="H198" s="37"/>
    </row>
    <row r="199" spans="2:8">
      <c r="B199" s="36">
        <v>44837</v>
      </c>
      <c r="C199" s="37" t="s">
        <v>807</v>
      </c>
      <c r="D199" s="37" t="s">
        <v>826</v>
      </c>
      <c r="E199" s="37" t="s">
        <v>832</v>
      </c>
      <c r="F199" s="37">
        <v>2770</v>
      </c>
      <c r="G199" s="37"/>
      <c r="H199" s="37">
        <v>200000</v>
      </c>
    </row>
    <row r="200" spans="2:8">
      <c r="B200" s="36">
        <v>44838</v>
      </c>
      <c r="C200" s="37" t="s">
        <v>800</v>
      </c>
      <c r="D200" s="37" t="s">
        <v>830</v>
      </c>
      <c r="E200" s="37" t="s">
        <v>831</v>
      </c>
      <c r="F200" s="37">
        <v>5902</v>
      </c>
      <c r="G200" s="37">
        <v>91595</v>
      </c>
      <c r="H200" s="37"/>
    </row>
    <row r="201" spans="2:8">
      <c r="B201" s="36">
        <v>44839</v>
      </c>
      <c r="C201" s="37" t="s">
        <v>800</v>
      </c>
      <c r="D201" s="37" t="s">
        <v>830</v>
      </c>
      <c r="E201" s="37" t="s">
        <v>831</v>
      </c>
      <c r="F201" s="37">
        <v>5934</v>
      </c>
      <c r="G201" s="37">
        <v>73804</v>
      </c>
      <c r="H201" s="37"/>
    </row>
    <row r="202" spans="2:8">
      <c r="B202" s="36">
        <v>44840</v>
      </c>
      <c r="C202" s="37" t="s">
        <v>800</v>
      </c>
      <c r="D202" s="37" t="s">
        <v>830</v>
      </c>
      <c r="E202" s="37" t="s">
        <v>831</v>
      </c>
      <c r="F202" s="37">
        <v>5971</v>
      </c>
      <c r="G202" s="37">
        <v>30890</v>
      </c>
      <c r="H202" s="37"/>
    </row>
    <row r="203" spans="2:8">
      <c r="B203" s="36">
        <v>44840</v>
      </c>
      <c r="C203" s="37" t="s">
        <v>807</v>
      </c>
      <c r="D203" s="37" t="s">
        <v>826</v>
      </c>
      <c r="E203" s="37" t="s">
        <v>832</v>
      </c>
      <c r="F203" s="37">
        <v>2818</v>
      </c>
      <c r="G203" s="37"/>
      <c r="H203" s="37">
        <v>200000</v>
      </c>
    </row>
    <row r="204" spans="2:8">
      <c r="B204" s="36">
        <v>44841</v>
      </c>
      <c r="C204" s="37" t="s">
        <v>800</v>
      </c>
      <c r="D204" s="37" t="s">
        <v>830</v>
      </c>
      <c r="E204" s="37" t="s">
        <v>831</v>
      </c>
      <c r="F204" s="37">
        <v>6005</v>
      </c>
      <c r="G204" s="37">
        <v>51390</v>
      </c>
      <c r="H204" s="37"/>
    </row>
    <row r="205" spans="2:8">
      <c r="B205" s="36">
        <v>44842</v>
      </c>
      <c r="C205" s="37" t="s">
        <v>800</v>
      </c>
      <c r="D205" s="37" t="s">
        <v>830</v>
      </c>
      <c r="E205" s="37" t="s">
        <v>831</v>
      </c>
      <c r="F205" s="37">
        <v>6032</v>
      </c>
      <c r="G205" s="37">
        <v>59467</v>
      </c>
      <c r="H205" s="37"/>
    </row>
    <row r="206" spans="2:8">
      <c r="B206" s="36">
        <v>44843</v>
      </c>
      <c r="C206" s="37" t="s">
        <v>800</v>
      </c>
      <c r="D206" s="37" t="s">
        <v>830</v>
      </c>
      <c r="E206" s="37" t="s">
        <v>831</v>
      </c>
      <c r="F206" s="37">
        <v>6070</v>
      </c>
      <c r="G206" s="37">
        <v>107415</v>
      </c>
      <c r="H206" s="37"/>
    </row>
    <row r="207" spans="2:8">
      <c r="B207" s="36">
        <v>44844</v>
      </c>
      <c r="C207" s="37" t="s">
        <v>800</v>
      </c>
      <c r="D207" s="37" t="s">
        <v>830</v>
      </c>
      <c r="E207" s="37" t="s">
        <v>831</v>
      </c>
      <c r="F207" s="37">
        <v>6095</v>
      </c>
      <c r="G207" s="37">
        <v>60983</v>
      </c>
      <c r="H207" s="37"/>
    </row>
    <row r="208" spans="2:8">
      <c r="B208" s="36">
        <v>44844</v>
      </c>
      <c r="C208" s="37" t="s">
        <v>807</v>
      </c>
      <c r="D208" s="37" t="s">
        <v>826</v>
      </c>
      <c r="E208" s="37" t="s">
        <v>832</v>
      </c>
      <c r="F208" s="37">
        <v>2889</v>
      </c>
      <c r="G208" s="37"/>
      <c r="H208" s="37">
        <v>350000</v>
      </c>
    </row>
    <row r="209" spans="2:8">
      <c r="B209" s="36">
        <v>44845</v>
      </c>
      <c r="C209" s="37" t="s">
        <v>800</v>
      </c>
      <c r="D209" s="37" t="s">
        <v>830</v>
      </c>
      <c r="E209" s="37" t="s">
        <v>831</v>
      </c>
      <c r="F209" s="37">
        <v>6127</v>
      </c>
      <c r="G209" s="37">
        <v>20992</v>
      </c>
      <c r="H209" s="37"/>
    </row>
    <row r="210" spans="2:8">
      <c r="B210" s="36">
        <v>44846</v>
      </c>
      <c r="C210" s="37" t="s">
        <v>800</v>
      </c>
      <c r="D210" s="37" t="s">
        <v>830</v>
      </c>
      <c r="E210" s="37" t="s">
        <v>831</v>
      </c>
      <c r="F210" s="37">
        <v>6156</v>
      </c>
      <c r="G210" s="37">
        <v>45407</v>
      </c>
      <c r="H210" s="37"/>
    </row>
    <row r="211" spans="2:8">
      <c r="B211" s="36">
        <v>44847</v>
      </c>
      <c r="C211" s="37" t="s">
        <v>800</v>
      </c>
      <c r="D211" s="37" t="s">
        <v>830</v>
      </c>
      <c r="E211" s="37" t="s">
        <v>831</v>
      </c>
      <c r="F211" s="37">
        <v>6190</v>
      </c>
      <c r="G211" s="37">
        <v>45255</v>
      </c>
      <c r="H211" s="37"/>
    </row>
    <row r="212" spans="2:8">
      <c r="B212" s="36">
        <v>44848</v>
      </c>
      <c r="C212" s="37" t="s">
        <v>800</v>
      </c>
      <c r="D212" s="37" t="s">
        <v>830</v>
      </c>
      <c r="E212" s="37" t="s">
        <v>831</v>
      </c>
      <c r="F212" s="37">
        <v>6239</v>
      </c>
      <c r="G212" s="37">
        <v>68175</v>
      </c>
      <c r="H212" s="37"/>
    </row>
    <row r="213" spans="2:8">
      <c r="B213" s="36">
        <v>44849</v>
      </c>
      <c r="C213" s="37" t="s">
        <v>800</v>
      </c>
      <c r="D213" s="37" t="s">
        <v>830</v>
      </c>
      <c r="E213" s="37" t="s">
        <v>831</v>
      </c>
      <c r="F213" s="37">
        <v>6271</v>
      </c>
      <c r="G213" s="37">
        <v>100444</v>
      </c>
      <c r="H213" s="37"/>
    </row>
    <row r="214" spans="2:8">
      <c r="B214" s="36">
        <v>44849</v>
      </c>
      <c r="C214" s="37" t="s">
        <v>807</v>
      </c>
      <c r="D214" s="37" t="s">
        <v>826</v>
      </c>
      <c r="E214" s="37" t="s">
        <v>832</v>
      </c>
      <c r="F214" s="37">
        <v>2966</v>
      </c>
      <c r="G214" s="37"/>
      <c r="H214" s="37">
        <v>300000</v>
      </c>
    </row>
    <row r="215" spans="2:8">
      <c r="B215" s="36">
        <v>44850</v>
      </c>
      <c r="C215" s="37" t="s">
        <v>800</v>
      </c>
      <c r="D215" s="37" t="s">
        <v>830</v>
      </c>
      <c r="E215" s="37" t="s">
        <v>831</v>
      </c>
      <c r="F215" s="37">
        <v>6303</v>
      </c>
      <c r="G215" s="37">
        <v>166504</v>
      </c>
      <c r="H215" s="37"/>
    </row>
    <row r="216" spans="2:8">
      <c r="B216" s="36">
        <v>44851</v>
      </c>
      <c r="C216" s="37" t="s">
        <v>800</v>
      </c>
      <c r="D216" s="37" t="s">
        <v>830</v>
      </c>
      <c r="E216" s="37" t="s">
        <v>831</v>
      </c>
      <c r="F216" s="37">
        <v>6335</v>
      </c>
      <c r="G216" s="37">
        <v>91718</v>
      </c>
      <c r="H216" s="37"/>
    </row>
    <row r="217" spans="2:8">
      <c r="B217" s="36">
        <v>44851</v>
      </c>
      <c r="C217" s="37" t="s">
        <v>807</v>
      </c>
      <c r="D217" s="37" t="s">
        <v>826</v>
      </c>
      <c r="E217" s="37" t="s">
        <v>832</v>
      </c>
      <c r="F217" s="37">
        <v>2998</v>
      </c>
      <c r="G217" s="37"/>
      <c r="H217" s="37">
        <v>250000</v>
      </c>
    </row>
    <row r="218" spans="2:8">
      <c r="B218" s="36">
        <v>44852</v>
      </c>
      <c r="C218" s="37" t="s">
        <v>800</v>
      </c>
      <c r="D218" s="37" t="s">
        <v>830</v>
      </c>
      <c r="E218" s="37" t="s">
        <v>831</v>
      </c>
      <c r="F218" s="37">
        <v>6367</v>
      </c>
      <c r="G218" s="37">
        <v>95587</v>
      </c>
      <c r="H218" s="37"/>
    </row>
    <row r="219" spans="2:8">
      <c r="B219" s="36">
        <v>44853</v>
      </c>
      <c r="C219" s="37" t="s">
        <v>800</v>
      </c>
      <c r="D219" s="37" t="s">
        <v>830</v>
      </c>
      <c r="E219" s="37" t="s">
        <v>831</v>
      </c>
      <c r="F219" s="37">
        <v>6400</v>
      </c>
      <c r="G219" s="37">
        <v>83262</v>
      </c>
      <c r="H219" s="37"/>
    </row>
    <row r="220" spans="2:8">
      <c r="B220" s="36">
        <v>44854</v>
      </c>
      <c r="C220" s="37" t="s">
        <v>800</v>
      </c>
      <c r="D220" s="37" t="s">
        <v>830</v>
      </c>
      <c r="E220" s="37" t="s">
        <v>831</v>
      </c>
      <c r="F220" s="37">
        <v>6434</v>
      </c>
      <c r="G220" s="37">
        <v>87237</v>
      </c>
      <c r="H220" s="37"/>
    </row>
    <row r="221" spans="2:8">
      <c r="B221" s="36">
        <v>44854</v>
      </c>
      <c r="C221" s="37" t="s">
        <v>807</v>
      </c>
      <c r="D221" s="37" t="s">
        <v>826</v>
      </c>
      <c r="E221" s="37" t="s">
        <v>832</v>
      </c>
      <c r="F221" s="37">
        <v>3038</v>
      </c>
      <c r="G221" s="37"/>
      <c r="H221" s="37">
        <v>400000</v>
      </c>
    </row>
    <row r="222" spans="2:8">
      <c r="B222" s="36">
        <v>44855</v>
      </c>
      <c r="C222" s="37" t="s">
        <v>800</v>
      </c>
      <c r="D222" s="37" t="s">
        <v>830</v>
      </c>
      <c r="E222" s="37" t="s">
        <v>831</v>
      </c>
      <c r="F222" s="37">
        <v>6468</v>
      </c>
      <c r="G222" s="37">
        <v>111473</v>
      </c>
      <c r="H222" s="37"/>
    </row>
    <row r="223" spans="2:8">
      <c r="B223" s="36">
        <v>44856</v>
      </c>
      <c r="C223" s="37" t="s">
        <v>800</v>
      </c>
      <c r="D223" s="37" t="s">
        <v>830</v>
      </c>
      <c r="E223" s="37" t="s">
        <v>831</v>
      </c>
      <c r="F223" s="37">
        <v>6501</v>
      </c>
      <c r="G223" s="37">
        <v>142284</v>
      </c>
      <c r="H223" s="37"/>
    </row>
    <row r="224" spans="2:8">
      <c r="B224" s="36">
        <v>44857</v>
      </c>
      <c r="C224" s="37" t="s">
        <v>800</v>
      </c>
      <c r="D224" s="37" t="s">
        <v>830</v>
      </c>
      <c r="E224" s="37" t="s">
        <v>831</v>
      </c>
      <c r="F224" s="37">
        <v>6566</v>
      </c>
      <c r="G224" s="37">
        <v>141007</v>
      </c>
      <c r="H224" s="37"/>
    </row>
    <row r="225" spans="2:8">
      <c r="B225" s="36">
        <v>44858</v>
      </c>
      <c r="C225" s="37" t="s">
        <v>800</v>
      </c>
      <c r="D225" s="37" t="s">
        <v>830</v>
      </c>
      <c r="E225" s="37" t="s">
        <v>831</v>
      </c>
      <c r="F225" s="37">
        <v>6600</v>
      </c>
      <c r="G225" s="37">
        <v>1986</v>
      </c>
      <c r="H225" s="37"/>
    </row>
    <row r="226" spans="2:8">
      <c r="B226" s="36">
        <v>44859</v>
      </c>
      <c r="C226" s="37" t="s">
        <v>800</v>
      </c>
      <c r="D226" s="37" t="s">
        <v>830</v>
      </c>
      <c r="E226" s="37" t="s">
        <v>831</v>
      </c>
      <c r="F226" s="37">
        <v>6632</v>
      </c>
      <c r="G226" s="37">
        <v>32911</v>
      </c>
      <c r="H226" s="37"/>
    </row>
    <row r="227" spans="2:8">
      <c r="B227" s="36">
        <v>44859</v>
      </c>
      <c r="C227" s="37" t="s">
        <v>807</v>
      </c>
      <c r="D227" s="37" t="s">
        <v>826</v>
      </c>
      <c r="E227" s="37" t="s">
        <v>832</v>
      </c>
      <c r="F227" s="37">
        <v>3093</v>
      </c>
      <c r="G227" s="37"/>
      <c r="H227" s="37">
        <v>700000</v>
      </c>
    </row>
    <row r="228" spans="2:8">
      <c r="B228" s="36">
        <v>44860</v>
      </c>
      <c r="C228" s="37" t="s">
        <v>800</v>
      </c>
      <c r="D228" s="37" t="s">
        <v>830</v>
      </c>
      <c r="E228" s="37" t="s">
        <v>831</v>
      </c>
      <c r="F228" s="37">
        <v>6666</v>
      </c>
      <c r="G228" s="37">
        <v>25612</v>
      </c>
      <c r="H228" s="37"/>
    </row>
    <row r="229" spans="2:8">
      <c r="B229" s="36">
        <v>44861</v>
      </c>
      <c r="C229" s="37" t="s">
        <v>800</v>
      </c>
      <c r="D229" s="37" t="s">
        <v>830</v>
      </c>
      <c r="E229" s="37" t="s">
        <v>831</v>
      </c>
      <c r="F229" s="37">
        <v>6700</v>
      </c>
      <c r="G229" s="37">
        <v>29835</v>
      </c>
      <c r="H229" s="37"/>
    </row>
    <row r="230" spans="2:8">
      <c r="B230" s="36">
        <v>44862</v>
      </c>
      <c r="C230" s="37" t="s">
        <v>807</v>
      </c>
      <c r="D230" s="37" t="s">
        <v>826</v>
      </c>
      <c r="E230" s="37" t="s">
        <v>832</v>
      </c>
      <c r="F230" s="37">
        <v>3141</v>
      </c>
      <c r="G230" s="37"/>
      <c r="H230" s="37">
        <v>150000</v>
      </c>
    </row>
    <row r="231" spans="2:8">
      <c r="B231" s="36">
        <v>44862</v>
      </c>
      <c r="C231" s="37" t="s">
        <v>800</v>
      </c>
      <c r="D231" s="37" t="s">
        <v>830</v>
      </c>
      <c r="E231" s="37" t="s">
        <v>831</v>
      </c>
      <c r="F231" s="37">
        <v>6752</v>
      </c>
      <c r="G231" s="37">
        <v>30869</v>
      </c>
      <c r="H231" s="37"/>
    </row>
    <row r="232" spans="2:8">
      <c r="B232" s="36">
        <v>44863</v>
      </c>
      <c r="C232" s="37" t="s">
        <v>800</v>
      </c>
      <c r="D232" s="37" t="s">
        <v>830</v>
      </c>
      <c r="E232" s="37" t="s">
        <v>831</v>
      </c>
      <c r="F232" s="37">
        <v>6794</v>
      </c>
      <c r="G232" s="37">
        <v>23706</v>
      </c>
      <c r="H232" s="37"/>
    </row>
    <row r="233" spans="2:8">
      <c r="B233" s="36">
        <v>44864</v>
      </c>
      <c r="C233" s="37" t="s">
        <v>800</v>
      </c>
      <c r="D233" s="37" t="s">
        <v>830</v>
      </c>
      <c r="E233" s="37" t="s">
        <v>831</v>
      </c>
      <c r="F233" s="37">
        <v>6829</v>
      </c>
      <c r="G233" s="37">
        <v>42180</v>
      </c>
      <c r="H233" s="37"/>
    </row>
    <row r="234" spans="2:8">
      <c r="B234" s="36">
        <v>44865</v>
      </c>
      <c r="C234" s="37" t="s">
        <v>800</v>
      </c>
      <c r="D234" s="37" t="s">
        <v>830</v>
      </c>
      <c r="E234" s="37" t="s">
        <v>831</v>
      </c>
      <c r="F234" s="37">
        <v>6867</v>
      </c>
      <c r="G234" s="37">
        <v>50669</v>
      </c>
      <c r="H234" s="37"/>
    </row>
    <row r="235" spans="2:8">
      <c r="B235" s="36">
        <v>44866</v>
      </c>
      <c r="C235" s="37" t="s">
        <v>800</v>
      </c>
      <c r="D235" s="37" t="s">
        <v>830</v>
      </c>
      <c r="E235" s="37" t="s">
        <v>831</v>
      </c>
      <c r="F235" s="37">
        <v>6900</v>
      </c>
      <c r="G235" s="37">
        <v>14373</v>
      </c>
      <c r="H235" s="37"/>
    </row>
    <row r="236" spans="2:8">
      <c r="B236" s="36">
        <v>44867</v>
      </c>
      <c r="C236" s="37" t="s">
        <v>800</v>
      </c>
      <c r="D236" s="37" t="s">
        <v>830</v>
      </c>
      <c r="E236" s="37" t="s">
        <v>831</v>
      </c>
      <c r="F236" s="37">
        <v>6931</v>
      </c>
      <c r="G236" s="37">
        <v>15349</v>
      </c>
      <c r="H236" s="37"/>
    </row>
    <row r="237" spans="2:8">
      <c r="B237" s="36">
        <v>44868</v>
      </c>
      <c r="C237" s="37" t="s">
        <v>800</v>
      </c>
      <c r="D237" s="37" t="s">
        <v>830</v>
      </c>
      <c r="E237" s="37" t="s">
        <v>831</v>
      </c>
      <c r="F237" s="37">
        <v>6967</v>
      </c>
      <c r="G237" s="37">
        <v>24687</v>
      </c>
      <c r="H237" s="37"/>
    </row>
    <row r="238" spans="2:8">
      <c r="B238" s="36">
        <v>44869</v>
      </c>
      <c r="C238" s="37" t="s">
        <v>800</v>
      </c>
      <c r="D238" s="37" t="s">
        <v>830</v>
      </c>
      <c r="E238" s="37" t="s">
        <v>831</v>
      </c>
      <c r="F238" s="37">
        <v>6997</v>
      </c>
      <c r="G238" s="37">
        <v>32754</v>
      </c>
      <c r="H238" s="37"/>
    </row>
    <row r="239" spans="2:8">
      <c r="B239" s="36">
        <v>44870</v>
      </c>
      <c r="C239" s="37" t="s">
        <v>800</v>
      </c>
      <c r="D239" s="37" t="s">
        <v>830</v>
      </c>
      <c r="E239" s="37" t="s">
        <v>831</v>
      </c>
      <c r="F239" s="37">
        <v>7032</v>
      </c>
      <c r="G239" s="37">
        <v>23184</v>
      </c>
      <c r="H239" s="37"/>
    </row>
    <row r="240" spans="2:8">
      <c r="B240" s="36">
        <v>44871</v>
      </c>
      <c r="C240" s="37" t="s">
        <v>800</v>
      </c>
      <c r="D240" s="37" t="s">
        <v>830</v>
      </c>
      <c r="E240" s="37" t="s">
        <v>831</v>
      </c>
      <c r="F240" s="37">
        <v>7066</v>
      </c>
      <c r="G240" s="37">
        <v>29931</v>
      </c>
      <c r="H240" s="37"/>
    </row>
    <row r="241" spans="2:8">
      <c r="B241" s="36">
        <v>44871</v>
      </c>
      <c r="C241" s="37" t="s">
        <v>807</v>
      </c>
      <c r="D241" s="37" t="s">
        <v>826</v>
      </c>
      <c r="E241" s="37" t="s">
        <v>832</v>
      </c>
      <c r="F241" s="37">
        <v>3309</v>
      </c>
      <c r="G241" s="37"/>
      <c r="H241" s="37">
        <v>100000</v>
      </c>
    </row>
    <row r="242" spans="2:8">
      <c r="B242" s="36">
        <v>44872</v>
      </c>
      <c r="C242" s="37" t="s">
        <v>800</v>
      </c>
      <c r="D242" s="37" t="s">
        <v>830</v>
      </c>
      <c r="E242" s="37" t="s">
        <v>831</v>
      </c>
      <c r="F242" s="37">
        <v>7102</v>
      </c>
      <c r="G242" s="37">
        <v>29032</v>
      </c>
      <c r="H242" s="37"/>
    </row>
    <row r="243" spans="2:8">
      <c r="B243" s="36">
        <v>44873</v>
      </c>
      <c r="C243" s="37" t="s">
        <v>800</v>
      </c>
      <c r="D243" s="37" t="s">
        <v>830</v>
      </c>
      <c r="E243" s="37" t="s">
        <v>831</v>
      </c>
      <c r="F243" s="37">
        <v>7137</v>
      </c>
      <c r="G243" s="37">
        <v>26675</v>
      </c>
      <c r="H243" s="37"/>
    </row>
    <row r="244" spans="2:8">
      <c r="B244" s="36">
        <v>44874</v>
      </c>
      <c r="C244" s="37" t="s">
        <v>800</v>
      </c>
      <c r="D244" s="37" t="s">
        <v>830</v>
      </c>
      <c r="E244" s="37" t="s">
        <v>831</v>
      </c>
      <c r="F244" s="37">
        <v>7172</v>
      </c>
      <c r="G244" s="37">
        <v>24254</v>
      </c>
      <c r="H244" s="37"/>
    </row>
    <row r="245" spans="2:8">
      <c r="B245" s="36">
        <v>44875</v>
      </c>
      <c r="C245" s="37" t="s">
        <v>800</v>
      </c>
      <c r="D245" s="37" t="s">
        <v>830</v>
      </c>
      <c r="E245" s="37" t="s">
        <v>831</v>
      </c>
      <c r="F245" s="37">
        <v>7207</v>
      </c>
      <c r="G245" s="37">
        <v>56040</v>
      </c>
      <c r="H245" s="37"/>
    </row>
    <row r="246" spans="2:8">
      <c r="B246" s="36">
        <v>44876</v>
      </c>
      <c r="C246" s="37" t="s">
        <v>807</v>
      </c>
      <c r="D246" s="37" t="s">
        <v>826</v>
      </c>
      <c r="E246" s="37" t="s">
        <v>832</v>
      </c>
      <c r="F246" s="37">
        <v>3392</v>
      </c>
      <c r="G246" s="37"/>
      <c r="H246" s="37">
        <v>100000</v>
      </c>
    </row>
    <row r="247" spans="2:8">
      <c r="B247" s="36">
        <v>44876</v>
      </c>
      <c r="C247" s="37" t="s">
        <v>800</v>
      </c>
      <c r="D247" s="37" t="s">
        <v>830</v>
      </c>
      <c r="E247" s="37" t="s">
        <v>831</v>
      </c>
      <c r="F247" s="37">
        <v>7240</v>
      </c>
      <c r="G247" s="37">
        <v>11828</v>
      </c>
      <c r="H247" s="37"/>
    </row>
    <row r="248" spans="2:8">
      <c r="B248" s="36">
        <v>44877</v>
      </c>
      <c r="C248" s="37" t="s">
        <v>800</v>
      </c>
      <c r="D248" s="37" t="s">
        <v>830</v>
      </c>
      <c r="E248" s="37" t="s">
        <v>831</v>
      </c>
      <c r="F248" s="37">
        <v>7275</v>
      </c>
      <c r="G248" s="37">
        <v>49362</v>
      </c>
      <c r="H248" s="37"/>
    </row>
    <row r="249" spans="2:8">
      <c r="B249" s="36">
        <v>44878</v>
      </c>
      <c r="C249" s="37" t="s">
        <v>800</v>
      </c>
      <c r="D249" s="37" t="s">
        <v>830</v>
      </c>
      <c r="E249" s="37" t="s">
        <v>831</v>
      </c>
      <c r="F249" s="37">
        <v>7308</v>
      </c>
      <c r="G249" s="37">
        <v>62920</v>
      </c>
      <c r="H249" s="37"/>
    </row>
    <row r="250" spans="2:8">
      <c r="B250" s="36">
        <v>44879</v>
      </c>
      <c r="C250" s="37" t="s">
        <v>800</v>
      </c>
      <c r="D250" s="37" t="s">
        <v>830</v>
      </c>
      <c r="E250" s="37" t="s">
        <v>831</v>
      </c>
      <c r="F250" s="37">
        <v>7341</v>
      </c>
      <c r="G250" s="37">
        <v>45684</v>
      </c>
      <c r="H250" s="37"/>
    </row>
    <row r="251" spans="2:8">
      <c r="B251" s="36">
        <v>44879</v>
      </c>
      <c r="C251" s="37" t="s">
        <v>807</v>
      </c>
      <c r="D251" s="37" t="s">
        <v>826</v>
      </c>
      <c r="E251" s="37" t="s">
        <v>832</v>
      </c>
      <c r="F251" s="37">
        <v>3418</v>
      </c>
      <c r="G251" s="37"/>
      <c r="H251" s="37">
        <v>100000</v>
      </c>
    </row>
    <row r="252" spans="2:8">
      <c r="B252" s="36">
        <v>44880</v>
      </c>
      <c r="C252" s="37" t="s">
        <v>800</v>
      </c>
      <c r="D252" s="37" t="s">
        <v>830</v>
      </c>
      <c r="E252" s="37" t="s">
        <v>831</v>
      </c>
      <c r="F252" s="37">
        <v>7376</v>
      </c>
      <c r="G252" s="37">
        <v>61328</v>
      </c>
      <c r="H252" s="37"/>
    </row>
    <row r="253" spans="2:8">
      <c r="B253" s="36">
        <v>44881</v>
      </c>
      <c r="C253" s="37" t="s">
        <v>807</v>
      </c>
      <c r="D253" s="37" t="s">
        <v>826</v>
      </c>
      <c r="E253" s="37" t="s">
        <v>832</v>
      </c>
      <c r="F253" s="37">
        <v>3468</v>
      </c>
      <c r="G253" s="37"/>
      <c r="H253" s="37">
        <v>180000</v>
      </c>
    </row>
    <row r="254" spans="2:8">
      <c r="B254" s="36">
        <v>44881</v>
      </c>
      <c r="C254" s="37" t="s">
        <v>800</v>
      </c>
      <c r="D254" s="37" t="s">
        <v>830</v>
      </c>
      <c r="E254" s="37" t="s">
        <v>831</v>
      </c>
      <c r="F254" s="37">
        <v>7410</v>
      </c>
      <c r="G254" s="37">
        <v>29884</v>
      </c>
      <c r="H254" s="37"/>
    </row>
    <row r="255" spans="2:8">
      <c r="B255" s="36">
        <v>44882</v>
      </c>
      <c r="C255" s="37" t="s">
        <v>807</v>
      </c>
      <c r="D255" s="37" t="s">
        <v>826</v>
      </c>
      <c r="E255" s="37" t="s">
        <v>832</v>
      </c>
      <c r="F255" s="37">
        <v>3477</v>
      </c>
      <c r="G255" s="37"/>
      <c r="H255" s="37">
        <v>50000</v>
      </c>
    </row>
    <row r="256" spans="2:8">
      <c r="B256" s="36">
        <v>44882</v>
      </c>
      <c r="C256" s="37" t="s">
        <v>800</v>
      </c>
      <c r="D256" s="37" t="s">
        <v>830</v>
      </c>
      <c r="E256" s="37" t="s">
        <v>831</v>
      </c>
      <c r="F256" s="37">
        <v>7445</v>
      </c>
      <c r="G256" s="37">
        <v>39398</v>
      </c>
      <c r="H256" s="37"/>
    </row>
    <row r="257" spans="2:8">
      <c r="B257" s="36">
        <v>44883</v>
      </c>
      <c r="C257" s="37" t="s">
        <v>800</v>
      </c>
      <c r="D257" s="37" t="s">
        <v>830</v>
      </c>
      <c r="E257" s="37" t="s">
        <v>831</v>
      </c>
      <c r="F257" s="37">
        <v>7478</v>
      </c>
      <c r="G257" s="37">
        <v>40207</v>
      </c>
      <c r="H257" s="37"/>
    </row>
    <row r="258" spans="2:8">
      <c r="B258" s="36">
        <v>44884</v>
      </c>
      <c r="C258" s="37" t="s">
        <v>800</v>
      </c>
      <c r="D258" s="37" t="s">
        <v>830</v>
      </c>
      <c r="E258" s="37" t="s">
        <v>831</v>
      </c>
      <c r="F258" s="37">
        <v>7513</v>
      </c>
      <c r="G258" s="37">
        <v>30372</v>
      </c>
      <c r="H258" s="37"/>
    </row>
    <row r="259" spans="2:8">
      <c r="B259" s="36">
        <v>44885</v>
      </c>
      <c r="C259" s="37" t="s">
        <v>800</v>
      </c>
      <c r="D259" s="37" t="s">
        <v>830</v>
      </c>
      <c r="E259" s="37" t="s">
        <v>831</v>
      </c>
      <c r="F259" s="37">
        <v>7547</v>
      </c>
      <c r="G259" s="37">
        <v>48587</v>
      </c>
      <c r="H259" s="37"/>
    </row>
    <row r="260" spans="2:8">
      <c r="B260" s="36">
        <v>44886</v>
      </c>
      <c r="C260" s="37" t="s">
        <v>807</v>
      </c>
      <c r="D260" s="37" t="s">
        <v>826</v>
      </c>
      <c r="E260" s="37" t="s">
        <v>832</v>
      </c>
      <c r="F260" s="37">
        <v>3527</v>
      </c>
      <c r="G260" s="37"/>
      <c r="H260" s="37">
        <v>180000</v>
      </c>
    </row>
    <row r="261" spans="2:8">
      <c r="B261" s="36">
        <v>44886</v>
      </c>
      <c r="C261" s="37" t="s">
        <v>800</v>
      </c>
      <c r="D261" s="37" t="s">
        <v>830</v>
      </c>
      <c r="E261" s="37" t="s">
        <v>831</v>
      </c>
      <c r="F261" s="37">
        <v>7581</v>
      </c>
      <c r="G261" s="37">
        <v>30132</v>
      </c>
      <c r="H261" s="37"/>
    </row>
    <row r="262" spans="2:8">
      <c r="B262" s="36">
        <v>44887</v>
      </c>
      <c r="C262" s="37" t="s">
        <v>800</v>
      </c>
      <c r="D262" s="37" t="s">
        <v>830</v>
      </c>
      <c r="E262" s="37" t="s">
        <v>831</v>
      </c>
      <c r="F262" s="37">
        <v>7622</v>
      </c>
      <c r="G262" s="37">
        <v>23654</v>
      </c>
      <c r="H262" s="37"/>
    </row>
    <row r="263" spans="2:8">
      <c r="B263" s="36">
        <v>44888</v>
      </c>
      <c r="C263" s="37" t="s">
        <v>800</v>
      </c>
      <c r="D263" s="37" t="s">
        <v>830</v>
      </c>
      <c r="E263" s="37" t="s">
        <v>831</v>
      </c>
      <c r="F263" s="37">
        <v>7649</v>
      </c>
      <c r="G263" s="37">
        <v>36220</v>
      </c>
      <c r="H263" s="37"/>
    </row>
    <row r="264" spans="2:8">
      <c r="B264" s="36">
        <v>44889</v>
      </c>
      <c r="C264" s="37" t="s">
        <v>800</v>
      </c>
      <c r="D264" s="37" t="s">
        <v>830</v>
      </c>
      <c r="E264" s="37" t="s">
        <v>831</v>
      </c>
      <c r="F264" s="37">
        <v>7683</v>
      </c>
      <c r="G264" s="37">
        <v>17251</v>
      </c>
      <c r="H264" s="37"/>
    </row>
    <row r="265" spans="2:8">
      <c r="B265" s="36">
        <v>44890</v>
      </c>
      <c r="C265" s="37" t="s">
        <v>807</v>
      </c>
      <c r="D265" s="37" t="s">
        <v>826</v>
      </c>
      <c r="E265" s="37" t="s">
        <v>832</v>
      </c>
      <c r="F265" s="37">
        <v>3597</v>
      </c>
      <c r="G265" s="37"/>
      <c r="H265" s="37">
        <v>50000</v>
      </c>
    </row>
    <row r="266" spans="2:8">
      <c r="B266" s="36">
        <v>44890</v>
      </c>
      <c r="C266" s="37" t="s">
        <v>800</v>
      </c>
      <c r="D266" s="37" t="s">
        <v>830</v>
      </c>
      <c r="E266" s="37" t="s">
        <v>831</v>
      </c>
      <c r="F266" s="37">
        <v>7718</v>
      </c>
      <c r="G266" s="37">
        <v>36893</v>
      </c>
      <c r="H266" s="37"/>
    </row>
    <row r="267" spans="2:8">
      <c r="B267" s="36">
        <v>44891</v>
      </c>
      <c r="C267" s="37" t="s">
        <v>800</v>
      </c>
      <c r="D267" s="37" t="s">
        <v>830</v>
      </c>
      <c r="E267" s="37" t="s">
        <v>831</v>
      </c>
      <c r="F267" s="37">
        <v>7755</v>
      </c>
      <c r="G267" s="37">
        <v>60610</v>
      </c>
      <c r="H267" s="37"/>
    </row>
    <row r="268" spans="2:8">
      <c r="B268" s="36">
        <v>44892</v>
      </c>
      <c r="C268" s="37" t="s">
        <v>800</v>
      </c>
      <c r="D268" s="37" t="s">
        <v>830</v>
      </c>
      <c r="E268" s="37" t="s">
        <v>831</v>
      </c>
      <c r="F268" s="37">
        <v>7794</v>
      </c>
      <c r="G268" s="37">
        <v>39784</v>
      </c>
      <c r="H268" s="37"/>
    </row>
    <row r="269" spans="2:8">
      <c r="B269" s="36">
        <v>44893</v>
      </c>
      <c r="C269" s="37" t="s">
        <v>807</v>
      </c>
      <c r="D269" s="37" t="s">
        <v>826</v>
      </c>
      <c r="E269" s="37" t="s">
        <v>832</v>
      </c>
      <c r="F269" s="37">
        <v>3631</v>
      </c>
      <c r="G269" s="37"/>
      <c r="H269" s="37">
        <v>150000</v>
      </c>
    </row>
    <row r="270" spans="2:8">
      <c r="B270" s="36">
        <v>44893</v>
      </c>
      <c r="C270" s="37" t="s">
        <v>800</v>
      </c>
      <c r="D270" s="37" t="s">
        <v>830</v>
      </c>
      <c r="E270" s="37" t="s">
        <v>831</v>
      </c>
      <c r="F270" s="37">
        <v>7820</v>
      </c>
      <c r="G270" s="37">
        <v>21625</v>
      </c>
      <c r="H270" s="37"/>
    </row>
    <row r="271" spans="2:8">
      <c r="B271" s="36">
        <v>44894</v>
      </c>
      <c r="C271" s="37" t="s">
        <v>800</v>
      </c>
      <c r="D271" s="37" t="s">
        <v>830</v>
      </c>
      <c r="E271" s="37" t="s">
        <v>831</v>
      </c>
      <c r="F271" s="37">
        <v>7855</v>
      </c>
      <c r="G271" s="37">
        <v>27052</v>
      </c>
      <c r="H271" s="37"/>
    </row>
    <row r="272" spans="2:8">
      <c r="B272" s="36">
        <v>44895</v>
      </c>
      <c r="C272" s="37" t="s">
        <v>800</v>
      </c>
      <c r="D272" s="37" t="s">
        <v>830</v>
      </c>
      <c r="E272" s="37" t="s">
        <v>831</v>
      </c>
      <c r="F272" s="37">
        <v>7889</v>
      </c>
      <c r="G272" s="37">
        <v>23441</v>
      </c>
      <c r="H272" s="37"/>
    </row>
    <row r="273" spans="2:8">
      <c r="B273" s="36">
        <v>44896</v>
      </c>
      <c r="C273" s="37" t="s">
        <v>800</v>
      </c>
      <c r="D273" s="37" t="s">
        <v>830</v>
      </c>
      <c r="E273" s="37" t="s">
        <v>831</v>
      </c>
      <c r="F273" s="37">
        <v>7924</v>
      </c>
      <c r="G273" s="37">
        <v>46239</v>
      </c>
      <c r="H273" s="37"/>
    </row>
    <row r="274" spans="2:8">
      <c r="B274" s="36">
        <v>44897</v>
      </c>
      <c r="C274" s="37" t="s">
        <v>807</v>
      </c>
      <c r="D274" s="37" t="s">
        <v>826</v>
      </c>
      <c r="E274" s="37" t="s">
        <v>832</v>
      </c>
      <c r="F274" s="37">
        <v>3709</v>
      </c>
      <c r="G274" s="37"/>
      <c r="H274" s="37">
        <v>50000</v>
      </c>
    </row>
    <row r="275" spans="2:8">
      <c r="B275" s="36">
        <v>44897</v>
      </c>
      <c r="C275" s="37" t="s">
        <v>800</v>
      </c>
      <c r="D275" s="37" t="s">
        <v>830</v>
      </c>
      <c r="E275" s="37" t="s">
        <v>831</v>
      </c>
      <c r="F275" s="37">
        <v>7959</v>
      </c>
      <c r="G275" s="37">
        <v>36333</v>
      </c>
      <c r="H275" s="37"/>
    </row>
    <row r="276" spans="2:8">
      <c r="B276" s="36">
        <v>44898</v>
      </c>
      <c r="C276" s="37" t="s">
        <v>800</v>
      </c>
      <c r="D276" s="37" t="s">
        <v>830</v>
      </c>
      <c r="E276" s="37" t="s">
        <v>831</v>
      </c>
      <c r="F276" s="37">
        <v>7995</v>
      </c>
      <c r="G276" s="37">
        <v>56339</v>
      </c>
      <c r="H276" s="37"/>
    </row>
    <row r="277" spans="2:8">
      <c r="B277" s="36">
        <v>44899</v>
      </c>
      <c r="C277" s="37" t="s">
        <v>800</v>
      </c>
      <c r="D277" s="37" t="s">
        <v>830</v>
      </c>
      <c r="E277" s="37" t="s">
        <v>831</v>
      </c>
      <c r="F277" s="37">
        <v>8028</v>
      </c>
      <c r="G277" s="37">
        <v>50505</v>
      </c>
      <c r="H277" s="37"/>
    </row>
    <row r="278" spans="2:8">
      <c r="B278" s="36">
        <v>44900</v>
      </c>
      <c r="C278" s="37" t="s">
        <v>807</v>
      </c>
      <c r="D278" s="37" t="s">
        <v>826</v>
      </c>
      <c r="E278" s="37" t="s">
        <v>832</v>
      </c>
      <c r="F278" s="37">
        <v>3749</v>
      </c>
      <c r="G278" s="37"/>
      <c r="H278" s="37">
        <v>120000</v>
      </c>
    </row>
    <row r="279" spans="2:8">
      <c r="B279" s="36">
        <v>44900</v>
      </c>
      <c r="C279" s="37" t="s">
        <v>800</v>
      </c>
      <c r="D279" s="37" t="s">
        <v>830</v>
      </c>
      <c r="E279" s="37" t="s">
        <v>831</v>
      </c>
      <c r="F279" s="37">
        <v>8061</v>
      </c>
      <c r="G279" s="37">
        <v>54081</v>
      </c>
      <c r="H279" s="37"/>
    </row>
    <row r="280" spans="2:8">
      <c r="B280" s="36">
        <v>44901</v>
      </c>
      <c r="C280" s="37" t="s">
        <v>800</v>
      </c>
      <c r="D280" s="37" t="s">
        <v>830</v>
      </c>
      <c r="E280" s="37" t="s">
        <v>831</v>
      </c>
      <c r="F280" s="37">
        <v>8097</v>
      </c>
      <c r="G280" s="37">
        <v>30013</v>
      </c>
      <c r="H280" s="37"/>
    </row>
    <row r="281" spans="2:8">
      <c r="B281" s="36">
        <v>44902</v>
      </c>
      <c r="C281" s="37" t="s">
        <v>807</v>
      </c>
      <c r="D281" s="37" t="s">
        <v>826</v>
      </c>
      <c r="E281" s="37" t="s">
        <v>832</v>
      </c>
      <c r="F281" s="37">
        <v>3791</v>
      </c>
      <c r="G281" s="37"/>
      <c r="H281" s="37">
        <v>80000</v>
      </c>
    </row>
    <row r="282" spans="2:8">
      <c r="B282" s="36">
        <v>44902</v>
      </c>
      <c r="C282" s="37" t="s">
        <v>800</v>
      </c>
      <c r="D282" s="37" t="s">
        <v>830</v>
      </c>
      <c r="E282" s="37" t="s">
        <v>831</v>
      </c>
      <c r="F282" s="37">
        <v>8132</v>
      </c>
      <c r="G282" s="37">
        <v>23489</v>
      </c>
      <c r="H282" s="37"/>
    </row>
    <row r="283" spans="2:8">
      <c r="B283" s="36">
        <v>44903</v>
      </c>
      <c r="C283" s="37" t="s">
        <v>800</v>
      </c>
      <c r="D283" s="37" t="s">
        <v>830</v>
      </c>
      <c r="E283" s="37" t="s">
        <v>831</v>
      </c>
      <c r="F283" s="37">
        <v>8163</v>
      </c>
      <c r="G283" s="37">
        <v>20120</v>
      </c>
      <c r="H283" s="37"/>
    </row>
    <row r="284" spans="2:8">
      <c r="B284" s="36">
        <v>44904</v>
      </c>
      <c r="C284" s="37" t="s">
        <v>800</v>
      </c>
      <c r="D284" s="37" t="s">
        <v>830</v>
      </c>
      <c r="E284" s="37" t="s">
        <v>831</v>
      </c>
      <c r="F284" s="37">
        <v>8201</v>
      </c>
      <c r="G284" s="37">
        <v>20284</v>
      </c>
      <c r="H284" s="37"/>
    </row>
    <row r="285" spans="2:8">
      <c r="B285" s="36">
        <v>44905</v>
      </c>
      <c r="C285" s="37" t="s">
        <v>800</v>
      </c>
      <c r="D285" s="37" t="s">
        <v>830</v>
      </c>
      <c r="E285" s="37" t="s">
        <v>831</v>
      </c>
      <c r="F285" s="37">
        <v>8235</v>
      </c>
      <c r="G285" s="37">
        <v>54107</v>
      </c>
      <c r="H285" s="37"/>
    </row>
    <row r="286" spans="2:8">
      <c r="B286" s="36">
        <v>44906</v>
      </c>
      <c r="C286" s="37" t="s">
        <v>800</v>
      </c>
      <c r="D286" s="37" t="s">
        <v>830</v>
      </c>
      <c r="E286" s="37" t="s">
        <v>831</v>
      </c>
      <c r="F286" s="37">
        <v>8267</v>
      </c>
      <c r="G286" s="37">
        <v>75955</v>
      </c>
      <c r="H286" s="37"/>
    </row>
    <row r="287" spans="2:8">
      <c r="B287" s="36">
        <v>44907</v>
      </c>
      <c r="C287" s="37" t="s">
        <v>807</v>
      </c>
      <c r="D287" s="37" t="s">
        <v>826</v>
      </c>
      <c r="E287" s="37" t="s">
        <v>832</v>
      </c>
      <c r="F287" s="37">
        <v>3889</v>
      </c>
      <c r="G287" s="37"/>
      <c r="H287" s="37">
        <v>50000</v>
      </c>
    </row>
    <row r="288" spans="2:8">
      <c r="B288" s="36">
        <v>44907</v>
      </c>
      <c r="C288" s="37" t="s">
        <v>800</v>
      </c>
      <c r="D288" s="37" t="s">
        <v>830</v>
      </c>
      <c r="E288" s="37" t="s">
        <v>831</v>
      </c>
      <c r="F288" s="37">
        <v>8305</v>
      </c>
      <c r="G288" s="37">
        <v>31152</v>
      </c>
      <c r="H288" s="37"/>
    </row>
    <row r="289" spans="2:8">
      <c r="B289" s="36">
        <v>44908</v>
      </c>
      <c r="C289" s="37" t="s">
        <v>800</v>
      </c>
      <c r="D289" s="37" t="s">
        <v>830</v>
      </c>
      <c r="E289" s="37" t="s">
        <v>831</v>
      </c>
      <c r="F289" s="37">
        <v>8340</v>
      </c>
      <c r="G289" s="37">
        <v>38362</v>
      </c>
      <c r="H289" s="37"/>
    </row>
    <row r="290" spans="2:8">
      <c r="B290" s="36">
        <v>44908</v>
      </c>
      <c r="C290" s="37" t="s">
        <v>807</v>
      </c>
      <c r="D290" s="37" t="s">
        <v>826</v>
      </c>
      <c r="E290" s="37" t="s">
        <v>832</v>
      </c>
      <c r="F290" s="37">
        <v>3915</v>
      </c>
      <c r="G290" s="37"/>
      <c r="H290" s="37">
        <v>100000</v>
      </c>
    </row>
    <row r="291" spans="2:8">
      <c r="B291" s="36">
        <v>44909</v>
      </c>
      <c r="C291" s="37" t="s">
        <v>800</v>
      </c>
      <c r="D291" s="37" t="s">
        <v>830</v>
      </c>
      <c r="E291" s="37" t="s">
        <v>831</v>
      </c>
      <c r="F291" s="37">
        <v>8373</v>
      </c>
      <c r="G291" s="37">
        <v>31587</v>
      </c>
      <c r="H291" s="37"/>
    </row>
    <row r="292" spans="2:8">
      <c r="B292" s="36">
        <v>44910</v>
      </c>
      <c r="C292" s="37" t="s">
        <v>807</v>
      </c>
      <c r="D292" s="37" t="s">
        <v>826</v>
      </c>
      <c r="E292" s="37" t="s">
        <v>832</v>
      </c>
      <c r="F292" s="37">
        <v>3957</v>
      </c>
      <c r="G292" s="37"/>
      <c r="H292" s="37">
        <v>100000</v>
      </c>
    </row>
    <row r="293" spans="2:8">
      <c r="B293" s="36">
        <v>44910</v>
      </c>
      <c r="C293" s="37" t="s">
        <v>800</v>
      </c>
      <c r="D293" s="37" t="s">
        <v>830</v>
      </c>
      <c r="E293" s="37" t="s">
        <v>831</v>
      </c>
      <c r="F293" s="37">
        <v>8408</v>
      </c>
      <c r="G293" s="37">
        <v>29933</v>
      </c>
      <c r="H293" s="37"/>
    </row>
    <row r="294" spans="2:8">
      <c r="B294" s="36">
        <v>44911</v>
      </c>
      <c r="C294" s="37" t="s">
        <v>800</v>
      </c>
      <c r="D294" s="37" t="s">
        <v>830</v>
      </c>
      <c r="E294" s="37" t="s">
        <v>831</v>
      </c>
      <c r="F294" s="37">
        <v>8444</v>
      </c>
      <c r="G294" s="37">
        <v>20006</v>
      </c>
      <c r="H294" s="37"/>
    </row>
    <row r="295" spans="2:8">
      <c r="B295" s="36">
        <v>44912</v>
      </c>
      <c r="C295" s="37" t="s">
        <v>800</v>
      </c>
      <c r="D295" s="37" t="s">
        <v>830</v>
      </c>
      <c r="E295" s="37" t="s">
        <v>831</v>
      </c>
      <c r="F295" s="37">
        <v>8479</v>
      </c>
      <c r="G295" s="37">
        <v>41655</v>
      </c>
      <c r="H295" s="37"/>
    </row>
    <row r="296" spans="2:8">
      <c r="B296" s="36">
        <v>44913</v>
      </c>
      <c r="C296" s="37" t="s">
        <v>800</v>
      </c>
      <c r="D296" s="37" t="s">
        <v>830</v>
      </c>
      <c r="E296" s="37" t="s">
        <v>831</v>
      </c>
      <c r="F296" s="37">
        <v>8514</v>
      </c>
      <c r="G296" s="37">
        <v>110361</v>
      </c>
      <c r="H296" s="37"/>
    </row>
    <row r="297" spans="2:8">
      <c r="B297" s="36">
        <v>44914</v>
      </c>
      <c r="C297" s="37" t="s">
        <v>807</v>
      </c>
      <c r="D297" s="37" t="s">
        <v>826</v>
      </c>
      <c r="E297" s="37" t="s">
        <v>832</v>
      </c>
      <c r="F297" s="37">
        <v>4041</v>
      </c>
      <c r="G297" s="37"/>
      <c r="H297" s="37">
        <v>200000</v>
      </c>
    </row>
    <row r="298" spans="2:8">
      <c r="B298" s="36">
        <v>44914</v>
      </c>
      <c r="C298" s="37" t="s">
        <v>800</v>
      </c>
      <c r="D298" s="37" t="s">
        <v>830</v>
      </c>
      <c r="E298" s="37" t="s">
        <v>831</v>
      </c>
      <c r="F298" s="37">
        <v>8545</v>
      </c>
      <c r="G298" s="37">
        <v>54806</v>
      </c>
      <c r="H298" s="37"/>
    </row>
    <row r="299" spans="2:8">
      <c r="B299" s="36">
        <v>44915</v>
      </c>
      <c r="C299" s="37" t="s">
        <v>807</v>
      </c>
      <c r="D299" s="37" t="s">
        <v>826</v>
      </c>
      <c r="E299" s="37" t="s">
        <v>832</v>
      </c>
      <c r="F299" s="37">
        <v>4068</v>
      </c>
      <c r="G299" s="37"/>
      <c r="H299" s="37">
        <v>100000</v>
      </c>
    </row>
    <row r="300" spans="2:8">
      <c r="B300" s="36">
        <v>44915</v>
      </c>
      <c r="C300" s="37" t="s">
        <v>800</v>
      </c>
      <c r="D300" s="37" t="s">
        <v>830</v>
      </c>
      <c r="E300" s="37" t="s">
        <v>831</v>
      </c>
      <c r="F300" s="37">
        <v>8624</v>
      </c>
      <c r="G300" s="37">
        <v>50728</v>
      </c>
      <c r="H300" s="37"/>
    </row>
    <row r="301" spans="2:8">
      <c r="B301" s="36">
        <v>44916</v>
      </c>
      <c r="C301" s="37" t="s">
        <v>800</v>
      </c>
      <c r="D301" s="37" t="s">
        <v>830</v>
      </c>
      <c r="E301" s="37" t="s">
        <v>831</v>
      </c>
      <c r="F301" s="37">
        <v>8667</v>
      </c>
      <c r="G301" s="37">
        <v>60816</v>
      </c>
      <c r="H301" s="37"/>
    </row>
    <row r="302" spans="2:8">
      <c r="B302" s="36">
        <v>44917</v>
      </c>
      <c r="C302" s="37" t="s">
        <v>800</v>
      </c>
      <c r="D302" s="37" t="s">
        <v>830</v>
      </c>
      <c r="E302" s="37" t="s">
        <v>831</v>
      </c>
      <c r="F302" s="37">
        <v>8703</v>
      </c>
      <c r="G302" s="37">
        <v>65446</v>
      </c>
      <c r="H302" s="37"/>
    </row>
    <row r="303" spans="2:8">
      <c r="B303" s="36">
        <v>44918</v>
      </c>
      <c r="C303" s="37" t="s">
        <v>800</v>
      </c>
      <c r="D303" s="37" t="s">
        <v>830</v>
      </c>
      <c r="E303" s="37" t="s">
        <v>831</v>
      </c>
      <c r="F303" s="37">
        <v>8740</v>
      </c>
      <c r="G303" s="37">
        <v>55817</v>
      </c>
      <c r="H303" s="37"/>
    </row>
    <row r="304" spans="2:8">
      <c r="B304" s="36">
        <v>44919</v>
      </c>
      <c r="C304" s="37" t="s">
        <v>800</v>
      </c>
      <c r="D304" s="37" t="s">
        <v>833</v>
      </c>
      <c r="E304" s="37" t="s">
        <v>831</v>
      </c>
      <c r="F304" s="37">
        <v>8752</v>
      </c>
      <c r="G304" s="37">
        <v>63105</v>
      </c>
      <c r="H304" s="37"/>
    </row>
    <row r="305" spans="2:8">
      <c r="B305" s="36">
        <v>44919</v>
      </c>
      <c r="C305" s="37" t="s">
        <v>800</v>
      </c>
      <c r="D305" s="37" t="s">
        <v>830</v>
      </c>
      <c r="E305" s="37" t="s">
        <v>831</v>
      </c>
      <c r="F305" s="37">
        <v>8789</v>
      </c>
      <c r="G305" s="37">
        <v>67490</v>
      </c>
      <c r="H305" s="37"/>
    </row>
    <row r="306" spans="2:8">
      <c r="B306" s="36">
        <v>44920</v>
      </c>
      <c r="C306" s="37" t="s">
        <v>800</v>
      </c>
      <c r="D306" s="37" t="s">
        <v>830</v>
      </c>
      <c r="E306" s="37" t="s">
        <v>831</v>
      </c>
      <c r="F306" s="37">
        <v>8826</v>
      </c>
      <c r="G306" s="37">
        <v>53988</v>
      </c>
      <c r="H306" s="37"/>
    </row>
    <row r="307" spans="2:8">
      <c r="B307" s="36">
        <v>44921</v>
      </c>
      <c r="C307" s="37" t="s">
        <v>807</v>
      </c>
      <c r="D307" s="37" t="s">
        <v>826</v>
      </c>
      <c r="E307" s="37" t="s">
        <v>832</v>
      </c>
      <c r="F307" s="37">
        <v>4230</v>
      </c>
      <c r="G307" s="37"/>
      <c r="H307" s="37">
        <v>400000</v>
      </c>
    </row>
    <row r="308" spans="2:8">
      <c r="B308" s="36">
        <v>44921</v>
      </c>
      <c r="C308" s="37" t="s">
        <v>800</v>
      </c>
      <c r="D308" s="37" t="s">
        <v>830</v>
      </c>
      <c r="E308" s="37" t="s">
        <v>831</v>
      </c>
      <c r="F308" s="37">
        <v>8853</v>
      </c>
      <c r="G308" s="37">
        <v>63899</v>
      </c>
      <c r="H308" s="37"/>
    </row>
    <row r="309" spans="2:8">
      <c r="B309" s="36">
        <v>44922</v>
      </c>
      <c r="C309" s="37" t="s">
        <v>800</v>
      </c>
      <c r="D309" s="37" t="s">
        <v>830</v>
      </c>
      <c r="E309" s="37" t="s">
        <v>831</v>
      </c>
      <c r="F309" s="37">
        <v>8892</v>
      </c>
      <c r="G309" s="37">
        <v>52345</v>
      </c>
      <c r="H309" s="37"/>
    </row>
    <row r="310" spans="2:8">
      <c r="B310" s="36">
        <v>44923</v>
      </c>
      <c r="C310" s="37" t="s">
        <v>800</v>
      </c>
      <c r="D310" s="37" t="s">
        <v>830</v>
      </c>
      <c r="E310" s="37" t="s">
        <v>831</v>
      </c>
      <c r="F310" s="37">
        <v>8947</v>
      </c>
      <c r="G310" s="37">
        <v>24425</v>
      </c>
      <c r="H310" s="37"/>
    </row>
    <row r="311" spans="2:8">
      <c r="B311" s="36">
        <v>44924</v>
      </c>
      <c r="C311" s="37" t="s">
        <v>807</v>
      </c>
      <c r="D311" s="37" t="s">
        <v>826</v>
      </c>
      <c r="E311" s="37" t="s">
        <v>832</v>
      </c>
      <c r="F311" s="37">
        <v>4327</v>
      </c>
      <c r="G311" s="37"/>
      <c r="H311" s="37">
        <v>100000</v>
      </c>
    </row>
    <row r="312" spans="2:8">
      <c r="B312" s="36">
        <v>44924</v>
      </c>
      <c r="C312" s="37" t="s">
        <v>800</v>
      </c>
      <c r="D312" s="37" t="s">
        <v>830</v>
      </c>
      <c r="E312" s="37" t="s">
        <v>831</v>
      </c>
      <c r="F312" s="37">
        <v>8985</v>
      </c>
      <c r="G312" s="37">
        <v>56467</v>
      </c>
      <c r="H312" s="37"/>
    </row>
    <row r="313" spans="2:8">
      <c r="B313" s="36">
        <v>44925</v>
      </c>
      <c r="C313" s="37" t="s">
        <v>800</v>
      </c>
      <c r="D313" s="37" t="s">
        <v>830</v>
      </c>
      <c r="E313" s="37" t="s">
        <v>831</v>
      </c>
      <c r="F313" s="37">
        <v>9026</v>
      </c>
      <c r="G313" s="37">
        <v>93956</v>
      </c>
      <c r="H313" s="37"/>
    </row>
    <row r="314" spans="2:8">
      <c r="B314" s="36">
        <v>44925</v>
      </c>
      <c r="C314" s="37" t="s">
        <v>807</v>
      </c>
      <c r="D314" s="37" t="s">
        <v>826</v>
      </c>
      <c r="E314" s="37" t="s">
        <v>832</v>
      </c>
      <c r="F314" s="37">
        <v>4386</v>
      </c>
      <c r="G314" s="37"/>
      <c r="H314" s="37">
        <v>100000</v>
      </c>
    </row>
    <row r="315" spans="2:8">
      <c r="B315" s="36">
        <v>44926</v>
      </c>
      <c r="C315" s="37" t="s">
        <v>800</v>
      </c>
      <c r="D315" s="37" t="s">
        <v>830</v>
      </c>
      <c r="E315" s="37" t="s">
        <v>831</v>
      </c>
      <c r="F315" s="37">
        <v>9064</v>
      </c>
      <c r="G315" s="37">
        <v>65097</v>
      </c>
      <c r="H315" s="37"/>
    </row>
    <row r="316" spans="2:8">
      <c r="B316" s="36">
        <v>44927</v>
      </c>
      <c r="C316" s="37" t="s">
        <v>800</v>
      </c>
      <c r="D316" s="37" t="s">
        <v>830</v>
      </c>
      <c r="E316" s="37" t="s">
        <v>831</v>
      </c>
      <c r="F316" s="37">
        <v>9102</v>
      </c>
      <c r="G316" s="37">
        <v>59559</v>
      </c>
      <c r="H316" s="37"/>
    </row>
    <row r="317" spans="2:8">
      <c r="B317" s="36">
        <v>44928</v>
      </c>
      <c r="C317" s="37" t="s">
        <v>807</v>
      </c>
      <c r="D317" s="37" t="s">
        <v>826</v>
      </c>
      <c r="E317" s="37" t="s">
        <v>832</v>
      </c>
      <c r="F317" s="37">
        <v>4441</v>
      </c>
      <c r="G317" s="37"/>
      <c r="H317" s="37">
        <v>190000</v>
      </c>
    </row>
    <row r="318" spans="2:8">
      <c r="B318" s="36">
        <v>44928</v>
      </c>
      <c r="C318" s="37" t="s">
        <v>800</v>
      </c>
      <c r="D318" s="37" t="s">
        <v>830</v>
      </c>
      <c r="E318" s="37" t="s">
        <v>831</v>
      </c>
      <c r="F318" s="37">
        <v>9147</v>
      </c>
      <c r="G318" s="37">
        <v>26229</v>
      </c>
      <c r="H318" s="37"/>
    </row>
    <row r="319" spans="2:8">
      <c r="B319" s="36">
        <v>44929</v>
      </c>
      <c r="C319" s="37" t="s">
        <v>800</v>
      </c>
      <c r="D319" s="37" t="s">
        <v>830</v>
      </c>
      <c r="E319" s="37" t="s">
        <v>831</v>
      </c>
      <c r="F319" s="37">
        <v>9183</v>
      </c>
      <c r="G319" s="37">
        <v>36130</v>
      </c>
      <c r="H319" s="37"/>
    </row>
    <row r="320" spans="2:8">
      <c r="B320" s="36">
        <v>44930</v>
      </c>
      <c r="C320" s="37" t="s">
        <v>800</v>
      </c>
      <c r="D320" s="37" t="s">
        <v>830</v>
      </c>
      <c r="E320" s="37" t="s">
        <v>831</v>
      </c>
      <c r="F320" s="37">
        <v>9225</v>
      </c>
      <c r="G320" s="37">
        <v>29270</v>
      </c>
      <c r="H320" s="37"/>
    </row>
    <row r="321" spans="2:8">
      <c r="B321" s="36">
        <v>44931</v>
      </c>
      <c r="C321" s="37" t="s">
        <v>800</v>
      </c>
      <c r="D321" s="37" t="s">
        <v>830</v>
      </c>
      <c r="E321" s="37" t="s">
        <v>831</v>
      </c>
      <c r="F321" s="37">
        <v>9263</v>
      </c>
      <c r="G321" s="37">
        <v>44029</v>
      </c>
      <c r="H321" s="37"/>
    </row>
    <row r="322" spans="2:8">
      <c r="B322" s="36">
        <v>44932</v>
      </c>
      <c r="C322" s="37" t="s">
        <v>800</v>
      </c>
      <c r="D322" s="37" t="s">
        <v>830</v>
      </c>
      <c r="E322" s="37" t="s">
        <v>831</v>
      </c>
      <c r="F322" s="37">
        <v>9308</v>
      </c>
      <c r="G322" s="37">
        <v>62915</v>
      </c>
      <c r="H322" s="37"/>
    </row>
    <row r="323" spans="2:8">
      <c r="B323" s="36">
        <v>44933</v>
      </c>
      <c r="C323" s="37" t="s">
        <v>807</v>
      </c>
      <c r="D323" s="37" t="s">
        <v>826</v>
      </c>
      <c r="E323" s="37" t="s">
        <v>832</v>
      </c>
      <c r="F323" s="37">
        <v>4581</v>
      </c>
      <c r="G323" s="37"/>
      <c r="H323" s="37">
        <v>100000</v>
      </c>
    </row>
    <row r="324" spans="2:8">
      <c r="B324" s="36">
        <v>44933</v>
      </c>
      <c r="C324" s="37" t="s">
        <v>800</v>
      </c>
      <c r="D324" s="37" t="s">
        <v>830</v>
      </c>
      <c r="E324" s="37" t="s">
        <v>831</v>
      </c>
      <c r="F324" s="37">
        <v>9351</v>
      </c>
      <c r="G324" s="37">
        <v>65832</v>
      </c>
      <c r="H324" s="37"/>
    </row>
    <row r="325" spans="2:8">
      <c r="B325" s="36">
        <v>44934</v>
      </c>
      <c r="C325" s="37" t="s">
        <v>800</v>
      </c>
      <c r="D325" s="37" t="s">
        <v>830</v>
      </c>
      <c r="E325" s="37" t="s">
        <v>831</v>
      </c>
      <c r="F325" s="37">
        <v>9392</v>
      </c>
      <c r="G325" s="37">
        <v>120844</v>
      </c>
      <c r="H325" s="37"/>
    </row>
    <row r="326" spans="2:8">
      <c r="B326" s="36">
        <v>44935</v>
      </c>
      <c r="C326" s="37" t="s">
        <v>807</v>
      </c>
      <c r="D326" s="37" t="s">
        <v>826</v>
      </c>
      <c r="E326" s="37" t="s">
        <v>832</v>
      </c>
      <c r="F326" s="37">
        <v>4613</v>
      </c>
      <c r="G326" s="37"/>
      <c r="H326" s="37">
        <v>200000</v>
      </c>
    </row>
    <row r="327" spans="2:8">
      <c r="B327" s="36">
        <v>44935</v>
      </c>
      <c r="C327" s="37" t="s">
        <v>800</v>
      </c>
      <c r="D327" s="37" t="s">
        <v>830</v>
      </c>
      <c r="E327" s="37" t="s">
        <v>831</v>
      </c>
      <c r="F327" s="37">
        <v>9430</v>
      </c>
      <c r="G327" s="37">
        <v>45155</v>
      </c>
      <c r="H327" s="37"/>
    </row>
    <row r="328" spans="2:8">
      <c r="B328" s="36">
        <v>44936</v>
      </c>
      <c r="C328" s="37" t="s">
        <v>807</v>
      </c>
      <c r="D328" s="37" t="s">
        <v>826</v>
      </c>
      <c r="E328" s="37" t="s">
        <v>832</v>
      </c>
      <c r="F328" s="37">
        <v>4660</v>
      </c>
      <c r="G328" s="37"/>
      <c r="H328" s="37">
        <v>100000</v>
      </c>
    </row>
    <row r="329" spans="2:8">
      <c r="B329" s="36">
        <v>44936</v>
      </c>
      <c r="C329" s="37" t="s">
        <v>800</v>
      </c>
      <c r="D329" s="37" t="s">
        <v>830</v>
      </c>
      <c r="E329" s="37" t="s">
        <v>831</v>
      </c>
      <c r="F329" s="37">
        <v>9477</v>
      </c>
      <c r="G329" s="37">
        <v>74522</v>
      </c>
      <c r="H329" s="37"/>
    </row>
    <row r="330" spans="2:8">
      <c r="B330" s="36">
        <v>44937</v>
      </c>
      <c r="C330" s="37" t="s">
        <v>807</v>
      </c>
      <c r="D330" s="37" t="s">
        <v>826</v>
      </c>
      <c r="E330" s="37" t="s">
        <v>832</v>
      </c>
      <c r="F330" s="37">
        <v>4701</v>
      </c>
      <c r="G330" s="37"/>
      <c r="H330" s="37">
        <v>90000</v>
      </c>
    </row>
    <row r="331" spans="2:8">
      <c r="B331" s="36">
        <v>44937</v>
      </c>
      <c r="C331" s="37" t="s">
        <v>800</v>
      </c>
      <c r="D331" s="37" t="s">
        <v>830</v>
      </c>
      <c r="E331" s="37" t="s">
        <v>831</v>
      </c>
      <c r="F331" s="37">
        <v>9514</v>
      </c>
      <c r="G331" s="37">
        <v>60439</v>
      </c>
      <c r="H331" s="37"/>
    </row>
    <row r="332" spans="2:8">
      <c r="B332" s="36">
        <v>44938</v>
      </c>
      <c r="C332" s="37" t="s">
        <v>807</v>
      </c>
      <c r="D332" s="37" t="s">
        <v>826</v>
      </c>
      <c r="E332" s="37" t="s">
        <v>832</v>
      </c>
      <c r="F332" s="37">
        <v>4719</v>
      </c>
      <c r="G332" s="37"/>
      <c r="H332" s="37">
        <v>75000</v>
      </c>
    </row>
    <row r="333" spans="2:8">
      <c r="B333" s="36">
        <v>44938</v>
      </c>
      <c r="C333" s="37" t="s">
        <v>800</v>
      </c>
      <c r="D333" s="37" t="s">
        <v>830</v>
      </c>
      <c r="E333" s="37" t="s">
        <v>831</v>
      </c>
      <c r="F333" s="37">
        <v>9557</v>
      </c>
      <c r="G333" s="37">
        <v>86445</v>
      </c>
      <c r="H333" s="37"/>
    </row>
    <row r="334" spans="2:8">
      <c r="B334" s="36">
        <v>44939</v>
      </c>
      <c r="C334" s="37" t="s">
        <v>807</v>
      </c>
      <c r="D334" s="37" t="s">
        <v>826</v>
      </c>
      <c r="E334" s="37" t="s">
        <v>832</v>
      </c>
      <c r="F334" s="37">
        <v>4760</v>
      </c>
      <c r="G334" s="37"/>
      <c r="H334" s="37">
        <v>200000</v>
      </c>
    </row>
    <row r="335" spans="2:8">
      <c r="B335" s="36">
        <v>44939</v>
      </c>
      <c r="C335" s="37" t="s">
        <v>800</v>
      </c>
      <c r="D335" s="37" t="s">
        <v>830</v>
      </c>
      <c r="E335" s="37" t="s">
        <v>831</v>
      </c>
      <c r="F335" s="37">
        <v>9598</v>
      </c>
      <c r="G335" s="37">
        <v>93392</v>
      </c>
      <c r="H335" s="37"/>
    </row>
    <row r="336" spans="2:8">
      <c r="B336" s="36">
        <v>44940</v>
      </c>
      <c r="C336" s="37" t="s">
        <v>800</v>
      </c>
      <c r="D336" s="37" t="s">
        <v>830</v>
      </c>
      <c r="E336" s="37" t="s">
        <v>831</v>
      </c>
      <c r="F336" s="37">
        <v>9639</v>
      </c>
      <c r="G336" s="37">
        <v>101632</v>
      </c>
      <c r="H336" s="37"/>
    </row>
    <row r="337" spans="2:8">
      <c r="B337" s="36">
        <v>44941</v>
      </c>
      <c r="C337" s="37" t="s">
        <v>800</v>
      </c>
      <c r="D337" s="37" t="s">
        <v>830</v>
      </c>
      <c r="E337" s="37" t="s">
        <v>831</v>
      </c>
      <c r="F337" s="37">
        <v>9671</v>
      </c>
      <c r="G337" s="37">
        <v>85876</v>
      </c>
      <c r="H337" s="37"/>
    </row>
    <row r="338" spans="2:8">
      <c r="B338" s="36">
        <v>44942</v>
      </c>
      <c r="C338" s="37" t="s">
        <v>800</v>
      </c>
      <c r="D338" s="37" t="s">
        <v>830</v>
      </c>
      <c r="E338" s="37" t="s">
        <v>831</v>
      </c>
      <c r="F338" s="37">
        <v>9713</v>
      </c>
      <c r="G338" s="37">
        <v>56827</v>
      </c>
      <c r="H338" s="37"/>
    </row>
    <row r="339" spans="2:8">
      <c r="B339" s="36">
        <v>44943</v>
      </c>
      <c r="C339" s="37" t="s">
        <v>807</v>
      </c>
      <c r="D339" s="37" t="s">
        <v>826</v>
      </c>
      <c r="E339" s="37" t="s">
        <v>832</v>
      </c>
      <c r="F339" s="37">
        <v>4811</v>
      </c>
      <c r="G339" s="37"/>
      <c r="H339" s="37">
        <v>200000</v>
      </c>
    </row>
    <row r="340" spans="2:8">
      <c r="B340" s="36">
        <v>44943</v>
      </c>
      <c r="C340" s="37" t="s">
        <v>800</v>
      </c>
      <c r="D340" s="37" t="s">
        <v>830</v>
      </c>
      <c r="E340" s="37" t="s">
        <v>831</v>
      </c>
      <c r="F340" s="37">
        <v>9750</v>
      </c>
      <c r="G340" s="37">
        <v>24460</v>
      </c>
      <c r="H340" s="37"/>
    </row>
    <row r="341" spans="2:8">
      <c r="B341" s="36">
        <v>44944</v>
      </c>
      <c r="C341" s="37" t="s">
        <v>807</v>
      </c>
      <c r="D341" s="37" t="s">
        <v>826</v>
      </c>
      <c r="E341" s="37" t="s">
        <v>832</v>
      </c>
      <c r="F341" s="37">
        <v>4861</v>
      </c>
      <c r="G341" s="37"/>
      <c r="H341" s="37">
        <v>100000</v>
      </c>
    </row>
    <row r="342" spans="2:8">
      <c r="B342" s="36">
        <v>44944</v>
      </c>
      <c r="C342" s="37" t="s">
        <v>800</v>
      </c>
      <c r="D342" s="37" t="s">
        <v>830</v>
      </c>
      <c r="E342" s="37" t="s">
        <v>831</v>
      </c>
      <c r="F342" s="37">
        <v>9795</v>
      </c>
      <c r="G342" s="37">
        <v>42331</v>
      </c>
      <c r="H342" s="37"/>
    </row>
    <row r="343" spans="2:8">
      <c r="B343" s="36">
        <v>44945</v>
      </c>
      <c r="C343" s="37" t="s">
        <v>800</v>
      </c>
      <c r="D343" s="37" t="s">
        <v>830</v>
      </c>
      <c r="E343" s="37" t="s">
        <v>831</v>
      </c>
      <c r="F343" s="37">
        <v>9838</v>
      </c>
      <c r="G343" s="37">
        <v>35058</v>
      </c>
      <c r="H343" s="37"/>
    </row>
    <row r="344" spans="2:8">
      <c r="B344" s="36">
        <v>44946</v>
      </c>
      <c r="C344" s="37" t="s">
        <v>807</v>
      </c>
      <c r="D344" s="37" t="s">
        <v>826</v>
      </c>
      <c r="E344" s="37" t="s">
        <v>832</v>
      </c>
      <c r="F344" s="37">
        <v>4912</v>
      </c>
      <c r="G344" s="37"/>
      <c r="H344" s="37">
        <v>100000</v>
      </c>
    </row>
    <row r="345" spans="2:8">
      <c r="B345" s="36">
        <v>44946</v>
      </c>
      <c r="C345" s="37" t="s">
        <v>800</v>
      </c>
      <c r="D345" s="37" t="s">
        <v>830</v>
      </c>
      <c r="E345" s="37" t="s">
        <v>831</v>
      </c>
      <c r="F345" s="37">
        <v>9879</v>
      </c>
      <c r="G345" s="37">
        <v>19781</v>
      </c>
      <c r="H345" s="37"/>
    </row>
    <row r="346" spans="2:8">
      <c r="B346" s="36">
        <v>44947</v>
      </c>
      <c r="C346" s="37" t="s">
        <v>800</v>
      </c>
      <c r="D346" s="37" t="s">
        <v>830</v>
      </c>
      <c r="E346" s="37" t="s">
        <v>831</v>
      </c>
      <c r="F346" s="37">
        <v>9920</v>
      </c>
      <c r="G346" s="37">
        <v>47593</v>
      </c>
      <c r="H346" s="37"/>
    </row>
    <row r="347" spans="2:8">
      <c r="B347" s="36">
        <v>44948</v>
      </c>
      <c r="C347" s="37" t="s">
        <v>800</v>
      </c>
      <c r="D347" s="37" t="s">
        <v>830</v>
      </c>
      <c r="E347" s="37" t="s">
        <v>831</v>
      </c>
      <c r="F347" s="37">
        <v>9961</v>
      </c>
      <c r="G347" s="37">
        <v>55330</v>
      </c>
      <c r="H347" s="37"/>
    </row>
    <row r="348" spans="2:8">
      <c r="B348" s="36">
        <v>44949</v>
      </c>
      <c r="C348" s="37" t="s">
        <v>807</v>
      </c>
      <c r="D348" s="37" t="s">
        <v>826</v>
      </c>
      <c r="E348" s="37" t="s">
        <v>832</v>
      </c>
      <c r="F348" s="37">
        <v>4980</v>
      </c>
      <c r="G348" s="37"/>
      <c r="H348" s="37">
        <v>100000</v>
      </c>
    </row>
    <row r="349" spans="2:8">
      <c r="B349" s="36">
        <v>44949</v>
      </c>
      <c r="C349" s="37" t="s">
        <v>800</v>
      </c>
      <c r="D349" s="37" t="s">
        <v>830</v>
      </c>
      <c r="E349" s="37" t="s">
        <v>831</v>
      </c>
      <c r="F349" s="37">
        <v>10012</v>
      </c>
      <c r="G349" s="37">
        <v>26760</v>
      </c>
      <c r="H349" s="37"/>
    </row>
    <row r="350" spans="2:8">
      <c r="B350" s="36">
        <v>44950</v>
      </c>
      <c r="C350" s="37" t="s">
        <v>800</v>
      </c>
      <c r="D350" s="37" t="s">
        <v>830</v>
      </c>
      <c r="E350" s="37" t="s">
        <v>831</v>
      </c>
      <c r="F350" s="37">
        <v>10073</v>
      </c>
      <c r="G350" s="37">
        <v>44351</v>
      </c>
      <c r="H350" s="37"/>
    </row>
    <row r="351" spans="2:8">
      <c r="B351" s="36">
        <v>44951</v>
      </c>
      <c r="C351" s="37" t="s">
        <v>800</v>
      </c>
      <c r="D351" s="37" t="s">
        <v>830</v>
      </c>
      <c r="E351" s="37" t="s">
        <v>831</v>
      </c>
      <c r="F351" s="37">
        <v>10085</v>
      </c>
      <c r="G351" s="37">
        <v>31489</v>
      </c>
      <c r="H351" s="37"/>
    </row>
    <row r="352" spans="2:8">
      <c r="B352" s="36">
        <v>44952</v>
      </c>
      <c r="C352" s="37" t="s">
        <v>800</v>
      </c>
      <c r="D352" s="37" t="s">
        <v>830</v>
      </c>
      <c r="E352" s="37" t="s">
        <v>831</v>
      </c>
      <c r="F352" s="37">
        <v>10126</v>
      </c>
      <c r="G352" s="37">
        <v>38574</v>
      </c>
      <c r="H352" s="37"/>
    </row>
    <row r="353" spans="2:8">
      <c r="B353" s="36">
        <v>44953</v>
      </c>
      <c r="C353" s="37" t="s">
        <v>807</v>
      </c>
      <c r="D353" s="37" t="s">
        <v>826</v>
      </c>
      <c r="E353" s="37" t="s">
        <v>832</v>
      </c>
      <c r="F353" s="37">
        <v>5089</v>
      </c>
      <c r="G353" s="37"/>
      <c r="H353" s="37">
        <v>200000</v>
      </c>
    </row>
    <row r="354" spans="2:8">
      <c r="B354" s="36">
        <v>44953</v>
      </c>
      <c r="C354" s="37" t="s">
        <v>800</v>
      </c>
      <c r="D354" s="37" t="s">
        <v>830</v>
      </c>
      <c r="E354" s="37" t="s">
        <v>831</v>
      </c>
      <c r="F354" s="37">
        <v>10193</v>
      </c>
      <c r="G354" s="37">
        <v>29452</v>
      </c>
      <c r="H354" s="37"/>
    </row>
    <row r="355" spans="2:8">
      <c r="B355" s="36">
        <v>44954</v>
      </c>
      <c r="C355" s="37" t="s">
        <v>800</v>
      </c>
      <c r="D355" s="37" t="s">
        <v>830</v>
      </c>
      <c r="E355" s="37" t="s">
        <v>831</v>
      </c>
      <c r="F355" s="37">
        <v>10233</v>
      </c>
      <c r="G355" s="37">
        <v>41746</v>
      </c>
      <c r="H355" s="37"/>
    </row>
    <row r="356" spans="2:8">
      <c r="B356" s="36">
        <v>44955</v>
      </c>
      <c r="C356" s="37" t="s">
        <v>800</v>
      </c>
      <c r="D356" s="37" t="s">
        <v>830</v>
      </c>
      <c r="E356" s="37" t="s">
        <v>831</v>
      </c>
      <c r="F356" s="37">
        <v>10272</v>
      </c>
      <c r="G356" s="37">
        <v>42726</v>
      </c>
      <c r="H356" s="37"/>
    </row>
    <row r="357" spans="2:8">
      <c r="B357" s="36">
        <v>44956</v>
      </c>
      <c r="C357" s="37" t="s">
        <v>800</v>
      </c>
      <c r="D357" s="37" t="s">
        <v>830</v>
      </c>
      <c r="E357" s="37" t="s">
        <v>831</v>
      </c>
      <c r="F357" s="37">
        <v>10312</v>
      </c>
      <c r="G357" s="37">
        <v>33492</v>
      </c>
      <c r="H357" s="37"/>
    </row>
    <row r="358" spans="2:8">
      <c r="B358" s="36">
        <v>44957</v>
      </c>
      <c r="C358" s="37" t="s">
        <v>800</v>
      </c>
      <c r="D358" s="37" t="s">
        <v>830</v>
      </c>
      <c r="E358" s="37" t="s">
        <v>831</v>
      </c>
      <c r="F358" s="37">
        <v>10354</v>
      </c>
      <c r="G358" s="37">
        <v>39894</v>
      </c>
      <c r="H358" s="37"/>
    </row>
    <row r="359" spans="2:8">
      <c r="B359" s="36">
        <v>44958</v>
      </c>
      <c r="C359" s="37" t="s">
        <v>800</v>
      </c>
      <c r="D359" s="37" t="s">
        <v>830</v>
      </c>
      <c r="E359" s="37" t="s">
        <v>831</v>
      </c>
      <c r="F359" s="37">
        <v>10394</v>
      </c>
      <c r="G359" s="37">
        <v>45305</v>
      </c>
      <c r="H359" s="37"/>
    </row>
    <row r="360" spans="2:8">
      <c r="B360" s="36">
        <v>44959</v>
      </c>
      <c r="C360" s="37" t="s">
        <v>807</v>
      </c>
      <c r="D360" s="37" t="s">
        <v>826</v>
      </c>
      <c r="E360" s="37" t="s">
        <v>832</v>
      </c>
      <c r="F360" s="37">
        <v>5241</v>
      </c>
      <c r="G360" s="37"/>
      <c r="H360" s="37">
        <v>100000</v>
      </c>
    </row>
    <row r="361" spans="2:8">
      <c r="B361" s="36">
        <v>44959</v>
      </c>
      <c r="C361" s="37" t="s">
        <v>800</v>
      </c>
      <c r="D361" s="37" t="s">
        <v>830</v>
      </c>
      <c r="E361" s="37" t="s">
        <v>831</v>
      </c>
      <c r="F361" s="37">
        <v>10435</v>
      </c>
      <c r="G361" s="37">
        <v>39062</v>
      </c>
      <c r="H361" s="37"/>
    </row>
    <row r="362" spans="2:8">
      <c r="B362" s="36">
        <v>44960</v>
      </c>
      <c r="C362" s="37" t="s">
        <v>800</v>
      </c>
      <c r="D362" s="37" t="s">
        <v>830</v>
      </c>
      <c r="E362" s="37" t="s">
        <v>831</v>
      </c>
      <c r="F362" s="37">
        <v>10475</v>
      </c>
      <c r="G362" s="37">
        <v>26656</v>
      </c>
      <c r="H362" s="37"/>
    </row>
    <row r="363" spans="2:8">
      <c r="B363" s="36">
        <v>44961</v>
      </c>
      <c r="C363" s="37" t="s">
        <v>800</v>
      </c>
      <c r="D363" s="37" t="s">
        <v>830</v>
      </c>
      <c r="E363" s="37" t="s">
        <v>831</v>
      </c>
      <c r="F363" s="37">
        <v>10515</v>
      </c>
      <c r="G363" s="37">
        <v>21457</v>
      </c>
      <c r="H363" s="37"/>
    </row>
    <row r="364" spans="2:8">
      <c r="B364" s="36">
        <v>44962</v>
      </c>
      <c r="C364" s="37" t="s">
        <v>800</v>
      </c>
      <c r="D364" s="37" t="s">
        <v>830</v>
      </c>
      <c r="E364" s="37" t="s">
        <v>831</v>
      </c>
      <c r="F364" s="37">
        <v>10553</v>
      </c>
      <c r="G364" s="37">
        <v>36112</v>
      </c>
      <c r="H364" s="37"/>
    </row>
    <row r="365" spans="2:8">
      <c r="B365" s="36">
        <v>44963</v>
      </c>
      <c r="C365" s="37" t="s">
        <v>807</v>
      </c>
      <c r="D365" s="37" t="s">
        <v>826</v>
      </c>
      <c r="E365" s="37" t="s">
        <v>832</v>
      </c>
      <c r="F365" s="37">
        <v>5327</v>
      </c>
      <c r="G365" s="37"/>
      <c r="H365" s="37">
        <v>100000</v>
      </c>
    </row>
    <row r="366" spans="2:8">
      <c r="B366" s="36">
        <v>44963</v>
      </c>
      <c r="C366" s="37" t="s">
        <v>800</v>
      </c>
      <c r="D366" s="37" t="s">
        <v>830</v>
      </c>
      <c r="E366" s="37" t="s">
        <v>831</v>
      </c>
      <c r="F366" s="37">
        <v>10593</v>
      </c>
      <c r="G366" s="37">
        <v>49916</v>
      </c>
      <c r="H366" s="37"/>
    </row>
    <row r="367" spans="2:8">
      <c r="B367" s="36">
        <v>44964</v>
      </c>
      <c r="C367" s="37" t="s">
        <v>800</v>
      </c>
      <c r="D367" s="37" t="s">
        <v>830</v>
      </c>
      <c r="E367" s="37" t="s">
        <v>831</v>
      </c>
      <c r="F367" s="37">
        <v>10630</v>
      </c>
      <c r="G367" s="37">
        <v>27944</v>
      </c>
      <c r="H367" s="37"/>
    </row>
    <row r="368" spans="2:8">
      <c r="B368" s="36">
        <v>44965</v>
      </c>
      <c r="C368" s="37" t="s">
        <v>807</v>
      </c>
      <c r="D368" s="37" t="s">
        <v>826</v>
      </c>
      <c r="E368" s="37" t="s">
        <v>832</v>
      </c>
      <c r="F368" s="37">
        <v>5382</v>
      </c>
      <c r="G368" s="37"/>
      <c r="H368" s="37">
        <v>100000</v>
      </c>
    </row>
    <row r="369" spans="2:8">
      <c r="B369" s="36">
        <v>44965</v>
      </c>
      <c r="C369" s="37" t="s">
        <v>800</v>
      </c>
      <c r="D369" s="37" t="s">
        <v>830</v>
      </c>
      <c r="E369" s="37" t="s">
        <v>831</v>
      </c>
      <c r="F369" s="37">
        <v>10680</v>
      </c>
      <c r="G369" s="37">
        <v>49893</v>
      </c>
      <c r="H369" s="37"/>
    </row>
    <row r="370" spans="2:8">
      <c r="B370" s="36">
        <v>44966</v>
      </c>
      <c r="C370" s="37" t="s">
        <v>800</v>
      </c>
      <c r="D370" s="37" t="s">
        <v>830</v>
      </c>
      <c r="E370" s="37" t="s">
        <v>831</v>
      </c>
      <c r="F370" s="37">
        <v>10719</v>
      </c>
      <c r="G370" s="37">
        <v>53255</v>
      </c>
      <c r="H370" s="37"/>
    </row>
    <row r="371" spans="2:8">
      <c r="B371" s="36">
        <v>44967</v>
      </c>
      <c r="C371" s="37" t="s">
        <v>800</v>
      </c>
      <c r="D371" s="37" t="s">
        <v>830</v>
      </c>
      <c r="E371" s="37" t="s">
        <v>831</v>
      </c>
      <c r="F371" s="37">
        <v>10746</v>
      </c>
      <c r="G371" s="37">
        <v>28810</v>
      </c>
      <c r="H371" s="37"/>
    </row>
    <row r="372" spans="2:8">
      <c r="B372" s="36">
        <v>44968</v>
      </c>
      <c r="C372" s="37" t="s">
        <v>800</v>
      </c>
      <c r="D372" s="37" t="s">
        <v>830</v>
      </c>
      <c r="E372" s="37" t="s">
        <v>831</v>
      </c>
      <c r="F372" s="37">
        <v>10787</v>
      </c>
      <c r="G372" s="37">
        <v>32055</v>
      </c>
      <c r="H372" s="37"/>
    </row>
    <row r="373" spans="2:8">
      <c r="B373" s="36">
        <v>44969</v>
      </c>
      <c r="C373" s="37" t="s">
        <v>800</v>
      </c>
      <c r="D373" s="37" t="s">
        <v>830</v>
      </c>
      <c r="E373" s="37" t="s">
        <v>831</v>
      </c>
      <c r="F373" s="37">
        <v>10824</v>
      </c>
      <c r="G373" s="37">
        <v>31397</v>
      </c>
      <c r="H373" s="37"/>
    </row>
    <row r="374" spans="2:8">
      <c r="B374" s="36">
        <v>44970</v>
      </c>
      <c r="C374" s="37" t="s">
        <v>807</v>
      </c>
      <c r="D374" s="37" t="s">
        <v>826</v>
      </c>
      <c r="E374" s="37" t="s">
        <v>832</v>
      </c>
      <c r="F374" s="37">
        <v>5464</v>
      </c>
      <c r="G374" s="37"/>
      <c r="H374" s="37">
        <v>140000</v>
      </c>
    </row>
    <row r="375" spans="2:8">
      <c r="B375" s="36">
        <v>44970</v>
      </c>
      <c r="C375" s="37" t="s">
        <v>800</v>
      </c>
      <c r="D375" s="37" t="s">
        <v>830</v>
      </c>
      <c r="E375" s="37" t="s">
        <v>831</v>
      </c>
      <c r="F375" s="37">
        <v>10863</v>
      </c>
      <c r="G375" s="37">
        <v>27201</v>
      </c>
      <c r="H375" s="37"/>
    </row>
    <row r="376" spans="2:8">
      <c r="B376" s="36">
        <v>44971</v>
      </c>
      <c r="C376" s="37" t="s">
        <v>807</v>
      </c>
      <c r="D376" s="37" t="s">
        <v>826</v>
      </c>
      <c r="E376" s="37" t="s">
        <v>832</v>
      </c>
      <c r="F376" s="37">
        <v>5525</v>
      </c>
      <c r="G376" s="37"/>
      <c r="H376" s="37">
        <v>100000</v>
      </c>
    </row>
    <row r="377" spans="2:8">
      <c r="B377" s="36">
        <v>44971</v>
      </c>
      <c r="C377" s="37" t="s">
        <v>800</v>
      </c>
      <c r="D377" s="37" t="s">
        <v>830</v>
      </c>
      <c r="E377" s="37" t="s">
        <v>831</v>
      </c>
      <c r="F377" s="37">
        <v>10903</v>
      </c>
      <c r="G377" s="37">
        <v>43101</v>
      </c>
      <c r="H377" s="37"/>
    </row>
    <row r="378" spans="2:8">
      <c r="B378" s="36">
        <v>44972</v>
      </c>
      <c r="C378" s="37" t="s">
        <v>800</v>
      </c>
      <c r="D378" s="37" t="s">
        <v>830</v>
      </c>
      <c r="E378" s="37" t="s">
        <v>831</v>
      </c>
      <c r="F378" s="37">
        <v>10943</v>
      </c>
      <c r="G378" s="37">
        <v>34699</v>
      </c>
      <c r="H378" s="37"/>
    </row>
    <row r="379" spans="2:8">
      <c r="B379" s="36">
        <v>44973</v>
      </c>
      <c r="C379" s="37" t="s">
        <v>807</v>
      </c>
      <c r="D379" s="37" t="s">
        <v>826</v>
      </c>
      <c r="E379" s="37" t="s">
        <v>832</v>
      </c>
      <c r="F379" s="37">
        <v>5577</v>
      </c>
      <c r="G379" s="37"/>
      <c r="H379" s="37">
        <v>100000</v>
      </c>
    </row>
    <row r="380" spans="2:8">
      <c r="B380" s="36">
        <v>44973</v>
      </c>
      <c r="C380" s="37" t="s">
        <v>800</v>
      </c>
      <c r="D380" s="37" t="s">
        <v>830</v>
      </c>
      <c r="E380" s="37" t="s">
        <v>831</v>
      </c>
      <c r="F380" s="37">
        <v>10955</v>
      </c>
      <c r="G380" s="37">
        <v>26527</v>
      </c>
      <c r="H380" s="37"/>
    </row>
    <row r="381" spans="2:8">
      <c r="B381" s="36">
        <v>44974</v>
      </c>
      <c r="C381" s="37" t="s">
        <v>800</v>
      </c>
      <c r="D381" s="37" t="s">
        <v>830</v>
      </c>
      <c r="E381" s="37" t="s">
        <v>831</v>
      </c>
      <c r="F381" s="37">
        <v>10960</v>
      </c>
      <c r="G381" s="37">
        <v>15412</v>
      </c>
      <c r="H381" s="37"/>
    </row>
    <row r="382" spans="2:8">
      <c r="B382" s="36">
        <v>44974</v>
      </c>
      <c r="C382" s="37" t="s">
        <v>807</v>
      </c>
      <c r="D382" s="37" t="s">
        <v>826</v>
      </c>
      <c r="E382" s="37" t="s">
        <v>832</v>
      </c>
      <c r="F382" s="37">
        <v>5592</v>
      </c>
      <c r="G382" s="37"/>
      <c r="H382" s="37">
        <v>100000</v>
      </c>
    </row>
    <row r="383" spans="2:8">
      <c r="B383" s="36">
        <v>44975</v>
      </c>
      <c r="C383" s="37" t="s">
        <v>800</v>
      </c>
      <c r="D383" s="37" t="s">
        <v>830</v>
      </c>
      <c r="E383" s="37" t="s">
        <v>831</v>
      </c>
      <c r="F383" s="37">
        <v>10965</v>
      </c>
      <c r="G383" s="37">
        <v>35524</v>
      </c>
      <c r="H383" s="37"/>
    </row>
    <row r="384" spans="2:8">
      <c r="B384" s="36">
        <v>44976</v>
      </c>
      <c r="C384" s="37" t="s">
        <v>800</v>
      </c>
      <c r="D384" s="37" t="s">
        <v>830</v>
      </c>
      <c r="E384" s="37" t="s">
        <v>831</v>
      </c>
      <c r="F384" s="37">
        <v>10970</v>
      </c>
      <c r="G384" s="37">
        <v>47357</v>
      </c>
      <c r="H384" s="37"/>
    </row>
    <row r="385" spans="2:8">
      <c r="B385" s="36">
        <v>44977</v>
      </c>
      <c r="C385" s="37" t="s">
        <v>800</v>
      </c>
      <c r="D385" s="37" t="s">
        <v>830</v>
      </c>
      <c r="E385" s="37" t="s">
        <v>831</v>
      </c>
      <c r="F385" s="37">
        <v>10975</v>
      </c>
      <c r="G385" s="37">
        <v>29580</v>
      </c>
      <c r="H385" s="37"/>
    </row>
    <row r="386" spans="2:8">
      <c r="B386" s="36">
        <v>44977</v>
      </c>
      <c r="C386" s="37" t="s">
        <v>807</v>
      </c>
      <c r="D386" s="37" t="s">
        <v>826</v>
      </c>
      <c r="E386" s="37" t="s">
        <v>832</v>
      </c>
      <c r="F386" s="37">
        <v>5596</v>
      </c>
      <c r="G386" s="37"/>
      <c r="H386" s="37">
        <v>100000</v>
      </c>
    </row>
    <row r="387" spans="2:8">
      <c r="B387" s="36">
        <v>44978</v>
      </c>
      <c r="C387" s="37" t="s">
        <v>800</v>
      </c>
      <c r="D387" s="37" t="s">
        <v>830</v>
      </c>
      <c r="E387" s="37" t="s">
        <v>831</v>
      </c>
      <c r="F387" s="37">
        <v>10980</v>
      </c>
      <c r="G387" s="37">
        <v>32998</v>
      </c>
      <c r="H387" s="37"/>
    </row>
    <row r="388" spans="2:8">
      <c r="B388" s="36">
        <v>44979</v>
      </c>
      <c r="C388" s="37" t="s">
        <v>800</v>
      </c>
      <c r="D388" s="37" t="s">
        <v>830</v>
      </c>
      <c r="E388" s="37" t="s">
        <v>831</v>
      </c>
      <c r="F388" s="37">
        <v>10985</v>
      </c>
      <c r="G388" s="37">
        <v>34510</v>
      </c>
      <c r="H388" s="37"/>
    </row>
    <row r="389" spans="2:8">
      <c r="B389" s="36">
        <v>44979</v>
      </c>
      <c r="C389" s="37" t="s">
        <v>807</v>
      </c>
      <c r="D389" s="37" t="s">
        <v>826</v>
      </c>
      <c r="E389" s="37" t="s">
        <v>832</v>
      </c>
      <c r="F389" s="37">
        <v>5602</v>
      </c>
      <c r="G389" s="37"/>
      <c r="H389" s="37">
        <v>100000</v>
      </c>
    </row>
    <row r="390" spans="2:8">
      <c r="B390" s="36">
        <v>44980</v>
      </c>
      <c r="C390" s="37" t="s">
        <v>800</v>
      </c>
      <c r="D390" s="37" t="s">
        <v>830</v>
      </c>
      <c r="E390" s="37" t="s">
        <v>831</v>
      </c>
      <c r="F390" s="37">
        <v>10990</v>
      </c>
      <c r="G390" s="37">
        <v>23878</v>
      </c>
      <c r="H390" s="37"/>
    </row>
    <row r="391" spans="2:8">
      <c r="B391" s="36">
        <v>44981</v>
      </c>
      <c r="C391" s="37" t="s">
        <v>800</v>
      </c>
      <c r="D391" s="37" t="s">
        <v>830</v>
      </c>
      <c r="E391" s="37" t="s">
        <v>831</v>
      </c>
      <c r="F391" s="37">
        <v>10995</v>
      </c>
      <c r="G391" s="37">
        <v>31060</v>
      </c>
      <c r="H391" s="37"/>
    </row>
    <row r="392" spans="2:8">
      <c r="B392" s="36">
        <v>44982</v>
      </c>
      <c r="C392" s="37" t="s">
        <v>800</v>
      </c>
      <c r="D392" s="37" t="s">
        <v>830</v>
      </c>
      <c r="E392" s="37" t="s">
        <v>831</v>
      </c>
      <c r="F392" s="37">
        <v>11000</v>
      </c>
      <c r="G392" s="37">
        <v>51169</v>
      </c>
      <c r="H392" s="37"/>
    </row>
    <row r="393" spans="2:8">
      <c r="B393" s="36">
        <v>44983</v>
      </c>
      <c r="C393" s="37" t="s">
        <v>800</v>
      </c>
      <c r="D393" s="37" t="s">
        <v>830</v>
      </c>
      <c r="E393" s="37" t="s">
        <v>831</v>
      </c>
      <c r="F393" s="37">
        <v>11005</v>
      </c>
      <c r="G393" s="37">
        <v>52370</v>
      </c>
      <c r="H393" s="37"/>
    </row>
    <row r="394" spans="2:8">
      <c r="B394" s="36">
        <v>44984</v>
      </c>
      <c r="C394" s="37" t="s">
        <v>800</v>
      </c>
      <c r="D394" s="37" t="s">
        <v>830</v>
      </c>
      <c r="E394" s="37" t="s">
        <v>831</v>
      </c>
      <c r="F394" s="37">
        <v>11010</v>
      </c>
      <c r="G394" s="37">
        <v>14964</v>
      </c>
      <c r="H394" s="37"/>
    </row>
    <row r="395" spans="2:8">
      <c r="B395" s="36">
        <v>44984</v>
      </c>
      <c r="C395" s="37" t="s">
        <v>807</v>
      </c>
      <c r="D395" s="37" t="s">
        <v>826</v>
      </c>
      <c r="E395" s="37" t="s">
        <v>832</v>
      </c>
      <c r="F395" s="37">
        <v>5615</v>
      </c>
      <c r="G395" s="37"/>
      <c r="H395" s="37">
        <v>100000</v>
      </c>
    </row>
    <row r="396" spans="2:8">
      <c r="B396" s="36">
        <v>44985</v>
      </c>
      <c r="C396" s="37" t="s">
        <v>800</v>
      </c>
      <c r="D396" s="37" t="s">
        <v>830</v>
      </c>
      <c r="E396" s="37" t="s">
        <v>831</v>
      </c>
      <c r="F396" s="37">
        <v>11015</v>
      </c>
      <c r="G396" s="37">
        <v>36197</v>
      </c>
      <c r="H396" s="37"/>
    </row>
    <row r="397" spans="2:8">
      <c r="B397" s="36">
        <v>44986</v>
      </c>
      <c r="C397" s="37" t="s">
        <v>800</v>
      </c>
      <c r="D397" s="37" t="s">
        <v>830</v>
      </c>
      <c r="E397" s="37" t="s">
        <v>831</v>
      </c>
      <c r="F397" s="37">
        <v>11020</v>
      </c>
      <c r="G397" s="37">
        <v>32128</v>
      </c>
      <c r="H397" s="37"/>
    </row>
    <row r="398" spans="2:8">
      <c r="B398" s="36">
        <v>44986</v>
      </c>
      <c r="C398" s="37" t="s">
        <v>807</v>
      </c>
      <c r="D398" s="37" t="s">
        <v>826</v>
      </c>
      <c r="E398" s="37" t="s">
        <v>832</v>
      </c>
      <c r="F398" s="37">
        <v>5622</v>
      </c>
      <c r="G398" s="37"/>
      <c r="H398" s="37">
        <v>100000</v>
      </c>
    </row>
    <row r="399" spans="2:8">
      <c r="B399" s="36">
        <v>44987</v>
      </c>
      <c r="C399" s="37" t="s">
        <v>800</v>
      </c>
      <c r="D399" s="37" t="s">
        <v>830</v>
      </c>
      <c r="E399" s="37" t="s">
        <v>831</v>
      </c>
      <c r="F399" s="37">
        <v>11026</v>
      </c>
      <c r="G399" s="37">
        <v>39551</v>
      </c>
      <c r="H399" s="37"/>
    </row>
    <row r="400" spans="2:8">
      <c r="B400" s="36">
        <v>44988</v>
      </c>
      <c r="C400" s="37" t="s">
        <v>800</v>
      </c>
      <c r="D400" s="37" t="s">
        <v>830</v>
      </c>
      <c r="E400" s="37" t="s">
        <v>831</v>
      </c>
      <c r="F400" s="37">
        <v>11031</v>
      </c>
      <c r="G400" s="37">
        <v>30770</v>
      </c>
      <c r="H400" s="37"/>
    </row>
    <row r="401" spans="2:8">
      <c r="B401" s="36">
        <v>44989</v>
      </c>
      <c r="C401" s="37" t="s">
        <v>800</v>
      </c>
      <c r="D401" s="37" t="s">
        <v>830</v>
      </c>
      <c r="E401" s="37" t="s">
        <v>831</v>
      </c>
      <c r="F401" s="37">
        <v>11036</v>
      </c>
      <c r="G401" s="37">
        <v>44303</v>
      </c>
      <c r="H401" s="37"/>
    </row>
    <row r="402" spans="2:8">
      <c r="B402" s="36">
        <v>44990</v>
      </c>
      <c r="C402" s="37" t="s">
        <v>800</v>
      </c>
      <c r="D402" s="37" t="s">
        <v>830</v>
      </c>
      <c r="E402" s="37" t="s">
        <v>831</v>
      </c>
      <c r="F402" s="37">
        <v>11041</v>
      </c>
      <c r="G402" s="37">
        <v>48690</v>
      </c>
      <c r="H402" s="37"/>
    </row>
    <row r="403" spans="2:8">
      <c r="B403" s="36">
        <v>44991</v>
      </c>
      <c r="C403" s="37" t="s">
        <v>800</v>
      </c>
      <c r="D403" s="37" t="s">
        <v>830</v>
      </c>
      <c r="E403" s="37" t="s">
        <v>831</v>
      </c>
      <c r="F403" s="37">
        <v>11046</v>
      </c>
      <c r="G403" s="37">
        <v>22500</v>
      </c>
      <c r="H403" s="37"/>
    </row>
    <row r="404" spans="2:8">
      <c r="B404" s="36">
        <v>44991</v>
      </c>
      <c r="C404" s="37" t="s">
        <v>807</v>
      </c>
      <c r="D404" s="37" t="s">
        <v>826</v>
      </c>
      <c r="E404" s="37" t="s">
        <v>832</v>
      </c>
      <c r="F404" s="37">
        <v>5629</v>
      </c>
      <c r="G404" s="37"/>
      <c r="H404" s="37">
        <v>100000</v>
      </c>
    </row>
    <row r="405" spans="2:8">
      <c r="B405" s="36">
        <v>44992</v>
      </c>
      <c r="C405" s="37" t="s">
        <v>800</v>
      </c>
      <c r="D405" s="37" t="s">
        <v>830</v>
      </c>
      <c r="E405" s="37" t="s">
        <v>831</v>
      </c>
      <c r="F405" s="37">
        <v>11051</v>
      </c>
      <c r="G405" s="37">
        <v>37048</v>
      </c>
      <c r="H405" s="37"/>
    </row>
    <row r="406" spans="2:8">
      <c r="B406" s="36">
        <v>44993</v>
      </c>
      <c r="C406" s="37" t="s">
        <v>800</v>
      </c>
      <c r="D406" s="37" t="s">
        <v>830</v>
      </c>
      <c r="E406" s="37" t="s">
        <v>831</v>
      </c>
      <c r="F406" s="37">
        <v>11057</v>
      </c>
      <c r="G406" s="37">
        <v>40049</v>
      </c>
      <c r="H406" s="37"/>
    </row>
    <row r="407" spans="2:8">
      <c r="B407" s="36">
        <v>44994</v>
      </c>
      <c r="C407" s="37" t="s">
        <v>800</v>
      </c>
      <c r="D407" s="37" t="s">
        <v>830</v>
      </c>
      <c r="E407" s="37" t="s">
        <v>831</v>
      </c>
      <c r="F407" s="37">
        <v>11064</v>
      </c>
      <c r="G407" s="37">
        <v>45817</v>
      </c>
      <c r="H407" s="37"/>
    </row>
    <row r="408" spans="2:8">
      <c r="B408" s="36">
        <v>44995</v>
      </c>
      <c r="C408" s="37" t="s">
        <v>800</v>
      </c>
      <c r="D408" s="37" t="s">
        <v>830</v>
      </c>
      <c r="E408" s="37" t="s">
        <v>831</v>
      </c>
      <c r="F408" s="37">
        <v>11068</v>
      </c>
      <c r="G408" s="37">
        <v>34501</v>
      </c>
      <c r="H408" s="37"/>
    </row>
    <row r="409" spans="2:8">
      <c r="B409" s="36">
        <v>44996</v>
      </c>
      <c r="C409" s="37" t="s">
        <v>800</v>
      </c>
      <c r="D409" s="37" t="s">
        <v>830</v>
      </c>
      <c r="E409" s="37" t="s">
        <v>831</v>
      </c>
      <c r="F409" s="37">
        <v>11074</v>
      </c>
      <c r="G409" s="37">
        <v>47619</v>
      </c>
      <c r="H409" s="37"/>
    </row>
    <row r="410" spans="2:8">
      <c r="B410" s="36">
        <v>44997</v>
      </c>
      <c r="C410" s="37" t="s">
        <v>800</v>
      </c>
      <c r="D410" s="37" t="s">
        <v>830</v>
      </c>
      <c r="E410" s="37" t="s">
        <v>831</v>
      </c>
      <c r="F410" s="37">
        <v>11079</v>
      </c>
      <c r="G410" s="37">
        <v>53213</v>
      </c>
      <c r="H410" s="37"/>
    </row>
    <row r="411" spans="2:8">
      <c r="B411" s="36">
        <v>44998</v>
      </c>
      <c r="C411" s="37" t="s">
        <v>800</v>
      </c>
      <c r="D411" s="37" t="s">
        <v>830</v>
      </c>
      <c r="E411" s="37" t="s">
        <v>831</v>
      </c>
      <c r="F411" s="37">
        <v>11086</v>
      </c>
      <c r="G411" s="37">
        <v>22289</v>
      </c>
      <c r="H411" s="37"/>
    </row>
    <row r="412" spans="2:8">
      <c r="B412" s="36">
        <v>44998</v>
      </c>
      <c r="C412" s="37" t="s">
        <v>807</v>
      </c>
      <c r="D412" s="37" t="s">
        <v>826</v>
      </c>
      <c r="E412" s="37" t="s">
        <v>832</v>
      </c>
      <c r="F412" s="37">
        <v>5645</v>
      </c>
      <c r="G412" s="37"/>
      <c r="H412" s="37">
        <v>100000</v>
      </c>
    </row>
    <row r="413" spans="2:8">
      <c r="B413" s="36">
        <v>44999</v>
      </c>
      <c r="C413" s="37" t="s">
        <v>800</v>
      </c>
      <c r="D413" s="37" t="s">
        <v>830</v>
      </c>
      <c r="E413" s="37" t="s">
        <v>831</v>
      </c>
      <c r="F413" s="37">
        <v>11092</v>
      </c>
      <c r="G413" s="37">
        <v>26099</v>
      </c>
      <c r="H413" s="37"/>
    </row>
    <row r="414" spans="2:8">
      <c r="B414" s="36">
        <v>45000</v>
      </c>
      <c r="C414" s="37" t="s">
        <v>800</v>
      </c>
      <c r="D414" s="37" t="s">
        <v>830</v>
      </c>
      <c r="E414" s="37" t="s">
        <v>831</v>
      </c>
      <c r="F414" s="37">
        <v>11098</v>
      </c>
      <c r="G414" s="37">
        <v>39612</v>
      </c>
      <c r="H414" s="37"/>
    </row>
    <row r="415" spans="2:8">
      <c r="B415" s="36">
        <v>45001</v>
      </c>
      <c r="C415" s="37" t="s">
        <v>800</v>
      </c>
      <c r="D415" s="37" t="s">
        <v>830</v>
      </c>
      <c r="E415" s="37" t="s">
        <v>831</v>
      </c>
      <c r="F415" s="37">
        <v>11103</v>
      </c>
      <c r="G415" s="37">
        <v>28306</v>
      </c>
      <c r="H415" s="37"/>
    </row>
    <row r="416" spans="2:8">
      <c r="B416" s="36">
        <v>45002</v>
      </c>
      <c r="C416" s="37" t="s">
        <v>800</v>
      </c>
      <c r="D416" s="37" t="s">
        <v>830</v>
      </c>
      <c r="E416" s="37" t="s">
        <v>831</v>
      </c>
      <c r="F416" s="37">
        <v>11108</v>
      </c>
      <c r="G416" s="37">
        <v>29633</v>
      </c>
      <c r="H416" s="37"/>
    </row>
    <row r="417" spans="2:8">
      <c r="B417" s="36">
        <v>45002</v>
      </c>
      <c r="C417" s="37" t="s">
        <v>807</v>
      </c>
      <c r="D417" s="37" t="s">
        <v>826</v>
      </c>
      <c r="E417" s="37" t="s">
        <v>832</v>
      </c>
      <c r="F417" s="37">
        <v>5655</v>
      </c>
      <c r="G417" s="37"/>
      <c r="H417" s="37">
        <v>200000</v>
      </c>
    </row>
    <row r="418" spans="2:8">
      <c r="B418" s="36">
        <v>45003</v>
      </c>
      <c r="C418" s="37" t="s">
        <v>800</v>
      </c>
      <c r="D418" s="37" t="s">
        <v>830</v>
      </c>
      <c r="E418" s="37" t="s">
        <v>831</v>
      </c>
      <c r="F418" s="37">
        <v>11113</v>
      </c>
      <c r="G418" s="37">
        <v>41318</v>
      </c>
      <c r="H418" s="37"/>
    </row>
    <row r="419" spans="2:8">
      <c r="B419" s="36">
        <v>45004</v>
      </c>
      <c r="C419" s="37" t="s">
        <v>800</v>
      </c>
      <c r="D419" s="37" t="s">
        <v>830</v>
      </c>
      <c r="E419" s="37" t="s">
        <v>831</v>
      </c>
      <c r="F419" s="37">
        <v>11118</v>
      </c>
      <c r="G419" s="37">
        <v>45284</v>
      </c>
      <c r="H419" s="37"/>
    </row>
    <row r="420" spans="2:8">
      <c r="B420" s="36">
        <v>45005</v>
      </c>
      <c r="C420" s="37" t="s">
        <v>800</v>
      </c>
      <c r="D420" s="37" t="s">
        <v>830</v>
      </c>
      <c r="E420" s="37" t="s">
        <v>831</v>
      </c>
      <c r="F420" s="37">
        <v>11123</v>
      </c>
      <c r="G420" s="37">
        <v>33550</v>
      </c>
      <c r="H420" s="37"/>
    </row>
    <row r="421" spans="2:8">
      <c r="B421" s="36">
        <v>45005</v>
      </c>
      <c r="C421" s="37" t="s">
        <v>807</v>
      </c>
      <c r="D421" s="37" t="s">
        <v>826</v>
      </c>
      <c r="E421" s="37" t="s">
        <v>832</v>
      </c>
      <c r="F421" s="37">
        <v>5659</v>
      </c>
      <c r="G421" s="37"/>
      <c r="H421" s="37">
        <v>100000</v>
      </c>
    </row>
    <row r="422" spans="2:8">
      <c r="B422" s="36">
        <v>45006</v>
      </c>
      <c r="C422" s="37" t="s">
        <v>800</v>
      </c>
      <c r="D422" s="37" t="s">
        <v>830</v>
      </c>
      <c r="E422" s="37" t="s">
        <v>831</v>
      </c>
      <c r="F422" s="37">
        <v>11128</v>
      </c>
      <c r="G422" s="37">
        <v>34823</v>
      </c>
      <c r="H422" s="37"/>
    </row>
    <row r="423" spans="2:8">
      <c r="B423" s="36">
        <v>45007</v>
      </c>
      <c r="C423" s="37" t="s">
        <v>800</v>
      </c>
      <c r="D423" s="37" t="s">
        <v>830</v>
      </c>
      <c r="E423" s="37" t="s">
        <v>831</v>
      </c>
      <c r="F423" s="37">
        <v>11133</v>
      </c>
      <c r="G423" s="37">
        <v>31948</v>
      </c>
      <c r="H423" s="37"/>
    </row>
    <row r="424" spans="2:8">
      <c r="B424" s="36">
        <v>45008</v>
      </c>
      <c r="C424" s="37" t="s">
        <v>800</v>
      </c>
      <c r="D424" s="37" t="s">
        <v>830</v>
      </c>
      <c r="E424" s="37" t="s">
        <v>831</v>
      </c>
      <c r="F424" s="37">
        <v>11139</v>
      </c>
      <c r="G424" s="37">
        <v>21970</v>
      </c>
      <c r="H424" s="37"/>
    </row>
    <row r="425" spans="2:8">
      <c r="B425" s="36">
        <v>45009</v>
      </c>
      <c r="C425" s="37" t="s">
        <v>800</v>
      </c>
      <c r="D425" s="37" t="s">
        <v>830</v>
      </c>
      <c r="E425" s="37" t="s">
        <v>831</v>
      </c>
      <c r="F425" s="37">
        <v>11144</v>
      </c>
      <c r="G425" s="37">
        <v>29032</v>
      </c>
      <c r="H425" s="37"/>
    </row>
    <row r="426" spans="2:8">
      <c r="B426" s="36">
        <v>45009</v>
      </c>
      <c r="C426" s="37" t="s">
        <v>807</v>
      </c>
      <c r="D426" s="37" t="s">
        <v>826</v>
      </c>
      <c r="E426" s="37" t="s">
        <v>832</v>
      </c>
      <c r="F426" s="37">
        <v>5668</v>
      </c>
      <c r="G426" s="37"/>
      <c r="H426" s="37">
        <v>100000</v>
      </c>
    </row>
    <row r="427" spans="2:8">
      <c r="B427" s="36">
        <v>45010</v>
      </c>
      <c r="C427" s="37" t="s">
        <v>800</v>
      </c>
      <c r="D427" s="37" t="s">
        <v>830</v>
      </c>
      <c r="E427" s="37" t="s">
        <v>831</v>
      </c>
      <c r="F427" s="37">
        <v>11149</v>
      </c>
      <c r="G427" s="37">
        <v>74636</v>
      </c>
      <c r="H427" s="37"/>
    </row>
    <row r="428" spans="2:8">
      <c r="B428" s="36">
        <v>45011</v>
      </c>
      <c r="C428" s="37" t="s">
        <v>800</v>
      </c>
      <c r="D428" s="37" t="s">
        <v>830</v>
      </c>
      <c r="E428" s="37" t="s">
        <v>831</v>
      </c>
      <c r="F428" s="37">
        <v>11154</v>
      </c>
      <c r="G428" s="37">
        <v>68436</v>
      </c>
      <c r="H428" s="37"/>
    </row>
    <row r="429" spans="2:8">
      <c r="B429" s="36">
        <v>45012</v>
      </c>
      <c r="C429" s="37" t="s">
        <v>800</v>
      </c>
      <c r="D429" s="37" t="s">
        <v>830</v>
      </c>
      <c r="E429" s="37" t="s">
        <v>831</v>
      </c>
      <c r="F429" s="37">
        <v>11159</v>
      </c>
      <c r="G429" s="37">
        <v>31859</v>
      </c>
      <c r="H429" s="37"/>
    </row>
    <row r="430" spans="2:8">
      <c r="B430" s="36">
        <v>45012</v>
      </c>
      <c r="C430" s="37" t="s">
        <v>807</v>
      </c>
      <c r="D430" s="37" t="s">
        <v>826</v>
      </c>
      <c r="E430" s="37" t="s">
        <v>832</v>
      </c>
      <c r="F430" s="37">
        <v>5674</v>
      </c>
      <c r="G430" s="37"/>
      <c r="H430" s="37">
        <v>100000</v>
      </c>
    </row>
    <row r="431" spans="2:8">
      <c r="B431" s="36">
        <v>45013</v>
      </c>
      <c r="C431" s="37" t="s">
        <v>800</v>
      </c>
      <c r="D431" s="37" t="s">
        <v>830</v>
      </c>
      <c r="E431" s="37" t="s">
        <v>831</v>
      </c>
      <c r="F431" s="37">
        <v>11164</v>
      </c>
      <c r="G431" s="37">
        <v>30725</v>
      </c>
      <c r="H431" s="37"/>
    </row>
    <row r="432" spans="2:8">
      <c r="B432" s="36">
        <v>45014</v>
      </c>
      <c r="C432" s="37" t="s">
        <v>800</v>
      </c>
      <c r="D432" s="37" t="s">
        <v>830</v>
      </c>
      <c r="E432" s="37" t="s">
        <v>831</v>
      </c>
      <c r="F432" s="37">
        <v>11171</v>
      </c>
      <c r="G432" s="37">
        <v>22679</v>
      </c>
      <c r="H432" s="37"/>
    </row>
    <row r="433" spans="2:8">
      <c r="B433" s="36">
        <v>45015</v>
      </c>
      <c r="C433" s="37" t="s">
        <v>800</v>
      </c>
      <c r="D433" s="37" t="s">
        <v>830</v>
      </c>
      <c r="E433" s="37" t="s">
        <v>831</v>
      </c>
      <c r="F433" s="37">
        <v>11176</v>
      </c>
      <c r="G433" s="37">
        <v>17035</v>
      </c>
      <c r="H433" s="37"/>
    </row>
    <row r="434" spans="2:8">
      <c r="B434" s="36">
        <v>45016</v>
      </c>
      <c r="C434" s="37" t="s">
        <v>800</v>
      </c>
      <c r="D434" s="37" t="s">
        <v>830</v>
      </c>
      <c r="E434" s="37" t="s">
        <v>831</v>
      </c>
      <c r="F434" s="37">
        <v>11217</v>
      </c>
      <c r="G434" s="37">
        <v>43589</v>
      </c>
      <c r="H434" s="37"/>
    </row>
    <row r="435" spans="2:8">
      <c r="B435" s="36">
        <v>45016</v>
      </c>
      <c r="C435" s="37" t="s">
        <v>807</v>
      </c>
      <c r="D435" s="37" t="s">
        <v>826</v>
      </c>
      <c r="E435" s="37" t="s">
        <v>832</v>
      </c>
      <c r="F435" s="37">
        <v>5696</v>
      </c>
      <c r="G435" s="37"/>
      <c r="H435" s="37">
        <v>100000</v>
      </c>
    </row>
    <row r="436" spans="2:8">
      <c r="B436" s="36">
        <v>45046</v>
      </c>
      <c r="C436" s="37" t="s">
        <v>800</v>
      </c>
      <c r="D436" s="37" t="s">
        <v>830</v>
      </c>
      <c r="E436" s="37" t="s">
        <v>831</v>
      </c>
      <c r="F436" s="37">
        <v>36</v>
      </c>
      <c r="G436" s="37">
        <v>1242566</v>
      </c>
      <c r="H436" s="37"/>
    </row>
    <row r="437" spans="2:8">
      <c r="B437" s="36">
        <v>45046</v>
      </c>
      <c r="C437" s="37" t="s">
        <v>807</v>
      </c>
      <c r="D437" s="37" t="s">
        <v>826</v>
      </c>
      <c r="E437" s="37" t="s">
        <v>832</v>
      </c>
      <c r="F437" s="37">
        <v>11</v>
      </c>
      <c r="G437" s="37"/>
      <c r="H437" s="37">
        <v>1200000</v>
      </c>
    </row>
    <row r="438" spans="2:8">
      <c r="B438" s="36">
        <v>45051</v>
      </c>
      <c r="C438" s="37" t="s">
        <v>800</v>
      </c>
      <c r="D438" s="37" t="s">
        <v>834</v>
      </c>
      <c r="E438" s="37" t="s">
        <v>831</v>
      </c>
      <c r="F438" s="37">
        <v>161</v>
      </c>
      <c r="G438" s="37">
        <v>10090</v>
      </c>
      <c r="H438" s="37"/>
    </row>
    <row r="439" spans="2:8">
      <c r="B439" s="36">
        <v>45056</v>
      </c>
      <c r="C439" s="37" t="s">
        <v>807</v>
      </c>
      <c r="D439" s="37" t="s">
        <v>826</v>
      </c>
      <c r="E439" s="37" t="s">
        <v>832</v>
      </c>
      <c r="F439" s="37">
        <v>52</v>
      </c>
      <c r="G439" s="37"/>
      <c r="H439" s="37">
        <v>100000</v>
      </c>
    </row>
    <row r="440" spans="2:8">
      <c r="B440" s="36">
        <v>45061</v>
      </c>
      <c r="C440" s="37" t="s">
        <v>807</v>
      </c>
      <c r="D440" s="37" t="s">
        <v>826</v>
      </c>
      <c r="E440" s="37" t="s">
        <v>832</v>
      </c>
      <c r="F440" s="37">
        <v>54</v>
      </c>
      <c r="G440" s="37"/>
      <c r="H440" s="37">
        <v>280000</v>
      </c>
    </row>
    <row r="441" spans="2:8">
      <c r="B441" s="36">
        <v>45068</v>
      </c>
      <c r="C441" s="37" t="s">
        <v>807</v>
      </c>
      <c r="D441" s="37" t="s">
        <v>826</v>
      </c>
      <c r="E441" s="37" t="s">
        <v>832</v>
      </c>
      <c r="F441" s="37">
        <v>56</v>
      </c>
      <c r="G441" s="37"/>
      <c r="H441" s="37">
        <v>220000</v>
      </c>
    </row>
    <row r="442" spans="2:8">
      <c r="B442" s="36">
        <v>45072</v>
      </c>
      <c r="C442" s="37" t="s">
        <v>807</v>
      </c>
      <c r="D442" s="37" t="s">
        <v>826</v>
      </c>
      <c r="E442" s="37" t="s">
        <v>832</v>
      </c>
      <c r="F442" s="37">
        <v>58</v>
      </c>
      <c r="G442" s="37"/>
      <c r="H442" s="37">
        <v>110000</v>
      </c>
    </row>
    <row r="443" spans="2:8">
      <c r="B443" s="36">
        <v>45075</v>
      </c>
      <c r="C443" s="37" t="s">
        <v>807</v>
      </c>
      <c r="D443" s="37" t="s">
        <v>826</v>
      </c>
      <c r="E443" s="37" t="s">
        <v>832</v>
      </c>
      <c r="F443" s="37">
        <v>60</v>
      </c>
      <c r="G443" s="37"/>
      <c r="H443" s="37">
        <v>285000</v>
      </c>
    </row>
    <row r="444" spans="2:8">
      <c r="B444" s="36">
        <v>45077</v>
      </c>
      <c r="C444" s="37" t="s">
        <v>800</v>
      </c>
      <c r="D444" s="37" t="s">
        <v>830</v>
      </c>
      <c r="E444" s="37" t="s">
        <v>831</v>
      </c>
      <c r="F444" s="37">
        <v>228</v>
      </c>
      <c r="G444" s="37">
        <v>1261724</v>
      </c>
      <c r="H444" s="37"/>
    </row>
    <row r="445" spans="2:8">
      <c r="B445" s="36">
        <v>45099</v>
      </c>
      <c r="C445" s="37" t="s">
        <v>800</v>
      </c>
      <c r="D445" s="37" t="s">
        <v>830</v>
      </c>
      <c r="E445" s="37" t="s">
        <v>831</v>
      </c>
      <c r="F445" s="37">
        <v>302</v>
      </c>
      <c r="G445" s="37">
        <v>970352</v>
      </c>
      <c r="H445" s="37"/>
    </row>
    <row r="446" spans="2:8">
      <c r="B446" s="36">
        <v>45100</v>
      </c>
      <c r="C446" s="37" t="s">
        <v>800</v>
      </c>
      <c r="D446" s="37" t="s">
        <v>830</v>
      </c>
      <c r="E446" s="37" t="s">
        <v>831</v>
      </c>
      <c r="F446" s="37">
        <v>305</v>
      </c>
      <c r="G446" s="37">
        <v>37045</v>
      </c>
      <c r="H446" s="37"/>
    </row>
    <row r="447" spans="2:8">
      <c r="B447" s="36">
        <v>45101</v>
      </c>
      <c r="C447" s="37" t="s">
        <v>800</v>
      </c>
      <c r="D447" s="37" t="s">
        <v>830</v>
      </c>
      <c r="E447" s="37" t="s">
        <v>831</v>
      </c>
      <c r="F447" s="37">
        <v>311</v>
      </c>
      <c r="G447" s="37">
        <v>61968</v>
      </c>
      <c r="H447" s="37"/>
    </row>
    <row r="448" spans="2:8">
      <c r="B448" s="36">
        <v>45102</v>
      </c>
      <c r="C448" s="37" t="s">
        <v>800</v>
      </c>
      <c r="D448" s="37" t="s">
        <v>830</v>
      </c>
      <c r="E448" s="37" t="s">
        <v>831</v>
      </c>
      <c r="F448" s="37">
        <v>314</v>
      </c>
      <c r="G448" s="37">
        <v>50977</v>
      </c>
      <c r="H448" s="37"/>
    </row>
    <row r="449" spans="2:8">
      <c r="B449" s="36">
        <v>45103</v>
      </c>
      <c r="C449" s="37" t="s">
        <v>800</v>
      </c>
      <c r="D449" s="37" t="s">
        <v>830</v>
      </c>
      <c r="E449" s="37" t="s">
        <v>831</v>
      </c>
      <c r="F449" s="37">
        <v>355</v>
      </c>
      <c r="G449" s="37">
        <v>57385</v>
      </c>
      <c r="H449" s="37"/>
    </row>
    <row r="450" spans="2:8">
      <c r="B450" s="36">
        <v>45104</v>
      </c>
      <c r="C450" s="37" t="s">
        <v>807</v>
      </c>
      <c r="D450" s="37" t="s">
        <v>826</v>
      </c>
      <c r="E450" s="37" t="s">
        <v>832</v>
      </c>
      <c r="F450" s="37">
        <v>113</v>
      </c>
      <c r="G450" s="37"/>
      <c r="H450" s="37">
        <v>1420000</v>
      </c>
    </row>
    <row r="451" spans="2:8">
      <c r="B451" s="36">
        <v>45104</v>
      </c>
      <c r="C451" s="37" t="s">
        <v>800</v>
      </c>
      <c r="D451" s="37" t="s">
        <v>830</v>
      </c>
      <c r="E451" s="37" t="s">
        <v>831</v>
      </c>
      <c r="F451" s="37">
        <v>396</v>
      </c>
      <c r="G451" s="37">
        <v>21627</v>
      </c>
      <c r="H451" s="37"/>
    </row>
    <row r="452" spans="2:8">
      <c r="B452" s="36">
        <v>45105</v>
      </c>
      <c r="C452" s="37" t="s">
        <v>807</v>
      </c>
      <c r="D452" s="37" t="s">
        <v>826</v>
      </c>
      <c r="E452" s="37" t="s">
        <v>832</v>
      </c>
      <c r="F452" s="37">
        <v>164</v>
      </c>
      <c r="G452" s="37"/>
      <c r="H452" s="37">
        <v>100000</v>
      </c>
    </row>
    <row r="453" spans="2:8">
      <c r="B453" s="36">
        <v>45105</v>
      </c>
      <c r="C453" s="37" t="s">
        <v>800</v>
      </c>
      <c r="D453" s="37" t="s">
        <v>830</v>
      </c>
      <c r="E453" s="37" t="s">
        <v>831</v>
      </c>
      <c r="F453" s="37">
        <v>437</v>
      </c>
      <c r="G453" s="37">
        <v>43710</v>
      </c>
      <c r="H453" s="37"/>
    </row>
    <row r="454" spans="2:8">
      <c r="B454" s="36">
        <v>45106</v>
      </c>
      <c r="C454" s="37" t="s">
        <v>800</v>
      </c>
      <c r="D454" s="37" t="s">
        <v>830</v>
      </c>
      <c r="E454" s="37" t="s">
        <v>831</v>
      </c>
      <c r="F454" s="37">
        <v>467</v>
      </c>
      <c r="G454" s="37">
        <v>34729</v>
      </c>
      <c r="H454" s="37"/>
    </row>
    <row r="455" spans="2:8">
      <c r="B455" s="36">
        <v>45107</v>
      </c>
      <c r="C455" s="37" t="s">
        <v>800</v>
      </c>
      <c r="D455" s="37" t="s">
        <v>830</v>
      </c>
      <c r="E455" s="37" t="s">
        <v>831</v>
      </c>
      <c r="F455" s="37">
        <v>508</v>
      </c>
      <c r="G455" s="37">
        <v>49669</v>
      </c>
      <c r="H455" s="37"/>
    </row>
    <row r="456" spans="2:8">
      <c r="B456" s="36">
        <v>45108</v>
      </c>
      <c r="C456" s="37" t="s">
        <v>800</v>
      </c>
      <c r="D456" s="37" t="s">
        <v>830</v>
      </c>
      <c r="E456" s="37" t="s">
        <v>831</v>
      </c>
      <c r="F456" s="37">
        <v>549</v>
      </c>
      <c r="G456" s="37">
        <v>45694</v>
      </c>
      <c r="H456" s="37"/>
    </row>
    <row r="457" spans="2:8">
      <c r="B457" s="36">
        <v>45109</v>
      </c>
      <c r="C457" s="37" t="s">
        <v>800</v>
      </c>
      <c r="D457" s="37" t="s">
        <v>830</v>
      </c>
      <c r="E457" s="37" t="s">
        <v>831</v>
      </c>
      <c r="F457" s="37">
        <v>585</v>
      </c>
      <c r="G457" s="37">
        <v>61195</v>
      </c>
      <c r="H457" s="37"/>
    </row>
    <row r="458" spans="2:8">
      <c r="B458" s="36">
        <v>45110</v>
      </c>
      <c r="C458" s="37" t="s">
        <v>807</v>
      </c>
      <c r="D458" s="37" t="s">
        <v>826</v>
      </c>
      <c r="E458" s="37" t="s">
        <v>832</v>
      </c>
      <c r="F458" s="37">
        <v>255</v>
      </c>
      <c r="G458" s="37"/>
      <c r="H458" s="37">
        <v>300000</v>
      </c>
    </row>
    <row r="459" spans="2:8">
      <c r="B459" s="36">
        <v>45110</v>
      </c>
      <c r="C459" s="37" t="s">
        <v>800</v>
      </c>
      <c r="D459" s="37" t="s">
        <v>830</v>
      </c>
      <c r="E459" s="37" t="s">
        <v>831</v>
      </c>
      <c r="F459" s="37">
        <v>644</v>
      </c>
      <c r="G459" s="37">
        <v>59411</v>
      </c>
      <c r="H459" s="37"/>
    </row>
    <row r="460" spans="2:8">
      <c r="B460" s="36">
        <v>45111</v>
      </c>
      <c r="C460" s="37" t="s">
        <v>800</v>
      </c>
      <c r="D460" s="37" t="s">
        <v>830</v>
      </c>
      <c r="E460" s="37" t="s">
        <v>831</v>
      </c>
      <c r="F460" s="37">
        <v>669</v>
      </c>
      <c r="G460" s="37">
        <v>36456</v>
      </c>
      <c r="H460" s="37"/>
    </row>
    <row r="461" spans="2:8">
      <c r="B461" s="36">
        <v>45112</v>
      </c>
      <c r="C461" s="37" t="s">
        <v>800</v>
      </c>
      <c r="D461" s="37" t="s">
        <v>830</v>
      </c>
      <c r="E461" s="37" t="s">
        <v>831</v>
      </c>
      <c r="F461" s="37">
        <v>710</v>
      </c>
      <c r="G461" s="37">
        <v>41961</v>
      </c>
      <c r="H461" s="37"/>
    </row>
    <row r="462" spans="2:8">
      <c r="B462" s="36">
        <v>45113</v>
      </c>
      <c r="C462" s="37" t="s">
        <v>800</v>
      </c>
      <c r="D462" s="37" t="s">
        <v>835</v>
      </c>
      <c r="E462" s="37" t="s">
        <v>831</v>
      </c>
      <c r="F462" s="37">
        <v>744</v>
      </c>
      <c r="G462" s="37">
        <v>2979</v>
      </c>
      <c r="H462" s="37"/>
    </row>
    <row r="463" spans="2:8">
      <c r="B463" s="36">
        <v>45113</v>
      </c>
      <c r="C463" s="37" t="s">
        <v>800</v>
      </c>
      <c r="D463" s="37" t="s">
        <v>830</v>
      </c>
      <c r="E463" s="37" t="s">
        <v>831</v>
      </c>
      <c r="F463" s="37">
        <v>776</v>
      </c>
      <c r="G463" s="37">
        <v>30026</v>
      </c>
      <c r="H463" s="37"/>
    </row>
    <row r="464" spans="2:8">
      <c r="B464" s="36">
        <v>45114</v>
      </c>
      <c r="C464" s="37" t="s">
        <v>800</v>
      </c>
      <c r="D464" s="37" t="s">
        <v>830</v>
      </c>
      <c r="E464" s="37" t="s">
        <v>831</v>
      </c>
      <c r="F464" s="37">
        <v>814</v>
      </c>
      <c r="G464" s="37">
        <v>48209</v>
      </c>
      <c r="H464" s="37"/>
    </row>
    <row r="465" spans="2:8">
      <c r="B465" s="36">
        <v>45115</v>
      </c>
      <c r="C465" s="37" t="s">
        <v>800</v>
      </c>
      <c r="D465" s="37" t="s">
        <v>830</v>
      </c>
      <c r="E465" s="37" t="s">
        <v>831</v>
      </c>
      <c r="F465" s="37">
        <v>856</v>
      </c>
      <c r="G465" s="37">
        <v>46077</v>
      </c>
      <c r="H465" s="37"/>
    </row>
    <row r="466" spans="2:8">
      <c r="B466" s="36">
        <v>45116</v>
      </c>
      <c r="C466" s="37" t="s">
        <v>800</v>
      </c>
      <c r="D466" s="37" t="s">
        <v>830</v>
      </c>
      <c r="E466" s="37" t="s">
        <v>831</v>
      </c>
      <c r="F466" s="37">
        <v>894</v>
      </c>
      <c r="G466" s="37">
        <v>41553</v>
      </c>
      <c r="H466" s="37"/>
    </row>
    <row r="467" spans="2:8">
      <c r="B467" s="36">
        <v>45117</v>
      </c>
      <c r="C467" s="37" t="s">
        <v>800</v>
      </c>
      <c r="D467" s="37" t="s">
        <v>830</v>
      </c>
      <c r="E467" s="37" t="s">
        <v>831</v>
      </c>
      <c r="F467" s="37">
        <v>932</v>
      </c>
      <c r="G467" s="37">
        <v>18543</v>
      </c>
      <c r="H467" s="37"/>
    </row>
    <row r="468" spans="2:8">
      <c r="B468" s="36">
        <v>45117</v>
      </c>
      <c r="C468" s="37" t="s">
        <v>807</v>
      </c>
      <c r="D468" s="37" t="s">
        <v>826</v>
      </c>
      <c r="E468" s="37" t="s">
        <v>832</v>
      </c>
      <c r="F468" s="37">
        <v>470</v>
      </c>
      <c r="G468" s="37"/>
      <c r="H468" s="37">
        <v>200000</v>
      </c>
    </row>
    <row r="469" spans="2:8">
      <c r="B469" s="36">
        <v>45118</v>
      </c>
      <c r="C469" s="37" t="s">
        <v>800</v>
      </c>
      <c r="D469" s="37" t="s">
        <v>830</v>
      </c>
      <c r="E469" s="37" t="s">
        <v>831</v>
      </c>
      <c r="F469" s="37">
        <v>972</v>
      </c>
      <c r="G469" s="37">
        <v>54099</v>
      </c>
      <c r="H469" s="37"/>
    </row>
    <row r="470" spans="2:8">
      <c r="B470" s="36">
        <v>45119</v>
      </c>
      <c r="C470" s="37" t="s">
        <v>800</v>
      </c>
      <c r="D470" s="37" t="s">
        <v>830</v>
      </c>
      <c r="E470" s="37" t="s">
        <v>831</v>
      </c>
      <c r="F470" s="37">
        <v>1012</v>
      </c>
      <c r="G470" s="37">
        <v>37067</v>
      </c>
      <c r="H470" s="37"/>
    </row>
    <row r="471" spans="2:8">
      <c r="B471" s="36">
        <v>45120</v>
      </c>
      <c r="C471" s="37" t="s">
        <v>807</v>
      </c>
      <c r="D471" s="37" t="s">
        <v>826</v>
      </c>
      <c r="E471" s="37" t="s">
        <v>832</v>
      </c>
      <c r="F471" s="37">
        <v>542</v>
      </c>
      <c r="G471" s="37"/>
      <c r="H471" s="37">
        <v>150000</v>
      </c>
    </row>
    <row r="472" spans="2:8">
      <c r="B472" s="36">
        <v>45120</v>
      </c>
      <c r="C472" s="37" t="s">
        <v>800</v>
      </c>
      <c r="D472" s="37" t="s">
        <v>830</v>
      </c>
      <c r="E472" s="37" t="s">
        <v>831</v>
      </c>
      <c r="F472" s="37">
        <v>1053</v>
      </c>
      <c r="G472" s="37">
        <v>43349</v>
      </c>
      <c r="H472" s="37"/>
    </row>
    <row r="473" spans="2:8">
      <c r="B473" s="36">
        <v>45121</v>
      </c>
      <c r="C473" s="37" t="s">
        <v>800</v>
      </c>
      <c r="D473" s="37" t="s">
        <v>830</v>
      </c>
      <c r="E473" s="37" t="s">
        <v>831</v>
      </c>
      <c r="F473" s="37">
        <v>1100</v>
      </c>
      <c r="G473" s="37">
        <v>44545</v>
      </c>
      <c r="H473" s="37"/>
    </row>
    <row r="474" spans="2:8">
      <c r="B474" s="36">
        <v>45122</v>
      </c>
      <c r="C474" s="37" t="s">
        <v>800</v>
      </c>
      <c r="D474" s="37" t="s">
        <v>830</v>
      </c>
      <c r="E474" s="37" t="s">
        <v>831</v>
      </c>
      <c r="F474" s="37">
        <v>1134</v>
      </c>
      <c r="G474" s="37">
        <v>41027</v>
      </c>
      <c r="H474" s="37"/>
    </row>
    <row r="475" spans="2:8">
      <c r="B475" s="36">
        <v>45123</v>
      </c>
      <c r="C475" s="37" t="s">
        <v>800</v>
      </c>
      <c r="D475" s="37" t="s">
        <v>830</v>
      </c>
      <c r="E475" s="37" t="s">
        <v>831</v>
      </c>
      <c r="F475" s="37">
        <v>1173</v>
      </c>
      <c r="G475" s="37">
        <v>51932</v>
      </c>
      <c r="H475" s="37"/>
    </row>
    <row r="476" spans="2:8">
      <c r="B476" s="36">
        <v>45124</v>
      </c>
      <c r="C476" s="37" t="s">
        <v>807</v>
      </c>
      <c r="D476" s="37" t="s">
        <v>826</v>
      </c>
      <c r="E476" s="37" t="s">
        <v>832</v>
      </c>
      <c r="F476" s="37">
        <v>616</v>
      </c>
      <c r="G476" s="37"/>
      <c r="H476" s="37">
        <v>130000</v>
      </c>
    </row>
    <row r="477" spans="2:8">
      <c r="B477" s="36">
        <v>45124</v>
      </c>
      <c r="C477" s="37" t="s">
        <v>800</v>
      </c>
      <c r="D477" s="37" t="s">
        <v>830</v>
      </c>
      <c r="E477" s="37" t="s">
        <v>831</v>
      </c>
      <c r="F477" s="37">
        <v>1215</v>
      </c>
      <c r="G477" s="37">
        <v>27049</v>
      </c>
      <c r="H477" s="37"/>
    </row>
    <row r="478" spans="2:8">
      <c r="B478" s="36">
        <v>45125</v>
      </c>
      <c r="C478" s="37" t="s">
        <v>800</v>
      </c>
      <c r="D478" s="37" t="s">
        <v>830</v>
      </c>
      <c r="E478" s="37" t="s">
        <v>831</v>
      </c>
      <c r="F478" s="37">
        <v>1253</v>
      </c>
      <c r="G478" s="37">
        <v>47051</v>
      </c>
      <c r="H478" s="37"/>
    </row>
    <row r="479" spans="2:8">
      <c r="B479" s="36">
        <v>45126</v>
      </c>
      <c r="C479" s="37" t="s">
        <v>800</v>
      </c>
      <c r="D479" s="37" t="s">
        <v>830</v>
      </c>
      <c r="E479" s="37" t="s">
        <v>831</v>
      </c>
      <c r="F479" s="37">
        <v>1293</v>
      </c>
      <c r="G479" s="37">
        <v>57153</v>
      </c>
      <c r="H479" s="37"/>
    </row>
    <row r="480" spans="2:8">
      <c r="B480" s="36">
        <v>45127</v>
      </c>
      <c r="C480" s="37" t="s">
        <v>800</v>
      </c>
      <c r="D480" s="37" t="s">
        <v>830</v>
      </c>
      <c r="E480" s="37" t="s">
        <v>831</v>
      </c>
      <c r="F480" s="37">
        <v>1346</v>
      </c>
      <c r="G480" s="37">
        <v>60727</v>
      </c>
      <c r="H480" s="37"/>
    </row>
    <row r="481" spans="2:8">
      <c r="B481" s="36">
        <v>45128</v>
      </c>
      <c r="C481" s="37" t="s">
        <v>807</v>
      </c>
      <c r="D481" s="37" t="s">
        <v>826</v>
      </c>
      <c r="E481" s="37" t="s">
        <v>832</v>
      </c>
      <c r="F481" s="37">
        <v>710</v>
      </c>
      <c r="G481" s="37"/>
      <c r="H481" s="37">
        <v>285000</v>
      </c>
    </row>
    <row r="482" spans="2:8">
      <c r="B482" s="36">
        <v>45128</v>
      </c>
      <c r="C482" s="37" t="s">
        <v>800</v>
      </c>
      <c r="D482" s="37" t="s">
        <v>830</v>
      </c>
      <c r="E482" s="37" t="s">
        <v>831</v>
      </c>
      <c r="F482" s="37">
        <v>1388</v>
      </c>
      <c r="G482" s="37">
        <v>22063</v>
      </c>
      <c r="H482" s="37"/>
    </row>
    <row r="483" spans="2:8">
      <c r="B483" s="36">
        <v>45129</v>
      </c>
      <c r="C483" s="37" t="s">
        <v>800</v>
      </c>
      <c r="D483" s="37" t="s">
        <v>830</v>
      </c>
      <c r="E483" s="37" t="s">
        <v>831</v>
      </c>
      <c r="F483" s="37">
        <v>1416</v>
      </c>
      <c r="G483" s="37">
        <v>40306</v>
      </c>
      <c r="H483" s="37"/>
    </row>
    <row r="484" spans="2:8">
      <c r="B484" s="36">
        <v>45130</v>
      </c>
      <c r="C484" s="37" t="s">
        <v>800</v>
      </c>
      <c r="D484" s="37" t="s">
        <v>830</v>
      </c>
      <c r="E484" s="37" t="s">
        <v>831</v>
      </c>
      <c r="F484" s="37">
        <v>1456</v>
      </c>
      <c r="G484" s="37">
        <v>48534</v>
      </c>
      <c r="H484" s="37"/>
    </row>
    <row r="485" spans="2:8">
      <c r="B485" s="36">
        <v>45131</v>
      </c>
      <c r="C485" s="37" t="s">
        <v>807</v>
      </c>
      <c r="D485" s="37" t="s">
        <v>826</v>
      </c>
      <c r="E485" s="37" t="s">
        <v>832</v>
      </c>
      <c r="F485" s="37">
        <v>766</v>
      </c>
      <c r="G485" s="37"/>
      <c r="H485" s="37">
        <v>140000</v>
      </c>
    </row>
    <row r="486" spans="2:8">
      <c r="B486" s="36">
        <v>45131</v>
      </c>
      <c r="C486" s="37" t="s">
        <v>800</v>
      </c>
      <c r="D486" s="37" t="s">
        <v>830</v>
      </c>
      <c r="E486" s="37" t="s">
        <v>831</v>
      </c>
      <c r="F486" s="37">
        <v>1496</v>
      </c>
      <c r="G486" s="37">
        <v>19008</v>
      </c>
      <c r="H486" s="37"/>
    </row>
    <row r="487" spans="2:8">
      <c r="B487" s="36">
        <v>45132</v>
      </c>
      <c r="C487" s="37" t="s">
        <v>800</v>
      </c>
      <c r="D487" s="37" t="s">
        <v>830</v>
      </c>
      <c r="E487" s="37" t="s">
        <v>831</v>
      </c>
      <c r="F487" s="37">
        <v>1539</v>
      </c>
      <c r="G487" s="37">
        <v>67946</v>
      </c>
      <c r="H487" s="37"/>
    </row>
    <row r="488" spans="2:8">
      <c r="B488" s="36">
        <v>45133</v>
      </c>
      <c r="C488" s="37" t="s">
        <v>800</v>
      </c>
      <c r="D488" s="37" t="s">
        <v>830</v>
      </c>
      <c r="E488" s="37" t="s">
        <v>831</v>
      </c>
      <c r="F488" s="37">
        <v>1580</v>
      </c>
      <c r="G488" s="37">
        <v>56850</v>
      </c>
      <c r="H488" s="37"/>
    </row>
    <row r="489" spans="2:8">
      <c r="B489" s="36">
        <v>45134</v>
      </c>
      <c r="C489" s="37" t="s">
        <v>800</v>
      </c>
      <c r="D489" s="37" t="s">
        <v>830</v>
      </c>
      <c r="E489" s="37" t="s">
        <v>831</v>
      </c>
      <c r="F489" s="37">
        <v>1625</v>
      </c>
      <c r="G489" s="37">
        <v>35553</v>
      </c>
      <c r="H489" s="37"/>
    </row>
    <row r="490" spans="2:8">
      <c r="B490" s="36">
        <v>45135</v>
      </c>
      <c r="C490" s="37" t="s">
        <v>800</v>
      </c>
      <c r="D490" s="37" t="s">
        <v>830</v>
      </c>
      <c r="E490" s="37" t="s">
        <v>831</v>
      </c>
      <c r="F490" s="37">
        <v>1666</v>
      </c>
      <c r="G490" s="37">
        <v>73589</v>
      </c>
      <c r="H490" s="37"/>
    </row>
    <row r="491" spans="2:8">
      <c r="B491" s="36">
        <v>45136</v>
      </c>
      <c r="C491" s="37" t="s">
        <v>800</v>
      </c>
      <c r="D491" s="37" t="s">
        <v>830</v>
      </c>
      <c r="E491" s="37" t="s">
        <v>831</v>
      </c>
      <c r="F491" s="37">
        <v>1707</v>
      </c>
      <c r="G491" s="37">
        <v>72477</v>
      </c>
      <c r="H491" s="37"/>
    </row>
    <row r="492" spans="2:8">
      <c r="B492" s="36">
        <v>45137</v>
      </c>
      <c r="C492" s="37" t="s">
        <v>800</v>
      </c>
      <c r="D492" s="37" t="s">
        <v>830</v>
      </c>
      <c r="E492" s="37" t="s">
        <v>831</v>
      </c>
      <c r="F492" s="37">
        <v>1746</v>
      </c>
      <c r="G492" s="37">
        <v>56979</v>
      </c>
      <c r="H492" s="37"/>
    </row>
    <row r="493" spans="2:8">
      <c r="B493" s="36">
        <v>45138</v>
      </c>
      <c r="C493" s="37" t="s">
        <v>800</v>
      </c>
      <c r="D493" s="37" t="s">
        <v>830</v>
      </c>
      <c r="E493" s="37" t="s">
        <v>831</v>
      </c>
      <c r="F493" s="37">
        <v>1783</v>
      </c>
      <c r="G493" s="37">
        <v>35771</v>
      </c>
      <c r="H493" s="37"/>
    </row>
    <row r="494" spans="2:8">
      <c r="B494" s="36">
        <v>45139</v>
      </c>
      <c r="C494" s="37" t="s">
        <v>800</v>
      </c>
      <c r="D494" s="37" t="s">
        <v>830</v>
      </c>
      <c r="E494" s="37" t="s">
        <v>831</v>
      </c>
      <c r="F494" s="37">
        <v>1829</v>
      </c>
      <c r="G494" s="37">
        <v>54354</v>
      </c>
      <c r="H494" s="37"/>
    </row>
    <row r="495" spans="2:8">
      <c r="B495" s="36">
        <v>45140</v>
      </c>
      <c r="C495" s="37" t="s">
        <v>800</v>
      </c>
      <c r="D495" s="37" t="s">
        <v>830</v>
      </c>
      <c r="E495" s="37" t="s">
        <v>831</v>
      </c>
      <c r="F495" s="37">
        <v>1877</v>
      </c>
      <c r="G495" s="37">
        <v>40908</v>
      </c>
      <c r="H495" s="37"/>
    </row>
    <row r="496" spans="2:8">
      <c r="B496" s="36">
        <v>45141</v>
      </c>
      <c r="C496" s="37" t="s">
        <v>800</v>
      </c>
      <c r="D496" s="37" t="s">
        <v>830</v>
      </c>
      <c r="E496" s="37" t="s">
        <v>831</v>
      </c>
      <c r="F496" s="37">
        <v>1920</v>
      </c>
      <c r="G496" s="37">
        <v>64008</v>
      </c>
      <c r="H496" s="37"/>
    </row>
    <row r="497" spans="2:8">
      <c r="B497" s="36">
        <v>45142</v>
      </c>
      <c r="C497" s="37" t="s">
        <v>800</v>
      </c>
      <c r="D497" s="37" t="s">
        <v>830</v>
      </c>
      <c r="E497" s="37" t="s">
        <v>831</v>
      </c>
      <c r="F497" s="37">
        <v>1961</v>
      </c>
      <c r="G497" s="37">
        <v>24229</v>
      </c>
      <c r="H497" s="37"/>
    </row>
    <row r="498" spans="2:8">
      <c r="B498" s="36">
        <v>45143</v>
      </c>
      <c r="C498" s="37" t="s">
        <v>800</v>
      </c>
      <c r="D498" s="37" t="s">
        <v>830</v>
      </c>
      <c r="E498" s="37" t="s">
        <v>831</v>
      </c>
      <c r="F498" s="37">
        <v>2007</v>
      </c>
      <c r="G498" s="37">
        <v>83124</v>
      </c>
      <c r="H498" s="37"/>
    </row>
    <row r="499" spans="2:8">
      <c r="B499" s="36">
        <v>45143</v>
      </c>
      <c r="C499" s="37" t="s">
        <v>807</v>
      </c>
      <c r="D499" s="37" t="s">
        <v>833</v>
      </c>
      <c r="E499" s="37" t="s">
        <v>831</v>
      </c>
      <c r="F499" s="37">
        <v>2020</v>
      </c>
      <c r="G499" s="37"/>
      <c r="H499" s="37">
        <v>60100</v>
      </c>
    </row>
    <row r="500" spans="2:8">
      <c r="B500" s="36">
        <v>45144</v>
      </c>
      <c r="C500" s="37" t="s">
        <v>800</v>
      </c>
      <c r="D500" s="37" t="s">
        <v>830</v>
      </c>
      <c r="E500" s="37" t="s">
        <v>831</v>
      </c>
      <c r="F500" s="37">
        <v>2048</v>
      </c>
      <c r="G500" s="37">
        <v>56705</v>
      </c>
      <c r="H500" s="37"/>
    </row>
    <row r="501" spans="2:8">
      <c r="B501" s="36">
        <v>45145</v>
      </c>
      <c r="C501" s="37" t="s">
        <v>807</v>
      </c>
      <c r="D501" s="37" t="s">
        <v>826</v>
      </c>
      <c r="E501" s="37" t="s">
        <v>832</v>
      </c>
      <c r="F501" s="37">
        <v>1095</v>
      </c>
      <c r="G501" s="37"/>
      <c r="H501" s="37">
        <v>350000</v>
      </c>
    </row>
    <row r="502" spans="2:8">
      <c r="B502" s="36">
        <v>45145</v>
      </c>
      <c r="C502" s="37" t="s">
        <v>800</v>
      </c>
      <c r="D502" s="37" t="s">
        <v>830</v>
      </c>
      <c r="E502" s="37" t="s">
        <v>831</v>
      </c>
      <c r="F502" s="37">
        <v>2090</v>
      </c>
      <c r="G502" s="37">
        <v>44227</v>
      </c>
      <c r="H502" s="37"/>
    </row>
    <row r="503" spans="2:8">
      <c r="B503" s="36">
        <v>45146</v>
      </c>
      <c r="C503" s="37" t="s">
        <v>800</v>
      </c>
      <c r="D503" s="37" t="s">
        <v>830</v>
      </c>
      <c r="E503" s="37" t="s">
        <v>831</v>
      </c>
      <c r="F503" s="37">
        <v>2131</v>
      </c>
      <c r="G503" s="37">
        <v>21698</v>
      </c>
      <c r="H503" s="37"/>
    </row>
    <row r="504" spans="2:8">
      <c r="B504" s="36">
        <v>45147</v>
      </c>
      <c r="C504" s="37" t="s">
        <v>800</v>
      </c>
      <c r="D504" s="37" t="s">
        <v>830</v>
      </c>
      <c r="E504" s="37" t="s">
        <v>831</v>
      </c>
      <c r="F504" s="37">
        <v>2176</v>
      </c>
      <c r="G504" s="37">
        <v>29506</v>
      </c>
      <c r="H504" s="37"/>
    </row>
    <row r="505" spans="2:8">
      <c r="B505" s="36">
        <v>45148</v>
      </c>
      <c r="C505" s="37" t="s">
        <v>800</v>
      </c>
      <c r="D505" s="37" t="s">
        <v>830</v>
      </c>
      <c r="E505" s="37" t="s">
        <v>831</v>
      </c>
      <c r="F505" s="37">
        <v>2218</v>
      </c>
      <c r="G505" s="37">
        <v>54776</v>
      </c>
      <c r="H505" s="37"/>
    </row>
    <row r="506" spans="2:8">
      <c r="B506" s="36">
        <v>45149</v>
      </c>
      <c r="C506" s="37" t="s">
        <v>807</v>
      </c>
      <c r="D506" s="37" t="s">
        <v>826</v>
      </c>
      <c r="E506" s="37" t="s">
        <v>832</v>
      </c>
      <c r="F506" s="37">
        <v>1228</v>
      </c>
      <c r="G506" s="37"/>
      <c r="H506" s="37">
        <v>93583</v>
      </c>
    </row>
    <row r="507" spans="2:8">
      <c r="B507" s="36">
        <v>45149</v>
      </c>
      <c r="C507" s="37" t="s">
        <v>800</v>
      </c>
      <c r="D507" s="37" t="s">
        <v>830</v>
      </c>
      <c r="E507" s="37" t="s">
        <v>831</v>
      </c>
      <c r="F507" s="37">
        <v>2260</v>
      </c>
      <c r="G507" s="37">
        <v>24838</v>
      </c>
      <c r="H507" s="37"/>
    </row>
    <row r="508" spans="2:8">
      <c r="B508" s="36">
        <v>45150</v>
      </c>
      <c r="C508" s="37" t="s">
        <v>800</v>
      </c>
      <c r="D508" s="37" t="s">
        <v>830</v>
      </c>
      <c r="E508" s="37" t="s">
        <v>831</v>
      </c>
      <c r="F508" s="37">
        <v>2305</v>
      </c>
      <c r="G508" s="37">
        <v>40204</v>
      </c>
      <c r="H508" s="37"/>
    </row>
    <row r="509" spans="2:8">
      <c r="B509" s="36">
        <v>45151</v>
      </c>
      <c r="C509" s="37" t="s">
        <v>800</v>
      </c>
      <c r="D509" s="37" t="s">
        <v>830</v>
      </c>
      <c r="E509" s="37" t="s">
        <v>831</v>
      </c>
      <c r="F509" s="37">
        <v>2349</v>
      </c>
      <c r="G509" s="37">
        <v>57892</v>
      </c>
      <c r="H509" s="37"/>
    </row>
    <row r="510" spans="2:8">
      <c r="B510" s="36">
        <v>45152</v>
      </c>
      <c r="C510" s="37" t="s">
        <v>800</v>
      </c>
      <c r="D510" s="37" t="s">
        <v>830</v>
      </c>
      <c r="E510" s="37" t="s">
        <v>831</v>
      </c>
      <c r="F510" s="37">
        <v>2392</v>
      </c>
      <c r="G510" s="37">
        <v>44296</v>
      </c>
      <c r="H510" s="37"/>
    </row>
    <row r="511" spans="2:8">
      <c r="B511" s="36">
        <v>45152</v>
      </c>
      <c r="C511" s="37" t="s">
        <v>807</v>
      </c>
      <c r="D511" s="37" t="s">
        <v>826</v>
      </c>
      <c r="E511" s="37" t="s">
        <v>832</v>
      </c>
      <c r="F511" s="37">
        <v>1287</v>
      </c>
      <c r="G511" s="37"/>
      <c r="H511" s="37">
        <v>150000</v>
      </c>
    </row>
    <row r="512" spans="2:8">
      <c r="B512" s="36">
        <v>45153</v>
      </c>
      <c r="C512" s="37" t="s">
        <v>800</v>
      </c>
      <c r="D512" s="37" t="s">
        <v>830</v>
      </c>
      <c r="E512" s="37" t="s">
        <v>831</v>
      </c>
      <c r="F512" s="37">
        <v>2435</v>
      </c>
      <c r="G512" s="37">
        <v>43573</v>
      </c>
      <c r="H512" s="37"/>
    </row>
    <row r="513" spans="2:8">
      <c r="B513" s="36">
        <v>45154</v>
      </c>
      <c r="C513" s="37" t="s">
        <v>800</v>
      </c>
      <c r="D513" s="37" t="s">
        <v>830</v>
      </c>
      <c r="E513" s="37" t="s">
        <v>831</v>
      </c>
      <c r="F513" s="37">
        <v>2477</v>
      </c>
      <c r="G513" s="37">
        <v>42874</v>
      </c>
      <c r="H513" s="37"/>
    </row>
    <row r="514" spans="2:8">
      <c r="B514" s="36">
        <v>45155</v>
      </c>
      <c r="C514" s="37" t="s">
        <v>800</v>
      </c>
      <c r="D514" s="37" t="s">
        <v>830</v>
      </c>
      <c r="E514" s="37" t="s">
        <v>831</v>
      </c>
      <c r="F514" s="37">
        <v>2521</v>
      </c>
      <c r="G514" s="37">
        <v>43266</v>
      </c>
      <c r="H514" s="37"/>
    </row>
    <row r="515" spans="2:8">
      <c r="B515" s="36">
        <v>45156</v>
      </c>
      <c r="C515" s="37" t="s">
        <v>800</v>
      </c>
      <c r="D515" s="37" t="s">
        <v>830</v>
      </c>
      <c r="E515" s="37" t="s">
        <v>831</v>
      </c>
      <c r="F515" s="37">
        <v>2561</v>
      </c>
      <c r="G515" s="37">
        <v>38557</v>
      </c>
      <c r="H515" s="37"/>
    </row>
    <row r="516" spans="2:8">
      <c r="B516" s="36">
        <v>45157</v>
      </c>
      <c r="C516" s="37" t="s">
        <v>800</v>
      </c>
      <c r="D516" s="37" t="s">
        <v>830</v>
      </c>
      <c r="E516" s="37" t="s">
        <v>831</v>
      </c>
      <c r="F516" s="37">
        <v>2605</v>
      </c>
      <c r="G516" s="37">
        <v>49324</v>
      </c>
      <c r="H516" s="37"/>
    </row>
    <row r="517" spans="2:8">
      <c r="B517" s="36">
        <v>45158</v>
      </c>
      <c r="C517" s="37" t="s">
        <v>800</v>
      </c>
      <c r="D517" s="37" t="s">
        <v>830</v>
      </c>
      <c r="E517" s="37" t="s">
        <v>831</v>
      </c>
      <c r="F517" s="37">
        <v>2645</v>
      </c>
      <c r="G517" s="37">
        <v>41193</v>
      </c>
      <c r="H517" s="37"/>
    </row>
    <row r="518" spans="2:8">
      <c r="B518" s="36">
        <v>45159</v>
      </c>
      <c r="C518" s="37" t="s">
        <v>807</v>
      </c>
      <c r="D518" s="37" t="s">
        <v>826</v>
      </c>
      <c r="E518" s="37" t="s">
        <v>832</v>
      </c>
      <c r="F518" s="37">
        <v>1442</v>
      </c>
      <c r="G518" s="37"/>
      <c r="H518" s="37">
        <v>350000</v>
      </c>
    </row>
    <row r="519" spans="2:8">
      <c r="B519" s="36">
        <v>45159</v>
      </c>
      <c r="C519" s="37" t="s">
        <v>800</v>
      </c>
      <c r="D519" s="37" t="s">
        <v>830</v>
      </c>
      <c r="E519" s="37" t="s">
        <v>831</v>
      </c>
      <c r="F519" s="37">
        <v>2692</v>
      </c>
      <c r="G519" s="37">
        <v>31034</v>
      </c>
      <c r="H519" s="37"/>
    </row>
    <row r="520" spans="2:8">
      <c r="B520" s="36">
        <v>45160</v>
      </c>
      <c r="C520" s="37" t="s">
        <v>800</v>
      </c>
      <c r="D520" s="37" t="s">
        <v>830</v>
      </c>
      <c r="E520" s="37" t="s">
        <v>831</v>
      </c>
      <c r="F520" s="37">
        <v>2734</v>
      </c>
      <c r="G520" s="37">
        <v>19612</v>
      </c>
      <c r="H520" s="37"/>
    </row>
    <row r="521" spans="2:8">
      <c r="B521" s="36">
        <v>45161</v>
      </c>
      <c r="C521" s="37" t="s">
        <v>800</v>
      </c>
      <c r="D521" s="37" t="s">
        <v>830</v>
      </c>
      <c r="E521" s="37" t="s">
        <v>831</v>
      </c>
      <c r="F521" s="37">
        <v>2774</v>
      </c>
      <c r="G521" s="37">
        <v>24141</v>
      </c>
      <c r="H521" s="37"/>
    </row>
    <row r="522" spans="2:8">
      <c r="B522" s="36">
        <v>45162</v>
      </c>
      <c r="C522" s="37" t="s">
        <v>807</v>
      </c>
      <c r="D522" s="37" t="s">
        <v>826</v>
      </c>
      <c r="E522" s="37" t="s">
        <v>832</v>
      </c>
      <c r="F522" s="37">
        <v>1539</v>
      </c>
      <c r="G522" s="37"/>
      <c r="H522" s="37">
        <v>110000</v>
      </c>
    </row>
    <row r="523" spans="2:8">
      <c r="B523" s="36">
        <v>45162</v>
      </c>
      <c r="C523" s="37" t="s">
        <v>800</v>
      </c>
      <c r="D523" s="37" t="s">
        <v>830</v>
      </c>
      <c r="E523" s="37" t="s">
        <v>831</v>
      </c>
      <c r="F523" s="37">
        <v>2816</v>
      </c>
      <c r="G523" s="37">
        <v>27288</v>
      </c>
      <c r="H523" s="37"/>
    </row>
    <row r="524" spans="2:8">
      <c r="B524" s="36">
        <v>45163</v>
      </c>
      <c r="C524" s="37" t="s">
        <v>800</v>
      </c>
      <c r="D524" s="37" t="s">
        <v>830</v>
      </c>
      <c r="E524" s="37" t="s">
        <v>831</v>
      </c>
      <c r="F524" s="37">
        <v>2860</v>
      </c>
      <c r="G524" s="37">
        <v>29214</v>
      </c>
      <c r="H524" s="37"/>
    </row>
    <row r="525" spans="2:8">
      <c r="B525" s="36">
        <v>45164</v>
      </c>
      <c r="C525" s="37" t="s">
        <v>800</v>
      </c>
      <c r="D525" s="37" t="s">
        <v>830</v>
      </c>
      <c r="E525" s="37" t="s">
        <v>831</v>
      </c>
      <c r="F525" s="37">
        <v>2903</v>
      </c>
      <c r="G525" s="37">
        <v>41265</v>
      </c>
      <c r="H525" s="37"/>
    </row>
    <row r="526" spans="2:8">
      <c r="B526" s="36">
        <v>45165</v>
      </c>
      <c r="C526" s="37" t="s">
        <v>800</v>
      </c>
      <c r="D526" s="37" t="s">
        <v>830</v>
      </c>
      <c r="E526" s="37" t="s">
        <v>831</v>
      </c>
      <c r="F526" s="37">
        <v>2943</v>
      </c>
      <c r="G526" s="37">
        <v>44756</v>
      </c>
      <c r="H526" s="37"/>
    </row>
    <row r="527" spans="2:8">
      <c r="B527" s="36">
        <v>45167</v>
      </c>
      <c r="C527" s="37" t="s">
        <v>807</v>
      </c>
      <c r="D527" s="37" t="s">
        <v>826</v>
      </c>
      <c r="E527" s="37" t="s">
        <v>832</v>
      </c>
      <c r="F527" s="37">
        <v>1666</v>
      </c>
      <c r="G527" s="37"/>
      <c r="H527" s="37">
        <v>130000</v>
      </c>
    </row>
    <row r="528" spans="2:8">
      <c r="B528" s="36">
        <v>45167</v>
      </c>
      <c r="C528" s="37" t="s">
        <v>800</v>
      </c>
      <c r="D528" s="37" t="s">
        <v>830</v>
      </c>
      <c r="E528" s="37" t="s">
        <v>831</v>
      </c>
      <c r="F528" s="37">
        <v>3029</v>
      </c>
      <c r="G528" s="37">
        <v>44528</v>
      </c>
      <c r="H528" s="37"/>
    </row>
    <row r="529" spans="2:8">
      <c r="B529" s="36">
        <v>45168</v>
      </c>
      <c r="C529" s="37" t="s">
        <v>800</v>
      </c>
      <c r="D529" s="37" t="s">
        <v>836</v>
      </c>
      <c r="E529" s="37" t="s">
        <v>831</v>
      </c>
      <c r="F529" s="37">
        <v>3043</v>
      </c>
      <c r="G529" s="37">
        <v>134770</v>
      </c>
      <c r="H529" s="37"/>
    </row>
    <row r="530" spans="2:8">
      <c r="B530" s="36">
        <v>45168</v>
      </c>
      <c r="C530" s="37" t="s">
        <v>800</v>
      </c>
      <c r="D530" s="37" t="s">
        <v>830</v>
      </c>
      <c r="E530" s="37" t="s">
        <v>831</v>
      </c>
      <c r="F530" s="37">
        <v>3071</v>
      </c>
      <c r="G530" s="37">
        <v>28844</v>
      </c>
      <c r="H530" s="37"/>
    </row>
    <row r="531" spans="2:8">
      <c r="B531" s="36">
        <v>45169</v>
      </c>
      <c r="C531" s="37" t="s">
        <v>800</v>
      </c>
      <c r="D531" s="37" t="s">
        <v>830</v>
      </c>
      <c r="E531" s="37" t="s">
        <v>831</v>
      </c>
      <c r="F531" s="37">
        <v>3112</v>
      </c>
      <c r="G531" s="37">
        <v>24428</v>
      </c>
      <c r="H531" s="37"/>
    </row>
    <row r="532" spans="2:8">
      <c r="B532" s="36">
        <v>45170</v>
      </c>
      <c r="C532" s="37" t="s">
        <v>800</v>
      </c>
      <c r="D532" s="37" t="s">
        <v>830</v>
      </c>
      <c r="E532" s="37" t="s">
        <v>831</v>
      </c>
      <c r="F532" s="37">
        <v>3155</v>
      </c>
      <c r="G532" s="37">
        <v>13001</v>
      </c>
      <c r="H532" s="37"/>
    </row>
    <row r="533" spans="2:8">
      <c r="B533" s="36">
        <v>45171</v>
      </c>
      <c r="C533" s="37" t="s">
        <v>800</v>
      </c>
      <c r="D533" s="37" t="s">
        <v>830</v>
      </c>
      <c r="E533" s="37" t="s">
        <v>831</v>
      </c>
      <c r="F533" s="37">
        <v>3198</v>
      </c>
      <c r="G533" s="37">
        <v>51978</v>
      </c>
      <c r="H533" s="37"/>
    </row>
    <row r="534" spans="2:8">
      <c r="B534" s="36">
        <v>45172</v>
      </c>
      <c r="C534" s="37" t="s">
        <v>800</v>
      </c>
      <c r="D534" s="37" t="s">
        <v>830</v>
      </c>
      <c r="E534" s="37" t="s">
        <v>831</v>
      </c>
      <c r="F534" s="37">
        <v>3245</v>
      </c>
      <c r="G534" s="37">
        <v>46734</v>
      </c>
      <c r="H534" s="37"/>
    </row>
    <row r="535" spans="2:8">
      <c r="B535" s="36">
        <v>45173</v>
      </c>
      <c r="C535" s="37" t="s">
        <v>807</v>
      </c>
      <c r="D535" s="37" t="s">
        <v>826</v>
      </c>
      <c r="E535" s="37" t="s">
        <v>832</v>
      </c>
      <c r="F535" s="37">
        <v>1830</v>
      </c>
      <c r="G535" s="37"/>
      <c r="H535" s="37">
        <v>134770</v>
      </c>
    </row>
    <row r="536" spans="2:8">
      <c r="B536" s="36">
        <v>45173</v>
      </c>
      <c r="C536" s="37" t="s">
        <v>800</v>
      </c>
      <c r="D536" s="37" t="s">
        <v>830</v>
      </c>
      <c r="E536" s="37" t="s">
        <v>831</v>
      </c>
      <c r="F536" s="37">
        <v>3287</v>
      </c>
      <c r="G536" s="37">
        <v>43325</v>
      </c>
      <c r="H536" s="37"/>
    </row>
    <row r="537" spans="2:8">
      <c r="B537" s="36">
        <v>45174</v>
      </c>
      <c r="C537" s="37" t="s">
        <v>800</v>
      </c>
      <c r="D537" s="37" t="s">
        <v>830</v>
      </c>
      <c r="E537" s="37" t="s">
        <v>831</v>
      </c>
      <c r="F537" s="37">
        <v>3329</v>
      </c>
      <c r="G537" s="37">
        <v>27463</v>
      </c>
      <c r="H537" s="37"/>
    </row>
    <row r="538" spans="2:8">
      <c r="B538" s="36">
        <v>45175</v>
      </c>
      <c r="C538" s="37" t="s">
        <v>800</v>
      </c>
      <c r="D538" s="37" t="s">
        <v>830</v>
      </c>
      <c r="E538" s="37" t="s">
        <v>831</v>
      </c>
      <c r="F538" s="37">
        <v>3374</v>
      </c>
      <c r="G538" s="37">
        <v>48317</v>
      </c>
      <c r="H538" s="37"/>
    </row>
    <row r="539" spans="2:8">
      <c r="B539" s="36">
        <v>45176</v>
      </c>
      <c r="C539" s="37" t="s">
        <v>800</v>
      </c>
      <c r="D539" s="37" t="s">
        <v>830</v>
      </c>
      <c r="E539" s="37" t="s">
        <v>831</v>
      </c>
      <c r="F539" s="37">
        <v>3416</v>
      </c>
      <c r="G539" s="37">
        <v>35170</v>
      </c>
      <c r="H539" s="37"/>
    </row>
    <row r="540" spans="2:8">
      <c r="B540" s="36">
        <v>45177</v>
      </c>
      <c r="C540" s="37" t="s">
        <v>807</v>
      </c>
      <c r="D540" s="37" t="s">
        <v>826</v>
      </c>
      <c r="E540" s="37" t="s">
        <v>832</v>
      </c>
      <c r="F540" s="37">
        <v>1923</v>
      </c>
      <c r="G540" s="37"/>
      <c r="H540" s="37">
        <v>1000000</v>
      </c>
    </row>
    <row r="541" spans="2:8">
      <c r="B541" s="36">
        <v>45177</v>
      </c>
      <c r="C541" s="37" t="s">
        <v>800</v>
      </c>
      <c r="D541" s="37" t="s">
        <v>830</v>
      </c>
      <c r="E541" s="37" t="s">
        <v>831</v>
      </c>
      <c r="F541" s="37">
        <v>3457</v>
      </c>
      <c r="G541" s="37">
        <v>60609</v>
      </c>
      <c r="H541" s="37"/>
    </row>
    <row r="542" spans="2:8">
      <c r="B542" s="36">
        <v>45178</v>
      </c>
      <c r="C542" s="37" t="s">
        <v>800</v>
      </c>
      <c r="D542" s="37" t="s">
        <v>830</v>
      </c>
      <c r="E542" s="37" t="s">
        <v>831</v>
      </c>
      <c r="F542" s="37">
        <v>3500</v>
      </c>
      <c r="G542" s="37">
        <v>54266</v>
      </c>
      <c r="H542" s="37"/>
    </row>
    <row r="543" spans="2:8">
      <c r="B543" s="36">
        <v>45179</v>
      </c>
      <c r="C543" s="37" t="s">
        <v>800</v>
      </c>
      <c r="D543" s="37" t="s">
        <v>830</v>
      </c>
      <c r="E543" s="37" t="s">
        <v>831</v>
      </c>
      <c r="F543" s="37">
        <v>3542</v>
      </c>
      <c r="G543" s="37">
        <v>69201</v>
      </c>
      <c r="H543" s="37"/>
    </row>
    <row r="544" spans="2:8">
      <c r="B544" s="36">
        <v>45180</v>
      </c>
      <c r="C544" s="37" t="s">
        <v>800</v>
      </c>
      <c r="D544" s="37" t="s">
        <v>830</v>
      </c>
      <c r="E544" s="37" t="s">
        <v>831</v>
      </c>
      <c r="F544" s="37">
        <v>3583</v>
      </c>
      <c r="G544" s="37">
        <v>51374</v>
      </c>
      <c r="H544" s="37"/>
    </row>
    <row r="545" spans="2:8">
      <c r="B545" s="36">
        <v>45181</v>
      </c>
      <c r="C545" s="37" t="s">
        <v>800</v>
      </c>
      <c r="D545" s="37" t="s">
        <v>830</v>
      </c>
      <c r="E545" s="37" t="s">
        <v>831</v>
      </c>
      <c r="F545" s="37">
        <v>3623</v>
      </c>
      <c r="G545" s="37">
        <v>33787</v>
      </c>
      <c r="H545" s="37"/>
    </row>
    <row r="546" spans="2:8">
      <c r="B546" s="36">
        <v>45182</v>
      </c>
      <c r="C546" s="37" t="s">
        <v>807</v>
      </c>
      <c r="D546" s="37" t="s">
        <v>826</v>
      </c>
      <c r="E546" s="37" t="s">
        <v>832</v>
      </c>
      <c r="F546" s="37">
        <v>2022</v>
      </c>
      <c r="G546" s="37"/>
      <c r="H546" s="37">
        <v>300000</v>
      </c>
    </row>
    <row r="547" spans="2:8">
      <c r="B547" s="36">
        <v>45182</v>
      </c>
      <c r="C547" s="37" t="s">
        <v>800</v>
      </c>
      <c r="D547" s="37" t="s">
        <v>830</v>
      </c>
      <c r="E547" s="37" t="s">
        <v>831</v>
      </c>
      <c r="F547" s="37">
        <v>3665</v>
      </c>
      <c r="G547" s="37">
        <v>33838</v>
      </c>
      <c r="H547" s="37"/>
    </row>
    <row r="548" spans="2:8">
      <c r="B548" s="36">
        <v>45183</v>
      </c>
      <c r="C548" s="37" t="s">
        <v>800</v>
      </c>
      <c r="D548" s="37" t="s">
        <v>830</v>
      </c>
      <c r="E548" s="37" t="s">
        <v>831</v>
      </c>
      <c r="F548" s="37">
        <v>3711</v>
      </c>
      <c r="G548" s="37">
        <v>35118</v>
      </c>
      <c r="H548" s="37"/>
    </row>
    <row r="549" spans="2:8">
      <c r="B549" s="36">
        <v>45184</v>
      </c>
      <c r="C549" s="37" t="s">
        <v>807</v>
      </c>
      <c r="D549" s="37" t="s">
        <v>826</v>
      </c>
      <c r="E549" s="37" t="s">
        <v>832</v>
      </c>
      <c r="F549" s="37">
        <v>2084</v>
      </c>
      <c r="G549" s="37"/>
      <c r="H549" s="37">
        <v>240000</v>
      </c>
    </row>
    <row r="550" spans="2:8">
      <c r="B550" s="36">
        <v>45184</v>
      </c>
      <c r="C550" s="37" t="s">
        <v>800</v>
      </c>
      <c r="D550" s="37" t="s">
        <v>830</v>
      </c>
      <c r="E550" s="37" t="s">
        <v>831</v>
      </c>
      <c r="F550" s="37">
        <v>3753</v>
      </c>
      <c r="G550" s="37">
        <v>37333</v>
      </c>
      <c r="H550" s="37"/>
    </row>
    <row r="551" spans="2:8">
      <c r="B551" s="36">
        <v>45185</v>
      </c>
      <c r="C551" s="37" t="s">
        <v>800</v>
      </c>
      <c r="D551" s="37" t="s">
        <v>830</v>
      </c>
      <c r="E551" s="37" t="s">
        <v>831</v>
      </c>
      <c r="F551" s="37">
        <v>3795</v>
      </c>
      <c r="G551" s="37">
        <v>41649</v>
      </c>
      <c r="H551" s="37"/>
    </row>
    <row r="552" spans="2:8">
      <c r="B552" s="36">
        <v>45186</v>
      </c>
      <c r="C552" s="37" t="s">
        <v>800</v>
      </c>
      <c r="D552" s="37" t="s">
        <v>830</v>
      </c>
      <c r="E552" s="37" t="s">
        <v>831</v>
      </c>
      <c r="F552" s="37">
        <v>3842</v>
      </c>
      <c r="G552" s="37">
        <v>28049</v>
      </c>
      <c r="H552" s="37"/>
    </row>
    <row r="553" spans="2:8">
      <c r="B553" s="36">
        <v>45187</v>
      </c>
      <c r="C553" s="37" t="s">
        <v>800</v>
      </c>
      <c r="D553" s="37" t="s">
        <v>830</v>
      </c>
      <c r="E553" s="37" t="s">
        <v>831</v>
      </c>
      <c r="F553" s="37">
        <v>3886</v>
      </c>
      <c r="G553" s="37">
        <v>27428</v>
      </c>
      <c r="H553" s="37"/>
    </row>
    <row r="554" spans="2:8">
      <c r="B554" s="36">
        <v>45188</v>
      </c>
      <c r="C554" s="37" t="s">
        <v>800</v>
      </c>
      <c r="D554" s="37" t="s">
        <v>830</v>
      </c>
      <c r="E554" s="37" t="s">
        <v>831</v>
      </c>
      <c r="F554" s="37">
        <v>3924</v>
      </c>
      <c r="G554" s="37">
        <v>12136</v>
      </c>
      <c r="H554" s="37"/>
    </row>
    <row r="555" spans="2:8">
      <c r="B555" s="36">
        <v>45188</v>
      </c>
      <c r="C555" s="37" t="s">
        <v>807</v>
      </c>
      <c r="D555" s="37" t="s">
        <v>826</v>
      </c>
      <c r="E555" s="37" t="s">
        <v>832</v>
      </c>
      <c r="F555" s="37">
        <v>2158</v>
      </c>
      <c r="G555" s="37"/>
      <c r="H555" s="37">
        <v>280000</v>
      </c>
    </row>
    <row r="556" spans="2:8">
      <c r="B556" s="36">
        <v>45189</v>
      </c>
      <c r="C556" s="37" t="s">
        <v>800</v>
      </c>
      <c r="D556" s="37" t="s">
        <v>830</v>
      </c>
      <c r="E556" s="37" t="s">
        <v>831</v>
      </c>
      <c r="F556" s="37">
        <v>3964</v>
      </c>
      <c r="G556" s="37">
        <v>30739</v>
      </c>
      <c r="H556" s="37"/>
    </row>
    <row r="557" spans="2:8">
      <c r="B557" s="36">
        <v>45190</v>
      </c>
      <c r="C557" s="37" t="s">
        <v>800</v>
      </c>
      <c r="D557" s="37" t="s">
        <v>830</v>
      </c>
      <c r="E557" s="37" t="s">
        <v>831</v>
      </c>
      <c r="F557" s="37">
        <v>4011</v>
      </c>
      <c r="G557" s="37">
        <v>29612</v>
      </c>
      <c r="H557" s="37"/>
    </row>
    <row r="558" spans="2:8">
      <c r="B558" s="36">
        <v>45191</v>
      </c>
      <c r="C558" s="37" t="s">
        <v>800</v>
      </c>
      <c r="D558" s="37" t="s">
        <v>830</v>
      </c>
      <c r="E558" s="37" t="s">
        <v>831</v>
      </c>
      <c r="F558" s="37">
        <v>4066</v>
      </c>
      <c r="G558" s="37">
        <v>21757</v>
      </c>
      <c r="H558" s="37"/>
    </row>
    <row r="559" spans="2:8">
      <c r="B559" s="36">
        <v>45192</v>
      </c>
      <c r="C559" s="37" t="s">
        <v>800</v>
      </c>
      <c r="D559" s="37" t="s">
        <v>830</v>
      </c>
      <c r="E559" s="37" t="s">
        <v>831</v>
      </c>
      <c r="F559" s="37">
        <v>4111</v>
      </c>
      <c r="G559" s="37">
        <v>27318</v>
      </c>
      <c r="H559" s="37"/>
    </row>
    <row r="560" spans="2:8">
      <c r="B560" s="36">
        <v>45193</v>
      </c>
      <c r="C560" s="37" t="s">
        <v>800</v>
      </c>
      <c r="D560" s="37" t="s">
        <v>830</v>
      </c>
      <c r="E560" s="37" t="s">
        <v>831</v>
      </c>
      <c r="F560" s="37">
        <v>4154</v>
      </c>
      <c r="G560" s="37">
        <v>23252</v>
      </c>
      <c r="H560" s="37"/>
    </row>
    <row r="561" spans="2:8">
      <c r="B561" s="36">
        <v>45194</v>
      </c>
      <c r="C561" s="37" t="s">
        <v>800</v>
      </c>
      <c r="D561" s="37" t="s">
        <v>830</v>
      </c>
      <c r="E561" s="37" t="s">
        <v>831</v>
      </c>
      <c r="F561" s="37">
        <v>4195</v>
      </c>
      <c r="G561" s="37">
        <v>27777</v>
      </c>
      <c r="H561" s="37"/>
    </row>
    <row r="562" spans="2:8">
      <c r="B562" s="36">
        <v>45195</v>
      </c>
      <c r="C562" s="37" t="s">
        <v>807</v>
      </c>
      <c r="D562" s="37" t="s">
        <v>826</v>
      </c>
      <c r="E562" s="37" t="s">
        <v>832</v>
      </c>
      <c r="F562" s="37">
        <v>2328</v>
      </c>
      <c r="G562" s="37"/>
      <c r="H562" s="37">
        <v>100000</v>
      </c>
    </row>
    <row r="563" spans="2:8">
      <c r="B563" s="36">
        <v>45195</v>
      </c>
      <c r="C563" s="37" t="s">
        <v>800</v>
      </c>
      <c r="D563" s="37" t="s">
        <v>830</v>
      </c>
      <c r="E563" s="37" t="s">
        <v>831</v>
      </c>
      <c r="F563" s="37">
        <v>4257</v>
      </c>
      <c r="G563" s="37">
        <v>32435</v>
      </c>
      <c r="H563" s="37"/>
    </row>
    <row r="564" spans="2:8">
      <c r="B564" s="36">
        <v>45196</v>
      </c>
      <c r="C564" s="37" t="s">
        <v>800</v>
      </c>
      <c r="D564" s="37" t="s">
        <v>830</v>
      </c>
      <c r="E564" s="37" t="s">
        <v>831</v>
      </c>
      <c r="F564" s="37">
        <v>4297</v>
      </c>
      <c r="G564" s="37">
        <v>24831</v>
      </c>
      <c r="H564" s="37"/>
    </row>
    <row r="565" spans="2:8">
      <c r="B565" s="36">
        <v>45197</v>
      </c>
      <c r="C565" s="37" t="s">
        <v>800</v>
      </c>
      <c r="D565" s="37" t="s">
        <v>830</v>
      </c>
      <c r="E565" s="37" t="s">
        <v>831</v>
      </c>
      <c r="F565" s="37">
        <v>4347</v>
      </c>
      <c r="G565" s="37">
        <v>38354</v>
      </c>
      <c r="H565" s="37"/>
    </row>
    <row r="566" spans="2:8">
      <c r="B566" s="36">
        <v>45198</v>
      </c>
      <c r="C566" s="37" t="s">
        <v>807</v>
      </c>
      <c r="D566" s="37" t="s">
        <v>826</v>
      </c>
      <c r="E566" s="37" t="s">
        <v>832</v>
      </c>
      <c r="F566" s="37">
        <v>2425</v>
      </c>
      <c r="G566" s="37"/>
      <c r="H566" s="37">
        <v>150000</v>
      </c>
    </row>
    <row r="567" spans="2:8">
      <c r="B567" s="36">
        <v>45198</v>
      </c>
      <c r="C567" s="37" t="s">
        <v>800</v>
      </c>
      <c r="D567" s="37" t="s">
        <v>830</v>
      </c>
      <c r="E567" s="37" t="s">
        <v>831</v>
      </c>
      <c r="F567" s="37">
        <v>4392</v>
      </c>
      <c r="G567" s="37">
        <v>25998</v>
      </c>
      <c r="H567" s="37"/>
    </row>
    <row r="568" spans="2:8">
      <c r="B568" s="36">
        <v>45199</v>
      </c>
      <c r="C568" s="37" t="s">
        <v>800</v>
      </c>
      <c r="D568" s="37" t="s">
        <v>830</v>
      </c>
      <c r="E568" s="37" t="s">
        <v>831</v>
      </c>
      <c r="F568" s="37">
        <v>4445</v>
      </c>
      <c r="G568" s="37">
        <v>27414</v>
      </c>
      <c r="H568" s="37"/>
    </row>
    <row r="569" spans="2:8">
      <c r="B569" s="36">
        <v>45200</v>
      </c>
      <c r="C569" s="37" t="s">
        <v>800</v>
      </c>
      <c r="D569" s="37" t="s">
        <v>830</v>
      </c>
      <c r="E569" s="37" t="s">
        <v>831</v>
      </c>
      <c r="F569" s="37">
        <v>4490</v>
      </c>
      <c r="G569" s="37">
        <v>63844</v>
      </c>
      <c r="H569" s="37"/>
    </row>
    <row r="570" spans="2:8">
      <c r="B570" s="36">
        <v>45201</v>
      </c>
      <c r="C570" s="37" t="s">
        <v>800</v>
      </c>
      <c r="D570" s="37" t="s">
        <v>830</v>
      </c>
      <c r="E570" s="37" t="s">
        <v>831</v>
      </c>
      <c r="F570" s="37">
        <v>4534</v>
      </c>
      <c r="G570" s="37">
        <v>58349</v>
      </c>
      <c r="H570" s="37"/>
    </row>
    <row r="571" spans="2:8">
      <c r="B571" s="36">
        <v>45202</v>
      </c>
      <c r="C571" s="37" t="s">
        <v>807</v>
      </c>
      <c r="D571" s="37" t="s">
        <v>826</v>
      </c>
      <c r="E571" s="37" t="s">
        <v>832</v>
      </c>
      <c r="F571" s="37">
        <v>2518</v>
      </c>
      <c r="G571" s="37"/>
      <c r="H571" s="37">
        <v>100000</v>
      </c>
    </row>
    <row r="572" spans="2:8">
      <c r="B572" s="36">
        <v>45202</v>
      </c>
      <c r="C572" s="37" t="s">
        <v>800</v>
      </c>
      <c r="D572" s="37" t="s">
        <v>830</v>
      </c>
      <c r="E572" s="37" t="s">
        <v>831</v>
      </c>
      <c r="F572" s="37">
        <v>4595</v>
      </c>
      <c r="G572" s="37">
        <v>37077</v>
      </c>
      <c r="H572" s="37"/>
    </row>
    <row r="573" spans="2:8">
      <c r="B573" s="36">
        <v>45203</v>
      </c>
      <c r="C573" s="37" t="s">
        <v>807</v>
      </c>
      <c r="D573" s="37" t="s">
        <v>826</v>
      </c>
      <c r="E573" s="37" t="s">
        <v>832</v>
      </c>
      <c r="F573" s="37">
        <v>2543</v>
      </c>
      <c r="G573" s="37"/>
      <c r="H573" s="37">
        <v>100000</v>
      </c>
    </row>
    <row r="574" spans="2:8">
      <c r="B574" s="36">
        <v>45203</v>
      </c>
      <c r="C574" s="37" t="s">
        <v>800</v>
      </c>
      <c r="D574" s="37" t="s">
        <v>830</v>
      </c>
      <c r="E574" s="37" t="s">
        <v>831</v>
      </c>
      <c r="F574" s="37">
        <v>4636</v>
      </c>
      <c r="G574" s="37">
        <v>14989</v>
      </c>
      <c r="H574" s="37"/>
    </row>
    <row r="575" spans="2:8">
      <c r="B575" s="36">
        <v>45204</v>
      </c>
      <c r="C575" s="37" t="s">
        <v>800</v>
      </c>
      <c r="D575" s="37" t="s">
        <v>830</v>
      </c>
      <c r="E575" s="37" t="s">
        <v>831</v>
      </c>
      <c r="F575" s="37">
        <v>4684</v>
      </c>
      <c r="G575" s="37">
        <v>11897</v>
      </c>
      <c r="H575" s="37"/>
    </row>
    <row r="576" spans="2:8">
      <c r="B576" s="36">
        <v>45205</v>
      </c>
      <c r="C576" s="37" t="s">
        <v>800</v>
      </c>
      <c r="D576" s="37" t="s">
        <v>830</v>
      </c>
      <c r="E576" s="37" t="s">
        <v>831</v>
      </c>
      <c r="F576" s="37">
        <v>4729</v>
      </c>
      <c r="G576" s="37">
        <v>26909</v>
      </c>
      <c r="H576" s="37"/>
    </row>
    <row r="577" spans="2:8">
      <c r="B577" s="36">
        <v>45206</v>
      </c>
      <c r="C577" s="37" t="s">
        <v>800</v>
      </c>
      <c r="D577" s="37" t="s">
        <v>830</v>
      </c>
      <c r="E577" s="37" t="s">
        <v>831</v>
      </c>
      <c r="F577" s="37">
        <v>4780</v>
      </c>
      <c r="G577" s="37">
        <v>33038</v>
      </c>
      <c r="H577" s="37"/>
    </row>
    <row r="578" spans="2:8">
      <c r="B578" s="36">
        <v>45207</v>
      </c>
      <c r="C578" s="37" t="s">
        <v>800</v>
      </c>
      <c r="D578" s="37" t="s">
        <v>830</v>
      </c>
      <c r="E578" s="37" t="s">
        <v>831</v>
      </c>
      <c r="F578" s="37">
        <v>4824</v>
      </c>
      <c r="G578" s="37">
        <v>54386</v>
      </c>
      <c r="H578" s="37"/>
    </row>
    <row r="579" spans="2:8">
      <c r="B579" s="36">
        <v>45208</v>
      </c>
      <c r="C579" s="37" t="s">
        <v>807</v>
      </c>
      <c r="D579" s="37" t="s">
        <v>826</v>
      </c>
      <c r="E579" s="37" t="s">
        <v>832</v>
      </c>
      <c r="F579" s="37">
        <v>2668</v>
      </c>
      <c r="G579" s="37"/>
      <c r="H579" s="37">
        <v>100000</v>
      </c>
    </row>
    <row r="580" spans="2:8">
      <c r="B580" s="36">
        <v>45208</v>
      </c>
      <c r="C580" s="37" t="s">
        <v>800</v>
      </c>
      <c r="D580" s="37" t="s">
        <v>830</v>
      </c>
      <c r="E580" s="37" t="s">
        <v>831</v>
      </c>
      <c r="F580" s="37">
        <v>4869</v>
      </c>
      <c r="G580" s="37">
        <v>12346</v>
      </c>
      <c r="H580" s="37"/>
    </row>
    <row r="581" spans="2:8">
      <c r="B581" s="36">
        <v>45209</v>
      </c>
      <c r="C581" s="37" t="s">
        <v>800</v>
      </c>
      <c r="D581" s="37" t="s">
        <v>830</v>
      </c>
      <c r="E581" s="37" t="s">
        <v>831</v>
      </c>
      <c r="F581" s="37">
        <v>4915</v>
      </c>
      <c r="G581" s="37">
        <v>20463</v>
      </c>
      <c r="H581" s="37"/>
    </row>
    <row r="582" spans="2:8">
      <c r="B582" s="36">
        <v>45210</v>
      </c>
      <c r="C582" s="37" t="s">
        <v>800</v>
      </c>
      <c r="D582" s="37" t="s">
        <v>830</v>
      </c>
      <c r="E582" s="37" t="s">
        <v>831</v>
      </c>
      <c r="F582" s="37">
        <v>4961</v>
      </c>
      <c r="G582" s="37">
        <v>32680</v>
      </c>
      <c r="H582" s="37"/>
    </row>
    <row r="583" spans="2:8">
      <c r="B583" s="36">
        <v>45211</v>
      </c>
      <c r="C583" s="37" t="s">
        <v>800</v>
      </c>
      <c r="D583" s="37" t="s">
        <v>830</v>
      </c>
      <c r="E583" s="37" t="s">
        <v>831</v>
      </c>
      <c r="F583" s="37">
        <v>5008</v>
      </c>
      <c r="G583" s="37">
        <v>21650</v>
      </c>
      <c r="H583" s="37"/>
    </row>
    <row r="584" spans="2:8">
      <c r="B584" s="36">
        <v>45212</v>
      </c>
      <c r="C584" s="37" t="s">
        <v>800</v>
      </c>
      <c r="D584" s="37" t="s">
        <v>830</v>
      </c>
      <c r="E584" s="37" t="s">
        <v>831</v>
      </c>
      <c r="F584" s="37">
        <v>5053</v>
      </c>
      <c r="G584" s="37">
        <v>20934</v>
      </c>
      <c r="H584" s="37"/>
    </row>
    <row r="585" spans="2:8">
      <c r="B585" s="36">
        <v>45213</v>
      </c>
      <c r="C585" s="37" t="s">
        <v>800</v>
      </c>
      <c r="D585" s="37" t="s">
        <v>830</v>
      </c>
      <c r="E585" s="37" t="s">
        <v>831</v>
      </c>
      <c r="F585" s="37">
        <v>5098</v>
      </c>
      <c r="G585" s="37">
        <v>51886</v>
      </c>
      <c r="H585" s="37"/>
    </row>
    <row r="586" spans="2:8">
      <c r="B586" s="36">
        <v>45214</v>
      </c>
      <c r="C586" s="37" t="s">
        <v>800</v>
      </c>
      <c r="D586" s="37" t="s">
        <v>830</v>
      </c>
      <c r="E586" s="37" t="s">
        <v>831</v>
      </c>
      <c r="F586" s="37">
        <v>5149</v>
      </c>
      <c r="G586" s="37">
        <v>48376</v>
      </c>
      <c r="H586" s="37"/>
    </row>
    <row r="587" spans="2:8">
      <c r="B587" s="36">
        <v>45215</v>
      </c>
      <c r="C587" s="37" t="s">
        <v>800</v>
      </c>
      <c r="D587" s="37" t="s">
        <v>830</v>
      </c>
      <c r="E587" s="37" t="s">
        <v>831</v>
      </c>
      <c r="F587" s="37">
        <v>5193</v>
      </c>
      <c r="G587" s="37">
        <v>40859</v>
      </c>
      <c r="H587" s="37"/>
    </row>
    <row r="588" spans="2:8">
      <c r="B588" s="36">
        <v>45216</v>
      </c>
      <c r="C588" s="37" t="s">
        <v>800</v>
      </c>
      <c r="D588" s="37" t="s">
        <v>830</v>
      </c>
      <c r="E588" s="37" t="s">
        <v>831</v>
      </c>
      <c r="F588" s="37">
        <v>5235</v>
      </c>
      <c r="G588" s="37">
        <v>17071</v>
      </c>
      <c r="H588" s="37"/>
    </row>
    <row r="589" spans="2:8">
      <c r="B589" s="36">
        <v>45217</v>
      </c>
      <c r="C589" s="37" t="s">
        <v>800</v>
      </c>
      <c r="D589" s="37" t="s">
        <v>830</v>
      </c>
      <c r="E589" s="37" t="s">
        <v>831</v>
      </c>
      <c r="F589" s="37">
        <v>5282</v>
      </c>
      <c r="G589" s="37">
        <v>30771</v>
      </c>
      <c r="H589" s="37"/>
    </row>
    <row r="590" spans="2:8">
      <c r="B590" s="36">
        <v>45218</v>
      </c>
      <c r="C590" s="37" t="s">
        <v>800</v>
      </c>
      <c r="D590" s="37" t="s">
        <v>830</v>
      </c>
      <c r="E590" s="37" t="s">
        <v>831</v>
      </c>
      <c r="F590" s="37">
        <v>5327</v>
      </c>
      <c r="G590" s="37">
        <v>18790</v>
      </c>
      <c r="H590" s="37"/>
    </row>
    <row r="591" spans="2:8">
      <c r="B591" s="36">
        <v>45219</v>
      </c>
      <c r="C591" s="37" t="s">
        <v>800</v>
      </c>
      <c r="D591" s="37" t="s">
        <v>830</v>
      </c>
      <c r="E591" s="37" t="s">
        <v>831</v>
      </c>
      <c r="F591" s="37">
        <v>5377</v>
      </c>
      <c r="G591" s="37">
        <v>30113</v>
      </c>
      <c r="H591" s="37"/>
    </row>
    <row r="592" spans="2:8">
      <c r="B592" s="36">
        <v>45220</v>
      </c>
      <c r="C592" s="37" t="s">
        <v>800</v>
      </c>
      <c r="D592" s="37" t="s">
        <v>830</v>
      </c>
      <c r="E592" s="37" t="s">
        <v>831</v>
      </c>
      <c r="F592" s="37">
        <v>5423</v>
      </c>
      <c r="G592" s="37">
        <v>37753</v>
      </c>
      <c r="H592" s="37"/>
    </row>
    <row r="593" spans="2:8">
      <c r="B593" s="36">
        <v>45221</v>
      </c>
      <c r="C593" s="37" t="s">
        <v>800</v>
      </c>
      <c r="D593" s="37" t="s">
        <v>830</v>
      </c>
      <c r="E593" s="37" t="s">
        <v>831</v>
      </c>
      <c r="F593" s="37">
        <v>5474</v>
      </c>
      <c r="G593" s="37">
        <v>33483</v>
      </c>
      <c r="H593" s="37"/>
    </row>
    <row r="594" spans="2:8">
      <c r="B594" s="36">
        <v>45222</v>
      </c>
      <c r="C594" s="37" t="s">
        <v>800</v>
      </c>
      <c r="D594" s="37" t="s">
        <v>830</v>
      </c>
      <c r="E594" s="37" t="s">
        <v>831</v>
      </c>
      <c r="F594" s="37">
        <v>5518</v>
      </c>
      <c r="G594" s="37">
        <v>31970</v>
      </c>
      <c r="H594" s="37"/>
    </row>
    <row r="595" spans="2:8">
      <c r="B595" s="36">
        <v>45223</v>
      </c>
      <c r="C595" s="37" t="s">
        <v>800</v>
      </c>
      <c r="D595" s="37" t="s">
        <v>830</v>
      </c>
      <c r="E595" s="37" t="s">
        <v>831</v>
      </c>
      <c r="F595" s="37">
        <v>5565</v>
      </c>
      <c r="G595" s="37">
        <v>41724</v>
      </c>
      <c r="H595" s="37"/>
    </row>
    <row r="596" spans="2:8">
      <c r="B596" s="36">
        <v>45224</v>
      </c>
      <c r="C596" s="37" t="s">
        <v>800</v>
      </c>
      <c r="D596" s="37" t="s">
        <v>830</v>
      </c>
      <c r="E596" s="37" t="s">
        <v>831</v>
      </c>
      <c r="F596" s="37">
        <v>5611</v>
      </c>
      <c r="G596" s="37">
        <v>26328</v>
      </c>
      <c r="H596" s="37"/>
    </row>
    <row r="597" spans="2:8">
      <c r="B597" s="36">
        <v>45225</v>
      </c>
      <c r="C597" s="37" t="s">
        <v>800</v>
      </c>
      <c r="D597" s="37" t="s">
        <v>830</v>
      </c>
      <c r="E597" s="37" t="s">
        <v>831</v>
      </c>
      <c r="F597" s="37">
        <v>5654</v>
      </c>
      <c r="G597" s="37">
        <v>46681</v>
      </c>
      <c r="H597" s="37"/>
    </row>
    <row r="598" spans="2:8">
      <c r="B598" s="36">
        <v>45226</v>
      </c>
      <c r="C598" s="37" t="s">
        <v>800</v>
      </c>
      <c r="D598" s="37" t="s">
        <v>830</v>
      </c>
      <c r="E598" s="37" t="s">
        <v>831</v>
      </c>
      <c r="F598" s="37">
        <v>5700</v>
      </c>
      <c r="G598" s="37">
        <v>32706</v>
      </c>
      <c r="H598" s="37"/>
    </row>
    <row r="599" spans="2:8">
      <c r="B599" s="36">
        <v>45227</v>
      </c>
      <c r="C599" s="37" t="s">
        <v>800</v>
      </c>
      <c r="D599" s="37" t="s">
        <v>830</v>
      </c>
      <c r="E599" s="37" t="s">
        <v>831</v>
      </c>
      <c r="F599" s="37">
        <v>5745</v>
      </c>
      <c r="G599" s="37">
        <v>44612</v>
      </c>
      <c r="H599" s="37"/>
    </row>
    <row r="600" spans="2:8">
      <c r="B600" s="36">
        <v>45228</v>
      </c>
      <c r="C600" s="37" t="s">
        <v>800</v>
      </c>
      <c r="D600" s="37" t="s">
        <v>830</v>
      </c>
      <c r="E600" s="37" t="s">
        <v>831</v>
      </c>
      <c r="F600" s="37">
        <v>5793</v>
      </c>
      <c r="G600" s="37">
        <v>97089</v>
      </c>
      <c r="H600" s="37"/>
    </row>
    <row r="601" spans="2:8">
      <c r="B601" s="36">
        <v>45229</v>
      </c>
      <c r="C601" s="37" t="s">
        <v>807</v>
      </c>
      <c r="D601" s="37" t="s">
        <v>826</v>
      </c>
      <c r="E601" s="37" t="s">
        <v>832</v>
      </c>
      <c r="F601" s="37">
        <v>3181</v>
      </c>
      <c r="G601" s="37"/>
      <c r="H601" s="37">
        <v>1000000</v>
      </c>
    </row>
    <row r="602" spans="2:8">
      <c r="B602" s="36">
        <v>45229</v>
      </c>
      <c r="C602" s="37" t="s">
        <v>800</v>
      </c>
      <c r="D602" s="37" t="s">
        <v>830</v>
      </c>
      <c r="E602" s="37" t="s">
        <v>831</v>
      </c>
      <c r="F602" s="37">
        <v>5837</v>
      </c>
      <c r="G602" s="37">
        <v>31714</v>
      </c>
      <c r="H602" s="37"/>
    </row>
    <row r="603" spans="2:8">
      <c r="B603" s="36">
        <v>45230</v>
      </c>
      <c r="C603" s="37" t="s">
        <v>800</v>
      </c>
      <c r="D603" s="37" t="s">
        <v>830</v>
      </c>
      <c r="E603" s="37" t="s">
        <v>831</v>
      </c>
      <c r="F603" s="37">
        <v>5882</v>
      </c>
      <c r="G603" s="37">
        <v>36662</v>
      </c>
      <c r="H603" s="37"/>
    </row>
    <row r="604" spans="2:8">
      <c r="B604" s="36">
        <v>45231</v>
      </c>
      <c r="C604" s="37" t="s">
        <v>800</v>
      </c>
      <c r="D604" s="37" t="s">
        <v>830</v>
      </c>
      <c r="E604" s="37" t="s">
        <v>831</v>
      </c>
      <c r="F604" s="37">
        <v>5929</v>
      </c>
      <c r="G604" s="37">
        <v>52296</v>
      </c>
      <c r="H604" s="37"/>
    </row>
    <row r="605" spans="2:8">
      <c r="B605" s="36">
        <v>45232</v>
      </c>
      <c r="C605" s="37" t="s">
        <v>800</v>
      </c>
      <c r="D605" s="37" t="s">
        <v>830</v>
      </c>
      <c r="E605" s="37" t="s">
        <v>831</v>
      </c>
      <c r="F605" s="37">
        <v>5974</v>
      </c>
      <c r="G605" s="37">
        <v>49572</v>
      </c>
      <c r="H605" s="37"/>
    </row>
    <row r="606" spans="2:8">
      <c r="B606" s="36">
        <v>45233</v>
      </c>
      <c r="C606" s="37" t="s">
        <v>800</v>
      </c>
      <c r="D606" s="37" t="s">
        <v>830</v>
      </c>
      <c r="E606" s="37" t="s">
        <v>831</v>
      </c>
      <c r="F606" s="37">
        <v>6033</v>
      </c>
      <c r="G606" s="37">
        <v>47525</v>
      </c>
      <c r="H606" s="37"/>
    </row>
    <row r="607" spans="2:8">
      <c r="B607" s="36">
        <v>45234</v>
      </c>
      <c r="C607" s="37" t="s">
        <v>800</v>
      </c>
      <c r="D607" s="37" t="s">
        <v>830</v>
      </c>
      <c r="E607" s="37" t="s">
        <v>831</v>
      </c>
      <c r="F607" s="37">
        <v>6066</v>
      </c>
      <c r="G607" s="37">
        <v>69085</v>
      </c>
      <c r="H607" s="37"/>
    </row>
    <row r="608" spans="2:8">
      <c r="B608" s="36">
        <v>45235</v>
      </c>
      <c r="C608" s="37" t="s">
        <v>800</v>
      </c>
      <c r="D608" s="37" t="s">
        <v>830</v>
      </c>
      <c r="E608" s="37" t="s">
        <v>831</v>
      </c>
      <c r="F608" s="37">
        <v>6129</v>
      </c>
      <c r="G608" s="37">
        <v>93837</v>
      </c>
      <c r="H608" s="37"/>
    </row>
    <row r="609" spans="2:8">
      <c r="B609" s="36">
        <v>45236</v>
      </c>
      <c r="C609" s="37" t="s">
        <v>800</v>
      </c>
      <c r="D609" s="37" t="s">
        <v>830</v>
      </c>
      <c r="E609" s="37" t="s">
        <v>831</v>
      </c>
      <c r="F609" s="37">
        <v>6166</v>
      </c>
      <c r="G609" s="37">
        <v>60846</v>
      </c>
      <c r="H609" s="37"/>
    </row>
    <row r="610" spans="2:8">
      <c r="B610" s="36">
        <v>45237</v>
      </c>
      <c r="C610" s="37" t="s">
        <v>800</v>
      </c>
      <c r="D610" s="37" t="s">
        <v>830</v>
      </c>
      <c r="E610" s="37" t="s">
        <v>831</v>
      </c>
      <c r="F610" s="37">
        <v>6210</v>
      </c>
      <c r="G610" s="37">
        <v>78113</v>
      </c>
      <c r="H610" s="37"/>
    </row>
    <row r="611" spans="2:8">
      <c r="B611" s="36">
        <v>45238</v>
      </c>
      <c r="C611" s="37" t="s">
        <v>800</v>
      </c>
      <c r="D611" s="37" t="s">
        <v>830</v>
      </c>
      <c r="E611" s="37" t="s">
        <v>831</v>
      </c>
      <c r="F611" s="37">
        <v>6255</v>
      </c>
      <c r="G611" s="37">
        <v>99297</v>
      </c>
      <c r="H611" s="37"/>
    </row>
    <row r="612" spans="2:8">
      <c r="B612" s="36">
        <v>45239</v>
      </c>
      <c r="C612" s="37" t="s">
        <v>800</v>
      </c>
      <c r="D612" s="37" t="s">
        <v>830</v>
      </c>
      <c r="E612" s="37" t="s">
        <v>831</v>
      </c>
      <c r="F612" s="37">
        <v>6301</v>
      </c>
      <c r="G612" s="37">
        <v>93950</v>
      </c>
      <c r="H612" s="37"/>
    </row>
    <row r="613" spans="2:8">
      <c r="B613" s="36">
        <v>45240</v>
      </c>
      <c r="C613" s="37" t="s">
        <v>800</v>
      </c>
      <c r="D613" s="37" t="s">
        <v>830</v>
      </c>
      <c r="E613" s="37" t="s">
        <v>831</v>
      </c>
      <c r="F613" s="37">
        <v>6347</v>
      </c>
      <c r="G613" s="37">
        <v>102852</v>
      </c>
      <c r="H613" s="37"/>
    </row>
    <row r="614" spans="2:8">
      <c r="B614" s="36">
        <v>45241</v>
      </c>
      <c r="C614" s="37" t="s">
        <v>800</v>
      </c>
      <c r="D614" s="37" t="s">
        <v>830</v>
      </c>
      <c r="E614" s="37" t="s">
        <v>831</v>
      </c>
      <c r="F614" s="37">
        <v>6394</v>
      </c>
      <c r="G614" s="37">
        <v>119001</v>
      </c>
      <c r="H614" s="37"/>
    </row>
    <row r="615" spans="2:8">
      <c r="B615" s="36">
        <v>45243</v>
      </c>
      <c r="C615" s="37" t="s">
        <v>800</v>
      </c>
      <c r="D615" s="37" t="s">
        <v>830</v>
      </c>
      <c r="E615" s="37" t="s">
        <v>831</v>
      </c>
      <c r="F615" s="37">
        <v>6454</v>
      </c>
      <c r="G615" s="37">
        <v>39228</v>
      </c>
      <c r="H615" s="37"/>
    </row>
    <row r="616" spans="2:8">
      <c r="B616" s="36">
        <v>45244</v>
      </c>
      <c r="C616" s="37" t="s">
        <v>800</v>
      </c>
      <c r="D616" s="37" t="s">
        <v>830</v>
      </c>
      <c r="E616" s="37" t="s">
        <v>831</v>
      </c>
      <c r="F616" s="37">
        <v>6529</v>
      </c>
      <c r="G616" s="37">
        <v>6677</v>
      </c>
      <c r="H616" s="37"/>
    </row>
    <row r="617" spans="2:8">
      <c r="B617" s="36">
        <v>45245</v>
      </c>
      <c r="C617" s="37" t="s">
        <v>800</v>
      </c>
      <c r="D617" s="37" t="s">
        <v>830</v>
      </c>
      <c r="E617" s="37" t="s">
        <v>831</v>
      </c>
      <c r="F617" s="37">
        <v>6583</v>
      </c>
      <c r="G617" s="37">
        <v>30547</v>
      </c>
      <c r="H617" s="37"/>
    </row>
    <row r="618" spans="2:8">
      <c r="B618" s="36">
        <v>45246</v>
      </c>
      <c r="C618" s="37" t="s">
        <v>807</v>
      </c>
      <c r="D618" s="37" t="s">
        <v>826</v>
      </c>
      <c r="E618" s="37" t="s">
        <v>832</v>
      </c>
      <c r="F618" s="37">
        <v>3533</v>
      </c>
      <c r="G618" s="37"/>
      <c r="H618" s="37">
        <v>700000</v>
      </c>
    </row>
    <row r="619" spans="2:8">
      <c r="B619" s="36">
        <v>45246</v>
      </c>
      <c r="C619" s="37" t="s">
        <v>800</v>
      </c>
      <c r="D619" s="37" t="s">
        <v>830</v>
      </c>
      <c r="E619" s="37" t="s">
        <v>831</v>
      </c>
      <c r="F619" s="37">
        <v>6639</v>
      </c>
      <c r="G619" s="37">
        <v>30605</v>
      </c>
      <c r="H619" s="37"/>
    </row>
    <row r="620" spans="2:8">
      <c r="B620" s="36">
        <v>45247</v>
      </c>
      <c r="C620" s="37" t="s">
        <v>800</v>
      </c>
      <c r="D620" s="37" t="s">
        <v>830</v>
      </c>
      <c r="E620" s="37" t="s">
        <v>831</v>
      </c>
      <c r="F620" s="37">
        <v>6684</v>
      </c>
      <c r="G620" s="37">
        <v>21929</v>
      </c>
      <c r="H620" s="37"/>
    </row>
    <row r="621" spans="2:8">
      <c r="B621" s="36">
        <v>45248</v>
      </c>
      <c r="C621" s="37" t="s">
        <v>800</v>
      </c>
      <c r="D621" s="37" t="s">
        <v>830</v>
      </c>
      <c r="E621" s="37" t="s">
        <v>831</v>
      </c>
      <c r="F621" s="37">
        <v>6729</v>
      </c>
      <c r="G621" s="37">
        <v>20605</v>
      </c>
      <c r="H621" s="37"/>
    </row>
    <row r="622" spans="2:8">
      <c r="B622" s="36">
        <v>45249</v>
      </c>
      <c r="C622" s="37" t="s">
        <v>800</v>
      </c>
      <c r="D622" s="37" t="s">
        <v>830</v>
      </c>
      <c r="E622" s="37" t="s">
        <v>831</v>
      </c>
      <c r="F622" s="37">
        <v>6775</v>
      </c>
      <c r="G622" s="37">
        <v>32731</v>
      </c>
      <c r="H622" s="37"/>
    </row>
    <row r="623" spans="2:8">
      <c r="B623" s="36">
        <v>45250</v>
      </c>
      <c r="C623" s="37" t="s">
        <v>800</v>
      </c>
      <c r="D623" s="37" t="s">
        <v>830</v>
      </c>
      <c r="E623" s="37" t="s">
        <v>831</v>
      </c>
      <c r="F623" s="37">
        <v>6820</v>
      </c>
      <c r="G623" s="37">
        <v>20378</v>
      </c>
      <c r="H623" s="37"/>
    </row>
    <row r="624" spans="2:8">
      <c r="B624" s="36">
        <v>45251</v>
      </c>
      <c r="C624" s="37" t="s">
        <v>800</v>
      </c>
      <c r="D624" s="37" t="s">
        <v>830</v>
      </c>
      <c r="E624" s="37" t="s">
        <v>831</v>
      </c>
      <c r="F624" s="37">
        <v>6864</v>
      </c>
      <c r="G624" s="37">
        <v>10435</v>
      </c>
      <c r="H624" s="37"/>
    </row>
    <row r="625" spans="2:8">
      <c r="B625" s="36">
        <v>45252</v>
      </c>
      <c r="C625" s="37" t="s">
        <v>800</v>
      </c>
      <c r="D625" s="37" t="s">
        <v>830</v>
      </c>
      <c r="E625" s="37" t="s">
        <v>831</v>
      </c>
      <c r="F625" s="37">
        <v>6902</v>
      </c>
      <c r="G625" s="37">
        <v>9580</v>
      </c>
      <c r="H625" s="37"/>
    </row>
    <row r="626" spans="2:8">
      <c r="B626" s="36">
        <v>45253</v>
      </c>
      <c r="C626" s="37" t="s">
        <v>800</v>
      </c>
      <c r="D626" s="37" t="s">
        <v>830</v>
      </c>
      <c r="E626" s="37" t="s">
        <v>831</v>
      </c>
      <c r="F626" s="37">
        <v>6971</v>
      </c>
      <c r="G626" s="37">
        <v>16810</v>
      </c>
      <c r="H626" s="37"/>
    </row>
    <row r="627" spans="2:8">
      <c r="B627" s="36">
        <v>45254</v>
      </c>
      <c r="C627" s="37" t="s">
        <v>807</v>
      </c>
      <c r="D627" s="37" t="s">
        <v>826</v>
      </c>
      <c r="E627" s="37" t="s">
        <v>832</v>
      </c>
      <c r="F627" s="37">
        <v>3698</v>
      </c>
      <c r="G627" s="37"/>
      <c r="H627" s="37">
        <v>200000</v>
      </c>
    </row>
    <row r="628" spans="2:8">
      <c r="B628" s="36">
        <v>45254</v>
      </c>
      <c r="C628" s="37" t="s">
        <v>800</v>
      </c>
      <c r="D628" s="37" t="s">
        <v>830</v>
      </c>
      <c r="E628" s="37" t="s">
        <v>831</v>
      </c>
      <c r="F628" s="37">
        <v>7018</v>
      </c>
      <c r="G628" s="37">
        <v>31400</v>
      </c>
      <c r="H628" s="37"/>
    </row>
    <row r="629" spans="2:8">
      <c r="B629" s="36">
        <v>45255</v>
      </c>
      <c r="C629" s="37" t="s">
        <v>800</v>
      </c>
      <c r="D629" s="37" t="s">
        <v>830</v>
      </c>
      <c r="E629" s="37" t="s">
        <v>831</v>
      </c>
      <c r="F629" s="37">
        <v>7064</v>
      </c>
      <c r="G629" s="37">
        <v>19048</v>
      </c>
      <c r="H629" s="37"/>
    </row>
    <row r="630" spans="2:8">
      <c r="B630" s="36">
        <v>45256</v>
      </c>
      <c r="C630" s="37" t="s">
        <v>800</v>
      </c>
      <c r="D630" s="37" t="s">
        <v>830</v>
      </c>
      <c r="E630" s="37" t="s">
        <v>831</v>
      </c>
      <c r="F630" s="37">
        <v>7109</v>
      </c>
      <c r="G630" s="37">
        <v>19732</v>
      </c>
      <c r="H630" s="37"/>
    </row>
    <row r="631" spans="2:8">
      <c r="B631" s="36">
        <v>45257</v>
      </c>
      <c r="C631" s="37" t="s">
        <v>800</v>
      </c>
      <c r="D631" s="37" t="s">
        <v>830</v>
      </c>
      <c r="E631" s="37" t="s">
        <v>831</v>
      </c>
      <c r="F631" s="37">
        <v>7155</v>
      </c>
      <c r="G631" s="37">
        <v>17443</v>
      </c>
      <c r="H631" s="37"/>
    </row>
    <row r="632" spans="2:8">
      <c r="B632" s="36">
        <v>45258</v>
      </c>
      <c r="C632" s="37" t="s">
        <v>800</v>
      </c>
      <c r="D632" s="37" t="s">
        <v>830</v>
      </c>
      <c r="E632" s="37" t="s">
        <v>831</v>
      </c>
      <c r="F632" s="37">
        <v>7173</v>
      </c>
      <c r="G632" s="37">
        <v>33586</v>
      </c>
      <c r="H632" s="37"/>
    </row>
    <row r="633" spans="2:8">
      <c r="B633" s="36">
        <v>45259</v>
      </c>
      <c r="C633" s="37" t="s">
        <v>800</v>
      </c>
      <c r="D633" s="37" t="s">
        <v>830</v>
      </c>
      <c r="E633" s="37" t="s">
        <v>831</v>
      </c>
      <c r="F633" s="37">
        <v>7250</v>
      </c>
      <c r="G633" s="37">
        <v>28079</v>
      </c>
      <c r="H633" s="37"/>
    </row>
    <row r="634" spans="2:8">
      <c r="B634" s="36">
        <v>45260</v>
      </c>
      <c r="C634" s="37" t="s">
        <v>800</v>
      </c>
      <c r="D634" s="37" t="s">
        <v>830</v>
      </c>
      <c r="E634" s="37" t="s">
        <v>831</v>
      </c>
      <c r="F634" s="37">
        <v>7294</v>
      </c>
      <c r="G634" s="37">
        <v>22679</v>
      </c>
      <c r="H634" s="37"/>
    </row>
    <row r="635" spans="2:8">
      <c r="B635" s="36">
        <v>45261</v>
      </c>
      <c r="C635" s="37" t="s">
        <v>800</v>
      </c>
      <c r="D635" s="37" t="s">
        <v>830</v>
      </c>
      <c r="E635" s="37" t="s">
        <v>831</v>
      </c>
      <c r="F635" s="37">
        <v>7338</v>
      </c>
      <c r="G635" s="37">
        <v>25314</v>
      </c>
      <c r="H635" s="37"/>
    </row>
    <row r="636" spans="2:8">
      <c r="B636" s="36">
        <v>45261</v>
      </c>
      <c r="C636" s="37" t="s">
        <v>807</v>
      </c>
      <c r="D636" s="37" t="s">
        <v>826</v>
      </c>
      <c r="E636" s="37" t="s">
        <v>832</v>
      </c>
      <c r="F636" s="37">
        <v>3843</v>
      </c>
      <c r="G636" s="37"/>
      <c r="H636" s="37">
        <v>250000</v>
      </c>
    </row>
    <row r="637" spans="2:8">
      <c r="B637" s="36">
        <v>45262</v>
      </c>
      <c r="C637" s="37" t="s">
        <v>800</v>
      </c>
      <c r="D637" s="37" t="s">
        <v>830</v>
      </c>
      <c r="E637" s="37" t="s">
        <v>831</v>
      </c>
      <c r="F637" s="37">
        <v>7395</v>
      </c>
      <c r="G637" s="37">
        <v>24600</v>
      </c>
      <c r="H637" s="37"/>
    </row>
    <row r="638" spans="2:8">
      <c r="B638" s="36">
        <v>45263</v>
      </c>
      <c r="C638" s="37" t="s">
        <v>800</v>
      </c>
      <c r="D638" s="37" t="s">
        <v>830</v>
      </c>
      <c r="E638" s="37" t="s">
        <v>831</v>
      </c>
      <c r="F638" s="37">
        <v>7443</v>
      </c>
      <c r="G638" s="37">
        <v>33564</v>
      </c>
      <c r="H638" s="37"/>
    </row>
    <row r="639" spans="2:8">
      <c r="B639" s="36">
        <v>45264</v>
      </c>
      <c r="C639" s="37" t="s">
        <v>800</v>
      </c>
      <c r="D639" s="37" t="s">
        <v>830</v>
      </c>
      <c r="E639" s="37" t="s">
        <v>831</v>
      </c>
      <c r="F639" s="37">
        <v>7488</v>
      </c>
      <c r="G639" s="37">
        <v>18339</v>
      </c>
      <c r="H639" s="37"/>
    </row>
    <row r="640" spans="2:8">
      <c r="B640" s="36">
        <v>45265</v>
      </c>
      <c r="C640" s="37" t="s">
        <v>800</v>
      </c>
      <c r="D640" s="37" t="s">
        <v>830</v>
      </c>
      <c r="E640" s="37" t="s">
        <v>831</v>
      </c>
      <c r="F640" s="37">
        <v>7535</v>
      </c>
      <c r="G640" s="37">
        <v>40388</v>
      </c>
      <c r="H640" s="37"/>
    </row>
    <row r="641" spans="2:8">
      <c r="B641" s="36">
        <v>45266</v>
      </c>
      <c r="C641" s="37" t="s">
        <v>800</v>
      </c>
      <c r="D641" s="37" t="s">
        <v>830</v>
      </c>
      <c r="E641" s="37" t="s">
        <v>831</v>
      </c>
      <c r="F641" s="37">
        <v>7580</v>
      </c>
      <c r="G641" s="37">
        <v>27114</v>
      </c>
      <c r="H641" s="37"/>
    </row>
    <row r="642" spans="2:8">
      <c r="B642" s="36">
        <v>45267</v>
      </c>
      <c r="C642" s="37" t="s">
        <v>800</v>
      </c>
      <c r="D642" s="37" t="s">
        <v>830</v>
      </c>
      <c r="E642" s="37" t="s">
        <v>831</v>
      </c>
      <c r="F642" s="37">
        <v>7617</v>
      </c>
      <c r="G642" s="37">
        <v>37158</v>
      </c>
      <c r="H642" s="37"/>
    </row>
    <row r="643" spans="2:8">
      <c r="B643" s="36">
        <v>45268</v>
      </c>
      <c r="C643" s="37" t="s">
        <v>800</v>
      </c>
      <c r="D643" s="37" t="s">
        <v>830</v>
      </c>
      <c r="E643" s="37" t="s">
        <v>831</v>
      </c>
      <c r="F643" s="37">
        <v>7680</v>
      </c>
      <c r="G643" s="37">
        <v>24856</v>
      </c>
      <c r="H643" s="37"/>
    </row>
    <row r="644" spans="2:8">
      <c r="B644" s="36">
        <v>45269</v>
      </c>
      <c r="C644" s="37" t="s">
        <v>800</v>
      </c>
      <c r="D644" s="37" t="s">
        <v>830</v>
      </c>
      <c r="E644" s="37" t="s">
        <v>831</v>
      </c>
      <c r="F644" s="37">
        <v>7728</v>
      </c>
      <c r="G644" s="37">
        <v>42487</v>
      </c>
      <c r="H644" s="37"/>
    </row>
    <row r="645" spans="2:8">
      <c r="B645" s="36">
        <v>45270</v>
      </c>
      <c r="C645" s="37" t="s">
        <v>800</v>
      </c>
      <c r="D645" s="37" t="s">
        <v>830</v>
      </c>
      <c r="E645" s="37" t="s">
        <v>831</v>
      </c>
      <c r="F645" s="37">
        <v>7776</v>
      </c>
      <c r="G645" s="37">
        <v>53199</v>
      </c>
      <c r="H645" s="37"/>
    </row>
    <row r="646" spans="2:8">
      <c r="B646" s="36">
        <v>45271</v>
      </c>
      <c r="C646" s="37" t="s">
        <v>800</v>
      </c>
      <c r="D646" s="37" t="s">
        <v>830</v>
      </c>
      <c r="E646" s="37" t="s">
        <v>831</v>
      </c>
      <c r="F646" s="37">
        <v>7826</v>
      </c>
      <c r="G646" s="37">
        <v>61923</v>
      </c>
      <c r="H646" s="37"/>
    </row>
    <row r="647" spans="2:8">
      <c r="B647" s="36">
        <v>45272</v>
      </c>
      <c r="C647" s="37" t="s">
        <v>800</v>
      </c>
      <c r="D647" s="37" t="s">
        <v>830</v>
      </c>
      <c r="E647" s="37" t="s">
        <v>831</v>
      </c>
      <c r="F647" s="37">
        <v>7871</v>
      </c>
      <c r="G647" s="37">
        <v>23703</v>
      </c>
      <c r="H647" s="37"/>
    </row>
    <row r="648" spans="2:8">
      <c r="B648" s="36">
        <v>45272</v>
      </c>
      <c r="C648" s="37" t="s">
        <v>807</v>
      </c>
      <c r="D648" s="37" t="s">
        <v>826</v>
      </c>
      <c r="E648" s="37" t="s">
        <v>832</v>
      </c>
      <c r="F648" s="37">
        <v>4099</v>
      </c>
      <c r="G648" s="37"/>
      <c r="H648" s="37">
        <v>500000</v>
      </c>
    </row>
    <row r="649" spans="2:8">
      <c r="B649" s="36">
        <v>45273</v>
      </c>
      <c r="C649" s="37" t="s">
        <v>800</v>
      </c>
      <c r="D649" s="37" t="s">
        <v>830</v>
      </c>
      <c r="E649" s="37" t="s">
        <v>831</v>
      </c>
      <c r="F649" s="37">
        <v>7921</v>
      </c>
      <c r="G649" s="37">
        <v>51333</v>
      </c>
      <c r="H649" s="37"/>
    </row>
    <row r="650" spans="2:8">
      <c r="B650" s="36">
        <v>45274</v>
      </c>
      <c r="C650" s="37" t="s">
        <v>800</v>
      </c>
      <c r="D650" s="37" t="s">
        <v>830</v>
      </c>
      <c r="E650" s="37" t="s">
        <v>831</v>
      </c>
      <c r="F650" s="37">
        <v>7971</v>
      </c>
      <c r="G650" s="37">
        <v>14227</v>
      </c>
      <c r="H650" s="37"/>
    </row>
    <row r="651" spans="2:8">
      <c r="B651" s="36">
        <v>45275</v>
      </c>
      <c r="C651" s="37" t="s">
        <v>800</v>
      </c>
      <c r="D651" s="37" t="s">
        <v>830</v>
      </c>
      <c r="E651" s="37" t="s">
        <v>831</v>
      </c>
      <c r="F651" s="37">
        <v>8023</v>
      </c>
      <c r="G651" s="37">
        <v>36146</v>
      </c>
      <c r="H651" s="37"/>
    </row>
    <row r="652" spans="2:8">
      <c r="B652" s="36">
        <v>45276</v>
      </c>
      <c r="C652" s="37" t="s">
        <v>800</v>
      </c>
      <c r="D652" s="37" t="s">
        <v>830</v>
      </c>
      <c r="E652" s="37" t="s">
        <v>831</v>
      </c>
      <c r="F652" s="37">
        <v>8076</v>
      </c>
      <c r="G652" s="37">
        <v>35533</v>
      </c>
      <c r="H652" s="37"/>
    </row>
    <row r="653" spans="2:8">
      <c r="B653" s="36">
        <v>45277</v>
      </c>
      <c r="C653" s="37" t="s">
        <v>800</v>
      </c>
      <c r="D653" s="37" t="s">
        <v>830</v>
      </c>
      <c r="E653" s="37" t="s">
        <v>831</v>
      </c>
      <c r="F653" s="37">
        <v>8125</v>
      </c>
      <c r="G653" s="37">
        <v>74479</v>
      </c>
      <c r="H653" s="37"/>
    </row>
    <row r="654" spans="2:8">
      <c r="B654" s="36">
        <v>45278</v>
      </c>
      <c r="C654" s="37" t="s">
        <v>800</v>
      </c>
      <c r="D654" s="37" t="s">
        <v>830</v>
      </c>
      <c r="E654" s="37" t="s">
        <v>831</v>
      </c>
      <c r="F654" s="37">
        <v>8178</v>
      </c>
      <c r="G654" s="37">
        <v>38841</v>
      </c>
      <c r="H654" s="37"/>
    </row>
    <row r="655" spans="2:8">
      <c r="B655" s="36">
        <v>45279</v>
      </c>
      <c r="C655" s="37" t="s">
        <v>800</v>
      </c>
      <c r="D655" s="37" t="s">
        <v>830</v>
      </c>
      <c r="E655" s="37" t="s">
        <v>831</v>
      </c>
      <c r="F655" s="37">
        <v>8223</v>
      </c>
      <c r="G655" s="37">
        <v>49443</v>
      </c>
      <c r="H655" s="37"/>
    </row>
    <row r="656" spans="2:8">
      <c r="B656" s="36">
        <v>45280</v>
      </c>
      <c r="C656" s="37" t="s">
        <v>800</v>
      </c>
      <c r="D656" s="37" t="s">
        <v>830</v>
      </c>
      <c r="E656" s="37" t="s">
        <v>831</v>
      </c>
      <c r="F656" s="37">
        <v>8274</v>
      </c>
      <c r="G656" s="37">
        <v>27003</v>
      </c>
      <c r="H656" s="37"/>
    </row>
    <row r="657" spans="2:8">
      <c r="B657" s="36">
        <v>45281</v>
      </c>
      <c r="C657" s="37" t="s">
        <v>800</v>
      </c>
      <c r="D657" s="37" t="s">
        <v>830</v>
      </c>
      <c r="E657" s="37" t="s">
        <v>831</v>
      </c>
      <c r="F657" s="37">
        <v>8330</v>
      </c>
      <c r="G657" s="37">
        <v>42049</v>
      </c>
      <c r="H657" s="37"/>
    </row>
    <row r="658" spans="2:8">
      <c r="B658" s="36">
        <v>45282</v>
      </c>
      <c r="C658" s="37" t="s">
        <v>800</v>
      </c>
      <c r="D658" s="37" t="s">
        <v>830</v>
      </c>
      <c r="E658" s="37" t="s">
        <v>831</v>
      </c>
      <c r="F658" s="37">
        <v>8378</v>
      </c>
      <c r="G658" s="37">
        <v>60075</v>
      </c>
      <c r="H658" s="37"/>
    </row>
    <row r="659" spans="2:8">
      <c r="B659" s="36">
        <v>45282</v>
      </c>
      <c r="C659" s="37" t="s">
        <v>807</v>
      </c>
      <c r="D659" s="37" t="s">
        <v>826</v>
      </c>
      <c r="E659" s="37" t="s">
        <v>832</v>
      </c>
      <c r="F659" s="37">
        <v>4348</v>
      </c>
      <c r="G659" s="37"/>
      <c r="H659" s="37">
        <v>200000</v>
      </c>
    </row>
    <row r="660" spans="2:8">
      <c r="B660" s="36">
        <v>45283</v>
      </c>
      <c r="C660" s="37" t="s">
        <v>800</v>
      </c>
      <c r="D660" s="37" t="s">
        <v>830</v>
      </c>
      <c r="E660" s="37" t="s">
        <v>831</v>
      </c>
      <c r="F660" s="37">
        <v>8435</v>
      </c>
      <c r="G660" s="37">
        <v>86836</v>
      </c>
      <c r="H660" s="37"/>
    </row>
    <row r="661" spans="2:8">
      <c r="B661" s="36">
        <v>45284</v>
      </c>
      <c r="C661" s="37" t="s">
        <v>800</v>
      </c>
      <c r="D661" s="37" t="s">
        <v>830</v>
      </c>
      <c r="E661" s="37" t="s">
        <v>831</v>
      </c>
      <c r="F661" s="37">
        <v>8490</v>
      </c>
      <c r="G661" s="37">
        <v>70714</v>
      </c>
      <c r="H661" s="37"/>
    </row>
    <row r="662" spans="2:8">
      <c r="B662" s="36">
        <v>45285</v>
      </c>
      <c r="C662" s="37" t="s">
        <v>800</v>
      </c>
      <c r="D662" s="37" t="s">
        <v>830</v>
      </c>
      <c r="E662" s="37" t="s">
        <v>831</v>
      </c>
      <c r="F662" s="37">
        <v>8539</v>
      </c>
      <c r="G662" s="37">
        <v>48678</v>
      </c>
      <c r="H662" s="37"/>
    </row>
    <row r="663" spans="2:8">
      <c r="B663" s="36">
        <v>45286</v>
      </c>
      <c r="C663" s="37" t="s">
        <v>800</v>
      </c>
      <c r="D663" s="37" t="s">
        <v>830</v>
      </c>
      <c r="E663" s="37" t="s">
        <v>831</v>
      </c>
      <c r="F663" s="37">
        <v>8594</v>
      </c>
      <c r="G663" s="37">
        <v>46091</v>
      </c>
      <c r="H663" s="37"/>
    </row>
    <row r="664" spans="2:8">
      <c r="B664" s="36">
        <v>45287</v>
      </c>
      <c r="C664" s="37" t="s">
        <v>800</v>
      </c>
      <c r="D664" s="37" t="s">
        <v>830</v>
      </c>
      <c r="E664" s="37" t="s">
        <v>831</v>
      </c>
      <c r="F664" s="37">
        <v>8651</v>
      </c>
      <c r="G664" s="37">
        <v>36298</v>
      </c>
      <c r="H664" s="37"/>
    </row>
    <row r="665" spans="2:8">
      <c r="B665" s="36">
        <v>45288</v>
      </c>
      <c r="C665" s="37" t="s">
        <v>800</v>
      </c>
      <c r="D665" s="37" t="s">
        <v>830</v>
      </c>
      <c r="E665" s="37" t="s">
        <v>831</v>
      </c>
      <c r="F665" s="37">
        <v>8708</v>
      </c>
      <c r="G665" s="37">
        <v>27607</v>
      </c>
      <c r="H665" s="37"/>
    </row>
    <row r="666" spans="2:8">
      <c r="B666" s="36">
        <v>45289</v>
      </c>
      <c r="C666" s="37" t="s">
        <v>800</v>
      </c>
      <c r="D666" s="37" t="s">
        <v>830</v>
      </c>
      <c r="E666" s="37" t="s">
        <v>831</v>
      </c>
      <c r="F666" s="37">
        <v>8758</v>
      </c>
      <c r="G666" s="37">
        <v>42237</v>
      </c>
      <c r="H666" s="37"/>
    </row>
    <row r="667" spans="2:8">
      <c r="B667" s="36">
        <v>45290</v>
      </c>
      <c r="C667" s="37" t="s">
        <v>800</v>
      </c>
      <c r="D667" s="37" t="s">
        <v>830</v>
      </c>
      <c r="E667" s="37" t="s">
        <v>831</v>
      </c>
      <c r="F667" s="37">
        <v>8810</v>
      </c>
      <c r="G667" s="37">
        <v>51650</v>
      </c>
      <c r="H667" s="37"/>
    </row>
    <row r="668" spans="2:8">
      <c r="B668" s="36">
        <v>45291</v>
      </c>
      <c r="C668" s="37" t="s">
        <v>800</v>
      </c>
      <c r="D668" s="37" t="s">
        <v>830</v>
      </c>
      <c r="E668" s="37" t="s">
        <v>831</v>
      </c>
      <c r="F668" s="37">
        <v>8862</v>
      </c>
      <c r="G668" s="37">
        <v>55320</v>
      </c>
      <c r="H668" s="37"/>
    </row>
    <row r="669" spans="2:8">
      <c r="B669" s="36">
        <v>45292</v>
      </c>
      <c r="C669" s="37" t="s">
        <v>800</v>
      </c>
      <c r="D669" s="37" t="s">
        <v>830</v>
      </c>
      <c r="E669" s="37" t="s">
        <v>831</v>
      </c>
      <c r="F669" s="37">
        <v>8909</v>
      </c>
      <c r="G669" s="37">
        <v>32486</v>
      </c>
      <c r="H669" s="37"/>
    </row>
    <row r="670" spans="2:8">
      <c r="B670" s="36">
        <v>45293</v>
      </c>
      <c r="C670" s="37" t="s">
        <v>807</v>
      </c>
      <c r="D670" s="37" t="s">
        <v>826</v>
      </c>
      <c r="E670" s="37" t="s">
        <v>832</v>
      </c>
      <c r="F670" s="37">
        <v>4678</v>
      </c>
      <c r="G670" s="37"/>
      <c r="H670" s="37">
        <v>300000</v>
      </c>
    </row>
    <row r="671" spans="2:8">
      <c r="B671" s="36">
        <v>45293</v>
      </c>
      <c r="C671" s="37" t="s">
        <v>800</v>
      </c>
      <c r="D671" s="37" t="s">
        <v>830</v>
      </c>
      <c r="E671" s="37" t="s">
        <v>831</v>
      </c>
      <c r="F671" s="37">
        <v>8960</v>
      </c>
      <c r="G671" s="37">
        <v>23110</v>
      </c>
      <c r="H671" s="37"/>
    </row>
    <row r="672" spans="2:8">
      <c r="B672" s="36">
        <v>45294</v>
      </c>
      <c r="C672" s="37" t="s">
        <v>800</v>
      </c>
      <c r="D672" s="37" t="s">
        <v>830</v>
      </c>
      <c r="E672" s="37" t="s">
        <v>831</v>
      </c>
      <c r="F672" s="37">
        <v>9012</v>
      </c>
      <c r="G672" s="37">
        <v>35303</v>
      </c>
      <c r="H672" s="37"/>
    </row>
    <row r="673" spans="2:8">
      <c r="B673" s="36">
        <v>45295</v>
      </c>
      <c r="C673" s="37" t="s">
        <v>800</v>
      </c>
      <c r="D673" s="37" t="s">
        <v>830</v>
      </c>
      <c r="E673" s="37" t="s">
        <v>831</v>
      </c>
      <c r="F673" s="37">
        <v>9064</v>
      </c>
      <c r="G673" s="37">
        <v>20920</v>
      </c>
      <c r="H673" s="37"/>
    </row>
    <row r="674" spans="2:8">
      <c r="B674" s="36">
        <v>45296</v>
      </c>
      <c r="C674" s="37" t="s">
        <v>800</v>
      </c>
      <c r="D674" s="37" t="s">
        <v>830</v>
      </c>
      <c r="E674" s="37" t="s">
        <v>831</v>
      </c>
      <c r="F674" s="37">
        <v>9119</v>
      </c>
      <c r="G674" s="37">
        <v>39418</v>
      </c>
      <c r="H674" s="37"/>
    </row>
    <row r="675" spans="2:8">
      <c r="B675" s="36">
        <v>45297</v>
      </c>
      <c r="C675" s="37" t="s">
        <v>800</v>
      </c>
      <c r="D675" s="37" t="s">
        <v>830</v>
      </c>
      <c r="E675" s="37" t="s">
        <v>831</v>
      </c>
      <c r="F675" s="37">
        <v>9171</v>
      </c>
      <c r="G675" s="37">
        <v>43796</v>
      </c>
      <c r="H675" s="37"/>
    </row>
    <row r="676" spans="2:8">
      <c r="B676" s="36">
        <v>45298</v>
      </c>
      <c r="C676" s="37" t="s">
        <v>800</v>
      </c>
      <c r="D676" s="37" t="s">
        <v>830</v>
      </c>
      <c r="E676" s="37" t="s">
        <v>831</v>
      </c>
      <c r="F676" s="37">
        <v>9224</v>
      </c>
      <c r="G676" s="37">
        <v>53628</v>
      </c>
      <c r="H676" s="37"/>
    </row>
    <row r="677" spans="2:8">
      <c r="B677" s="36">
        <v>45299</v>
      </c>
      <c r="C677" s="37" t="s">
        <v>800</v>
      </c>
      <c r="D677" s="37" t="s">
        <v>830</v>
      </c>
      <c r="E677" s="37" t="s">
        <v>831</v>
      </c>
      <c r="F677" s="37">
        <v>9264</v>
      </c>
      <c r="G677" s="37">
        <v>26796</v>
      </c>
      <c r="H677" s="37"/>
    </row>
    <row r="678" spans="2:8">
      <c r="B678" s="36">
        <v>45300</v>
      </c>
      <c r="C678" s="37" t="s">
        <v>800</v>
      </c>
      <c r="D678" s="37" t="s">
        <v>830</v>
      </c>
      <c r="E678" s="37" t="s">
        <v>831</v>
      </c>
      <c r="F678" s="37">
        <v>9328</v>
      </c>
      <c r="G678" s="37">
        <v>37879</v>
      </c>
      <c r="H678" s="37"/>
    </row>
    <row r="679" spans="2:8">
      <c r="B679" s="36">
        <v>45301</v>
      </c>
      <c r="C679" s="37" t="s">
        <v>800</v>
      </c>
      <c r="D679" s="37" t="s">
        <v>830</v>
      </c>
      <c r="E679" s="37" t="s">
        <v>831</v>
      </c>
      <c r="F679" s="37">
        <v>9385</v>
      </c>
      <c r="G679" s="37">
        <v>46224</v>
      </c>
      <c r="H679" s="37"/>
    </row>
    <row r="680" spans="2:8">
      <c r="B680" s="36">
        <v>45302</v>
      </c>
      <c r="C680" s="37" t="s">
        <v>800</v>
      </c>
      <c r="D680" s="37" t="s">
        <v>830</v>
      </c>
      <c r="E680" s="37" t="s">
        <v>831</v>
      </c>
      <c r="F680" s="37">
        <v>9436</v>
      </c>
      <c r="G680" s="37">
        <v>68354</v>
      </c>
      <c r="H680" s="37"/>
    </row>
    <row r="681" spans="2:8">
      <c r="B681" s="36">
        <v>45303</v>
      </c>
      <c r="C681" s="37" t="s">
        <v>800</v>
      </c>
      <c r="D681" s="37" t="s">
        <v>830</v>
      </c>
      <c r="E681" s="37" t="s">
        <v>831</v>
      </c>
      <c r="F681" s="37">
        <v>9489</v>
      </c>
      <c r="G681" s="37">
        <v>57714</v>
      </c>
      <c r="H681" s="37"/>
    </row>
    <row r="682" spans="2:8">
      <c r="B682" s="36">
        <v>45304</v>
      </c>
      <c r="C682" s="37" t="s">
        <v>800</v>
      </c>
      <c r="D682" s="37" t="s">
        <v>830</v>
      </c>
      <c r="E682" s="37" t="s">
        <v>831</v>
      </c>
      <c r="F682" s="37">
        <v>9544</v>
      </c>
      <c r="G682" s="37">
        <v>87186</v>
      </c>
      <c r="H682" s="37"/>
    </row>
    <row r="683" spans="2:8">
      <c r="B683" s="36">
        <v>45305</v>
      </c>
      <c r="C683" s="37" t="s">
        <v>800</v>
      </c>
      <c r="D683" s="37" t="s">
        <v>830</v>
      </c>
      <c r="E683" s="37" t="s">
        <v>831</v>
      </c>
      <c r="F683" s="37">
        <v>9593</v>
      </c>
      <c r="G683" s="37">
        <v>95837</v>
      </c>
      <c r="H683" s="37"/>
    </row>
    <row r="684" spans="2:8">
      <c r="B684" s="36">
        <v>45306</v>
      </c>
      <c r="C684" s="37" t="s">
        <v>800</v>
      </c>
      <c r="D684" s="37" t="s">
        <v>830</v>
      </c>
      <c r="E684" s="37" t="s">
        <v>831</v>
      </c>
      <c r="F684" s="37">
        <v>9623</v>
      </c>
      <c r="G684" s="37">
        <v>79101</v>
      </c>
      <c r="H684" s="37"/>
    </row>
    <row r="685" spans="2:8">
      <c r="B685" s="36">
        <v>45307</v>
      </c>
      <c r="C685" s="37" t="s">
        <v>800</v>
      </c>
      <c r="D685" s="37" t="s">
        <v>830</v>
      </c>
      <c r="E685" s="37" t="s">
        <v>831</v>
      </c>
      <c r="F685" s="37">
        <v>9697</v>
      </c>
      <c r="G685" s="37">
        <v>48478</v>
      </c>
      <c r="H685" s="37"/>
    </row>
    <row r="686" spans="2:8">
      <c r="B686" s="36">
        <v>45309</v>
      </c>
      <c r="C686" s="37" t="s">
        <v>800</v>
      </c>
      <c r="D686" s="37" t="s">
        <v>830</v>
      </c>
      <c r="E686" s="37" t="s">
        <v>831</v>
      </c>
      <c r="F686" s="37">
        <v>9784</v>
      </c>
      <c r="G686" s="37">
        <v>32285</v>
      </c>
      <c r="H686" s="37"/>
    </row>
    <row r="687" spans="2:8">
      <c r="B687" s="36">
        <v>45310</v>
      </c>
      <c r="C687" s="37" t="s">
        <v>800</v>
      </c>
      <c r="D687" s="37" t="s">
        <v>830</v>
      </c>
      <c r="E687" s="37" t="s">
        <v>831</v>
      </c>
      <c r="F687" s="37">
        <v>9827</v>
      </c>
      <c r="G687" s="37">
        <v>24068</v>
      </c>
      <c r="H687" s="37"/>
    </row>
    <row r="688" spans="2:8">
      <c r="B688" s="36">
        <v>45311</v>
      </c>
      <c r="C688" s="37" t="s">
        <v>800</v>
      </c>
      <c r="D688" s="37" t="s">
        <v>830</v>
      </c>
      <c r="E688" s="37" t="s">
        <v>831</v>
      </c>
      <c r="F688" s="37">
        <v>9882</v>
      </c>
      <c r="G688" s="37">
        <v>42250</v>
      </c>
      <c r="H688" s="37"/>
    </row>
    <row r="689" spans="2:8">
      <c r="B689" s="36">
        <v>45312</v>
      </c>
      <c r="C689" s="37" t="s">
        <v>800</v>
      </c>
      <c r="D689" s="37" t="s">
        <v>830</v>
      </c>
      <c r="E689" s="37" t="s">
        <v>831</v>
      </c>
      <c r="F689" s="37">
        <v>9929</v>
      </c>
      <c r="G689" s="37">
        <v>36361</v>
      </c>
      <c r="H689" s="37"/>
    </row>
    <row r="690" spans="2:8">
      <c r="B690" s="36">
        <v>45313</v>
      </c>
      <c r="C690" s="37" t="s">
        <v>800</v>
      </c>
      <c r="D690" s="37" t="s">
        <v>830</v>
      </c>
      <c r="E690" s="37" t="s">
        <v>831</v>
      </c>
      <c r="F690" s="37">
        <v>9983</v>
      </c>
      <c r="G690" s="37">
        <v>18296</v>
      </c>
      <c r="H690" s="37"/>
    </row>
    <row r="691" spans="2:8">
      <c r="B691" s="36">
        <v>45314</v>
      </c>
      <c r="C691" s="37" t="s">
        <v>800</v>
      </c>
      <c r="D691" s="37" t="s">
        <v>830</v>
      </c>
      <c r="E691" s="37" t="s">
        <v>831</v>
      </c>
      <c r="F691" s="37">
        <v>10033</v>
      </c>
      <c r="G691" s="37">
        <v>21475</v>
      </c>
      <c r="H691" s="37"/>
    </row>
    <row r="692" spans="2:8">
      <c r="B692" s="36">
        <v>45315</v>
      </c>
      <c r="C692" s="37" t="s">
        <v>800</v>
      </c>
      <c r="D692" s="37" t="s">
        <v>830</v>
      </c>
      <c r="E692" s="37" t="s">
        <v>831</v>
      </c>
      <c r="F692" s="37">
        <v>10084</v>
      </c>
      <c r="G692" s="37">
        <v>21655</v>
      </c>
      <c r="H692" s="37"/>
    </row>
    <row r="693" spans="2:8">
      <c r="B693" s="36">
        <v>45316</v>
      </c>
      <c r="C693" s="37" t="s">
        <v>800</v>
      </c>
      <c r="D693" s="37" t="s">
        <v>830</v>
      </c>
      <c r="E693" s="37" t="s">
        <v>831</v>
      </c>
      <c r="F693" s="37">
        <v>10132</v>
      </c>
      <c r="G693" s="37">
        <v>21289</v>
      </c>
      <c r="H693" s="37"/>
    </row>
    <row r="694" spans="2:8">
      <c r="B694" s="36">
        <v>45317</v>
      </c>
      <c r="C694" s="37" t="s">
        <v>800</v>
      </c>
      <c r="D694" s="37" t="s">
        <v>830</v>
      </c>
      <c r="E694" s="37" t="s">
        <v>831</v>
      </c>
      <c r="F694" s="37">
        <v>10183</v>
      </c>
      <c r="G694" s="37">
        <v>43936</v>
      </c>
      <c r="H694" s="37"/>
    </row>
    <row r="695" spans="2:8">
      <c r="B695" s="36">
        <v>45318</v>
      </c>
      <c r="C695" s="37" t="s">
        <v>800</v>
      </c>
      <c r="D695" s="37" t="s">
        <v>830</v>
      </c>
      <c r="E695" s="37" t="s">
        <v>831</v>
      </c>
      <c r="F695" s="37">
        <v>10236</v>
      </c>
      <c r="G695" s="37">
        <v>59086</v>
      </c>
      <c r="H695" s="37"/>
    </row>
    <row r="696" spans="2:8">
      <c r="B696" s="36">
        <v>45319</v>
      </c>
      <c r="C696" s="37" t="s">
        <v>800</v>
      </c>
      <c r="D696" s="37" t="s">
        <v>830</v>
      </c>
      <c r="E696" s="37" t="s">
        <v>831</v>
      </c>
      <c r="F696" s="37">
        <v>10289</v>
      </c>
      <c r="G696" s="37">
        <v>38378</v>
      </c>
      <c r="H696" s="37"/>
    </row>
    <row r="697" spans="2:8">
      <c r="B697" s="36">
        <v>45320</v>
      </c>
      <c r="C697" s="37" t="s">
        <v>807</v>
      </c>
      <c r="D697" s="37" t="s">
        <v>826</v>
      </c>
      <c r="E697" s="37" t="s">
        <v>832</v>
      </c>
      <c r="F697" s="37">
        <v>5346</v>
      </c>
      <c r="G697" s="37"/>
      <c r="H697" s="37">
        <v>1000000</v>
      </c>
    </row>
    <row r="698" spans="2:8">
      <c r="B698" s="36">
        <v>45320</v>
      </c>
      <c r="C698" s="37" t="s">
        <v>800</v>
      </c>
      <c r="D698" s="37" t="s">
        <v>830</v>
      </c>
      <c r="E698" s="37" t="s">
        <v>831</v>
      </c>
      <c r="F698" s="37">
        <v>10338</v>
      </c>
      <c r="G698" s="37">
        <v>18756</v>
      </c>
      <c r="H698" s="37"/>
    </row>
    <row r="699" spans="2:8">
      <c r="B699" s="36">
        <v>45321</v>
      </c>
      <c r="C699" s="37" t="s">
        <v>800</v>
      </c>
      <c r="D699" s="37" t="s">
        <v>830</v>
      </c>
      <c r="E699" s="37" t="s">
        <v>831</v>
      </c>
      <c r="F699" s="37">
        <v>10387</v>
      </c>
      <c r="G699" s="37">
        <v>17590</v>
      </c>
      <c r="H699" s="37"/>
    </row>
    <row r="700" spans="2:8">
      <c r="B700" s="36">
        <v>45322</v>
      </c>
      <c r="C700" s="37" t="s">
        <v>800</v>
      </c>
      <c r="D700" s="37" t="s">
        <v>830</v>
      </c>
      <c r="E700" s="37" t="s">
        <v>831</v>
      </c>
      <c r="F700" s="37">
        <v>10435</v>
      </c>
      <c r="G700" s="37">
        <v>18297</v>
      </c>
      <c r="H700" s="37"/>
    </row>
    <row r="701" spans="2:8">
      <c r="B701" s="36">
        <v>45323</v>
      </c>
      <c r="C701" s="37" t="s">
        <v>800</v>
      </c>
      <c r="D701" s="37" t="s">
        <v>830</v>
      </c>
      <c r="E701" s="37" t="s">
        <v>831</v>
      </c>
      <c r="F701" s="37">
        <v>10485</v>
      </c>
      <c r="G701" s="37">
        <v>15340</v>
      </c>
      <c r="H701" s="37"/>
    </row>
    <row r="702" spans="2:8">
      <c r="B702" s="36">
        <v>45324</v>
      </c>
      <c r="C702" s="37" t="s">
        <v>800</v>
      </c>
      <c r="D702" s="37" t="s">
        <v>830</v>
      </c>
      <c r="E702" s="37" t="s">
        <v>831</v>
      </c>
      <c r="F702" s="37">
        <v>10533</v>
      </c>
      <c r="G702" s="37">
        <v>23852</v>
      </c>
      <c r="H702" s="37"/>
    </row>
    <row r="703" spans="2:8">
      <c r="B703" s="36">
        <v>45325</v>
      </c>
      <c r="C703" s="37" t="s">
        <v>800</v>
      </c>
      <c r="D703" s="37" t="s">
        <v>830</v>
      </c>
      <c r="E703" s="37" t="s">
        <v>831</v>
      </c>
      <c r="F703" s="37">
        <v>10586</v>
      </c>
      <c r="G703" s="37">
        <v>28073</v>
      </c>
      <c r="H703" s="37"/>
    </row>
    <row r="704" spans="2:8">
      <c r="B704" s="36">
        <v>45326</v>
      </c>
      <c r="C704" s="37" t="s">
        <v>800</v>
      </c>
      <c r="D704" s="37" t="s">
        <v>830</v>
      </c>
      <c r="E704" s="37" t="s">
        <v>831</v>
      </c>
      <c r="F704" s="37">
        <v>10636</v>
      </c>
      <c r="G704" s="37">
        <v>42107</v>
      </c>
      <c r="H704" s="37"/>
    </row>
    <row r="705" spans="2:8">
      <c r="B705" s="36">
        <v>45327</v>
      </c>
      <c r="C705" s="37" t="s">
        <v>800</v>
      </c>
      <c r="D705" s="37" t="s">
        <v>830</v>
      </c>
      <c r="E705" s="37" t="s">
        <v>831</v>
      </c>
      <c r="F705" s="37">
        <v>10686</v>
      </c>
      <c r="G705" s="37">
        <v>26085</v>
      </c>
      <c r="H705" s="37"/>
    </row>
    <row r="706" spans="2:8">
      <c r="B706" s="36">
        <v>45328</v>
      </c>
      <c r="C706" s="37" t="s">
        <v>800</v>
      </c>
      <c r="D706" s="37" t="s">
        <v>830</v>
      </c>
      <c r="E706" s="37" t="s">
        <v>831</v>
      </c>
      <c r="F706" s="37">
        <v>10736</v>
      </c>
      <c r="G706" s="37">
        <v>29338</v>
      </c>
      <c r="H706" s="37"/>
    </row>
    <row r="707" spans="2:8">
      <c r="B707" s="36">
        <v>45329</v>
      </c>
      <c r="C707" s="37" t="s">
        <v>800</v>
      </c>
      <c r="D707" s="37" t="s">
        <v>830</v>
      </c>
      <c r="E707" s="37" t="s">
        <v>831</v>
      </c>
      <c r="F707" s="37">
        <v>10788</v>
      </c>
      <c r="G707" s="37">
        <v>30055</v>
      </c>
      <c r="H707" s="37"/>
    </row>
    <row r="708" spans="2:8">
      <c r="B708" s="36">
        <v>45330</v>
      </c>
      <c r="C708" s="37" t="s">
        <v>800</v>
      </c>
      <c r="D708" s="37" t="s">
        <v>830</v>
      </c>
      <c r="E708" s="37" t="s">
        <v>831</v>
      </c>
      <c r="F708" s="37">
        <v>10841</v>
      </c>
      <c r="G708" s="37">
        <v>33849</v>
      </c>
      <c r="H708" s="37"/>
    </row>
    <row r="709" spans="2:8">
      <c r="B709" s="36">
        <v>45331</v>
      </c>
      <c r="C709" s="37" t="s">
        <v>800</v>
      </c>
      <c r="D709" s="37" t="s">
        <v>830</v>
      </c>
      <c r="E709" s="37" t="s">
        <v>831</v>
      </c>
      <c r="F709" s="37">
        <v>10890</v>
      </c>
      <c r="G709" s="37">
        <v>27696</v>
      </c>
      <c r="H709" s="37"/>
    </row>
    <row r="710" spans="2:8">
      <c r="B710" s="36">
        <v>45332</v>
      </c>
      <c r="C710" s="37" t="s">
        <v>800</v>
      </c>
      <c r="D710" s="37" t="s">
        <v>830</v>
      </c>
      <c r="E710" s="37" t="s">
        <v>831</v>
      </c>
      <c r="F710" s="37">
        <v>10942</v>
      </c>
      <c r="G710" s="37">
        <v>42930</v>
      </c>
      <c r="H710" s="37"/>
    </row>
    <row r="711" spans="2:8">
      <c r="B711" s="36">
        <v>45333</v>
      </c>
      <c r="C711" s="37" t="s">
        <v>800</v>
      </c>
      <c r="D711" s="37" t="s">
        <v>830</v>
      </c>
      <c r="E711" s="37" t="s">
        <v>831</v>
      </c>
      <c r="F711" s="37">
        <v>10989</v>
      </c>
      <c r="G711" s="37">
        <v>42756</v>
      </c>
      <c r="H711" s="37"/>
    </row>
    <row r="712" spans="2:8">
      <c r="B712" s="36">
        <v>45334</v>
      </c>
      <c r="C712" s="37" t="s">
        <v>807</v>
      </c>
      <c r="D712" s="37" t="s">
        <v>826</v>
      </c>
      <c r="E712" s="37" t="s">
        <v>832</v>
      </c>
      <c r="F712" s="37">
        <v>5627</v>
      </c>
      <c r="G712" s="37"/>
      <c r="H712" s="37">
        <v>290000</v>
      </c>
    </row>
    <row r="713" spans="2:8">
      <c r="B713" s="36">
        <v>45334</v>
      </c>
      <c r="C713" s="37" t="s">
        <v>800</v>
      </c>
      <c r="D713" s="37" t="s">
        <v>830</v>
      </c>
      <c r="E713" s="37" t="s">
        <v>831</v>
      </c>
      <c r="F713" s="37">
        <v>11036</v>
      </c>
      <c r="G713" s="37">
        <v>24814</v>
      </c>
      <c r="H713" s="37"/>
    </row>
    <row r="714" spans="2:8">
      <c r="B714" s="36">
        <v>45335</v>
      </c>
      <c r="C714" s="37" t="s">
        <v>800</v>
      </c>
      <c r="D714" s="37" t="s">
        <v>837</v>
      </c>
      <c r="E714" s="37" t="s">
        <v>831</v>
      </c>
      <c r="F714" s="37">
        <v>11065</v>
      </c>
      <c r="G714" s="37">
        <v>9161</v>
      </c>
      <c r="H714" s="37"/>
    </row>
    <row r="715" spans="2:8">
      <c r="B715" s="36">
        <v>45335</v>
      </c>
      <c r="C715" s="37" t="s">
        <v>800</v>
      </c>
      <c r="D715" s="37" t="s">
        <v>830</v>
      </c>
      <c r="E715" s="37" t="s">
        <v>831</v>
      </c>
      <c r="F715" s="37">
        <v>11132</v>
      </c>
      <c r="G715" s="37">
        <v>28301</v>
      </c>
      <c r="H715" s="37"/>
    </row>
    <row r="716" spans="2:8">
      <c r="B716" s="36">
        <v>45336</v>
      </c>
      <c r="C716" s="37" t="s">
        <v>800</v>
      </c>
      <c r="D716" s="37" t="s">
        <v>830</v>
      </c>
      <c r="E716" s="37" t="s">
        <v>831</v>
      </c>
      <c r="F716" s="37">
        <v>11182</v>
      </c>
      <c r="G716" s="37">
        <v>52940</v>
      </c>
      <c r="H716" s="37"/>
    </row>
    <row r="717" spans="2:8">
      <c r="B717" s="36">
        <v>45337</v>
      </c>
      <c r="C717" s="37" t="s">
        <v>800</v>
      </c>
      <c r="D717" s="37" t="s">
        <v>830</v>
      </c>
      <c r="E717" s="37" t="s">
        <v>831</v>
      </c>
      <c r="F717" s="37">
        <v>11227</v>
      </c>
      <c r="G717" s="37">
        <v>50752</v>
      </c>
      <c r="H717" s="37"/>
    </row>
    <row r="718" spans="2:8">
      <c r="B718" s="36">
        <v>45338</v>
      </c>
      <c r="C718" s="37" t="s">
        <v>800</v>
      </c>
      <c r="D718" s="37" t="s">
        <v>830</v>
      </c>
      <c r="E718" s="37" t="s">
        <v>831</v>
      </c>
      <c r="F718" s="37">
        <v>11277</v>
      </c>
      <c r="G718" s="37">
        <v>27812</v>
      </c>
      <c r="H718" s="37"/>
    </row>
    <row r="719" spans="2:8">
      <c r="B719" s="36">
        <v>45339</v>
      </c>
      <c r="C719" s="37" t="s">
        <v>800</v>
      </c>
      <c r="D719" s="37" t="s">
        <v>830</v>
      </c>
      <c r="E719" s="37" t="s">
        <v>831</v>
      </c>
      <c r="F719" s="37">
        <v>11331</v>
      </c>
      <c r="G719" s="37">
        <v>33488</v>
      </c>
      <c r="H719" s="37"/>
    </row>
    <row r="720" spans="2:8">
      <c r="B720" s="36">
        <v>45340</v>
      </c>
      <c r="C720" s="37" t="s">
        <v>800</v>
      </c>
      <c r="D720" s="37" t="s">
        <v>830</v>
      </c>
      <c r="E720" s="37" t="s">
        <v>831</v>
      </c>
      <c r="F720" s="37">
        <v>11377</v>
      </c>
      <c r="G720" s="37">
        <v>48784</v>
      </c>
      <c r="H720" s="37"/>
    </row>
    <row r="721" spans="2:8">
      <c r="B721" s="36">
        <v>45341</v>
      </c>
      <c r="C721" s="37" t="s">
        <v>800</v>
      </c>
      <c r="D721" s="37" t="s">
        <v>830</v>
      </c>
      <c r="E721" s="37" t="s">
        <v>831</v>
      </c>
      <c r="F721" s="37">
        <v>11428</v>
      </c>
      <c r="G721" s="37">
        <v>35103</v>
      </c>
      <c r="H721" s="37"/>
    </row>
    <row r="722" spans="2:8">
      <c r="B722" s="36">
        <v>45342</v>
      </c>
      <c r="C722" s="37" t="s">
        <v>800</v>
      </c>
      <c r="D722" s="37" t="s">
        <v>830</v>
      </c>
      <c r="E722" s="37" t="s">
        <v>831</v>
      </c>
      <c r="F722" s="37">
        <v>11479</v>
      </c>
      <c r="G722" s="37">
        <v>25997</v>
      </c>
      <c r="H722" s="37"/>
    </row>
    <row r="723" spans="2:8">
      <c r="B723" s="36">
        <v>45343</v>
      </c>
      <c r="C723" s="37" t="s">
        <v>800</v>
      </c>
      <c r="D723" s="37" t="s">
        <v>830</v>
      </c>
      <c r="E723" s="37" t="s">
        <v>831</v>
      </c>
      <c r="F723" s="37">
        <v>11518</v>
      </c>
      <c r="G723" s="37">
        <v>15432</v>
      </c>
      <c r="H723" s="37"/>
    </row>
    <row r="724" spans="2:8">
      <c r="B724" s="36">
        <v>45344</v>
      </c>
      <c r="C724" s="37" t="s">
        <v>800</v>
      </c>
      <c r="D724" s="37" t="s">
        <v>830</v>
      </c>
      <c r="E724" s="37" t="s">
        <v>831</v>
      </c>
      <c r="F724" s="37">
        <v>11599</v>
      </c>
      <c r="G724" s="37">
        <v>22155</v>
      </c>
      <c r="H724" s="37"/>
    </row>
    <row r="725" spans="2:8">
      <c r="B725" s="36">
        <v>45345</v>
      </c>
      <c r="C725" s="37" t="s">
        <v>800</v>
      </c>
      <c r="D725" s="37" t="s">
        <v>830</v>
      </c>
      <c r="E725" s="37" t="s">
        <v>831</v>
      </c>
      <c r="F725" s="37">
        <v>11653</v>
      </c>
      <c r="G725" s="37">
        <v>23142</v>
      </c>
      <c r="H725" s="37"/>
    </row>
    <row r="726" spans="2:8">
      <c r="B726" s="36">
        <v>45346</v>
      </c>
      <c r="C726" s="37" t="s">
        <v>800</v>
      </c>
      <c r="D726" s="37" t="s">
        <v>830</v>
      </c>
      <c r="E726" s="37" t="s">
        <v>831</v>
      </c>
      <c r="F726" s="37">
        <v>11704</v>
      </c>
      <c r="G726" s="37">
        <v>38308</v>
      </c>
      <c r="H726" s="37"/>
    </row>
    <row r="727" spans="2:8">
      <c r="B727" s="36">
        <v>45347</v>
      </c>
      <c r="C727" s="37" t="s">
        <v>800</v>
      </c>
      <c r="D727" s="37" t="s">
        <v>830</v>
      </c>
      <c r="E727" s="37" t="s">
        <v>831</v>
      </c>
      <c r="F727" s="37">
        <v>11756</v>
      </c>
      <c r="G727" s="37">
        <v>56789</v>
      </c>
      <c r="H727" s="37"/>
    </row>
    <row r="728" spans="2:8">
      <c r="B728" s="36">
        <v>45348</v>
      </c>
      <c r="C728" s="37" t="s">
        <v>800</v>
      </c>
      <c r="D728" s="37" t="s">
        <v>830</v>
      </c>
      <c r="E728" s="37" t="s">
        <v>831</v>
      </c>
      <c r="F728" s="37">
        <v>11807</v>
      </c>
      <c r="G728" s="37">
        <v>41042</v>
      </c>
      <c r="H728" s="37"/>
    </row>
    <row r="729" spans="2:8">
      <c r="B729" s="36">
        <v>45349</v>
      </c>
      <c r="C729" s="37" t="s">
        <v>800</v>
      </c>
      <c r="D729" s="37" t="s">
        <v>830</v>
      </c>
      <c r="E729" s="37" t="s">
        <v>831</v>
      </c>
      <c r="F729" s="37">
        <v>11857</v>
      </c>
      <c r="G729" s="37">
        <v>32364</v>
      </c>
      <c r="H729" s="37"/>
    </row>
    <row r="730" spans="2:8">
      <c r="B730" s="36">
        <v>45350</v>
      </c>
      <c r="C730" s="37" t="s">
        <v>800</v>
      </c>
      <c r="D730" s="37" t="s">
        <v>830</v>
      </c>
      <c r="E730" s="37" t="s">
        <v>831</v>
      </c>
      <c r="F730" s="37">
        <v>11908</v>
      </c>
      <c r="G730" s="37">
        <v>52522</v>
      </c>
      <c r="H730" s="37"/>
    </row>
    <row r="731" spans="2:8">
      <c r="B731" s="36">
        <v>45351</v>
      </c>
      <c r="C731" s="37" t="s">
        <v>800</v>
      </c>
      <c r="D731" s="37" t="s">
        <v>830</v>
      </c>
      <c r="E731" s="37" t="s">
        <v>831</v>
      </c>
      <c r="F731" s="37">
        <v>11958</v>
      </c>
      <c r="G731" s="37">
        <v>32707</v>
      </c>
      <c r="H731" s="37"/>
    </row>
    <row r="732" spans="2:8">
      <c r="B732" s="36">
        <v>45352</v>
      </c>
      <c r="C732" s="37" t="s">
        <v>800</v>
      </c>
      <c r="D732" s="37" t="s">
        <v>830</v>
      </c>
      <c r="E732" s="37" t="s">
        <v>831</v>
      </c>
      <c r="F732" s="37">
        <v>12008</v>
      </c>
      <c r="G732" s="37">
        <v>20701</v>
      </c>
      <c r="H732" s="37"/>
    </row>
    <row r="733" spans="2:8">
      <c r="B733" s="36">
        <v>45353</v>
      </c>
      <c r="C733" s="37" t="s">
        <v>800</v>
      </c>
      <c r="D733" s="37" t="s">
        <v>830</v>
      </c>
      <c r="E733" s="37" t="s">
        <v>831</v>
      </c>
      <c r="F733" s="37">
        <v>12058</v>
      </c>
      <c r="G733" s="37">
        <v>41764</v>
      </c>
      <c r="H733" s="37"/>
    </row>
    <row r="734" spans="2:8">
      <c r="B734" s="36">
        <v>45354</v>
      </c>
      <c r="C734" s="37" t="s">
        <v>800</v>
      </c>
      <c r="D734" s="37" t="s">
        <v>830</v>
      </c>
      <c r="E734" s="37" t="s">
        <v>831</v>
      </c>
      <c r="F734" s="37">
        <v>12108</v>
      </c>
      <c r="G734" s="37">
        <v>37112</v>
      </c>
      <c r="H734" s="37"/>
    </row>
    <row r="735" spans="2:8">
      <c r="B735" s="36">
        <v>45355</v>
      </c>
      <c r="C735" s="37" t="s">
        <v>800</v>
      </c>
      <c r="D735" s="37" t="s">
        <v>830</v>
      </c>
      <c r="E735" s="37" t="s">
        <v>831</v>
      </c>
      <c r="F735" s="37">
        <v>12158</v>
      </c>
      <c r="G735" s="37">
        <v>18390</v>
      </c>
      <c r="H735" s="37"/>
    </row>
    <row r="736" spans="2:8">
      <c r="B736" s="36">
        <v>45356</v>
      </c>
      <c r="C736" s="37" t="s">
        <v>800</v>
      </c>
      <c r="D736" s="37" t="s">
        <v>830</v>
      </c>
      <c r="E736" s="37" t="s">
        <v>831</v>
      </c>
      <c r="F736" s="37">
        <v>12209</v>
      </c>
      <c r="G736" s="37">
        <v>27052</v>
      </c>
      <c r="H736" s="37"/>
    </row>
    <row r="737" spans="2:8">
      <c r="B737" s="36">
        <v>45357</v>
      </c>
      <c r="C737" s="37" t="s">
        <v>800</v>
      </c>
      <c r="D737" s="37" t="s">
        <v>830</v>
      </c>
      <c r="E737" s="37" t="s">
        <v>831</v>
      </c>
      <c r="F737" s="37">
        <v>12261</v>
      </c>
      <c r="G737" s="37">
        <v>21381</v>
      </c>
      <c r="H737" s="37"/>
    </row>
    <row r="738" spans="2:8">
      <c r="B738" s="36">
        <v>45358</v>
      </c>
      <c r="C738" s="37" t="s">
        <v>807</v>
      </c>
      <c r="D738" s="37" t="s">
        <v>826</v>
      </c>
      <c r="E738" s="37" t="s">
        <v>832</v>
      </c>
      <c r="F738" s="37">
        <v>6218</v>
      </c>
      <c r="G738" s="37"/>
      <c r="H738" s="37">
        <v>100000</v>
      </c>
    </row>
    <row r="739" spans="2:8">
      <c r="B739" s="36">
        <v>45358</v>
      </c>
      <c r="C739" s="37" t="s">
        <v>807</v>
      </c>
      <c r="D739" s="37" t="s">
        <v>826</v>
      </c>
      <c r="E739" s="37" t="s">
        <v>832</v>
      </c>
      <c r="F739" s="37">
        <v>6219</v>
      </c>
      <c r="G739" s="37"/>
      <c r="H739" s="37">
        <v>150000</v>
      </c>
    </row>
    <row r="740" spans="2:8">
      <c r="B740" s="36">
        <v>45358</v>
      </c>
      <c r="C740" s="37" t="s">
        <v>800</v>
      </c>
      <c r="D740" s="37" t="s">
        <v>830</v>
      </c>
      <c r="E740" s="37" t="s">
        <v>831</v>
      </c>
      <c r="F740" s="37">
        <v>12314</v>
      </c>
      <c r="G740" s="37">
        <v>20199</v>
      </c>
      <c r="H740" s="37"/>
    </row>
    <row r="741" spans="2:8">
      <c r="B741" s="36">
        <v>45359</v>
      </c>
      <c r="C741" s="37" t="s">
        <v>800</v>
      </c>
      <c r="D741" s="37" t="s">
        <v>830</v>
      </c>
      <c r="E741" s="37" t="s">
        <v>831</v>
      </c>
      <c r="F741" s="37">
        <v>12367</v>
      </c>
      <c r="G741" s="37">
        <v>13065</v>
      </c>
      <c r="H741" s="37"/>
    </row>
    <row r="742" spans="2:8">
      <c r="B742" s="36">
        <v>45360</v>
      </c>
      <c r="C742" s="37" t="s">
        <v>800</v>
      </c>
      <c r="D742" s="37" t="s">
        <v>830</v>
      </c>
      <c r="E742" s="37" t="s">
        <v>831</v>
      </c>
      <c r="F742" s="37">
        <v>12419</v>
      </c>
      <c r="G742" s="37">
        <v>20350</v>
      </c>
      <c r="H742" s="37"/>
    </row>
    <row r="743" spans="2:8">
      <c r="B743" s="36">
        <v>45361</v>
      </c>
      <c r="C743" s="37" t="s">
        <v>800</v>
      </c>
      <c r="D743" s="37" t="s">
        <v>830</v>
      </c>
      <c r="E743" s="37" t="s">
        <v>831</v>
      </c>
      <c r="F743" s="37">
        <v>12472</v>
      </c>
      <c r="G743" s="37">
        <v>40492</v>
      </c>
      <c r="H743" s="37"/>
    </row>
    <row r="744" spans="2:8">
      <c r="B744" s="36">
        <v>45362</v>
      </c>
      <c r="C744" s="37" t="s">
        <v>800</v>
      </c>
      <c r="D744" s="37" t="s">
        <v>830</v>
      </c>
      <c r="E744" s="37" t="s">
        <v>831</v>
      </c>
      <c r="F744" s="37">
        <v>12524</v>
      </c>
      <c r="G744" s="37">
        <v>16351</v>
      </c>
      <c r="H744" s="37"/>
    </row>
    <row r="745" spans="2:8">
      <c r="B745" s="36">
        <v>45363</v>
      </c>
      <c r="C745" s="37" t="s">
        <v>800</v>
      </c>
      <c r="D745" s="37" t="s">
        <v>830</v>
      </c>
      <c r="E745" s="37" t="s">
        <v>831</v>
      </c>
      <c r="F745" s="37">
        <v>12561</v>
      </c>
      <c r="G745" s="37">
        <v>13207</v>
      </c>
      <c r="H745" s="37"/>
    </row>
    <row r="746" spans="2:8">
      <c r="B746" s="36">
        <v>45364</v>
      </c>
      <c r="C746" s="37" t="s">
        <v>800</v>
      </c>
      <c r="D746" s="37" t="s">
        <v>830</v>
      </c>
      <c r="E746" s="37" t="s">
        <v>831</v>
      </c>
      <c r="F746" s="37">
        <v>12616</v>
      </c>
      <c r="G746" s="37">
        <v>24765</v>
      </c>
      <c r="H746" s="37"/>
    </row>
    <row r="747" spans="2:8">
      <c r="B747" s="36">
        <v>45365</v>
      </c>
      <c r="C747" s="37" t="s">
        <v>800</v>
      </c>
      <c r="D747" s="37" t="s">
        <v>830</v>
      </c>
      <c r="E747" s="37" t="s">
        <v>831</v>
      </c>
      <c r="F747" s="37">
        <v>12669</v>
      </c>
      <c r="G747" s="37">
        <v>17790</v>
      </c>
      <c r="H747" s="37"/>
    </row>
    <row r="748" spans="2:8">
      <c r="B748" s="36">
        <v>45366</v>
      </c>
      <c r="C748" s="37" t="s">
        <v>807</v>
      </c>
      <c r="D748" s="37" t="s">
        <v>826</v>
      </c>
      <c r="E748" s="37" t="s">
        <v>832</v>
      </c>
      <c r="F748" s="37">
        <v>6403</v>
      </c>
      <c r="G748" s="37"/>
      <c r="H748" s="37">
        <v>200000</v>
      </c>
    </row>
    <row r="749" spans="2:8">
      <c r="B749" s="36">
        <v>45366</v>
      </c>
      <c r="C749" s="37" t="s">
        <v>800</v>
      </c>
      <c r="D749" s="37" t="s">
        <v>830</v>
      </c>
      <c r="E749" s="37" t="s">
        <v>831</v>
      </c>
      <c r="F749" s="37">
        <v>12720</v>
      </c>
      <c r="G749" s="37">
        <v>27542</v>
      </c>
      <c r="H749" s="37"/>
    </row>
    <row r="750" spans="2:8">
      <c r="B750" s="36">
        <v>45367</v>
      </c>
      <c r="C750" s="37" t="s">
        <v>800</v>
      </c>
      <c r="D750" s="37" t="s">
        <v>830</v>
      </c>
      <c r="E750" s="37" t="s">
        <v>831</v>
      </c>
      <c r="F750" s="37">
        <v>12774</v>
      </c>
      <c r="G750" s="37">
        <v>46390</v>
      </c>
      <c r="H750" s="37"/>
    </row>
    <row r="751" spans="2:8">
      <c r="B751" s="36">
        <v>45368</v>
      </c>
      <c r="C751" s="37" t="s">
        <v>800</v>
      </c>
      <c r="D751" s="37" t="s">
        <v>830</v>
      </c>
      <c r="E751" s="37" t="s">
        <v>831</v>
      </c>
      <c r="F751" s="37">
        <v>12823</v>
      </c>
      <c r="G751" s="37">
        <v>52914</v>
      </c>
      <c r="H751" s="37"/>
    </row>
    <row r="752" spans="2:8">
      <c r="B752" s="36">
        <v>45369</v>
      </c>
      <c r="C752" s="37" t="s">
        <v>800</v>
      </c>
      <c r="D752" s="37" t="s">
        <v>830</v>
      </c>
      <c r="E752" s="37" t="s">
        <v>831</v>
      </c>
      <c r="F752" s="37">
        <v>12873</v>
      </c>
      <c r="G752" s="37">
        <v>10751</v>
      </c>
      <c r="H752" s="37"/>
    </row>
    <row r="753" spans="2:8">
      <c r="B753" s="36">
        <v>45370</v>
      </c>
      <c r="C753" s="37" t="s">
        <v>800</v>
      </c>
      <c r="D753" s="37" t="s">
        <v>830</v>
      </c>
      <c r="E753" s="37" t="s">
        <v>831</v>
      </c>
      <c r="F753" s="37">
        <v>12923</v>
      </c>
      <c r="G753" s="37">
        <v>17578</v>
      </c>
      <c r="H753" s="37"/>
    </row>
    <row r="754" spans="2:8">
      <c r="B754" s="36">
        <v>45371</v>
      </c>
      <c r="C754" s="37" t="s">
        <v>800</v>
      </c>
      <c r="D754" s="37" t="s">
        <v>830</v>
      </c>
      <c r="E754" s="37" t="s">
        <v>831</v>
      </c>
      <c r="F754" s="37">
        <v>12971</v>
      </c>
      <c r="G754" s="37">
        <v>24808</v>
      </c>
      <c r="H754" s="37"/>
    </row>
    <row r="755" spans="2:8">
      <c r="B755" s="36">
        <v>45372</v>
      </c>
      <c r="C755" s="37" t="s">
        <v>800</v>
      </c>
      <c r="D755" s="37" t="s">
        <v>830</v>
      </c>
      <c r="E755" s="37" t="s">
        <v>831</v>
      </c>
      <c r="F755" s="37">
        <v>13026</v>
      </c>
      <c r="G755" s="37">
        <v>30736</v>
      </c>
      <c r="H755" s="37"/>
    </row>
    <row r="756" spans="2:8">
      <c r="B756" s="36">
        <v>45373</v>
      </c>
      <c r="C756" s="37" t="s">
        <v>800</v>
      </c>
      <c r="D756" s="37" t="s">
        <v>838</v>
      </c>
      <c r="E756" s="37" t="s">
        <v>831</v>
      </c>
      <c r="F756" s="37">
        <v>13050</v>
      </c>
      <c r="G756" s="37">
        <v>2003</v>
      </c>
      <c r="H756" s="37"/>
    </row>
    <row r="757" spans="2:8">
      <c r="B757" s="36">
        <v>45373</v>
      </c>
      <c r="C757" s="37" t="s">
        <v>800</v>
      </c>
      <c r="D757" s="37" t="s">
        <v>830</v>
      </c>
      <c r="E757" s="37" t="s">
        <v>831</v>
      </c>
      <c r="F757" s="37">
        <v>13114</v>
      </c>
      <c r="G757" s="37">
        <v>24034</v>
      </c>
      <c r="H757" s="37"/>
    </row>
    <row r="758" spans="2:8">
      <c r="B758" s="36">
        <v>45374</v>
      </c>
      <c r="C758" s="37" t="s">
        <v>800</v>
      </c>
      <c r="D758" s="37" t="s">
        <v>830</v>
      </c>
      <c r="E758" s="37" t="s">
        <v>831</v>
      </c>
      <c r="F758" s="37">
        <v>13166</v>
      </c>
      <c r="G758" s="37">
        <v>35540</v>
      </c>
      <c r="H758" s="37"/>
    </row>
    <row r="759" spans="2:8">
      <c r="B759" s="36">
        <v>45375</v>
      </c>
      <c r="C759" s="37" t="s">
        <v>800</v>
      </c>
      <c r="D759" s="37" t="s">
        <v>830</v>
      </c>
      <c r="E759" s="37" t="s">
        <v>831</v>
      </c>
      <c r="F759" s="37">
        <v>13216</v>
      </c>
      <c r="G759" s="37">
        <v>44259</v>
      </c>
      <c r="H759" s="37"/>
    </row>
    <row r="760" spans="2:8">
      <c r="B760" s="36">
        <v>45376</v>
      </c>
      <c r="C760" s="37" t="s">
        <v>807</v>
      </c>
      <c r="D760" s="37" t="s">
        <v>826</v>
      </c>
      <c r="E760" s="37" t="s">
        <v>832</v>
      </c>
      <c r="F760" s="37">
        <v>6615</v>
      </c>
      <c r="G760" s="37"/>
      <c r="H760" s="37">
        <v>300000</v>
      </c>
    </row>
    <row r="761" spans="2:8">
      <c r="B761" s="36">
        <v>45376</v>
      </c>
      <c r="C761" s="37" t="s">
        <v>800</v>
      </c>
      <c r="D761" s="37" t="s">
        <v>830</v>
      </c>
      <c r="E761" s="37" t="s">
        <v>831</v>
      </c>
      <c r="F761" s="37">
        <v>13266</v>
      </c>
      <c r="G761" s="37">
        <v>22101</v>
      </c>
      <c r="H761" s="37"/>
    </row>
    <row r="762" spans="2:8">
      <c r="B762" s="36">
        <v>45377</v>
      </c>
      <c r="C762" s="37" t="s">
        <v>800</v>
      </c>
      <c r="D762" s="37" t="s">
        <v>830</v>
      </c>
      <c r="E762" s="37" t="s">
        <v>831</v>
      </c>
      <c r="F762" s="37">
        <v>13318</v>
      </c>
      <c r="G762" s="37">
        <v>20865</v>
      </c>
      <c r="H762" s="37"/>
    </row>
    <row r="763" spans="2:8">
      <c r="B763" s="36">
        <v>45378</v>
      </c>
      <c r="C763" s="37" t="s">
        <v>800</v>
      </c>
      <c r="D763" s="37" t="s">
        <v>830</v>
      </c>
      <c r="E763" s="37" t="s">
        <v>831</v>
      </c>
      <c r="F763" s="37">
        <v>13372</v>
      </c>
      <c r="G763" s="37">
        <v>14691</v>
      </c>
      <c r="H763" s="37"/>
    </row>
    <row r="764" spans="2:8">
      <c r="B764" s="36">
        <v>45379</v>
      </c>
      <c r="C764" s="37" t="s">
        <v>800</v>
      </c>
      <c r="D764" s="37" t="s">
        <v>830</v>
      </c>
      <c r="E764" s="37" t="s">
        <v>831</v>
      </c>
      <c r="F764" s="37">
        <v>13419</v>
      </c>
      <c r="G764" s="37">
        <v>37942</v>
      </c>
      <c r="H764" s="37"/>
    </row>
    <row r="765" spans="2:8">
      <c r="B765" s="36">
        <v>45380</v>
      </c>
      <c r="C765" s="37" t="s">
        <v>800</v>
      </c>
      <c r="D765" s="37" t="s">
        <v>830</v>
      </c>
      <c r="E765" s="37" t="s">
        <v>831</v>
      </c>
      <c r="F765" s="37">
        <v>13480</v>
      </c>
      <c r="G765" s="37">
        <v>37914</v>
      </c>
      <c r="H765" s="37"/>
    </row>
    <row r="766" spans="2:8">
      <c r="B766" s="36">
        <v>45381</v>
      </c>
      <c r="C766" s="37" t="s">
        <v>800</v>
      </c>
      <c r="D766" s="37" t="s">
        <v>830</v>
      </c>
      <c r="E766" s="37" t="s">
        <v>831</v>
      </c>
      <c r="F766" s="37">
        <v>13534</v>
      </c>
      <c r="G766" s="37">
        <v>53727</v>
      </c>
      <c r="H766" s="37"/>
    </row>
    <row r="767" spans="2:8">
      <c r="B767" s="36">
        <v>45382</v>
      </c>
      <c r="C767" s="37" t="s">
        <v>800</v>
      </c>
      <c r="D767" s="37" t="s">
        <v>830</v>
      </c>
      <c r="E767" s="37" t="s">
        <v>831</v>
      </c>
      <c r="F767" s="37">
        <v>13586</v>
      </c>
      <c r="G767" s="37">
        <v>33307</v>
      </c>
      <c r="H767" s="37"/>
    </row>
    <row r="768" spans="2:8">
      <c r="B768" s="36">
        <v>45382</v>
      </c>
      <c r="C768" s="37" t="s">
        <v>807</v>
      </c>
      <c r="D768" s="37" t="s">
        <v>839</v>
      </c>
      <c r="E768" s="37" t="s">
        <v>831</v>
      </c>
      <c r="F768" s="37">
        <v>13644</v>
      </c>
      <c r="G768" s="37"/>
      <c r="H768" s="37">
        <v>25000</v>
      </c>
    </row>
    <row r="769" spans="2:8">
      <c r="B769" s="36">
        <v>45383</v>
      </c>
      <c r="C769" s="37" t="s">
        <v>800</v>
      </c>
      <c r="D769" s="37" t="s">
        <v>830</v>
      </c>
      <c r="E769" s="37" t="s">
        <v>831</v>
      </c>
      <c r="F769" s="37">
        <v>36</v>
      </c>
      <c r="G769" s="37">
        <v>16460</v>
      </c>
      <c r="H769" s="37"/>
    </row>
    <row r="770" spans="2:8">
      <c r="B770" s="36">
        <v>45384</v>
      </c>
      <c r="C770" s="37" t="s">
        <v>800</v>
      </c>
      <c r="D770" s="37" t="s">
        <v>830</v>
      </c>
      <c r="E770" s="37" t="s">
        <v>831</v>
      </c>
      <c r="F770" s="37">
        <v>104</v>
      </c>
      <c r="G770" s="37">
        <v>15565</v>
      </c>
      <c r="H770" s="37"/>
    </row>
    <row r="771" spans="2:8">
      <c r="B771" s="36">
        <v>45385</v>
      </c>
      <c r="C771" s="37" t="s">
        <v>800</v>
      </c>
      <c r="D771" s="37" t="s">
        <v>830</v>
      </c>
      <c r="E771" s="37" t="s">
        <v>831</v>
      </c>
      <c r="F771" s="37">
        <v>137</v>
      </c>
      <c r="G771" s="37">
        <v>25253</v>
      </c>
      <c r="H771" s="37"/>
    </row>
    <row r="772" spans="2:8">
      <c r="B772" s="36">
        <v>45386</v>
      </c>
      <c r="C772" s="37" t="s">
        <v>800</v>
      </c>
      <c r="D772" s="37" t="s">
        <v>830</v>
      </c>
      <c r="E772" s="37" t="s">
        <v>831</v>
      </c>
      <c r="F772" s="37">
        <v>193</v>
      </c>
      <c r="G772" s="37">
        <v>16972</v>
      </c>
      <c r="H772" s="37"/>
    </row>
    <row r="773" spans="2:8">
      <c r="B773" s="36">
        <v>45387</v>
      </c>
      <c r="C773" s="37" t="s">
        <v>800</v>
      </c>
      <c r="D773" s="37" t="s">
        <v>830</v>
      </c>
      <c r="E773" s="37" t="s">
        <v>831</v>
      </c>
      <c r="F773" s="37">
        <v>245</v>
      </c>
      <c r="G773" s="37">
        <v>23006</v>
      </c>
      <c r="H773" s="37"/>
    </row>
    <row r="774" spans="2:8">
      <c r="B774" s="36">
        <v>45388</v>
      </c>
      <c r="C774" s="37" t="s">
        <v>800</v>
      </c>
      <c r="D774" s="37" t="s">
        <v>830</v>
      </c>
      <c r="E774" s="37" t="s">
        <v>831</v>
      </c>
      <c r="F774" s="37">
        <v>299</v>
      </c>
      <c r="G774" s="37">
        <v>35235</v>
      </c>
      <c r="H774" s="37"/>
    </row>
    <row r="775" spans="2:8">
      <c r="B775" s="36">
        <v>45389</v>
      </c>
      <c r="C775" s="37" t="s">
        <v>800</v>
      </c>
      <c r="D775" s="37" t="s">
        <v>830</v>
      </c>
      <c r="E775" s="37" t="s">
        <v>831</v>
      </c>
      <c r="F775" s="37">
        <v>350</v>
      </c>
      <c r="G775" s="37">
        <v>30580</v>
      </c>
      <c r="H775" s="37"/>
    </row>
    <row r="776" spans="2:8">
      <c r="B776" s="36">
        <v>45390</v>
      </c>
      <c r="C776" s="37" t="s">
        <v>807</v>
      </c>
      <c r="D776" s="37" t="s">
        <v>826</v>
      </c>
      <c r="E776" s="37" t="s">
        <v>832</v>
      </c>
      <c r="F776" s="37">
        <v>162</v>
      </c>
      <c r="G776" s="37"/>
      <c r="H776" s="37">
        <v>500000</v>
      </c>
    </row>
    <row r="777" spans="2:8">
      <c r="B777" s="36">
        <v>45390</v>
      </c>
      <c r="C777" s="37" t="s">
        <v>800</v>
      </c>
      <c r="D777" s="37" t="s">
        <v>830</v>
      </c>
      <c r="E777" s="37" t="s">
        <v>831</v>
      </c>
      <c r="F777" s="37">
        <v>404</v>
      </c>
      <c r="G777" s="37">
        <v>7111</v>
      </c>
      <c r="H777" s="37"/>
    </row>
    <row r="778" spans="2:8">
      <c r="B778" s="36">
        <v>45392</v>
      </c>
      <c r="C778" s="37" t="s">
        <v>800</v>
      </c>
      <c r="D778" s="37" t="s">
        <v>830</v>
      </c>
      <c r="E778" s="37" t="s">
        <v>831</v>
      </c>
      <c r="F778" s="37">
        <v>503</v>
      </c>
      <c r="G778" s="37">
        <v>60868</v>
      </c>
      <c r="H778" s="37"/>
    </row>
    <row r="779" spans="2:8">
      <c r="B779" s="36">
        <v>45393</v>
      </c>
      <c r="C779" s="37" t="s">
        <v>800</v>
      </c>
      <c r="D779" s="37" t="s">
        <v>830</v>
      </c>
      <c r="E779" s="37" t="s">
        <v>831</v>
      </c>
      <c r="F779" s="37">
        <v>553</v>
      </c>
      <c r="G779" s="37">
        <v>38097</v>
      </c>
      <c r="H779" s="37"/>
    </row>
    <row r="780" spans="2:8">
      <c r="B780" s="36">
        <v>45394</v>
      </c>
      <c r="C780" s="37" t="s">
        <v>800</v>
      </c>
      <c r="D780" s="37" t="s">
        <v>830</v>
      </c>
      <c r="E780" s="37" t="s">
        <v>831</v>
      </c>
      <c r="F780" s="37">
        <v>608</v>
      </c>
      <c r="G780" s="37">
        <v>34069</v>
      </c>
      <c r="H780" s="37"/>
    </row>
    <row r="781" spans="2:8">
      <c r="B781" s="36">
        <v>45395</v>
      </c>
      <c r="C781" s="37" t="s">
        <v>800</v>
      </c>
      <c r="D781" s="37" t="s">
        <v>830</v>
      </c>
      <c r="E781" s="37" t="s">
        <v>831</v>
      </c>
      <c r="F781" s="37">
        <v>664</v>
      </c>
      <c r="G781" s="37">
        <v>24373</v>
      </c>
      <c r="H781" s="37"/>
    </row>
    <row r="782" spans="2:8">
      <c r="B782" s="36">
        <v>45396</v>
      </c>
      <c r="C782" s="37" t="s">
        <v>800</v>
      </c>
      <c r="D782" s="37" t="s">
        <v>830</v>
      </c>
      <c r="E782" s="37" t="s">
        <v>831</v>
      </c>
      <c r="F782" s="37">
        <v>715</v>
      </c>
      <c r="G782" s="37">
        <v>18736</v>
      </c>
      <c r="H782" s="37"/>
    </row>
    <row r="783" spans="2:8">
      <c r="B783" s="36">
        <v>45397</v>
      </c>
      <c r="C783" s="37" t="s">
        <v>800</v>
      </c>
      <c r="D783" s="37" t="s">
        <v>830</v>
      </c>
      <c r="E783" s="37" t="s">
        <v>831</v>
      </c>
      <c r="F783" s="37">
        <v>766</v>
      </c>
      <c r="G783" s="37">
        <v>16697</v>
      </c>
      <c r="H783" s="37"/>
    </row>
    <row r="784" spans="2:8">
      <c r="B784" s="36">
        <v>45398</v>
      </c>
      <c r="C784" s="37" t="s">
        <v>800</v>
      </c>
      <c r="D784" s="37" t="s">
        <v>830</v>
      </c>
      <c r="E784" s="37" t="s">
        <v>831</v>
      </c>
      <c r="F784" s="37">
        <v>818</v>
      </c>
      <c r="G784" s="37">
        <v>13048</v>
      </c>
      <c r="H784" s="37"/>
    </row>
    <row r="785" spans="2:8">
      <c r="B785" s="36">
        <v>45399</v>
      </c>
      <c r="C785" s="37" t="s">
        <v>800</v>
      </c>
      <c r="D785" s="37" t="s">
        <v>830</v>
      </c>
      <c r="E785" s="37" t="s">
        <v>831</v>
      </c>
      <c r="F785" s="37">
        <v>871</v>
      </c>
      <c r="G785" s="37">
        <v>16346</v>
      </c>
      <c r="H785" s="37"/>
    </row>
    <row r="786" spans="2:8">
      <c r="B786" s="36">
        <v>45400</v>
      </c>
      <c r="C786" s="37" t="s">
        <v>800</v>
      </c>
      <c r="D786" s="37" t="s">
        <v>830</v>
      </c>
      <c r="E786" s="37" t="s">
        <v>831</v>
      </c>
      <c r="F786" s="37">
        <v>920</v>
      </c>
      <c r="G786" s="37">
        <v>33793</v>
      </c>
      <c r="H786" s="37"/>
    </row>
    <row r="787" spans="2:8">
      <c r="B787" s="36">
        <v>45401</v>
      </c>
      <c r="C787" s="37" t="s">
        <v>800</v>
      </c>
      <c r="D787" s="37" t="s">
        <v>830</v>
      </c>
      <c r="E787" s="37" t="s">
        <v>831</v>
      </c>
      <c r="F787" s="37">
        <v>971</v>
      </c>
      <c r="G787" s="37">
        <v>13813</v>
      </c>
      <c r="H787" s="37"/>
    </row>
    <row r="788" spans="2:8">
      <c r="B788" s="36">
        <v>45402</v>
      </c>
      <c r="C788" s="37" t="s">
        <v>800</v>
      </c>
      <c r="D788" s="37" t="s">
        <v>830</v>
      </c>
      <c r="E788" s="37" t="s">
        <v>831</v>
      </c>
      <c r="F788" s="37">
        <v>1021</v>
      </c>
      <c r="G788" s="37">
        <v>45715</v>
      </c>
      <c r="H788" s="37"/>
    </row>
    <row r="789" spans="2:8">
      <c r="B789" s="36">
        <v>45403</v>
      </c>
      <c r="C789" s="37" t="s">
        <v>800</v>
      </c>
      <c r="D789" s="37" t="s">
        <v>830</v>
      </c>
      <c r="E789" s="37" t="s">
        <v>831</v>
      </c>
      <c r="F789" s="37">
        <v>1071</v>
      </c>
      <c r="G789" s="37">
        <v>35288</v>
      </c>
      <c r="H789" s="37"/>
    </row>
    <row r="790" spans="2:8">
      <c r="B790" s="36">
        <v>45404</v>
      </c>
      <c r="C790" s="37" t="s">
        <v>800</v>
      </c>
      <c r="D790" s="37" t="s">
        <v>830</v>
      </c>
      <c r="E790" s="37" t="s">
        <v>831</v>
      </c>
      <c r="F790" s="37">
        <v>1122</v>
      </c>
      <c r="G790" s="37">
        <v>23265</v>
      </c>
      <c r="H790" s="37"/>
    </row>
    <row r="791" spans="2:8">
      <c r="B791" s="36">
        <v>45405</v>
      </c>
      <c r="C791" s="37" t="s">
        <v>800</v>
      </c>
      <c r="D791" s="37" t="s">
        <v>830</v>
      </c>
      <c r="E791" s="37" t="s">
        <v>831</v>
      </c>
      <c r="F791" s="37">
        <v>1168</v>
      </c>
      <c r="G791" s="37">
        <v>8211</v>
      </c>
      <c r="H791" s="37"/>
    </row>
    <row r="792" spans="2:8">
      <c r="B792" s="36">
        <v>45406</v>
      </c>
      <c r="C792" s="37" t="s">
        <v>800</v>
      </c>
      <c r="D792" s="37" t="s">
        <v>830</v>
      </c>
      <c r="E792" s="37" t="s">
        <v>831</v>
      </c>
      <c r="F792" s="37">
        <v>1226</v>
      </c>
      <c r="G792" s="37">
        <v>23549</v>
      </c>
      <c r="H792" s="37"/>
    </row>
    <row r="793" spans="2:8">
      <c r="B793" s="36">
        <v>45407</v>
      </c>
      <c r="C793" s="37" t="s">
        <v>800</v>
      </c>
      <c r="D793" s="37" t="s">
        <v>830</v>
      </c>
      <c r="E793" s="37" t="s">
        <v>831</v>
      </c>
      <c r="F793" s="37">
        <v>1279</v>
      </c>
      <c r="G793" s="37">
        <v>9236</v>
      </c>
      <c r="H793" s="37"/>
    </row>
    <row r="794" spans="2:8">
      <c r="B794" s="36">
        <v>45408</v>
      </c>
      <c r="C794" s="37" t="s">
        <v>800</v>
      </c>
      <c r="D794" s="37" t="s">
        <v>830</v>
      </c>
      <c r="E794" s="37" t="s">
        <v>831</v>
      </c>
      <c r="F794" s="37">
        <v>1328</v>
      </c>
      <c r="G794" s="37">
        <v>15110</v>
      </c>
      <c r="H794" s="37"/>
    </row>
    <row r="795" spans="2:8">
      <c r="B795" s="36">
        <v>45409</v>
      </c>
      <c r="C795" s="37" t="s">
        <v>800</v>
      </c>
      <c r="D795" s="37" t="s">
        <v>830</v>
      </c>
      <c r="E795" s="37" t="s">
        <v>831</v>
      </c>
      <c r="F795" s="37">
        <v>1385</v>
      </c>
      <c r="G795" s="37">
        <v>18619</v>
      </c>
      <c r="H795" s="37"/>
    </row>
    <row r="796" spans="2:8">
      <c r="B796" s="36">
        <v>45410</v>
      </c>
      <c r="C796" s="37" t="s">
        <v>800</v>
      </c>
      <c r="D796" s="37" t="s">
        <v>830</v>
      </c>
      <c r="E796" s="37" t="s">
        <v>831</v>
      </c>
      <c r="F796" s="37">
        <v>1436</v>
      </c>
      <c r="G796" s="37">
        <v>20607</v>
      </c>
      <c r="H796" s="37"/>
    </row>
    <row r="797" spans="2:8">
      <c r="B797" s="36">
        <v>45411</v>
      </c>
      <c r="C797" s="37" t="s">
        <v>800</v>
      </c>
      <c r="D797" s="37" t="s">
        <v>830</v>
      </c>
      <c r="E797" s="37" t="s">
        <v>831</v>
      </c>
      <c r="F797" s="37">
        <v>1488</v>
      </c>
      <c r="G797" s="37">
        <v>16789</v>
      </c>
      <c r="H797" s="37"/>
    </row>
    <row r="798" spans="2:8">
      <c r="B798" s="36">
        <v>45412</v>
      </c>
      <c r="C798" s="37" t="s">
        <v>800</v>
      </c>
      <c r="D798" s="37" t="s">
        <v>830</v>
      </c>
      <c r="E798" s="37" t="s">
        <v>831</v>
      </c>
      <c r="F798" s="37">
        <v>1538</v>
      </c>
      <c r="G798" s="37">
        <v>27349</v>
      </c>
      <c r="H798" s="37"/>
    </row>
    <row r="799" spans="2:8">
      <c r="B799" s="36">
        <v>45412</v>
      </c>
      <c r="C799" s="37" t="s">
        <v>800</v>
      </c>
      <c r="D799" s="37" t="s">
        <v>838</v>
      </c>
      <c r="E799" s="37" t="s">
        <v>831</v>
      </c>
      <c r="F799" s="37">
        <v>1561</v>
      </c>
      <c r="G799" s="37">
        <v>241.04</v>
      </c>
      <c r="H799" s="37"/>
    </row>
    <row r="800" spans="2:8">
      <c r="B800" s="36">
        <v>45413</v>
      </c>
      <c r="C800" s="37" t="s">
        <v>800</v>
      </c>
      <c r="D800" s="37" t="s">
        <v>830</v>
      </c>
      <c r="E800" s="37" t="s">
        <v>831</v>
      </c>
      <c r="F800" s="37">
        <v>1622</v>
      </c>
      <c r="G800" s="37">
        <v>54703</v>
      </c>
      <c r="H800" s="37"/>
    </row>
    <row r="801" spans="2:8">
      <c r="B801" s="36">
        <v>45414</v>
      </c>
      <c r="C801" s="37" t="s">
        <v>800</v>
      </c>
      <c r="D801" s="37" t="s">
        <v>830</v>
      </c>
      <c r="E801" s="37" t="s">
        <v>831</v>
      </c>
      <c r="F801" s="37">
        <v>1675</v>
      </c>
      <c r="G801" s="37">
        <v>18829</v>
      </c>
      <c r="H801" s="37"/>
    </row>
    <row r="802" spans="2:8">
      <c r="B802" s="36">
        <v>45415</v>
      </c>
      <c r="C802" s="37" t="s">
        <v>800</v>
      </c>
      <c r="D802" s="37" t="s">
        <v>830</v>
      </c>
      <c r="E802" s="37" t="s">
        <v>831</v>
      </c>
      <c r="F802" s="37">
        <v>1728</v>
      </c>
      <c r="G802" s="37">
        <v>50007</v>
      </c>
      <c r="H802" s="37"/>
    </row>
    <row r="803" spans="2:8">
      <c r="B803" s="36">
        <v>45416</v>
      </c>
      <c r="C803" s="37" t="s">
        <v>800</v>
      </c>
      <c r="D803" s="37" t="s">
        <v>830</v>
      </c>
      <c r="E803" s="37" t="s">
        <v>831</v>
      </c>
      <c r="F803" s="37">
        <v>1779</v>
      </c>
      <c r="G803" s="37">
        <v>62975</v>
      </c>
      <c r="H803" s="37"/>
    </row>
    <row r="804" spans="2:8">
      <c r="B804" s="36">
        <v>45417</v>
      </c>
      <c r="C804" s="37" t="s">
        <v>800</v>
      </c>
      <c r="D804" s="37" t="s">
        <v>830</v>
      </c>
      <c r="E804" s="37" t="s">
        <v>831</v>
      </c>
      <c r="F804" s="37">
        <v>1830</v>
      </c>
      <c r="G804" s="37">
        <v>49421</v>
      </c>
      <c r="H804" s="37"/>
    </row>
    <row r="805" spans="2:8">
      <c r="B805" s="36">
        <v>45418</v>
      </c>
      <c r="C805" s="37" t="s">
        <v>800</v>
      </c>
      <c r="D805" s="37" t="s">
        <v>830</v>
      </c>
      <c r="E805" s="37" t="s">
        <v>831</v>
      </c>
      <c r="F805" s="37">
        <v>1880</v>
      </c>
      <c r="G805" s="37">
        <v>37140</v>
      </c>
      <c r="H805" s="37"/>
    </row>
    <row r="806" spans="2:8">
      <c r="B806" s="36">
        <v>45419</v>
      </c>
      <c r="C806" s="37" t="s">
        <v>800</v>
      </c>
      <c r="D806" s="37" t="s">
        <v>830</v>
      </c>
      <c r="E806" s="37" t="s">
        <v>831</v>
      </c>
      <c r="F806" s="37">
        <v>1932</v>
      </c>
      <c r="G806" s="37">
        <v>45979</v>
      </c>
      <c r="H806" s="37"/>
    </row>
    <row r="807" spans="2:8">
      <c r="B807" s="36">
        <v>45420</v>
      </c>
      <c r="C807" s="37" t="s">
        <v>800</v>
      </c>
      <c r="D807" s="37" t="s">
        <v>830</v>
      </c>
      <c r="E807" s="37" t="s">
        <v>831</v>
      </c>
      <c r="F807" s="37">
        <v>1983</v>
      </c>
      <c r="G807" s="37">
        <v>27450</v>
      </c>
      <c r="H807" s="37"/>
    </row>
    <row r="808" spans="2:8">
      <c r="B808" s="36">
        <v>45421</v>
      </c>
      <c r="C808" s="37" t="s">
        <v>800</v>
      </c>
      <c r="D808" s="37" t="s">
        <v>830</v>
      </c>
      <c r="E808" s="37" t="s">
        <v>831</v>
      </c>
      <c r="F808" s="37">
        <v>2031</v>
      </c>
      <c r="G808" s="37">
        <v>32470</v>
      </c>
      <c r="H808" s="37"/>
    </row>
    <row r="809" spans="2:8">
      <c r="B809" s="36">
        <v>45422</v>
      </c>
      <c r="C809" s="37" t="s">
        <v>807</v>
      </c>
      <c r="D809" s="37" t="s">
        <v>826</v>
      </c>
      <c r="E809" s="37" t="s">
        <v>832</v>
      </c>
      <c r="F809" s="37">
        <v>929</v>
      </c>
      <c r="G809" s="37"/>
      <c r="H809" s="37">
        <v>500000</v>
      </c>
    </row>
    <row r="810" spans="2:8">
      <c r="B810" s="36">
        <v>45422</v>
      </c>
      <c r="C810" s="37" t="s">
        <v>800</v>
      </c>
      <c r="D810" s="37" t="s">
        <v>830</v>
      </c>
      <c r="E810" s="37" t="s">
        <v>831</v>
      </c>
      <c r="F810" s="37">
        <v>2084</v>
      </c>
      <c r="G810" s="37">
        <v>44503</v>
      </c>
      <c r="H810" s="37"/>
    </row>
    <row r="811" spans="2:8">
      <c r="B811" s="36">
        <v>45423</v>
      </c>
      <c r="C811" s="37" t="s">
        <v>800</v>
      </c>
      <c r="D811" s="37" t="s">
        <v>830</v>
      </c>
      <c r="E811" s="37" t="s">
        <v>831</v>
      </c>
      <c r="F811" s="37">
        <v>2136</v>
      </c>
      <c r="G811" s="37">
        <v>36585</v>
      </c>
      <c r="H811" s="37"/>
    </row>
    <row r="812" spans="2:8">
      <c r="B812" s="36">
        <v>45424</v>
      </c>
      <c r="C812" s="37" t="s">
        <v>800</v>
      </c>
      <c r="D812" s="37" t="s">
        <v>830</v>
      </c>
      <c r="E812" s="37" t="s">
        <v>831</v>
      </c>
      <c r="F812" s="37">
        <v>2187</v>
      </c>
      <c r="G812" s="37">
        <v>47229</v>
      </c>
      <c r="H812" s="37"/>
    </row>
    <row r="813" spans="2:8">
      <c r="B813" s="36">
        <v>45425</v>
      </c>
      <c r="C813" s="37" t="s">
        <v>800</v>
      </c>
      <c r="D813" s="37" t="s">
        <v>830</v>
      </c>
      <c r="E813" s="37" t="s">
        <v>831</v>
      </c>
      <c r="F813" s="37">
        <v>2215</v>
      </c>
      <c r="G813" s="37">
        <v>50082</v>
      </c>
      <c r="H813" s="37"/>
    </row>
    <row r="814" spans="2:8">
      <c r="B814" s="36">
        <v>45426</v>
      </c>
      <c r="C814" s="37" t="s">
        <v>800</v>
      </c>
      <c r="D814" s="37" t="s">
        <v>830</v>
      </c>
      <c r="E814" s="37" t="s">
        <v>831</v>
      </c>
      <c r="F814" s="37">
        <v>2251</v>
      </c>
      <c r="G814" s="37">
        <v>28068</v>
      </c>
      <c r="H814" s="37"/>
    </row>
    <row r="815" spans="2:8">
      <c r="B815" s="36">
        <v>45427</v>
      </c>
      <c r="C815" s="37" t="s">
        <v>800</v>
      </c>
      <c r="D815" s="37" t="s">
        <v>830</v>
      </c>
      <c r="E815" s="37" t="s">
        <v>831</v>
      </c>
      <c r="F815" s="37">
        <v>2303</v>
      </c>
      <c r="G815" s="37">
        <v>42001</v>
      </c>
      <c r="H815" s="37"/>
    </row>
    <row r="816" spans="2:8">
      <c r="B816" s="36">
        <v>45428</v>
      </c>
      <c r="C816" s="37" t="s">
        <v>800</v>
      </c>
      <c r="D816" s="37" t="s">
        <v>830</v>
      </c>
      <c r="E816" s="37" t="s">
        <v>831</v>
      </c>
      <c r="F816" s="37">
        <v>2356</v>
      </c>
      <c r="G816" s="37">
        <v>35833</v>
      </c>
      <c r="H816" s="37"/>
    </row>
    <row r="817" spans="2:8">
      <c r="B817" s="36">
        <v>45429</v>
      </c>
      <c r="C817" s="37" t="s">
        <v>800</v>
      </c>
      <c r="D817" s="37" t="s">
        <v>830</v>
      </c>
      <c r="E817" s="37" t="s">
        <v>831</v>
      </c>
      <c r="F817" s="37">
        <v>2410</v>
      </c>
      <c r="G817" s="37">
        <v>50657</v>
      </c>
      <c r="H817" s="37"/>
    </row>
    <row r="818" spans="2:8">
      <c r="B818" s="36">
        <v>45430</v>
      </c>
      <c r="C818" s="37" t="s">
        <v>800</v>
      </c>
      <c r="D818" s="37" t="s">
        <v>830</v>
      </c>
      <c r="E818" s="37" t="s">
        <v>831</v>
      </c>
      <c r="F818" s="37">
        <v>2465</v>
      </c>
      <c r="G818" s="37">
        <v>38226</v>
      </c>
      <c r="H818" s="37"/>
    </row>
    <row r="819" spans="2:8">
      <c r="B819" s="36">
        <v>45431</v>
      </c>
      <c r="C819" s="37" t="s">
        <v>800</v>
      </c>
      <c r="D819" s="37" t="s">
        <v>830</v>
      </c>
      <c r="E819" s="37" t="s">
        <v>831</v>
      </c>
      <c r="F819" s="37">
        <v>2514</v>
      </c>
      <c r="G819" s="37">
        <v>51495</v>
      </c>
      <c r="H819" s="37"/>
    </row>
    <row r="820" spans="2:8">
      <c r="B820" s="36">
        <v>45432</v>
      </c>
      <c r="C820" s="37" t="s">
        <v>807</v>
      </c>
      <c r="D820" s="37" t="s">
        <v>826</v>
      </c>
      <c r="E820" s="37" t="s">
        <v>832</v>
      </c>
      <c r="F820" s="37">
        <v>1140</v>
      </c>
      <c r="G820" s="37"/>
      <c r="H820" s="37">
        <v>500000</v>
      </c>
    </row>
    <row r="821" spans="2:8">
      <c r="B821" s="36">
        <v>45432</v>
      </c>
      <c r="C821" s="37" t="s">
        <v>800</v>
      </c>
      <c r="D821" s="37" t="s">
        <v>830</v>
      </c>
      <c r="E821" s="37" t="s">
        <v>831</v>
      </c>
      <c r="F821" s="37">
        <v>2565</v>
      </c>
      <c r="G821" s="37">
        <v>47518</v>
      </c>
      <c r="H821" s="37"/>
    </row>
    <row r="822" spans="2:8">
      <c r="B822" s="36">
        <v>45433</v>
      </c>
      <c r="C822" s="37" t="s">
        <v>800</v>
      </c>
      <c r="D822" s="37" t="s">
        <v>830</v>
      </c>
      <c r="E822" s="37" t="s">
        <v>831</v>
      </c>
      <c r="F822" s="37">
        <v>2616</v>
      </c>
      <c r="G822" s="37">
        <v>19986</v>
      </c>
      <c r="H822" s="37"/>
    </row>
    <row r="823" spans="2:8">
      <c r="B823" s="36">
        <v>45434</v>
      </c>
      <c r="C823" s="37" t="s">
        <v>800</v>
      </c>
      <c r="D823" s="37" t="s">
        <v>830</v>
      </c>
      <c r="E823" s="37" t="s">
        <v>831</v>
      </c>
      <c r="F823" s="37">
        <v>2667</v>
      </c>
      <c r="G823" s="37">
        <v>32689</v>
      </c>
      <c r="H823" s="37"/>
    </row>
    <row r="824" spans="2:8">
      <c r="B824" s="36">
        <v>45435</v>
      </c>
      <c r="C824" s="37" t="s">
        <v>800</v>
      </c>
      <c r="D824" s="37" t="s">
        <v>830</v>
      </c>
      <c r="E824" s="37" t="s">
        <v>831</v>
      </c>
      <c r="F824" s="37">
        <v>2719</v>
      </c>
      <c r="G824" s="37">
        <v>38370</v>
      </c>
      <c r="H824" s="37"/>
    </row>
    <row r="825" spans="2:8">
      <c r="B825" s="36">
        <v>45436</v>
      </c>
      <c r="C825" s="37" t="s">
        <v>800</v>
      </c>
      <c r="D825" s="37" t="s">
        <v>830</v>
      </c>
      <c r="E825" s="37" t="s">
        <v>831</v>
      </c>
      <c r="F825" s="37">
        <v>2772</v>
      </c>
      <c r="G825" s="37">
        <v>39692</v>
      </c>
      <c r="H825" s="37"/>
    </row>
    <row r="826" spans="2:8">
      <c r="B826" s="36">
        <v>45437</v>
      </c>
      <c r="C826" s="37" t="s">
        <v>800</v>
      </c>
      <c r="D826" s="37" t="s">
        <v>830</v>
      </c>
      <c r="E826" s="37" t="s">
        <v>831</v>
      </c>
      <c r="F826" s="37">
        <v>2823</v>
      </c>
      <c r="G826" s="37">
        <v>57629</v>
      </c>
      <c r="H826" s="37"/>
    </row>
    <row r="827" spans="2:8">
      <c r="B827" s="36">
        <v>45438</v>
      </c>
      <c r="C827" s="37" t="s">
        <v>800</v>
      </c>
      <c r="D827" s="37" t="s">
        <v>830</v>
      </c>
      <c r="E827" s="37" t="s">
        <v>831</v>
      </c>
      <c r="F827" s="37">
        <v>2875</v>
      </c>
      <c r="G827" s="37">
        <v>64942</v>
      </c>
      <c r="H827" s="37"/>
    </row>
    <row r="828" spans="2:8">
      <c r="B828" s="36">
        <v>45439</v>
      </c>
      <c r="C828" s="37" t="s">
        <v>800</v>
      </c>
      <c r="D828" s="37" t="s">
        <v>830</v>
      </c>
      <c r="E828" s="37" t="s">
        <v>831</v>
      </c>
      <c r="F828" s="37">
        <v>2926</v>
      </c>
      <c r="G828" s="37">
        <v>23695</v>
      </c>
      <c r="H828" s="37"/>
    </row>
    <row r="829" spans="2:8">
      <c r="B829" s="36">
        <v>45440</v>
      </c>
      <c r="C829" s="37" t="s">
        <v>800</v>
      </c>
      <c r="D829" s="37" t="s">
        <v>830</v>
      </c>
      <c r="E829" s="37" t="s">
        <v>831</v>
      </c>
      <c r="F829" s="37">
        <v>2998</v>
      </c>
      <c r="G829" s="37">
        <v>17450</v>
      </c>
      <c r="H829" s="37"/>
    </row>
    <row r="830" spans="2:8">
      <c r="B830" s="36">
        <v>45441</v>
      </c>
      <c r="C830" s="37" t="s">
        <v>800</v>
      </c>
      <c r="D830" s="37" t="s">
        <v>830</v>
      </c>
      <c r="E830" s="37" t="s">
        <v>831</v>
      </c>
      <c r="F830" s="37">
        <v>3050</v>
      </c>
      <c r="G830" s="37">
        <v>20716</v>
      </c>
      <c r="H830" s="37"/>
    </row>
    <row r="831" spans="2:8">
      <c r="B831" s="36">
        <v>45442</v>
      </c>
      <c r="C831" s="37" t="s">
        <v>800</v>
      </c>
      <c r="D831" s="37" t="s">
        <v>830</v>
      </c>
      <c r="E831" s="37" t="s">
        <v>831</v>
      </c>
      <c r="F831" s="37">
        <v>3101</v>
      </c>
      <c r="G831" s="37">
        <v>27186</v>
      </c>
      <c r="H831" s="37"/>
    </row>
    <row r="832" spans="2:8">
      <c r="B832" s="36">
        <v>45443</v>
      </c>
      <c r="C832" s="37" t="s">
        <v>800</v>
      </c>
      <c r="D832" s="37" t="s">
        <v>830</v>
      </c>
      <c r="E832" s="37" t="s">
        <v>831</v>
      </c>
      <c r="F832" s="37">
        <v>3157</v>
      </c>
      <c r="G832" s="37">
        <v>40135</v>
      </c>
      <c r="H832" s="37"/>
    </row>
    <row r="833" spans="2:8">
      <c r="B833" s="36">
        <v>45444</v>
      </c>
      <c r="C833" s="37" t="s">
        <v>800</v>
      </c>
      <c r="D833" s="37" t="s">
        <v>830</v>
      </c>
      <c r="E833" s="37" t="s">
        <v>831</v>
      </c>
      <c r="F833" s="37">
        <v>3209</v>
      </c>
      <c r="G833" s="37">
        <v>42357</v>
      </c>
      <c r="H833" s="37"/>
    </row>
    <row r="834" spans="2:8">
      <c r="B834" s="36">
        <v>45445</v>
      </c>
      <c r="C834" s="37" t="s">
        <v>800</v>
      </c>
      <c r="D834" s="37" t="s">
        <v>830</v>
      </c>
      <c r="E834" s="37" t="s">
        <v>831</v>
      </c>
      <c r="F834" s="37">
        <v>3258</v>
      </c>
      <c r="G834" s="37">
        <v>45608</v>
      </c>
      <c r="H834" s="37"/>
    </row>
    <row r="835" spans="2:8">
      <c r="B835" s="36">
        <v>45446</v>
      </c>
      <c r="C835" s="37" t="s">
        <v>800</v>
      </c>
      <c r="D835" s="37" t="s">
        <v>830</v>
      </c>
      <c r="E835" s="37" t="s">
        <v>831</v>
      </c>
      <c r="F835" s="37">
        <v>3308</v>
      </c>
      <c r="G835" s="37">
        <v>34768</v>
      </c>
      <c r="H835" s="37"/>
    </row>
    <row r="836" spans="2:8">
      <c r="B836" s="36">
        <v>45447</v>
      </c>
      <c r="C836" s="37" t="s">
        <v>800</v>
      </c>
      <c r="D836" s="37" t="s">
        <v>830</v>
      </c>
      <c r="E836" s="37" t="s">
        <v>831</v>
      </c>
      <c r="F836" s="37">
        <v>3341</v>
      </c>
      <c r="G836" s="37">
        <v>18630</v>
      </c>
      <c r="H836" s="37"/>
    </row>
    <row r="837" spans="2:8">
      <c r="B837" s="36">
        <v>45448</v>
      </c>
      <c r="C837" s="37" t="s">
        <v>800</v>
      </c>
      <c r="D837" s="37" t="s">
        <v>830</v>
      </c>
      <c r="E837" s="37" t="s">
        <v>831</v>
      </c>
      <c r="F837" s="37">
        <v>3389</v>
      </c>
      <c r="G837" s="37">
        <v>25377</v>
      </c>
      <c r="H837" s="37"/>
    </row>
    <row r="838" spans="2:8">
      <c r="B838" s="36">
        <v>45449</v>
      </c>
      <c r="C838" s="37" t="s">
        <v>800</v>
      </c>
      <c r="D838" s="37" t="s">
        <v>830</v>
      </c>
      <c r="E838" s="37" t="s">
        <v>831</v>
      </c>
      <c r="F838" s="37">
        <v>3441</v>
      </c>
      <c r="G838" s="37">
        <v>32536</v>
      </c>
      <c r="H838" s="37"/>
    </row>
    <row r="839" spans="2:8">
      <c r="B839" s="36">
        <v>45450</v>
      </c>
      <c r="C839" s="37" t="s">
        <v>800</v>
      </c>
      <c r="D839" s="37" t="s">
        <v>830</v>
      </c>
      <c r="E839" s="37" t="s">
        <v>831</v>
      </c>
      <c r="F839" s="37">
        <v>3476</v>
      </c>
      <c r="G839" s="37">
        <v>34828</v>
      </c>
      <c r="H839" s="37"/>
    </row>
    <row r="840" spans="2:8">
      <c r="B840" s="36">
        <v>45451</v>
      </c>
      <c r="C840" s="37" t="s">
        <v>800</v>
      </c>
      <c r="D840" s="37" t="s">
        <v>830</v>
      </c>
      <c r="E840" s="37" t="s">
        <v>831</v>
      </c>
      <c r="F840" s="37">
        <v>3527</v>
      </c>
      <c r="G840" s="37">
        <v>49008</v>
      </c>
      <c r="H840" s="37"/>
    </row>
    <row r="841" spans="2:8">
      <c r="B841" s="36">
        <v>45452</v>
      </c>
      <c r="C841" s="37" t="s">
        <v>800</v>
      </c>
      <c r="D841" s="37" t="s">
        <v>830</v>
      </c>
      <c r="E841" s="37" t="s">
        <v>831</v>
      </c>
      <c r="F841" s="37">
        <v>3576</v>
      </c>
      <c r="G841" s="37">
        <v>47896</v>
      </c>
      <c r="H841" s="37"/>
    </row>
    <row r="842" spans="2:8">
      <c r="B842" s="36">
        <v>45453</v>
      </c>
      <c r="C842" s="37" t="s">
        <v>800</v>
      </c>
      <c r="D842" s="37" t="s">
        <v>830</v>
      </c>
      <c r="E842" s="37" t="s">
        <v>831</v>
      </c>
      <c r="F842" s="37">
        <v>3627</v>
      </c>
      <c r="G842" s="37">
        <v>25585</v>
      </c>
      <c r="H842" s="37"/>
    </row>
    <row r="843" spans="2:8">
      <c r="B843" s="36">
        <v>45454</v>
      </c>
      <c r="C843" s="37" t="s">
        <v>800</v>
      </c>
      <c r="D843" s="37" t="s">
        <v>830</v>
      </c>
      <c r="E843" s="37" t="s">
        <v>831</v>
      </c>
      <c r="F843" s="37">
        <v>3679</v>
      </c>
      <c r="G843" s="37">
        <v>40801</v>
      </c>
      <c r="H843" s="37"/>
    </row>
    <row r="844" spans="2:8">
      <c r="B844" s="36">
        <v>45455</v>
      </c>
      <c r="C844" s="37" t="s">
        <v>807</v>
      </c>
      <c r="D844" s="37" t="s">
        <v>826</v>
      </c>
      <c r="E844" s="37" t="s">
        <v>832</v>
      </c>
      <c r="F844" s="37">
        <v>1683</v>
      </c>
      <c r="G844" s="37"/>
      <c r="H844" s="37">
        <v>500000</v>
      </c>
    </row>
    <row r="845" spans="2:8">
      <c r="B845" s="36">
        <v>45455</v>
      </c>
      <c r="C845" s="37" t="s">
        <v>800</v>
      </c>
      <c r="D845" s="37" t="s">
        <v>830</v>
      </c>
      <c r="E845" s="37" t="s">
        <v>831</v>
      </c>
      <c r="F845" s="37">
        <v>3738</v>
      </c>
      <c r="G845" s="37">
        <v>26748</v>
      </c>
      <c r="H845" s="37"/>
    </row>
    <row r="846" spans="2:8">
      <c r="B846" s="36">
        <v>45456</v>
      </c>
      <c r="C846" s="37" t="s">
        <v>800</v>
      </c>
      <c r="D846" s="37" t="s">
        <v>830</v>
      </c>
      <c r="E846" s="37" t="s">
        <v>831</v>
      </c>
      <c r="F846" s="37">
        <v>3792</v>
      </c>
      <c r="G846" s="37">
        <v>37958</v>
      </c>
      <c r="H846" s="37"/>
    </row>
    <row r="847" spans="2:8">
      <c r="B847" s="36">
        <v>45457</v>
      </c>
      <c r="C847" s="37" t="s">
        <v>800</v>
      </c>
      <c r="D847" s="37" t="s">
        <v>830</v>
      </c>
      <c r="E847" s="37" t="s">
        <v>831</v>
      </c>
      <c r="F847" s="37">
        <v>3843</v>
      </c>
      <c r="G847" s="37">
        <v>40858</v>
      </c>
      <c r="H847" s="37"/>
    </row>
    <row r="848" spans="2:8">
      <c r="B848" s="36">
        <v>45458</v>
      </c>
      <c r="C848" s="37" t="s">
        <v>800</v>
      </c>
      <c r="D848" s="37" t="s">
        <v>830</v>
      </c>
      <c r="E848" s="37" t="s">
        <v>831</v>
      </c>
      <c r="F848" s="37">
        <v>3897</v>
      </c>
      <c r="G848" s="37">
        <v>39801</v>
      </c>
      <c r="H848" s="37"/>
    </row>
    <row r="849" spans="2:8">
      <c r="B849" s="36">
        <v>45459</v>
      </c>
      <c r="C849" s="37" t="s">
        <v>800</v>
      </c>
      <c r="D849" s="37" t="s">
        <v>830</v>
      </c>
      <c r="E849" s="37" t="s">
        <v>831</v>
      </c>
      <c r="F849" s="37">
        <v>3946</v>
      </c>
      <c r="G849" s="37">
        <v>77741</v>
      </c>
      <c r="H849" s="37"/>
    </row>
    <row r="850" spans="2:8">
      <c r="B850" s="36">
        <v>45460</v>
      </c>
      <c r="C850" s="37" t="s">
        <v>800</v>
      </c>
      <c r="D850" s="37" t="s">
        <v>830</v>
      </c>
      <c r="E850" s="37" t="s">
        <v>831</v>
      </c>
      <c r="F850" s="37">
        <v>3995</v>
      </c>
      <c r="G850" s="37">
        <v>43433</v>
      </c>
      <c r="H850" s="37"/>
    </row>
    <row r="851" spans="2:8">
      <c r="B851" s="36">
        <v>45461</v>
      </c>
      <c r="C851" s="37" t="s">
        <v>800</v>
      </c>
      <c r="D851" s="37" t="s">
        <v>830</v>
      </c>
      <c r="E851" s="37" t="s">
        <v>831</v>
      </c>
      <c r="F851" s="37">
        <v>4065</v>
      </c>
      <c r="G851" s="37">
        <v>19698</v>
      </c>
      <c r="H851" s="37"/>
    </row>
    <row r="852" spans="2:8">
      <c r="B852" s="36">
        <v>45462</v>
      </c>
      <c r="C852" s="37" t="s">
        <v>800</v>
      </c>
      <c r="D852" s="37" t="s">
        <v>830</v>
      </c>
      <c r="E852" s="37" t="s">
        <v>831</v>
      </c>
      <c r="F852" s="37">
        <v>4099</v>
      </c>
      <c r="G852" s="37">
        <v>21289</v>
      </c>
      <c r="H852" s="37"/>
    </row>
    <row r="853" spans="2:8">
      <c r="B853" s="36">
        <v>45463</v>
      </c>
      <c r="C853" s="37" t="s">
        <v>800</v>
      </c>
      <c r="D853" s="37" t="s">
        <v>830</v>
      </c>
      <c r="E853" s="37" t="s">
        <v>831</v>
      </c>
      <c r="F853" s="37">
        <v>4151</v>
      </c>
      <c r="G853" s="37">
        <v>50683</v>
      </c>
      <c r="H853" s="37"/>
    </row>
    <row r="854" spans="2:8">
      <c r="B854" s="36">
        <v>45464</v>
      </c>
      <c r="C854" s="37" t="s">
        <v>800</v>
      </c>
      <c r="D854" s="37" t="s">
        <v>830</v>
      </c>
      <c r="E854" s="37" t="s">
        <v>831</v>
      </c>
      <c r="F854" s="37">
        <v>4201</v>
      </c>
      <c r="G854" s="37">
        <v>28130</v>
      </c>
      <c r="H854" s="37"/>
    </row>
    <row r="855" spans="2:8">
      <c r="B855" s="36">
        <v>45465</v>
      </c>
      <c r="C855" s="37" t="s">
        <v>800</v>
      </c>
      <c r="D855" s="37" t="s">
        <v>830</v>
      </c>
      <c r="E855" s="37" t="s">
        <v>831</v>
      </c>
      <c r="F855" s="37">
        <v>4252</v>
      </c>
      <c r="G855" s="37">
        <v>48194</v>
      </c>
      <c r="H855" s="37"/>
    </row>
    <row r="856" spans="2:8">
      <c r="B856" s="36">
        <v>45466</v>
      </c>
      <c r="C856" s="37" t="s">
        <v>800</v>
      </c>
      <c r="D856" s="37" t="s">
        <v>830</v>
      </c>
      <c r="E856" s="37" t="s">
        <v>831</v>
      </c>
      <c r="F856" s="37">
        <v>4302</v>
      </c>
      <c r="G856" s="37">
        <v>54133</v>
      </c>
      <c r="H856" s="37"/>
    </row>
    <row r="857" spans="2:8">
      <c r="B857" s="36">
        <v>45467</v>
      </c>
      <c r="C857" s="37" t="s">
        <v>800</v>
      </c>
      <c r="D857" s="37" t="s">
        <v>830</v>
      </c>
      <c r="E857" s="37" t="s">
        <v>831</v>
      </c>
      <c r="F857" s="37">
        <v>4352</v>
      </c>
      <c r="G857" s="37">
        <v>28606</v>
      </c>
      <c r="H857" s="37"/>
    </row>
    <row r="858" spans="2:8">
      <c r="B858" s="36">
        <v>45468</v>
      </c>
      <c r="C858" s="37" t="s">
        <v>800</v>
      </c>
      <c r="D858" s="37" t="s">
        <v>830</v>
      </c>
      <c r="E858" s="37" t="s">
        <v>831</v>
      </c>
      <c r="F858" s="37">
        <v>4405</v>
      </c>
      <c r="G858" s="37">
        <v>28824</v>
      </c>
      <c r="H858" s="37"/>
    </row>
    <row r="859" spans="2:8">
      <c r="B859" s="36">
        <v>45469</v>
      </c>
      <c r="C859" s="37" t="s">
        <v>800</v>
      </c>
      <c r="D859" s="37" t="s">
        <v>830</v>
      </c>
      <c r="E859" s="37" t="s">
        <v>831</v>
      </c>
      <c r="F859" s="37">
        <v>4455</v>
      </c>
      <c r="G859" s="37">
        <v>18060</v>
      </c>
      <c r="H859" s="37"/>
    </row>
    <row r="860" spans="2:8">
      <c r="B860" s="36">
        <v>45470</v>
      </c>
      <c r="C860" s="37" t="s">
        <v>800</v>
      </c>
      <c r="D860" s="37" t="s">
        <v>830</v>
      </c>
      <c r="E860" s="37" t="s">
        <v>831</v>
      </c>
      <c r="F860" s="37">
        <v>4508</v>
      </c>
      <c r="G860" s="37">
        <v>31974</v>
      </c>
      <c r="H860" s="37"/>
    </row>
    <row r="861" spans="2:8">
      <c r="B861" s="36">
        <v>45471</v>
      </c>
      <c r="C861" s="37" t="s">
        <v>800</v>
      </c>
      <c r="D861" s="37" t="s">
        <v>830</v>
      </c>
      <c r="E861" s="37" t="s">
        <v>831</v>
      </c>
      <c r="F861" s="37">
        <v>4559</v>
      </c>
      <c r="G861" s="37">
        <v>34838</v>
      </c>
      <c r="H861" s="37"/>
    </row>
    <row r="862" spans="2:8">
      <c r="B862" s="36">
        <v>45472</v>
      </c>
      <c r="C862" s="37" t="s">
        <v>800</v>
      </c>
      <c r="D862" s="37" t="s">
        <v>830</v>
      </c>
      <c r="E862" s="37" t="s">
        <v>831</v>
      </c>
      <c r="F862" s="37">
        <v>4611</v>
      </c>
      <c r="G862" s="37">
        <v>29103</v>
      </c>
      <c r="H862" s="37"/>
    </row>
    <row r="863" spans="2:8">
      <c r="B863" s="36">
        <v>45473</v>
      </c>
      <c r="C863" s="37" t="s">
        <v>800</v>
      </c>
      <c r="D863" s="37" t="s">
        <v>830</v>
      </c>
      <c r="E863" s="37" t="s">
        <v>831</v>
      </c>
      <c r="F863" s="37">
        <v>4659</v>
      </c>
      <c r="G863" s="37">
        <v>57401</v>
      </c>
      <c r="H863" s="37"/>
    </row>
    <row r="864" spans="2:8">
      <c r="B864" s="36">
        <v>45474</v>
      </c>
      <c r="C864" s="37" t="s">
        <v>800</v>
      </c>
      <c r="D864" s="37" t="s">
        <v>830</v>
      </c>
      <c r="E864" s="37" t="s">
        <v>831</v>
      </c>
      <c r="F864" s="37">
        <v>4714</v>
      </c>
      <c r="G864" s="37">
        <v>24310</v>
      </c>
      <c r="H864" s="37"/>
    </row>
    <row r="865" spans="2:8">
      <c r="B865" s="36">
        <v>45475</v>
      </c>
      <c r="C865" s="37" t="s">
        <v>800</v>
      </c>
      <c r="D865" s="37" t="s">
        <v>830</v>
      </c>
      <c r="E865" s="37" t="s">
        <v>831</v>
      </c>
      <c r="F865" s="37">
        <v>4762</v>
      </c>
      <c r="G865" s="37">
        <v>26196</v>
      </c>
      <c r="H865" s="37"/>
    </row>
    <row r="866" spans="2:8">
      <c r="B866" s="36">
        <v>45476</v>
      </c>
      <c r="C866" s="37" t="s">
        <v>807</v>
      </c>
      <c r="D866" s="37" t="s">
        <v>826</v>
      </c>
      <c r="E866" s="37" t="s">
        <v>832</v>
      </c>
      <c r="F866" s="37">
        <v>2133</v>
      </c>
      <c r="G866" s="37"/>
      <c r="H866" s="37">
        <v>300000</v>
      </c>
    </row>
    <row r="867" spans="2:8">
      <c r="B867" s="36">
        <v>45476</v>
      </c>
      <c r="C867" s="37" t="s">
        <v>800</v>
      </c>
      <c r="D867" s="37" t="s">
        <v>830</v>
      </c>
      <c r="E867" s="37" t="s">
        <v>831</v>
      </c>
      <c r="F867" s="37">
        <v>4813</v>
      </c>
      <c r="G867" s="37">
        <v>10696</v>
      </c>
      <c r="H867" s="37"/>
    </row>
    <row r="868" spans="2:8">
      <c r="B868" s="36">
        <v>45477</v>
      </c>
      <c r="C868" s="37" t="s">
        <v>800</v>
      </c>
      <c r="D868" s="37" t="s">
        <v>830</v>
      </c>
      <c r="E868" s="37" t="s">
        <v>831</v>
      </c>
      <c r="F868" s="37">
        <v>4865</v>
      </c>
      <c r="G868" s="37">
        <v>23286</v>
      </c>
      <c r="H868" s="37"/>
    </row>
    <row r="869" spans="2:8">
      <c r="B869" s="36">
        <v>45478</v>
      </c>
      <c r="C869" s="37" t="s">
        <v>800</v>
      </c>
      <c r="D869" s="37" t="s">
        <v>830</v>
      </c>
      <c r="E869" s="37" t="s">
        <v>831</v>
      </c>
      <c r="F869" s="37">
        <v>4914</v>
      </c>
      <c r="G869" s="37">
        <v>19287</v>
      </c>
      <c r="H869" s="37"/>
    </row>
    <row r="870" spans="2:8">
      <c r="B870" s="36">
        <v>45479</v>
      </c>
      <c r="C870" s="37" t="s">
        <v>800</v>
      </c>
      <c r="D870" s="37" t="s">
        <v>830</v>
      </c>
      <c r="E870" s="37" t="s">
        <v>831</v>
      </c>
      <c r="F870" s="37">
        <v>4969</v>
      </c>
      <c r="G870" s="37">
        <v>48330</v>
      </c>
      <c r="H870" s="37"/>
    </row>
    <row r="871" spans="2:8">
      <c r="B871" s="36">
        <v>45480</v>
      </c>
      <c r="C871" s="37" t="s">
        <v>800</v>
      </c>
      <c r="D871" s="37" t="s">
        <v>830</v>
      </c>
      <c r="E871" s="37" t="s">
        <v>831</v>
      </c>
      <c r="F871" s="37">
        <v>5019</v>
      </c>
      <c r="G871" s="37">
        <v>74585</v>
      </c>
      <c r="H871" s="37"/>
    </row>
    <row r="872" spans="2:8">
      <c r="B872" s="36">
        <v>45481</v>
      </c>
      <c r="C872" s="37" t="s">
        <v>800</v>
      </c>
      <c r="D872" s="37" t="s">
        <v>830</v>
      </c>
      <c r="E872" s="37" t="s">
        <v>831</v>
      </c>
      <c r="F872" s="37">
        <v>5071</v>
      </c>
      <c r="G872" s="37">
        <v>46672</v>
      </c>
      <c r="H872" s="37"/>
    </row>
    <row r="873" spans="2:8">
      <c r="B873" s="36">
        <v>45482</v>
      </c>
      <c r="C873" s="37" t="s">
        <v>800</v>
      </c>
      <c r="D873" s="37" t="s">
        <v>830</v>
      </c>
      <c r="E873" s="37" t="s">
        <v>831</v>
      </c>
      <c r="F873" s="37">
        <v>5092</v>
      </c>
      <c r="G873" s="37">
        <v>28176</v>
      </c>
      <c r="H873" s="37"/>
    </row>
    <row r="874" spans="2:8">
      <c r="B874" s="36">
        <v>45483</v>
      </c>
      <c r="C874" s="37" t="s">
        <v>800</v>
      </c>
      <c r="D874" s="37" t="s">
        <v>830</v>
      </c>
      <c r="E874" s="37" t="s">
        <v>831</v>
      </c>
      <c r="F874" s="37">
        <v>5144</v>
      </c>
      <c r="G874" s="37">
        <v>26426</v>
      </c>
      <c r="H874" s="37"/>
    </row>
    <row r="875" spans="2:8">
      <c r="B875" s="36">
        <v>45484</v>
      </c>
      <c r="C875" s="37" t="s">
        <v>800</v>
      </c>
      <c r="D875" s="37" t="s">
        <v>830</v>
      </c>
      <c r="E875" s="37" t="s">
        <v>831</v>
      </c>
      <c r="F875" s="37">
        <v>5226</v>
      </c>
      <c r="G875" s="37">
        <v>32174</v>
      </c>
      <c r="H875" s="37"/>
    </row>
    <row r="876" spans="2:8">
      <c r="B876" s="36">
        <v>45485</v>
      </c>
      <c r="C876" s="37" t="s">
        <v>800</v>
      </c>
      <c r="D876" s="37" t="s">
        <v>830</v>
      </c>
      <c r="E876" s="37" t="s">
        <v>831</v>
      </c>
      <c r="F876" s="37">
        <v>5280</v>
      </c>
      <c r="G876" s="37">
        <v>28891</v>
      </c>
      <c r="H876" s="37"/>
    </row>
    <row r="877" spans="2:8">
      <c r="B877" s="36">
        <v>45486</v>
      </c>
      <c r="C877" s="37" t="s">
        <v>800</v>
      </c>
      <c r="D877" s="37" t="s">
        <v>830</v>
      </c>
      <c r="E877" s="37" t="s">
        <v>831</v>
      </c>
      <c r="F877" s="37">
        <v>5338</v>
      </c>
      <c r="G877" s="37">
        <v>40491</v>
      </c>
      <c r="H877" s="37"/>
    </row>
    <row r="878" spans="2:8">
      <c r="B878" s="36">
        <v>45487</v>
      </c>
      <c r="C878" s="37" t="s">
        <v>800</v>
      </c>
      <c r="D878" s="37" t="s">
        <v>830</v>
      </c>
      <c r="E878" s="37" t="s">
        <v>831</v>
      </c>
      <c r="F878" s="37">
        <v>5387</v>
      </c>
      <c r="G878" s="37">
        <v>58835</v>
      </c>
      <c r="H878" s="37"/>
    </row>
    <row r="879" spans="2:8">
      <c r="B879" s="36">
        <v>45488</v>
      </c>
      <c r="C879" s="37" t="s">
        <v>807</v>
      </c>
      <c r="D879" s="37" t="s">
        <v>826</v>
      </c>
      <c r="E879" s="37" t="s">
        <v>832</v>
      </c>
      <c r="F879" s="37">
        <v>2387</v>
      </c>
      <c r="G879" s="37"/>
      <c r="H879" s="37">
        <v>500000</v>
      </c>
    </row>
    <row r="880" spans="2:8">
      <c r="B880" s="36">
        <v>45488</v>
      </c>
      <c r="C880" s="37" t="s">
        <v>800</v>
      </c>
      <c r="D880" s="37" t="s">
        <v>830</v>
      </c>
      <c r="E880" s="37" t="s">
        <v>831</v>
      </c>
      <c r="F880" s="37">
        <v>5441</v>
      </c>
      <c r="G880" s="37">
        <v>49676</v>
      </c>
      <c r="H880" s="37"/>
    </row>
    <row r="881" spans="2:8">
      <c r="B881" s="36">
        <v>45489</v>
      </c>
      <c r="C881" s="37" t="s">
        <v>800</v>
      </c>
      <c r="D881" s="37" t="s">
        <v>830</v>
      </c>
      <c r="E881" s="37" t="s">
        <v>831</v>
      </c>
      <c r="F881" s="37">
        <v>5491</v>
      </c>
      <c r="G881" s="37">
        <v>42771</v>
      </c>
      <c r="H881" s="37"/>
    </row>
    <row r="882" spans="2:8">
      <c r="B882" s="36">
        <v>45490</v>
      </c>
      <c r="C882" s="37" t="s">
        <v>800</v>
      </c>
      <c r="D882" s="37" t="s">
        <v>830</v>
      </c>
      <c r="E882" s="37" t="s">
        <v>831</v>
      </c>
      <c r="F882" s="37">
        <v>5552</v>
      </c>
      <c r="G882" s="37">
        <v>33154</v>
      </c>
      <c r="H882" s="37"/>
    </row>
    <row r="883" spans="2:8">
      <c r="B883" s="36">
        <v>45491</v>
      </c>
      <c r="C883" s="37" t="s">
        <v>800</v>
      </c>
      <c r="D883" s="37" t="s">
        <v>830</v>
      </c>
      <c r="E883" s="37" t="s">
        <v>831</v>
      </c>
      <c r="F883" s="37">
        <v>5604</v>
      </c>
      <c r="G883" s="37">
        <v>34613</v>
      </c>
      <c r="H883" s="37"/>
    </row>
    <row r="884" spans="2:8">
      <c r="B884" s="36">
        <v>45492</v>
      </c>
      <c r="C884" s="37" t="s">
        <v>800</v>
      </c>
      <c r="D884" s="37" t="s">
        <v>830</v>
      </c>
      <c r="E884" s="37" t="s">
        <v>831</v>
      </c>
      <c r="F884" s="37">
        <v>5653</v>
      </c>
      <c r="G884" s="37">
        <v>30954</v>
      </c>
      <c r="H884" s="37"/>
    </row>
    <row r="885" spans="2:8">
      <c r="B885" s="36">
        <v>45493</v>
      </c>
      <c r="C885" s="37" t="s">
        <v>800</v>
      </c>
      <c r="D885" s="37" t="s">
        <v>830</v>
      </c>
      <c r="E885" s="37" t="s">
        <v>831</v>
      </c>
      <c r="F885" s="37">
        <v>5705</v>
      </c>
      <c r="G885" s="37">
        <v>46076</v>
      </c>
      <c r="H885" s="37"/>
    </row>
    <row r="886" spans="2:8">
      <c r="B886" s="36">
        <v>45494</v>
      </c>
      <c r="C886" s="37" t="s">
        <v>800</v>
      </c>
      <c r="D886" s="37" t="s">
        <v>830</v>
      </c>
      <c r="E886" s="37" t="s">
        <v>831</v>
      </c>
      <c r="F886" s="37">
        <v>5755</v>
      </c>
      <c r="G886" s="37">
        <v>71892</v>
      </c>
      <c r="H886" s="37"/>
    </row>
    <row r="887" spans="2:8">
      <c r="B887" s="36">
        <v>45495</v>
      </c>
      <c r="C887" s="37" t="s">
        <v>807</v>
      </c>
      <c r="D887" s="37" t="s">
        <v>826</v>
      </c>
      <c r="E887" s="37" t="s">
        <v>832</v>
      </c>
      <c r="F887" s="37">
        <v>2536</v>
      </c>
      <c r="G887" s="37"/>
      <c r="H887" s="37">
        <v>350000</v>
      </c>
    </row>
    <row r="888" spans="2:8">
      <c r="B888" s="36">
        <v>45495</v>
      </c>
      <c r="C888" s="37" t="s">
        <v>800</v>
      </c>
      <c r="D888" s="37" t="s">
        <v>830</v>
      </c>
      <c r="E888" s="37" t="s">
        <v>831</v>
      </c>
      <c r="F888" s="37">
        <v>5810</v>
      </c>
      <c r="G888" s="37">
        <v>43270</v>
      </c>
      <c r="H888" s="37"/>
    </row>
    <row r="889" spans="2:8">
      <c r="B889" s="36">
        <v>45496</v>
      </c>
      <c r="C889" s="37" t="s">
        <v>800</v>
      </c>
      <c r="D889" s="37" t="s">
        <v>830</v>
      </c>
      <c r="E889" s="37" t="s">
        <v>831</v>
      </c>
      <c r="F889" s="37">
        <v>5861</v>
      </c>
      <c r="G889" s="37">
        <v>25184</v>
      </c>
      <c r="H889" s="37"/>
    </row>
    <row r="890" spans="2:8">
      <c r="B890" s="36">
        <v>45497</v>
      </c>
      <c r="C890" s="37" t="s">
        <v>800</v>
      </c>
      <c r="D890" s="37" t="s">
        <v>830</v>
      </c>
      <c r="E890" s="37" t="s">
        <v>831</v>
      </c>
      <c r="F890" s="37">
        <v>5913</v>
      </c>
      <c r="G890" s="37">
        <v>14774</v>
      </c>
      <c r="H890" s="37"/>
    </row>
    <row r="891" spans="2:8">
      <c r="B891" s="36">
        <v>45498</v>
      </c>
      <c r="C891" s="37" t="s">
        <v>800</v>
      </c>
      <c r="D891" s="37" t="s">
        <v>830</v>
      </c>
      <c r="E891" s="37" t="s">
        <v>831</v>
      </c>
      <c r="F891" s="37">
        <v>5965</v>
      </c>
      <c r="G891" s="37">
        <v>27783</v>
      </c>
      <c r="H891" s="37"/>
    </row>
    <row r="892" spans="2:8">
      <c r="B892" s="36">
        <v>45499</v>
      </c>
      <c r="C892" s="37" t="s">
        <v>800</v>
      </c>
      <c r="D892" s="37" t="s">
        <v>830</v>
      </c>
      <c r="E892" s="37" t="s">
        <v>831</v>
      </c>
      <c r="F892" s="37">
        <v>6019</v>
      </c>
      <c r="G892" s="37">
        <v>25166</v>
      </c>
      <c r="H892" s="37"/>
    </row>
    <row r="893" spans="2:8">
      <c r="B893" s="36">
        <v>45500</v>
      </c>
      <c r="C893" s="37" t="s">
        <v>800</v>
      </c>
      <c r="D893" s="37" t="s">
        <v>830</v>
      </c>
      <c r="E893" s="37" t="s">
        <v>831</v>
      </c>
      <c r="F893" s="37">
        <v>6069</v>
      </c>
      <c r="G893" s="37">
        <v>56117</v>
      </c>
      <c r="H893" s="37"/>
    </row>
    <row r="894" spans="2:8">
      <c r="B894" s="36">
        <v>45501</v>
      </c>
      <c r="C894" s="37" t="s">
        <v>800</v>
      </c>
      <c r="D894" s="37" t="s">
        <v>830</v>
      </c>
      <c r="E894" s="37" t="s">
        <v>831</v>
      </c>
      <c r="F894" s="37">
        <v>6119</v>
      </c>
      <c r="G894" s="37">
        <v>41775</v>
      </c>
      <c r="H894" s="37"/>
    </row>
    <row r="895" spans="2:8">
      <c r="B895" s="36">
        <v>45502</v>
      </c>
      <c r="C895" s="37" t="s">
        <v>800</v>
      </c>
      <c r="D895" s="37" t="s">
        <v>830</v>
      </c>
      <c r="E895" s="37" t="s">
        <v>831</v>
      </c>
      <c r="F895" s="37">
        <v>6170</v>
      </c>
      <c r="G895" s="37">
        <v>25201</v>
      </c>
      <c r="H895" s="37"/>
    </row>
    <row r="896" spans="2:8">
      <c r="B896" s="36">
        <v>45503</v>
      </c>
      <c r="C896" s="37" t="s">
        <v>800</v>
      </c>
      <c r="D896" s="37" t="s">
        <v>830</v>
      </c>
      <c r="E896" s="37" t="s">
        <v>831</v>
      </c>
      <c r="F896" s="37">
        <v>6224</v>
      </c>
      <c r="G896" s="37">
        <v>47909</v>
      </c>
      <c r="H896" s="37"/>
    </row>
    <row r="897" spans="2:8">
      <c r="B897" s="36">
        <v>45504</v>
      </c>
      <c r="C897" s="37" t="s">
        <v>800</v>
      </c>
      <c r="D897" s="37" t="s">
        <v>830</v>
      </c>
      <c r="E897" s="37" t="s">
        <v>831</v>
      </c>
      <c r="F897" s="37">
        <v>6272</v>
      </c>
      <c r="G897" s="37">
        <v>36226</v>
      </c>
      <c r="H897" s="37"/>
    </row>
    <row r="898" spans="2:8">
      <c r="B898" s="36">
        <v>45505</v>
      </c>
      <c r="C898" s="37" t="s">
        <v>807</v>
      </c>
      <c r="D898" s="37" t="s">
        <v>826</v>
      </c>
      <c r="E898" s="37" t="s">
        <v>832</v>
      </c>
      <c r="F898" s="37">
        <v>2781</v>
      </c>
      <c r="G898" s="37"/>
      <c r="H898" s="37">
        <v>150000</v>
      </c>
    </row>
    <row r="899" spans="2:8">
      <c r="B899" s="36">
        <v>45505</v>
      </c>
      <c r="C899" s="37" t="s">
        <v>800</v>
      </c>
      <c r="D899" s="37" t="s">
        <v>830</v>
      </c>
      <c r="E899" s="37" t="s">
        <v>831</v>
      </c>
      <c r="F899" s="37">
        <v>6325</v>
      </c>
      <c r="G899" s="37">
        <v>44414</v>
      </c>
      <c r="H899" s="37"/>
    </row>
    <row r="900" spans="2:8">
      <c r="B900" s="36">
        <v>45506</v>
      </c>
      <c r="C900" s="37" t="s">
        <v>800</v>
      </c>
      <c r="D900" s="37" t="s">
        <v>830</v>
      </c>
      <c r="E900" s="37" t="s">
        <v>831</v>
      </c>
      <c r="F900" s="37">
        <v>6377</v>
      </c>
      <c r="G900" s="37">
        <v>46610</v>
      </c>
      <c r="H900" s="37"/>
    </row>
    <row r="901" spans="2:8">
      <c r="B901" s="36">
        <v>45507</v>
      </c>
      <c r="C901" s="37" t="s">
        <v>800</v>
      </c>
      <c r="D901" s="37" t="s">
        <v>830</v>
      </c>
      <c r="E901" s="37" t="s">
        <v>831</v>
      </c>
      <c r="F901" s="37">
        <v>6430</v>
      </c>
      <c r="G901" s="37">
        <v>84110</v>
      </c>
      <c r="H901" s="37"/>
    </row>
    <row r="902" spans="2:8">
      <c r="B902" s="36">
        <v>45508</v>
      </c>
      <c r="C902" s="37" t="s">
        <v>800</v>
      </c>
      <c r="D902" s="37" t="s">
        <v>830</v>
      </c>
      <c r="E902" s="37" t="s">
        <v>831</v>
      </c>
      <c r="F902" s="37">
        <v>6480</v>
      </c>
      <c r="G902" s="37">
        <v>82844</v>
      </c>
      <c r="H902" s="37"/>
    </row>
    <row r="903" spans="2:8">
      <c r="B903" s="36">
        <v>45509</v>
      </c>
      <c r="C903" s="37" t="s">
        <v>807</v>
      </c>
      <c r="D903" s="37" t="s">
        <v>826</v>
      </c>
      <c r="E903" s="37" t="s">
        <v>832</v>
      </c>
      <c r="F903" s="37">
        <v>2833</v>
      </c>
      <c r="G903" s="37"/>
      <c r="H903" s="37">
        <v>445000</v>
      </c>
    </row>
    <row r="904" spans="2:8">
      <c r="B904" s="36">
        <v>45509</v>
      </c>
      <c r="C904" s="37" t="s">
        <v>800</v>
      </c>
      <c r="D904" s="37" t="s">
        <v>830</v>
      </c>
      <c r="E904" s="37" t="s">
        <v>831</v>
      </c>
      <c r="F904" s="37">
        <v>6530</v>
      </c>
      <c r="G904" s="37">
        <v>22677</v>
      </c>
      <c r="H904" s="37"/>
    </row>
    <row r="905" spans="2:8">
      <c r="B905" s="36">
        <v>45510</v>
      </c>
      <c r="C905" s="37" t="s">
        <v>800</v>
      </c>
      <c r="D905" s="37" t="s">
        <v>830</v>
      </c>
      <c r="E905" s="37" t="s">
        <v>831</v>
      </c>
      <c r="F905" s="37">
        <v>6583</v>
      </c>
      <c r="G905" s="37">
        <v>40606</v>
      </c>
      <c r="H905" s="37"/>
    </row>
    <row r="906" spans="2:8">
      <c r="B906" s="36">
        <v>45511</v>
      </c>
      <c r="C906" s="37" t="s">
        <v>800</v>
      </c>
      <c r="D906" s="37" t="s">
        <v>830</v>
      </c>
      <c r="E906" s="37" t="s">
        <v>831</v>
      </c>
      <c r="F906" s="37">
        <v>6632</v>
      </c>
      <c r="G906" s="37">
        <v>56564</v>
      </c>
      <c r="H906" s="37"/>
    </row>
    <row r="907" spans="2:8">
      <c r="B907" s="36">
        <v>45512</v>
      </c>
      <c r="C907" s="37" t="s">
        <v>800</v>
      </c>
      <c r="D907" s="37" t="s">
        <v>830</v>
      </c>
      <c r="E907" s="37" t="s">
        <v>831</v>
      </c>
      <c r="F907" s="37">
        <v>6684</v>
      </c>
      <c r="G907" s="37">
        <v>23057</v>
      </c>
      <c r="H907" s="37"/>
    </row>
    <row r="908" spans="2:8">
      <c r="B908" s="36">
        <v>45513</v>
      </c>
      <c r="C908" s="37" t="s">
        <v>800</v>
      </c>
      <c r="D908" s="37" t="s">
        <v>830</v>
      </c>
      <c r="E908" s="37" t="s">
        <v>831</v>
      </c>
      <c r="F908" s="37">
        <v>6721</v>
      </c>
      <c r="G908" s="37">
        <v>33564</v>
      </c>
      <c r="H908" s="37"/>
    </row>
    <row r="909" spans="2:8">
      <c r="B909" s="36">
        <v>45514</v>
      </c>
      <c r="C909" s="37" t="s">
        <v>800</v>
      </c>
      <c r="D909" s="37" t="s">
        <v>830</v>
      </c>
      <c r="E909" s="37" t="s">
        <v>831</v>
      </c>
      <c r="F909" s="37">
        <v>6791</v>
      </c>
      <c r="G909" s="37">
        <v>41799</v>
      </c>
      <c r="H909" s="37"/>
    </row>
    <row r="910" spans="2:8">
      <c r="B910" s="36">
        <v>45515</v>
      </c>
      <c r="C910" s="37" t="s">
        <v>800</v>
      </c>
      <c r="D910" s="37" t="s">
        <v>830</v>
      </c>
      <c r="E910" s="37" t="s">
        <v>831</v>
      </c>
      <c r="F910" s="37">
        <v>6840</v>
      </c>
      <c r="G910" s="37">
        <v>34984</v>
      </c>
      <c r="H910" s="37"/>
    </row>
    <row r="911" spans="2:8">
      <c r="B911" s="36">
        <v>45516</v>
      </c>
      <c r="C911" s="37" t="s">
        <v>807</v>
      </c>
      <c r="D911" s="37" t="s">
        <v>826</v>
      </c>
      <c r="E911" s="37" t="s">
        <v>832</v>
      </c>
      <c r="F911" s="37">
        <v>3012</v>
      </c>
      <c r="G911" s="37"/>
      <c r="H911" s="37">
        <v>300000</v>
      </c>
    </row>
    <row r="912" spans="2:8">
      <c r="B912" s="36">
        <v>45516</v>
      </c>
      <c r="C912" s="37" t="s">
        <v>800</v>
      </c>
      <c r="D912" s="37" t="s">
        <v>830</v>
      </c>
      <c r="E912" s="37" t="s">
        <v>831</v>
      </c>
      <c r="F912" s="37">
        <v>6892</v>
      </c>
      <c r="G912" s="37">
        <v>43777</v>
      </c>
      <c r="H912" s="37"/>
    </row>
    <row r="913" spans="2:8">
      <c r="B913" s="36">
        <v>45517</v>
      </c>
      <c r="C913" s="37" t="s">
        <v>800</v>
      </c>
      <c r="D913" s="37" t="s">
        <v>830</v>
      </c>
      <c r="E913" s="37" t="s">
        <v>831</v>
      </c>
      <c r="F913" s="37">
        <v>6943</v>
      </c>
      <c r="G913" s="37">
        <v>27420</v>
      </c>
      <c r="H913" s="37"/>
    </row>
    <row r="914" spans="2:8">
      <c r="B914" s="36">
        <v>45518</v>
      </c>
      <c r="C914" s="37" t="s">
        <v>800</v>
      </c>
      <c r="D914" s="37" t="s">
        <v>830</v>
      </c>
      <c r="E914" s="37" t="s">
        <v>831</v>
      </c>
      <c r="F914" s="37">
        <v>6999</v>
      </c>
      <c r="G914" s="37">
        <v>29560</v>
      </c>
      <c r="H914" s="37"/>
    </row>
    <row r="915" spans="2:8">
      <c r="B915" s="36">
        <v>45519</v>
      </c>
      <c r="C915" s="37" t="s">
        <v>800</v>
      </c>
      <c r="D915" s="37" t="s">
        <v>830</v>
      </c>
      <c r="E915" s="37" t="s">
        <v>831</v>
      </c>
      <c r="F915" s="37">
        <v>7049</v>
      </c>
      <c r="G915" s="37">
        <v>32274</v>
      </c>
      <c r="H915" s="37"/>
    </row>
    <row r="916" spans="2:8">
      <c r="B916" s="36">
        <v>45520</v>
      </c>
      <c r="C916" s="37" t="s">
        <v>800</v>
      </c>
      <c r="D916" s="37" t="s">
        <v>830</v>
      </c>
      <c r="E916" s="37" t="s">
        <v>831</v>
      </c>
      <c r="F916" s="37">
        <v>7103</v>
      </c>
      <c r="G916" s="37">
        <v>33887</v>
      </c>
      <c r="H916" s="37"/>
    </row>
    <row r="917" spans="2:8">
      <c r="B917" s="36">
        <v>45521</v>
      </c>
      <c r="C917" s="37" t="s">
        <v>800</v>
      </c>
      <c r="D917" s="37" t="s">
        <v>830</v>
      </c>
      <c r="E917" s="37" t="s">
        <v>831</v>
      </c>
      <c r="F917" s="37">
        <v>7159</v>
      </c>
      <c r="G917" s="37">
        <v>31622</v>
      </c>
      <c r="H917" s="37"/>
    </row>
    <row r="918" spans="2:8">
      <c r="B918" s="36">
        <v>45522</v>
      </c>
      <c r="C918" s="37" t="s">
        <v>800</v>
      </c>
      <c r="D918" s="37" t="s">
        <v>830</v>
      </c>
      <c r="E918" s="37" t="s">
        <v>831</v>
      </c>
      <c r="F918" s="37">
        <v>7231</v>
      </c>
      <c r="G918" s="37">
        <v>45035</v>
      </c>
      <c r="H918" s="37"/>
    </row>
    <row r="919" spans="2:8">
      <c r="B919" s="36">
        <v>45524</v>
      </c>
      <c r="C919" s="37" t="s">
        <v>800</v>
      </c>
      <c r="D919" s="37" t="s">
        <v>830</v>
      </c>
      <c r="E919" s="37" t="s">
        <v>831</v>
      </c>
      <c r="F919" s="37">
        <v>7341</v>
      </c>
      <c r="G919" s="37">
        <v>26649</v>
      </c>
      <c r="H919" s="37"/>
    </row>
    <row r="920" spans="2:8">
      <c r="B920" s="36">
        <v>45525</v>
      </c>
      <c r="C920" s="37" t="s">
        <v>807</v>
      </c>
      <c r="D920" s="37" t="s">
        <v>826</v>
      </c>
      <c r="E920" s="37" t="s">
        <v>832</v>
      </c>
      <c r="F920" s="37">
        <v>3242</v>
      </c>
      <c r="G920" s="37"/>
      <c r="H920" s="37">
        <v>440000</v>
      </c>
    </row>
    <row r="921" spans="2:8">
      <c r="B921" s="36">
        <v>45525</v>
      </c>
      <c r="C921" s="37" t="s">
        <v>800</v>
      </c>
      <c r="D921" s="37" t="s">
        <v>830</v>
      </c>
      <c r="E921" s="37" t="s">
        <v>831</v>
      </c>
      <c r="F921" s="37">
        <v>7395</v>
      </c>
      <c r="G921" s="37">
        <v>36530</v>
      </c>
      <c r="H921" s="37"/>
    </row>
    <row r="922" spans="2:8">
      <c r="B922" s="36">
        <v>45526</v>
      </c>
      <c r="C922" s="37" t="s">
        <v>800</v>
      </c>
      <c r="D922" s="37" t="s">
        <v>830</v>
      </c>
      <c r="E922" s="37" t="s">
        <v>831</v>
      </c>
      <c r="F922" s="37">
        <v>7449</v>
      </c>
      <c r="G922" s="37">
        <v>24745</v>
      </c>
      <c r="H922" s="37"/>
    </row>
    <row r="923" spans="2:8">
      <c r="B923" s="36">
        <v>45528</v>
      </c>
      <c r="C923" s="37" t="s">
        <v>800</v>
      </c>
      <c r="D923" s="37" t="s">
        <v>830</v>
      </c>
      <c r="E923" s="37" t="s">
        <v>831</v>
      </c>
      <c r="F923" s="37">
        <v>7557</v>
      </c>
      <c r="G923" s="37">
        <v>41244</v>
      </c>
      <c r="H923" s="37"/>
    </row>
    <row r="924" spans="2:8">
      <c r="B924" s="36">
        <v>45529</v>
      </c>
      <c r="C924" s="37" t="s">
        <v>800</v>
      </c>
      <c r="D924" s="37" t="s">
        <v>830</v>
      </c>
      <c r="E924" s="37" t="s">
        <v>831</v>
      </c>
      <c r="F924" s="37">
        <v>7611</v>
      </c>
      <c r="G924" s="37">
        <v>36591</v>
      </c>
      <c r="H924" s="37"/>
    </row>
    <row r="925" spans="2:8">
      <c r="B925" s="36">
        <v>45530</v>
      </c>
      <c r="C925" s="37" t="s">
        <v>800</v>
      </c>
      <c r="D925" s="37" t="s">
        <v>830</v>
      </c>
      <c r="E925" s="37" t="s">
        <v>831</v>
      </c>
      <c r="F925" s="37">
        <v>7665</v>
      </c>
      <c r="G925" s="37">
        <v>35080</v>
      </c>
      <c r="H925" s="37"/>
    </row>
    <row r="926" spans="2:8">
      <c r="B926" s="36">
        <v>45532</v>
      </c>
      <c r="C926" s="37" t="s">
        <v>800</v>
      </c>
      <c r="D926" s="37" t="s">
        <v>830</v>
      </c>
      <c r="E926" s="37" t="s">
        <v>831</v>
      </c>
      <c r="F926" s="37">
        <v>7721</v>
      </c>
      <c r="G926" s="37">
        <v>40216</v>
      </c>
      <c r="H926" s="37"/>
    </row>
    <row r="927" spans="2:8">
      <c r="B927" s="36">
        <v>45533</v>
      </c>
      <c r="C927" s="37" t="s">
        <v>800</v>
      </c>
      <c r="D927" s="37" t="s">
        <v>830</v>
      </c>
      <c r="E927" s="37" t="s">
        <v>831</v>
      </c>
      <c r="F927" s="37">
        <v>7778</v>
      </c>
      <c r="G927" s="37">
        <v>26588</v>
      </c>
      <c r="H927" s="37"/>
    </row>
    <row r="928" spans="2:8">
      <c r="B928" s="36">
        <v>45534</v>
      </c>
      <c r="C928" s="37" t="s">
        <v>800</v>
      </c>
      <c r="D928" s="37" t="s">
        <v>830</v>
      </c>
      <c r="E928" s="37" t="s">
        <v>831</v>
      </c>
      <c r="F928" s="37">
        <v>7885</v>
      </c>
      <c r="G928" s="37">
        <v>39253</v>
      </c>
      <c r="H928" s="37"/>
    </row>
    <row r="929" spans="2:8">
      <c r="B929" s="36">
        <v>45535</v>
      </c>
      <c r="C929" s="37" t="s">
        <v>800</v>
      </c>
      <c r="D929" s="37" t="s">
        <v>830</v>
      </c>
      <c r="E929" s="37" t="s">
        <v>831</v>
      </c>
      <c r="F929" s="37">
        <v>7937</v>
      </c>
      <c r="G929" s="37">
        <v>29074</v>
      </c>
      <c r="H929" s="37"/>
    </row>
    <row r="930" spans="2:8">
      <c r="B930" s="36">
        <v>45536</v>
      </c>
      <c r="C930" s="37" t="s">
        <v>800</v>
      </c>
      <c r="D930" s="37" t="s">
        <v>830</v>
      </c>
      <c r="E930" s="37" t="s">
        <v>831</v>
      </c>
      <c r="F930" s="37">
        <v>7989</v>
      </c>
      <c r="G930" s="37">
        <v>50503</v>
      </c>
      <c r="H930" s="37"/>
    </row>
    <row r="931" spans="2:8">
      <c r="B931" s="36">
        <v>45537</v>
      </c>
      <c r="C931" s="37" t="s">
        <v>800</v>
      </c>
      <c r="D931" s="37" t="s">
        <v>830</v>
      </c>
      <c r="E931" s="37" t="s">
        <v>831</v>
      </c>
      <c r="F931" s="37">
        <v>8029</v>
      </c>
      <c r="G931" s="37">
        <v>16918</v>
      </c>
      <c r="H931" s="37"/>
    </row>
    <row r="932" spans="2:8">
      <c r="B932" s="36">
        <v>45538</v>
      </c>
      <c r="C932" s="37" t="s">
        <v>800</v>
      </c>
      <c r="D932" s="37" t="s">
        <v>830</v>
      </c>
      <c r="E932" s="37" t="s">
        <v>831</v>
      </c>
      <c r="F932" s="37">
        <v>8082</v>
      </c>
      <c r="G932" s="37">
        <v>15698</v>
      </c>
      <c r="H932" s="37"/>
    </row>
    <row r="933" spans="2:8">
      <c r="B933" s="36">
        <v>45539</v>
      </c>
      <c r="C933" s="37" t="s">
        <v>800</v>
      </c>
      <c r="D933" s="37" t="s">
        <v>830</v>
      </c>
      <c r="E933" s="37" t="s">
        <v>831</v>
      </c>
      <c r="F933" s="37">
        <v>8137</v>
      </c>
      <c r="G933" s="37">
        <v>50982</v>
      </c>
      <c r="H933" s="37"/>
    </row>
    <row r="934" spans="2:8">
      <c r="B934" s="36">
        <v>45540</v>
      </c>
      <c r="C934" s="37" t="s">
        <v>800</v>
      </c>
      <c r="D934" s="37" t="s">
        <v>830</v>
      </c>
      <c r="E934" s="37" t="s">
        <v>831</v>
      </c>
      <c r="F934" s="37">
        <v>8208</v>
      </c>
      <c r="G934" s="37">
        <v>32523</v>
      </c>
      <c r="H934" s="37"/>
    </row>
    <row r="935" spans="2:8">
      <c r="B935" s="36">
        <v>45541</v>
      </c>
      <c r="C935" s="37" t="s">
        <v>800</v>
      </c>
      <c r="D935" s="37" t="s">
        <v>830</v>
      </c>
      <c r="E935" s="37" t="s">
        <v>831</v>
      </c>
      <c r="F935" s="37">
        <v>8262</v>
      </c>
      <c r="G935" s="37">
        <v>47780</v>
      </c>
      <c r="H935" s="37"/>
    </row>
    <row r="936" spans="2:8">
      <c r="B936" s="36">
        <v>45542</v>
      </c>
      <c r="C936" s="37" t="s">
        <v>800</v>
      </c>
      <c r="D936" s="37" t="s">
        <v>830</v>
      </c>
      <c r="E936" s="37" t="s">
        <v>831</v>
      </c>
      <c r="F936" s="37">
        <v>8316</v>
      </c>
      <c r="G936" s="37">
        <v>45021</v>
      </c>
      <c r="H936" s="37"/>
    </row>
    <row r="937" spans="2:8">
      <c r="B937" s="36">
        <v>45543</v>
      </c>
      <c r="C937" s="37" t="s">
        <v>800</v>
      </c>
      <c r="D937" s="37" t="s">
        <v>830</v>
      </c>
      <c r="E937" s="37" t="s">
        <v>831</v>
      </c>
      <c r="F937" s="37">
        <v>8371</v>
      </c>
      <c r="G937" s="37">
        <v>63643</v>
      </c>
      <c r="H937" s="37"/>
    </row>
    <row r="938" spans="2:8">
      <c r="B938" s="36">
        <v>45544</v>
      </c>
      <c r="C938" s="37" t="s">
        <v>800</v>
      </c>
      <c r="D938" s="37" t="s">
        <v>830</v>
      </c>
      <c r="E938" s="37" t="s">
        <v>831</v>
      </c>
      <c r="F938" s="37">
        <v>8425</v>
      </c>
      <c r="G938" s="37">
        <v>47159</v>
      </c>
      <c r="H938" s="37"/>
    </row>
    <row r="939" spans="2:8">
      <c r="B939" s="36">
        <v>45545</v>
      </c>
      <c r="C939" s="37" t="s">
        <v>800</v>
      </c>
      <c r="D939" s="37" t="s">
        <v>830</v>
      </c>
      <c r="E939" s="37" t="s">
        <v>831</v>
      </c>
      <c r="F939" s="37">
        <v>8478</v>
      </c>
      <c r="G939" s="37">
        <v>20713</v>
      </c>
      <c r="H939" s="37"/>
    </row>
    <row r="940" spans="2:8">
      <c r="B940" s="36">
        <v>45546</v>
      </c>
      <c r="C940" s="37" t="s">
        <v>800</v>
      </c>
      <c r="D940" s="37" t="s">
        <v>830</v>
      </c>
      <c r="E940" s="37" t="s">
        <v>831</v>
      </c>
      <c r="F940" s="37">
        <v>8515</v>
      </c>
      <c r="G940" s="37">
        <v>34178</v>
      </c>
      <c r="H940" s="37"/>
    </row>
    <row r="941" spans="2:8">
      <c r="B941" s="36">
        <v>45547</v>
      </c>
      <c r="C941" s="37" t="s">
        <v>800</v>
      </c>
      <c r="D941" s="37" t="s">
        <v>830</v>
      </c>
      <c r="E941" s="37" t="s">
        <v>831</v>
      </c>
      <c r="F941" s="37">
        <v>8568</v>
      </c>
      <c r="G941" s="37">
        <v>44661</v>
      </c>
      <c r="H941" s="37"/>
    </row>
    <row r="942" spans="2:8">
      <c r="B942" s="36">
        <v>45548</v>
      </c>
      <c r="C942" s="37" t="s">
        <v>800</v>
      </c>
      <c r="D942" s="37" t="s">
        <v>830</v>
      </c>
      <c r="E942" s="37" t="s">
        <v>831</v>
      </c>
      <c r="F942" s="37">
        <v>8622</v>
      </c>
      <c r="G942" s="37">
        <v>42510</v>
      </c>
      <c r="H942" s="37"/>
    </row>
    <row r="943" spans="2:8">
      <c r="B943" s="36">
        <v>45549</v>
      </c>
      <c r="C943" s="37" t="s">
        <v>800</v>
      </c>
      <c r="D943" s="37" t="s">
        <v>830</v>
      </c>
      <c r="E943" s="37" t="s">
        <v>831</v>
      </c>
      <c r="F943" s="37">
        <v>8676</v>
      </c>
      <c r="G943" s="37">
        <v>64802</v>
      </c>
      <c r="H943" s="37"/>
    </row>
    <row r="944" spans="2:8">
      <c r="B944" s="36">
        <v>45550</v>
      </c>
      <c r="C944" s="37" t="s">
        <v>800</v>
      </c>
      <c r="D944" s="37" t="s">
        <v>830</v>
      </c>
      <c r="E944" s="37" t="s">
        <v>831</v>
      </c>
      <c r="F944" s="37">
        <v>8730</v>
      </c>
      <c r="G944" s="37">
        <v>60771</v>
      </c>
      <c r="H944" s="37"/>
    </row>
    <row r="945" spans="2:8">
      <c r="B945" s="36">
        <v>45551</v>
      </c>
      <c r="C945" s="37" t="s">
        <v>800</v>
      </c>
      <c r="D945" s="37" t="s">
        <v>830</v>
      </c>
      <c r="E945" s="37" t="s">
        <v>831</v>
      </c>
      <c r="F945" s="37">
        <v>8782</v>
      </c>
      <c r="G945" s="37">
        <v>36713</v>
      </c>
      <c r="H945" s="37"/>
    </row>
    <row r="946" spans="2:8">
      <c r="B946" s="36">
        <v>45551</v>
      </c>
      <c r="C946" s="37" t="s">
        <v>807</v>
      </c>
      <c r="D946" s="37" t="s">
        <v>826</v>
      </c>
      <c r="E946" s="37" t="s">
        <v>832</v>
      </c>
      <c r="F946" s="37">
        <v>3856</v>
      </c>
      <c r="G946" s="37"/>
      <c r="H946" s="37">
        <v>200000</v>
      </c>
    </row>
    <row r="947" spans="2:8">
      <c r="B947" s="36">
        <v>45552</v>
      </c>
      <c r="C947" s="37" t="s">
        <v>800</v>
      </c>
      <c r="D947" s="37" t="s">
        <v>830</v>
      </c>
      <c r="E947" s="37" t="s">
        <v>831</v>
      </c>
      <c r="F947" s="37">
        <v>8859</v>
      </c>
      <c r="G947" s="37">
        <v>20981</v>
      </c>
      <c r="H947" s="37"/>
    </row>
    <row r="948" spans="2:8">
      <c r="B948" s="36">
        <v>45553</v>
      </c>
      <c r="C948" s="37" t="s">
        <v>807</v>
      </c>
      <c r="D948" s="37" t="s">
        <v>826</v>
      </c>
      <c r="E948" s="37" t="s">
        <v>832</v>
      </c>
      <c r="F948" s="37">
        <v>3930</v>
      </c>
      <c r="G948" s="37"/>
      <c r="H948" s="37">
        <v>200000</v>
      </c>
    </row>
    <row r="949" spans="2:8">
      <c r="B949" s="36">
        <v>45553</v>
      </c>
      <c r="C949" s="37" t="s">
        <v>800</v>
      </c>
      <c r="D949" s="37" t="s">
        <v>830</v>
      </c>
      <c r="E949" s="37" t="s">
        <v>831</v>
      </c>
      <c r="F949" s="37">
        <v>8913</v>
      </c>
      <c r="G949" s="37">
        <v>6109</v>
      </c>
      <c r="H949" s="37"/>
    </row>
    <row r="950" spans="2:8">
      <c r="B950" s="36">
        <v>45554</v>
      </c>
      <c r="C950" s="37" t="s">
        <v>800</v>
      </c>
      <c r="D950" s="37" t="s">
        <v>830</v>
      </c>
      <c r="E950" s="37" t="s">
        <v>831</v>
      </c>
      <c r="F950" s="37">
        <v>8949</v>
      </c>
      <c r="G950" s="37">
        <v>25895</v>
      </c>
      <c r="H950" s="37"/>
    </row>
    <row r="951" spans="2:8">
      <c r="B951" s="36">
        <v>45555</v>
      </c>
      <c r="C951" s="37" t="s">
        <v>800</v>
      </c>
      <c r="D951" s="37" t="s">
        <v>830</v>
      </c>
      <c r="E951" s="37" t="s">
        <v>831</v>
      </c>
      <c r="F951" s="37">
        <v>9005</v>
      </c>
      <c r="G951" s="37">
        <v>33139</v>
      </c>
      <c r="H951" s="37"/>
    </row>
    <row r="952" spans="2:8">
      <c r="B952" s="36">
        <v>45556</v>
      </c>
      <c r="C952" s="37" t="s">
        <v>800</v>
      </c>
      <c r="D952" s="37" t="s">
        <v>830</v>
      </c>
      <c r="E952" s="37" t="s">
        <v>831</v>
      </c>
      <c r="F952" s="37">
        <v>9061</v>
      </c>
      <c r="G952" s="37">
        <v>24942</v>
      </c>
      <c r="H952" s="37"/>
    </row>
    <row r="953" spans="2:8">
      <c r="B953" s="36">
        <v>45557</v>
      </c>
      <c r="C953" s="37" t="s">
        <v>800</v>
      </c>
      <c r="D953" s="37" t="s">
        <v>830</v>
      </c>
      <c r="E953" s="37" t="s">
        <v>831</v>
      </c>
      <c r="F953" s="37">
        <v>9114</v>
      </c>
      <c r="G953" s="37">
        <v>55143</v>
      </c>
      <c r="H953" s="37"/>
    </row>
    <row r="954" spans="2:8">
      <c r="B954" s="36">
        <v>45558</v>
      </c>
      <c r="C954" s="37" t="s">
        <v>800</v>
      </c>
      <c r="D954" s="37" t="s">
        <v>830</v>
      </c>
      <c r="E954" s="37" t="s">
        <v>831</v>
      </c>
      <c r="F954" s="37">
        <v>9167</v>
      </c>
      <c r="G954" s="37">
        <v>20809</v>
      </c>
      <c r="H954" s="37"/>
    </row>
    <row r="955" spans="2:8">
      <c r="B955" s="36">
        <v>45558</v>
      </c>
      <c r="C955" s="37" t="s">
        <v>807</v>
      </c>
      <c r="D955" s="37" t="s">
        <v>826</v>
      </c>
      <c r="E955" s="37" t="s">
        <v>832</v>
      </c>
      <c r="F955" s="37">
        <v>4044</v>
      </c>
      <c r="G955" s="37"/>
      <c r="H955" s="37">
        <v>200000</v>
      </c>
    </row>
    <row r="956" spans="2:8">
      <c r="B956" s="36">
        <v>45559</v>
      </c>
      <c r="C956" s="37" t="s">
        <v>800</v>
      </c>
      <c r="D956" s="37" t="s">
        <v>830</v>
      </c>
      <c r="E956" s="37" t="s">
        <v>831</v>
      </c>
      <c r="F956" s="37">
        <v>9219</v>
      </c>
      <c r="G956" s="37">
        <v>19124</v>
      </c>
      <c r="H956" s="37"/>
    </row>
    <row r="957" spans="2:8">
      <c r="B957" s="36">
        <v>45560</v>
      </c>
      <c r="C957" s="37" t="s">
        <v>800</v>
      </c>
      <c r="D957" s="37" t="s">
        <v>830</v>
      </c>
      <c r="E957" s="37" t="s">
        <v>831</v>
      </c>
      <c r="F957" s="37">
        <v>9277</v>
      </c>
      <c r="G957" s="37">
        <v>26536</v>
      </c>
      <c r="H957" s="37"/>
    </row>
    <row r="958" spans="2:8">
      <c r="B958" s="36">
        <v>45561</v>
      </c>
      <c r="C958" s="37" t="s">
        <v>800</v>
      </c>
      <c r="D958" s="37" t="s">
        <v>830</v>
      </c>
      <c r="E958" s="37" t="s">
        <v>831</v>
      </c>
      <c r="F958" s="37">
        <v>9330</v>
      </c>
      <c r="G958" s="37">
        <v>29569</v>
      </c>
      <c r="H958" s="37"/>
    </row>
    <row r="959" spans="2:8">
      <c r="B959" s="36">
        <v>45562</v>
      </c>
      <c r="C959" s="37" t="s">
        <v>800</v>
      </c>
      <c r="D959" s="37" t="s">
        <v>830</v>
      </c>
      <c r="E959" s="37" t="s">
        <v>831</v>
      </c>
      <c r="F959" s="37">
        <v>9385</v>
      </c>
      <c r="G959" s="37">
        <v>37294</v>
      </c>
      <c r="H959" s="37"/>
    </row>
    <row r="960" spans="2:8">
      <c r="B960" s="36">
        <v>45563</v>
      </c>
      <c r="C960" s="37" t="s">
        <v>800</v>
      </c>
      <c r="D960" s="37" t="s">
        <v>830</v>
      </c>
      <c r="E960" s="37" t="s">
        <v>831</v>
      </c>
      <c r="F960" s="37">
        <v>9458</v>
      </c>
      <c r="G960" s="37">
        <v>40070</v>
      </c>
      <c r="H960" s="37"/>
    </row>
    <row r="961" spans="2:8">
      <c r="B961" s="36">
        <v>45564</v>
      </c>
      <c r="C961" s="37" t="s">
        <v>800</v>
      </c>
      <c r="D961" s="37" t="s">
        <v>830</v>
      </c>
      <c r="E961" s="37" t="s">
        <v>831</v>
      </c>
      <c r="F961" s="37">
        <v>9511</v>
      </c>
      <c r="G961" s="37">
        <v>38784</v>
      </c>
      <c r="H961" s="37"/>
    </row>
    <row r="962" spans="2:8">
      <c r="B962" s="36">
        <v>45565</v>
      </c>
      <c r="C962" s="37" t="s">
        <v>800</v>
      </c>
      <c r="D962" s="37" t="s">
        <v>830</v>
      </c>
      <c r="E962" s="37" t="s">
        <v>831</v>
      </c>
      <c r="F962" s="37">
        <v>9566</v>
      </c>
      <c r="G962" s="37">
        <v>27446</v>
      </c>
      <c r="H962" s="37"/>
    </row>
    <row r="963" spans="2:8">
      <c r="B963" s="36">
        <v>45566</v>
      </c>
      <c r="C963" s="37" t="s">
        <v>807</v>
      </c>
      <c r="D963" s="37" t="s">
        <v>826</v>
      </c>
      <c r="E963" s="37" t="s">
        <v>832</v>
      </c>
      <c r="F963" s="37">
        <v>4218</v>
      </c>
      <c r="G963" s="37"/>
      <c r="H963" s="37">
        <v>100000</v>
      </c>
    </row>
    <row r="964" spans="2:8">
      <c r="B964" s="36">
        <v>45566</v>
      </c>
      <c r="C964" s="37" t="s">
        <v>800</v>
      </c>
      <c r="D964" s="37" t="s">
        <v>830</v>
      </c>
      <c r="E964" s="37" t="s">
        <v>831</v>
      </c>
      <c r="F964" s="37">
        <v>9604</v>
      </c>
      <c r="G964" s="37">
        <v>29605</v>
      </c>
      <c r="H964" s="37"/>
    </row>
    <row r="965" spans="2:8">
      <c r="B965" s="36">
        <v>45567</v>
      </c>
      <c r="C965" s="37" t="s">
        <v>800</v>
      </c>
      <c r="D965" s="37" t="s">
        <v>830</v>
      </c>
      <c r="E965" s="37" t="s">
        <v>831</v>
      </c>
      <c r="F965" s="37">
        <v>9675</v>
      </c>
      <c r="G965" s="37">
        <v>60900</v>
      </c>
      <c r="H965" s="37"/>
    </row>
    <row r="966" spans="2:8">
      <c r="B966" s="36">
        <v>45568</v>
      </c>
      <c r="C966" s="37" t="s">
        <v>800</v>
      </c>
      <c r="D966" s="37" t="s">
        <v>830</v>
      </c>
      <c r="E966" s="37" t="s">
        <v>831</v>
      </c>
      <c r="F966" s="37">
        <v>9712</v>
      </c>
      <c r="G966" s="37">
        <v>19521</v>
      </c>
      <c r="H966" s="37"/>
    </row>
    <row r="967" spans="2:8">
      <c r="B967" s="36">
        <v>45569</v>
      </c>
      <c r="C967" s="37" t="s">
        <v>800</v>
      </c>
      <c r="D967" s="37" t="s">
        <v>830</v>
      </c>
      <c r="E967" s="37" t="s">
        <v>831</v>
      </c>
      <c r="F967" s="37">
        <v>9766</v>
      </c>
      <c r="G967" s="37">
        <v>33439</v>
      </c>
      <c r="H967" s="37"/>
    </row>
    <row r="968" spans="2:8">
      <c r="B968" s="36">
        <v>45570</v>
      </c>
      <c r="C968" s="37" t="s">
        <v>800</v>
      </c>
      <c r="D968" s="37" t="s">
        <v>830</v>
      </c>
      <c r="E968" s="37" t="s">
        <v>831</v>
      </c>
      <c r="F968" s="37">
        <v>9819</v>
      </c>
      <c r="G968" s="37">
        <v>38190</v>
      </c>
      <c r="H968" s="37"/>
    </row>
    <row r="969" spans="2:8">
      <c r="B969" s="36">
        <v>45571</v>
      </c>
      <c r="C969" s="37" t="s">
        <v>800</v>
      </c>
      <c r="D969" s="37" t="s">
        <v>830</v>
      </c>
      <c r="E969" s="37" t="s">
        <v>831</v>
      </c>
      <c r="F969" s="37">
        <v>9869</v>
      </c>
      <c r="G969" s="37">
        <v>87194</v>
      </c>
      <c r="H969" s="37"/>
    </row>
    <row r="970" spans="2:8">
      <c r="B970" s="36">
        <v>45572</v>
      </c>
      <c r="C970" s="37" t="s">
        <v>800</v>
      </c>
      <c r="D970" s="37" t="s">
        <v>830</v>
      </c>
      <c r="E970" s="37" t="s">
        <v>831</v>
      </c>
      <c r="F970" s="37">
        <v>9924</v>
      </c>
      <c r="G970" s="37">
        <v>50801</v>
      </c>
      <c r="H970" s="37"/>
    </row>
    <row r="971" spans="2:8">
      <c r="B971" s="36">
        <v>45573</v>
      </c>
      <c r="C971" s="37" t="s">
        <v>800</v>
      </c>
      <c r="D971" s="37" t="s">
        <v>830</v>
      </c>
      <c r="E971" s="37" t="s">
        <v>831</v>
      </c>
      <c r="F971" s="37">
        <v>9975</v>
      </c>
      <c r="G971" s="37">
        <v>36574</v>
      </c>
      <c r="H971" s="37"/>
    </row>
    <row r="972" spans="2:8">
      <c r="B972" s="36">
        <v>45574</v>
      </c>
      <c r="C972" s="37" t="s">
        <v>800</v>
      </c>
      <c r="D972" s="37" t="s">
        <v>830</v>
      </c>
      <c r="E972" s="37" t="s">
        <v>831</v>
      </c>
      <c r="F972" s="37">
        <v>10032</v>
      </c>
      <c r="G972" s="37">
        <v>39439</v>
      </c>
      <c r="H972" s="37"/>
    </row>
    <row r="973" spans="2:8">
      <c r="B973" s="36">
        <v>45575</v>
      </c>
      <c r="C973" s="37" t="s">
        <v>800</v>
      </c>
      <c r="D973" s="37" t="s">
        <v>830</v>
      </c>
      <c r="E973" s="37" t="s">
        <v>831</v>
      </c>
      <c r="F973" s="37">
        <v>10110</v>
      </c>
      <c r="G973" s="37">
        <v>25210</v>
      </c>
      <c r="H973" s="37"/>
    </row>
    <row r="974" spans="2:8">
      <c r="B974" s="36">
        <v>45576</v>
      </c>
      <c r="C974" s="37" t="s">
        <v>800</v>
      </c>
      <c r="D974" s="37" t="s">
        <v>830</v>
      </c>
      <c r="E974" s="37" t="s">
        <v>831</v>
      </c>
      <c r="F974" s="37">
        <v>10166</v>
      </c>
      <c r="G974" s="37">
        <v>44298</v>
      </c>
      <c r="H974" s="37"/>
    </row>
    <row r="975" spans="2:8">
      <c r="B975" s="36">
        <v>45577</v>
      </c>
      <c r="C975" s="37" t="s">
        <v>800</v>
      </c>
      <c r="D975" s="37" t="s">
        <v>830</v>
      </c>
      <c r="E975" s="37" t="s">
        <v>831</v>
      </c>
      <c r="F975" s="37">
        <v>10222</v>
      </c>
      <c r="G975" s="37">
        <v>62342</v>
      </c>
      <c r="H975" s="37"/>
    </row>
    <row r="976" spans="2:8">
      <c r="B976" s="36">
        <v>45578</v>
      </c>
      <c r="C976" s="37" t="s">
        <v>800</v>
      </c>
      <c r="D976" s="37" t="s">
        <v>830</v>
      </c>
      <c r="E976" s="37" t="s">
        <v>831</v>
      </c>
      <c r="F976" s="37">
        <v>10277</v>
      </c>
      <c r="G976" s="37">
        <v>93418</v>
      </c>
      <c r="H976" s="37"/>
    </row>
    <row r="977" spans="2:8">
      <c r="B977" s="36">
        <v>45579</v>
      </c>
      <c r="C977" s="37" t="s">
        <v>800</v>
      </c>
      <c r="D977" s="37" t="s">
        <v>830</v>
      </c>
      <c r="E977" s="37" t="s">
        <v>831</v>
      </c>
      <c r="F977" s="37">
        <v>10312</v>
      </c>
      <c r="G977" s="37">
        <v>18558</v>
      </c>
      <c r="H977" s="37"/>
    </row>
    <row r="978" spans="2:8">
      <c r="B978" s="36">
        <v>45580</v>
      </c>
      <c r="C978" s="37" t="s">
        <v>807</v>
      </c>
      <c r="D978" s="37" t="s">
        <v>826</v>
      </c>
      <c r="E978" s="37" t="s">
        <v>832</v>
      </c>
      <c r="F978" s="37">
        <v>4582</v>
      </c>
      <c r="G978" s="37"/>
      <c r="H978" s="37">
        <v>400000</v>
      </c>
    </row>
    <row r="979" spans="2:8">
      <c r="B979" s="36">
        <v>45580</v>
      </c>
      <c r="C979" s="37" t="s">
        <v>800</v>
      </c>
      <c r="D979" s="37" t="s">
        <v>830</v>
      </c>
      <c r="E979" s="37" t="s">
        <v>831</v>
      </c>
      <c r="F979" s="37">
        <v>10366</v>
      </c>
      <c r="G979" s="37">
        <v>19153</v>
      </c>
      <c r="H979" s="37"/>
    </row>
    <row r="980" spans="2:8">
      <c r="B980" s="36">
        <v>45581</v>
      </c>
      <c r="C980" s="37" t="s">
        <v>800</v>
      </c>
      <c r="D980" s="37" t="s">
        <v>830</v>
      </c>
      <c r="E980" s="37" t="s">
        <v>831</v>
      </c>
      <c r="F980" s="37">
        <v>10423</v>
      </c>
      <c r="G980" s="37">
        <v>55871</v>
      </c>
      <c r="H980" s="37"/>
    </row>
    <row r="981" spans="2:8">
      <c r="B981" s="36">
        <v>45582</v>
      </c>
      <c r="C981" s="37" t="s">
        <v>800</v>
      </c>
      <c r="D981" s="37" t="s">
        <v>830</v>
      </c>
      <c r="E981" s="37" t="s">
        <v>831</v>
      </c>
      <c r="F981" s="37">
        <v>10477</v>
      </c>
      <c r="G981" s="37">
        <v>55907</v>
      </c>
      <c r="H981" s="37"/>
    </row>
    <row r="982" spans="2:8">
      <c r="B982" s="36">
        <v>45583</v>
      </c>
      <c r="C982" s="37" t="s">
        <v>807</v>
      </c>
      <c r="D982" s="37" t="s">
        <v>826</v>
      </c>
      <c r="E982" s="37" t="s">
        <v>832</v>
      </c>
      <c r="F982" s="37">
        <v>4667</v>
      </c>
      <c r="G982" s="37"/>
      <c r="H982" s="37">
        <v>300000</v>
      </c>
    </row>
    <row r="983" spans="2:8">
      <c r="B983" s="36">
        <v>45583</v>
      </c>
      <c r="C983" s="37" t="s">
        <v>800</v>
      </c>
      <c r="D983" s="37" t="s">
        <v>830</v>
      </c>
      <c r="E983" s="37" t="s">
        <v>831</v>
      </c>
      <c r="F983" s="37">
        <v>10548</v>
      </c>
      <c r="G983" s="37">
        <v>39677</v>
      </c>
      <c r="H983" s="37"/>
    </row>
    <row r="984" spans="2:8">
      <c r="B984" s="36">
        <v>45584</v>
      </c>
      <c r="C984" s="37" t="s">
        <v>800</v>
      </c>
      <c r="D984" s="37" t="s">
        <v>830</v>
      </c>
      <c r="E984" s="37" t="s">
        <v>831</v>
      </c>
      <c r="F984" s="37">
        <v>10587</v>
      </c>
      <c r="G984" s="37">
        <v>43788</v>
      </c>
      <c r="H984" s="37"/>
    </row>
    <row r="985" spans="2:8">
      <c r="B985" s="36">
        <v>45585</v>
      </c>
      <c r="C985" s="37" t="s">
        <v>800</v>
      </c>
      <c r="D985" s="37" t="s">
        <v>830</v>
      </c>
      <c r="E985" s="37" t="s">
        <v>831</v>
      </c>
      <c r="F985" s="37">
        <v>10643</v>
      </c>
      <c r="G985" s="37">
        <v>94097</v>
      </c>
      <c r="H985" s="37"/>
    </row>
    <row r="986" spans="2:8">
      <c r="B986" s="36">
        <v>45586</v>
      </c>
      <c r="C986" s="37" t="s">
        <v>800</v>
      </c>
      <c r="D986" s="37" t="s">
        <v>830</v>
      </c>
      <c r="E986" s="37" t="s">
        <v>831</v>
      </c>
      <c r="F986" s="37">
        <v>10696</v>
      </c>
      <c r="G986" s="37">
        <v>29625</v>
      </c>
      <c r="H986" s="37"/>
    </row>
    <row r="987" spans="2:8">
      <c r="B987" s="36">
        <v>45587</v>
      </c>
      <c r="C987" s="37" t="s">
        <v>800</v>
      </c>
      <c r="D987" s="37" t="s">
        <v>830</v>
      </c>
      <c r="E987" s="37" t="s">
        <v>831</v>
      </c>
      <c r="F987" s="37">
        <v>10749</v>
      </c>
      <c r="G987" s="37">
        <v>68552</v>
      </c>
      <c r="H987" s="37"/>
    </row>
    <row r="988" spans="2:8">
      <c r="B988" s="36">
        <v>45588</v>
      </c>
      <c r="C988" s="37" t="s">
        <v>807</v>
      </c>
      <c r="D988" s="37" t="s">
        <v>826</v>
      </c>
      <c r="E988" s="37" t="s">
        <v>832</v>
      </c>
      <c r="F988" s="37">
        <v>4764</v>
      </c>
      <c r="G988" s="37"/>
      <c r="H988" s="37">
        <v>350000</v>
      </c>
    </row>
    <row r="989" spans="2:8">
      <c r="B989" s="36">
        <v>45588</v>
      </c>
      <c r="C989" s="37" t="s">
        <v>800</v>
      </c>
      <c r="D989" s="37" t="s">
        <v>830</v>
      </c>
      <c r="E989" s="37" t="s">
        <v>831</v>
      </c>
      <c r="F989" s="37">
        <v>10805</v>
      </c>
      <c r="G989" s="37">
        <v>84866</v>
      </c>
      <c r="H989" s="37"/>
    </row>
    <row r="990" spans="2:8">
      <c r="B990" s="36">
        <v>45589</v>
      </c>
      <c r="C990" s="37" t="s">
        <v>800</v>
      </c>
      <c r="D990" s="37" t="s">
        <v>830</v>
      </c>
      <c r="E990" s="37" t="s">
        <v>831</v>
      </c>
      <c r="F990" s="37">
        <v>10863</v>
      </c>
      <c r="G990" s="37">
        <v>75695</v>
      </c>
      <c r="H990" s="37"/>
    </row>
    <row r="991" spans="2:8">
      <c r="B991" s="36">
        <v>45590</v>
      </c>
      <c r="C991" s="37" t="s">
        <v>800</v>
      </c>
      <c r="D991" s="37" t="s">
        <v>830</v>
      </c>
      <c r="E991" s="37" t="s">
        <v>831</v>
      </c>
      <c r="F991" s="37">
        <v>10917</v>
      </c>
      <c r="G991" s="37">
        <v>93735</v>
      </c>
      <c r="H991" s="37"/>
    </row>
    <row r="992" spans="2:8">
      <c r="B992" s="36">
        <v>45591</v>
      </c>
      <c r="C992" s="37" t="s">
        <v>800</v>
      </c>
      <c r="D992" s="37" t="s">
        <v>830</v>
      </c>
      <c r="E992" s="37" t="s">
        <v>831</v>
      </c>
      <c r="F992" s="37">
        <v>10971</v>
      </c>
      <c r="G992" s="37">
        <v>79859</v>
      </c>
      <c r="H992" s="37"/>
    </row>
    <row r="993" spans="2:8">
      <c r="B993" s="36">
        <v>45592</v>
      </c>
      <c r="C993" s="37" t="s">
        <v>800</v>
      </c>
      <c r="D993" s="37" t="s">
        <v>830</v>
      </c>
      <c r="E993" s="37" t="s">
        <v>831</v>
      </c>
      <c r="F993" s="37">
        <v>11025</v>
      </c>
      <c r="G993" s="37">
        <v>116594</v>
      </c>
      <c r="H993" s="37"/>
    </row>
    <row r="994" spans="2:8">
      <c r="B994" s="36">
        <v>45593</v>
      </c>
      <c r="C994" s="37" t="s">
        <v>807</v>
      </c>
      <c r="D994" s="37" t="s">
        <v>826</v>
      </c>
      <c r="E994" s="37" t="s">
        <v>832</v>
      </c>
      <c r="F994" s="37">
        <v>4862</v>
      </c>
      <c r="G994" s="37"/>
      <c r="H994" s="37">
        <v>600000</v>
      </c>
    </row>
    <row r="995" spans="2:8">
      <c r="B995" s="36">
        <v>45593</v>
      </c>
      <c r="C995" s="37" t="s">
        <v>800</v>
      </c>
      <c r="D995" s="37" t="s">
        <v>830</v>
      </c>
      <c r="E995" s="37" t="s">
        <v>831</v>
      </c>
      <c r="F995" s="37">
        <v>11079</v>
      </c>
      <c r="G995" s="37">
        <v>76903</v>
      </c>
      <c r="H995" s="37"/>
    </row>
    <row r="996" spans="2:8">
      <c r="B996" s="36">
        <v>45594</v>
      </c>
      <c r="C996" s="37" t="s">
        <v>800</v>
      </c>
      <c r="D996" s="37" t="s">
        <v>830</v>
      </c>
      <c r="E996" s="37" t="s">
        <v>831</v>
      </c>
      <c r="F996" s="37">
        <v>11134</v>
      </c>
      <c r="G996" s="37">
        <v>78000</v>
      </c>
      <c r="H996" s="37"/>
    </row>
    <row r="997" spans="2:8">
      <c r="B997" s="36">
        <v>45595</v>
      </c>
      <c r="C997" s="37" t="s">
        <v>800</v>
      </c>
      <c r="D997" s="37" t="s">
        <v>830</v>
      </c>
      <c r="E997" s="37" t="s">
        <v>831</v>
      </c>
      <c r="F997" s="37">
        <v>11202</v>
      </c>
      <c r="G997" s="37">
        <v>80520</v>
      </c>
      <c r="H997" s="37"/>
    </row>
    <row r="998" spans="2:8">
      <c r="B998" s="36">
        <v>45597</v>
      </c>
      <c r="C998" s="37" t="s">
        <v>800</v>
      </c>
      <c r="D998" s="37" t="s">
        <v>830</v>
      </c>
      <c r="E998" s="37" t="s">
        <v>831</v>
      </c>
      <c r="F998" s="37">
        <v>11310</v>
      </c>
      <c r="G998" s="37">
        <v>22074</v>
      </c>
      <c r="H998" s="37"/>
    </row>
    <row r="999" spans="2:8">
      <c r="B999" s="36">
        <v>45598</v>
      </c>
      <c r="C999" s="37" t="s">
        <v>800</v>
      </c>
      <c r="D999" s="37" t="s">
        <v>830</v>
      </c>
      <c r="E999" s="37" t="s">
        <v>831</v>
      </c>
      <c r="F999" s="37">
        <v>11349</v>
      </c>
      <c r="G999" s="37">
        <v>13534</v>
      </c>
      <c r="H999" s="37"/>
    </row>
    <row r="1000" spans="2:8">
      <c r="B1000" s="36">
        <v>45599</v>
      </c>
      <c r="C1000" s="37" t="s">
        <v>800</v>
      </c>
      <c r="D1000" s="37" t="s">
        <v>830</v>
      </c>
      <c r="E1000" s="37" t="s">
        <v>831</v>
      </c>
      <c r="F1000" s="37">
        <v>11416</v>
      </c>
      <c r="G1000" s="37">
        <v>37853</v>
      </c>
      <c r="H1000" s="37"/>
    </row>
    <row r="1001" spans="2:8">
      <c r="B1001" s="36">
        <v>45600</v>
      </c>
      <c r="C1001" s="37" t="s">
        <v>807</v>
      </c>
      <c r="D1001" s="37" t="s">
        <v>826</v>
      </c>
      <c r="E1001" s="37" t="s">
        <v>832</v>
      </c>
      <c r="F1001" s="37">
        <v>5015</v>
      </c>
      <c r="G1001" s="37"/>
      <c r="H1001" s="37">
        <v>325000</v>
      </c>
    </row>
    <row r="1002" spans="2:8">
      <c r="B1002" s="36">
        <v>45600</v>
      </c>
      <c r="C1002" s="37" t="s">
        <v>800</v>
      </c>
      <c r="D1002" s="37" t="s">
        <v>830</v>
      </c>
      <c r="E1002" s="37" t="s">
        <v>831</v>
      </c>
      <c r="F1002" s="37">
        <v>11453</v>
      </c>
      <c r="G1002" s="37">
        <v>7218</v>
      </c>
      <c r="H1002" s="37"/>
    </row>
    <row r="1003" spans="2:8">
      <c r="B1003" s="36">
        <v>45601</v>
      </c>
      <c r="C1003" s="37" t="s">
        <v>800</v>
      </c>
      <c r="D1003" s="37" t="s">
        <v>830</v>
      </c>
      <c r="E1003" s="37" t="s">
        <v>831</v>
      </c>
      <c r="F1003" s="37">
        <v>11506</v>
      </c>
      <c r="G1003" s="37">
        <v>15135</v>
      </c>
      <c r="H1003" s="37"/>
    </row>
    <row r="1004" spans="2:8">
      <c r="B1004" s="36">
        <v>45602</v>
      </c>
      <c r="C1004" s="37" t="s">
        <v>800</v>
      </c>
      <c r="D1004" s="37" t="s">
        <v>830</v>
      </c>
      <c r="E1004" s="37" t="s">
        <v>831</v>
      </c>
      <c r="F1004" s="37">
        <v>11560</v>
      </c>
      <c r="G1004" s="37">
        <v>18344</v>
      </c>
      <c r="H1004" s="37"/>
    </row>
    <row r="1005" spans="2:8">
      <c r="B1005" s="36">
        <v>45603</v>
      </c>
      <c r="C1005" s="37" t="s">
        <v>800</v>
      </c>
      <c r="D1005" s="37" t="s">
        <v>830</v>
      </c>
      <c r="E1005" s="37" t="s">
        <v>831</v>
      </c>
      <c r="F1005" s="37">
        <v>11619</v>
      </c>
      <c r="G1005" s="37">
        <v>13352</v>
      </c>
      <c r="H1005" s="37"/>
    </row>
    <row r="1006" spans="2:8">
      <c r="B1006" s="36">
        <v>45604</v>
      </c>
      <c r="C1006" s="37" t="s">
        <v>800</v>
      </c>
      <c r="D1006" s="37" t="s">
        <v>830</v>
      </c>
      <c r="E1006" s="37" t="s">
        <v>831</v>
      </c>
      <c r="F1006" s="37">
        <v>11673</v>
      </c>
      <c r="G1006" s="37">
        <v>13159</v>
      </c>
      <c r="H1006" s="37"/>
    </row>
    <row r="1007" spans="2:8">
      <c r="B1007" s="36">
        <v>45605</v>
      </c>
      <c r="C1007" s="37" t="s">
        <v>800</v>
      </c>
      <c r="D1007" s="37" t="s">
        <v>830</v>
      </c>
      <c r="E1007" s="37" t="s">
        <v>831</v>
      </c>
      <c r="F1007" s="37">
        <v>11727</v>
      </c>
      <c r="G1007" s="37">
        <v>27865</v>
      </c>
      <c r="H1007" s="37"/>
    </row>
    <row r="1008" spans="2:8">
      <c r="B1008" s="36">
        <v>45606</v>
      </c>
      <c r="C1008" s="37" t="s">
        <v>800</v>
      </c>
      <c r="D1008" s="37" t="s">
        <v>830</v>
      </c>
      <c r="E1008" s="37" t="s">
        <v>831</v>
      </c>
      <c r="F1008" s="37">
        <v>11781</v>
      </c>
      <c r="G1008" s="37">
        <v>26040</v>
      </c>
      <c r="H1008" s="37"/>
    </row>
    <row r="1009" spans="2:8">
      <c r="B1009" s="36">
        <v>45607</v>
      </c>
      <c r="C1009" s="37" t="s">
        <v>807</v>
      </c>
      <c r="D1009" s="37" t="s">
        <v>826</v>
      </c>
      <c r="E1009" s="37" t="s">
        <v>832</v>
      </c>
      <c r="F1009" s="37">
        <v>5190</v>
      </c>
      <c r="G1009" s="37"/>
      <c r="H1009" s="37">
        <v>200000</v>
      </c>
    </row>
    <row r="1010" spans="2:8">
      <c r="B1010" s="36">
        <v>45607</v>
      </c>
      <c r="C1010" s="37" t="s">
        <v>800</v>
      </c>
      <c r="D1010" s="37" t="s">
        <v>830</v>
      </c>
      <c r="E1010" s="37" t="s">
        <v>831</v>
      </c>
      <c r="F1010" s="37">
        <v>11835</v>
      </c>
      <c r="G1010" s="37">
        <v>10192</v>
      </c>
      <c r="H1010" s="37"/>
    </row>
    <row r="1011" ht="15.75" spans="2:8">
      <c r="B1011" s="38">
        <v>45607</v>
      </c>
      <c r="C1011" s="39" t="s">
        <v>800</v>
      </c>
      <c r="D1011" s="39" t="s">
        <v>840</v>
      </c>
      <c r="E1011" s="39" t="s">
        <v>831</v>
      </c>
      <c r="F1011" s="39">
        <v>11852</v>
      </c>
      <c r="G1011" s="39">
        <v>2775</v>
      </c>
      <c r="H1011" s="39"/>
    </row>
    <row r="1012" ht="15.75" spans="2:8">
      <c r="B1012" s="15" t="s">
        <v>827</v>
      </c>
      <c r="C1012" s="40"/>
      <c r="D1012" s="40"/>
      <c r="E1012" s="40"/>
      <c r="F1012" s="40"/>
      <c r="G1012" s="32">
        <f>SUM(G7:G1011)</f>
        <v>38033916.04</v>
      </c>
      <c r="H1012" s="33">
        <f>SUM(H7:H1011)</f>
        <v>36477846</v>
      </c>
    </row>
    <row r="1013" ht="15.75" spans="2:8">
      <c r="B1013" s="15" t="s">
        <v>841</v>
      </c>
      <c r="C1013" s="40"/>
      <c r="D1013" s="40"/>
      <c r="E1013" s="40"/>
      <c r="F1013" s="40"/>
      <c r="G1013" s="40"/>
      <c r="H1013" s="33">
        <f>G1012-H1012</f>
        <v>1556070.04</v>
      </c>
    </row>
  </sheetData>
  <mergeCells count="6">
    <mergeCell ref="B2:H2"/>
    <mergeCell ref="B3:H3"/>
    <mergeCell ref="B4:H4"/>
    <mergeCell ref="B5:H5"/>
    <mergeCell ref="B1012:F1012"/>
    <mergeCell ref="B1013:G101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"/>
  <sheetViews>
    <sheetView workbookViewId="0">
      <selection activeCell="B35" sqref="B35:E42"/>
    </sheetView>
  </sheetViews>
  <sheetFormatPr defaultColWidth="9" defaultRowHeight="15"/>
  <cols>
    <col min="1" max="1" width="29.1428571428571" customWidth="1"/>
    <col min="2" max="2" width="13.5714285714286" customWidth="1"/>
    <col min="3" max="3" width="21.8571428571429" customWidth="1"/>
    <col min="4" max="4" width="12.5714285714286" customWidth="1"/>
    <col min="9" max="9" width="13.4285714285714" customWidth="1"/>
    <col min="10" max="13" width="10" customWidth="1"/>
  </cols>
  <sheetData>
    <row r="1" ht="17.25" spans="1:13">
      <c r="A1" s="1" t="s">
        <v>540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 t="s">
        <v>541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3" t="s">
        <v>542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>
      <c r="A4" s="4" t="s">
        <v>543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>
      <c r="A5" s="5" t="s">
        <v>2</v>
      </c>
      <c r="B5" s="5" t="s">
        <v>3</v>
      </c>
      <c r="C5" s="5" t="s">
        <v>4</v>
      </c>
      <c r="D5" s="5" t="s">
        <v>5</v>
      </c>
      <c r="E5" s="5" t="s">
        <v>545</v>
      </c>
      <c r="F5" s="5" t="s">
        <v>546</v>
      </c>
      <c r="G5" s="5" t="s">
        <v>842</v>
      </c>
      <c r="H5" s="5"/>
      <c r="I5" s="5" t="s">
        <v>548</v>
      </c>
      <c r="J5" s="27" t="s">
        <v>549</v>
      </c>
      <c r="K5" s="27" t="s">
        <v>550</v>
      </c>
      <c r="L5" s="27" t="s">
        <v>551</v>
      </c>
      <c r="M5" s="27" t="s">
        <v>552</v>
      </c>
    </row>
    <row r="6" spans="1:13">
      <c r="A6" s="6" t="s">
        <v>843</v>
      </c>
      <c r="B6" s="6" t="s">
        <v>6</v>
      </c>
      <c r="C6" s="7" t="s">
        <v>844</v>
      </c>
      <c r="D6" s="8">
        <v>45108</v>
      </c>
      <c r="E6" s="6"/>
      <c r="F6" s="9"/>
      <c r="G6" s="6"/>
      <c r="H6" s="6"/>
      <c r="I6" s="9"/>
      <c r="J6" s="28">
        <v>0</v>
      </c>
      <c r="K6" s="28">
        <v>1285107.8</v>
      </c>
      <c r="L6" s="28">
        <v>0</v>
      </c>
      <c r="M6" s="28">
        <v>1285107.8</v>
      </c>
    </row>
    <row r="7" spans="1:13">
      <c r="A7" s="10" t="s">
        <v>843</v>
      </c>
      <c r="B7" s="10" t="s">
        <v>8</v>
      </c>
      <c r="C7" s="11" t="s">
        <v>845</v>
      </c>
      <c r="D7" s="12">
        <v>45133</v>
      </c>
      <c r="E7" s="10" t="s">
        <v>846</v>
      </c>
      <c r="F7" s="13"/>
      <c r="G7" s="10" t="s">
        <v>847</v>
      </c>
      <c r="H7" s="10"/>
      <c r="I7" s="13">
        <v>45133</v>
      </c>
      <c r="J7" s="29">
        <v>1285107.8</v>
      </c>
      <c r="K7" s="29">
        <v>0</v>
      </c>
      <c r="L7" s="29">
        <v>308000</v>
      </c>
      <c r="M7" s="29">
        <v>977107.8</v>
      </c>
    </row>
    <row r="8" spans="1:13">
      <c r="A8" s="6" t="s">
        <v>843</v>
      </c>
      <c r="B8" s="6" t="s">
        <v>8</v>
      </c>
      <c r="C8" s="7" t="s">
        <v>848</v>
      </c>
      <c r="D8" s="8">
        <v>45140</v>
      </c>
      <c r="E8" s="6" t="s">
        <v>849</v>
      </c>
      <c r="F8" s="9"/>
      <c r="G8" s="6" t="s">
        <v>850</v>
      </c>
      <c r="H8" s="6"/>
      <c r="I8" s="9">
        <v>45140</v>
      </c>
      <c r="J8" s="28">
        <v>977107.8</v>
      </c>
      <c r="K8" s="28">
        <v>0</v>
      </c>
      <c r="L8" s="28">
        <v>307500</v>
      </c>
      <c r="M8" s="28">
        <v>669607.8</v>
      </c>
    </row>
    <row r="9" spans="1:13">
      <c r="A9" s="10" t="s">
        <v>843</v>
      </c>
      <c r="B9" s="10" t="s">
        <v>8</v>
      </c>
      <c r="C9" s="11" t="s">
        <v>851</v>
      </c>
      <c r="D9" s="12">
        <v>45155</v>
      </c>
      <c r="E9" s="10" t="s">
        <v>852</v>
      </c>
      <c r="F9" s="13"/>
      <c r="G9" s="10" t="s">
        <v>853</v>
      </c>
      <c r="H9" s="10"/>
      <c r="I9" s="13">
        <v>45155</v>
      </c>
      <c r="J9" s="29">
        <v>669607.8</v>
      </c>
      <c r="K9" s="29">
        <v>0</v>
      </c>
      <c r="L9" s="29">
        <v>304400</v>
      </c>
      <c r="M9" s="29">
        <v>365207.8</v>
      </c>
    </row>
    <row r="10" spans="1:13">
      <c r="A10" s="6" t="s">
        <v>843</v>
      </c>
      <c r="B10" s="6" t="s">
        <v>8</v>
      </c>
      <c r="C10" s="7" t="s">
        <v>854</v>
      </c>
      <c r="D10" s="8">
        <v>45161</v>
      </c>
      <c r="E10" s="6"/>
      <c r="F10" s="9"/>
      <c r="G10" s="6" t="s">
        <v>855</v>
      </c>
      <c r="H10" s="6"/>
      <c r="I10" s="9">
        <v>45161</v>
      </c>
      <c r="J10" s="28">
        <v>365207.8</v>
      </c>
      <c r="K10" s="28">
        <v>0</v>
      </c>
      <c r="L10" s="28">
        <v>391651</v>
      </c>
      <c r="M10" s="28">
        <v>-26443.2</v>
      </c>
    </row>
    <row r="11" spans="1:13">
      <c r="A11" s="10" t="s">
        <v>843</v>
      </c>
      <c r="B11" s="10" t="s">
        <v>6</v>
      </c>
      <c r="C11" s="11" t="s">
        <v>856</v>
      </c>
      <c r="D11" s="12">
        <v>45162</v>
      </c>
      <c r="E11" s="10"/>
      <c r="F11" s="13"/>
      <c r="G11" s="10"/>
      <c r="H11" s="10"/>
      <c r="I11" s="13"/>
      <c r="J11" s="29">
        <v>-26443.2</v>
      </c>
      <c r="K11" s="29">
        <v>287187.6</v>
      </c>
      <c r="L11" s="29">
        <v>0</v>
      </c>
      <c r="M11" s="29">
        <v>260744.4</v>
      </c>
    </row>
    <row r="12" spans="1:13">
      <c r="A12" s="6" t="s">
        <v>843</v>
      </c>
      <c r="B12" s="6" t="s">
        <v>316</v>
      </c>
      <c r="C12" s="7" t="s">
        <v>857</v>
      </c>
      <c r="D12" s="8">
        <v>45162</v>
      </c>
      <c r="E12" s="6"/>
      <c r="F12" s="9"/>
      <c r="G12" s="6" t="s">
        <v>858</v>
      </c>
      <c r="H12" s="6"/>
      <c r="I12" s="9"/>
      <c r="J12" s="28">
        <v>260744.4</v>
      </c>
      <c r="K12" s="28">
        <v>26443.2</v>
      </c>
      <c r="L12" s="28">
        <v>0</v>
      </c>
      <c r="M12" s="28">
        <v>287187.6</v>
      </c>
    </row>
    <row r="13" spans="1:13">
      <c r="A13" s="10" t="s">
        <v>843</v>
      </c>
      <c r="B13" s="10" t="s">
        <v>8</v>
      </c>
      <c r="C13" s="11" t="s">
        <v>859</v>
      </c>
      <c r="D13" s="12">
        <v>45190</v>
      </c>
      <c r="E13" s="10" t="s">
        <v>860</v>
      </c>
      <c r="F13" s="13"/>
      <c r="G13" s="10" t="s">
        <v>861</v>
      </c>
      <c r="H13" s="10"/>
      <c r="I13" s="13">
        <v>45190</v>
      </c>
      <c r="J13" s="29">
        <v>287187.6</v>
      </c>
      <c r="K13" s="29">
        <v>0</v>
      </c>
      <c r="L13" s="29">
        <v>289964</v>
      </c>
      <c r="M13" s="29">
        <v>-2776.4</v>
      </c>
    </row>
    <row r="14" spans="1:13">
      <c r="A14" s="6" t="s">
        <v>843</v>
      </c>
      <c r="B14" s="6" t="s">
        <v>316</v>
      </c>
      <c r="C14" s="7" t="s">
        <v>862</v>
      </c>
      <c r="D14" s="8">
        <v>45190</v>
      </c>
      <c r="E14" s="6"/>
      <c r="F14" s="9"/>
      <c r="G14" s="6" t="s">
        <v>863</v>
      </c>
      <c r="H14" s="6"/>
      <c r="I14" s="9"/>
      <c r="J14" s="28">
        <v>-2776.4</v>
      </c>
      <c r="K14" s="28">
        <v>2776.4</v>
      </c>
      <c r="L14" s="28">
        <v>0</v>
      </c>
      <c r="M14" s="28">
        <v>0</v>
      </c>
    </row>
    <row r="15" spans="1:13">
      <c r="A15" s="10" t="s">
        <v>843</v>
      </c>
      <c r="B15" s="10" t="s">
        <v>6</v>
      </c>
      <c r="C15" s="11" t="s">
        <v>864</v>
      </c>
      <c r="D15" s="12">
        <v>45208</v>
      </c>
      <c r="E15" s="10"/>
      <c r="F15" s="13"/>
      <c r="G15" s="10"/>
      <c r="H15" s="10"/>
      <c r="I15" s="13"/>
      <c r="J15" s="29">
        <v>0</v>
      </c>
      <c r="K15" s="29">
        <v>1322019.45</v>
      </c>
      <c r="L15" s="29">
        <v>0</v>
      </c>
      <c r="M15" s="29">
        <v>1322019.45</v>
      </c>
    </row>
    <row r="16" spans="1:13">
      <c r="A16" s="6" t="s">
        <v>843</v>
      </c>
      <c r="B16" s="6" t="s">
        <v>6</v>
      </c>
      <c r="C16" s="7" t="s">
        <v>865</v>
      </c>
      <c r="D16" s="8">
        <v>45219</v>
      </c>
      <c r="E16" s="6"/>
      <c r="F16" s="9"/>
      <c r="G16" s="6"/>
      <c r="H16" s="6"/>
      <c r="I16" s="9"/>
      <c r="J16" s="28">
        <v>1322019.45</v>
      </c>
      <c r="K16" s="28">
        <v>1755842.45</v>
      </c>
      <c r="L16" s="28">
        <v>0</v>
      </c>
      <c r="M16" s="28">
        <v>3077861.9</v>
      </c>
    </row>
    <row r="17" spans="1:13">
      <c r="A17" s="10" t="s">
        <v>843</v>
      </c>
      <c r="B17" s="10" t="s">
        <v>8</v>
      </c>
      <c r="C17" s="11" t="s">
        <v>866</v>
      </c>
      <c r="D17" s="12">
        <v>45237</v>
      </c>
      <c r="E17" s="10" t="s">
        <v>867</v>
      </c>
      <c r="F17" s="13"/>
      <c r="G17" s="10" t="s">
        <v>868</v>
      </c>
      <c r="H17" s="10"/>
      <c r="I17" s="13">
        <v>45237</v>
      </c>
      <c r="J17" s="29">
        <v>3077861.9</v>
      </c>
      <c r="K17" s="29">
        <v>0</v>
      </c>
      <c r="L17" s="29">
        <v>1351841</v>
      </c>
      <c r="M17" s="29">
        <v>1726020.9</v>
      </c>
    </row>
    <row r="18" spans="1:13">
      <c r="A18" s="6" t="s">
        <v>843</v>
      </c>
      <c r="B18" s="6" t="s">
        <v>316</v>
      </c>
      <c r="C18" s="7" t="s">
        <v>869</v>
      </c>
      <c r="D18" s="8">
        <v>45237</v>
      </c>
      <c r="E18" s="6"/>
      <c r="F18" s="9"/>
      <c r="G18" s="6" t="s">
        <v>870</v>
      </c>
      <c r="H18" s="6"/>
      <c r="I18" s="9"/>
      <c r="J18" s="28">
        <v>1726020.9</v>
      </c>
      <c r="K18" s="28">
        <v>29821.55</v>
      </c>
      <c r="L18" s="28">
        <v>0</v>
      </c>
      <c r="M18" s="28">
        <v>1755842.45</v>
      </c>
    </row>
    <row r="19" spans="1:13">
      <c r="A19" s="10" t="s">
        <v>843</v>
      </c>
      <c r="B19" s="10" t="s">
        <v>6</v>
      </c>
      <c r="C19" s="11" t="s">
        <v>871</v>
      </c>
      <c r="D19" s="12">
        <v>45280</v>
      </c>
      <c r="E19" s="10"/>
      <c r="F19" s="13"/>
      <c r="G19" s="10"/>
      <c r="H19" s="10"/>
      <c r="I19" s="13"/>
      <c r="J19" s="29">
        <v>1755842.45</v>
      </c>
      <c r="K19" s="29">
        <v>944095.95</v>
      </c>
      <c r="L19" s="29">
        <v>0</v>
      </c>
      <c r="M19" s="29">
        <v>2699938.4</v>
      </c>
    </row>
    <row r="20" spans="1:13">
      <c r="A20" s="6" t="s">
        <v>843</v>
      </c>
      <c r="B20" s="6" t="s">
        <v>8</v>
      </c>
      <c r="C20" s="7" t="s">
        <v>872</v>
      </c>
      <c r="D20" s="8">
        <v>45280</v>
      </c>
      <c r="E20" s="6" t="s">
        <v>873</v>
      </c>
      <c r="F20" s="9"/>
      <c r="G20" s="6" t="s">
        <v>873</v>
      </c>
      <c r="H20" s="6"/>
      <c r="I20" s="9">
        <v>45280</v>
      </c>
      <c r="J20" s="28">
        <v>2699938.4</v>
      </c>
      <c r="K20" s="28">
        <v>0</v>
      </c>
      <c r="L20" s="28">
        <v>1836791</v>
      </c>
      <c r="M20" s="28">
        <v>863147.4</v>
      </c>
    </row>
    <row r="21" spans="1:13">
      <c r="A21" s="10" t="s">
        <v>843</v>
      </c>
      <c r="B21" s="10" t="s">
        <v>316</v>
      </c>
      <c r="C21" s="11" t="s">
        <v>874</v>
      </c>
      <c r="D21" s="12">
        <v>45280</v>
      </c>
      <c r="E21" s="10"/>
      <c r="F21" s="13"/>
      <c r="G21" s="10" t="s">
        <v>875</v>
      </c>
      <c r="H21" s="10"/>
      <c r="I21" s="13"/>
      <c r="J21" s="29">
        <v>863147.4</v>
      </c>
      <c r="K21" s="29">
        <v>80948.55</v>
      </c>
      <c r="L21" s="29">
        <v>0</v>
      </c>
      <c r="M21" s="29">
        <v>944095.95</v>
      </c>
    </row>
    <row r="22" spans="1:13">
      <c r="A22" s="6" t="s">
        <v>843</v>
      </c>
      <c r="B22" s="6" t="s">
        <v>6</v>
      </c>
      <c r="C22" s="7" t="s">
        <v>876</v>
      </c>
      <c r="D22" s="8">
        <v>45341</v>
      </c>
      <c r="E22" s="6"/>
      <c r="F22" s="9"/>
      <c r="G22" s="6" t="s">
        <v>877</v>
      </c>
      <c r="H22" s="6"/>
      <c r="I22" s="9"/>
      <c r="J22" s="28">
        <v>944095.95</v>
      </c>
      <c r="K22" s="28">
        <v>1340557.95</v>
      </c>
      <c r="L22" s="28">
        <v>0</v>
      </c>
      <c r="M22" s="28">
        <v>2284653.9</v>
      </c>
    </row>
    <row r="23" spans="1:13">
      <c r="A23" s="10" t="s">
        <v>843</v>
      </c>
      <c r="B23" s="10" t="s">
        <v>8</v>
      </c>
      <c r="C23" s="11" t="s">
        <v>878</v>
      </c>
      <c r="D23" s="12">
        <v>45341</v>
      </c>
      <c r="E23" s="10" t="s">
        <v>879</v>
      </c>
      <c r="F23" s="13"/>
      <c r="G23" s="10" t="s">
        <v>880</v>
      </c>
      <c r="H23" s="10"/>
      <c r="I23" s="13">
        <v>45341</v>
      </c>
      <c r="J23" s="29">
        <v>2284653.9</v>
      </c>
      <c r="K23" s="29">
        <v>0</v>
      </c>
      <c r="L23" s="29">
        <v>614500</v>
      </c>
      <c r="M23" s="29">
        <v>1670153.9</v>
      </c>
    </row>
    <row r="24" spans="1:13">
      <c r="A24" s="6" t="s">
        <v>843</v>
      </c>
      <c r="B24" s="6" t="s">
        <v>8</v>
      </c>
      <c r="C24" s="7" t="s">
        <v>881</v>
      </c>
      <c r="D24" s="8">
        <v>45370</v>
      </c>
      <c r="E24" s="6" t="s">
        <v>882</v>
      </c>
      <c r="F24" s="9"/>
      <c r="G24" s="6" t="s">
        <v>883</v>
      </c>
      <c r="H24" s="6"/>
      <c r="I24" s="9">
        <v>45370</v>
      </c>
      <c r="J24" s="28">
        <v>1670153.9</v>
      </c>
      <c r="K24" s="28">
        <v>0</v>
      </c>
      <c r="L24" s="28">
        <v>335207</v>
      </c>
      <c r="M24" s="28">
        <v>1334946.9</v>
      </c>
    </row>
    <row r="25" spans="1:13">
      <c r="A25" s="10" t="s">
        <v>843</v>
      </c>
      <c r="B25" s="10" t="s">
        <v>316</v>
      </c>
      <c r="C25" s="11" t="s">
        <v>884</v>
      </c>
      <c r="D25" s="12">
        <v>45370</v>
      </c>
      <c r="E25" s="10"/>
      <c r="F25" s="13"/>
      <c r="G25" s="10" t="s">
        <v>885</v>
      </c>
      <c r="H25" s="10"/>
      <c r="I25" s="13"/>
      <c r="J25" s="29">
        <v>1334946.9</v>
      </c>
      <c r="K25" s="29">
        <v>5611.05</v>
      </c>
      <c r="L25" s="29">
        <v>0</v>
      </c>
      <c r="M25" s="29">
        <v>1340557.95</v>
      </c>
    </row>
    <row r="26" spans="1:13">
      <c r="A26" s="6" t="s">
        <v>843</v>
      </c>
      <c r="B26" s="6" t="s">
        <v>6</v>
      </c>
      <c r="C26" s="7" t="s">
        <v>886</v>
      </c>
      <c r="D26" s="8">
        <v>45394</v>
      </c>
      <c r="E26" s="6"/>
      <c r="F26" s="9"/>
      <c r="G26" s="6"/>
      <c r="H26" s="6"/>
      <c r="I26" s="9"/>
      <c r="J26" s="28">
        <v>1340557.95</v>
      </c>
      <c r="K26" s="28">
        <v>1382533.9</v>
      </c>
      <c r="L26" s="28">
        <v>0</v>
      </c>
      <c r="M26" s="28">
        <v>2723091.85</v>
      </c>
    </row>
    <row r="27" spans="1:13">
      <c r="A27" s="10" t="s">
        <v>843</v>
      </c>
      <c r="B27" s="10" t="s">
        <v>8</v>
      </c>
      <c r="C27" s="11" t="s">
        <v>887</v>
      </c>
      <c r="D27" s="12">
        <v>45404</v>
      </c>
      <c r="E27" s="10" t="s">
        <v>888</v>
      </c>
      <c r="F27" s="13"/>
      <c r="G27" s="10" t="s">
        <v>889</v>
      </c>
      <c r="H27" s="10"/>
      <c r="I27" s="13">
        <v>45404</v>
      </c>
      <c r="J27" s="29">
        <v>2723091.85</v>
      </c>
      <c r="K27" s="29">
        <v>0</v>
      </c>
      <c r="L27" s="29">
        <v>610100</v>
      </c>
      <c r="M27" s="29">
        <v>2112991.85</v>
      </c>
    </row>
    <row r="28" spans="1:13">
      <c r="A28" s="6" t="s">
        <v>843</v>
      </c>
      <c r="B28" s="6" t="s">
        <v>8</v>
      </c>
      <c r="C28" s="7" t="s">
        <v>890</v>
      </c>
      <c r="D28" s="8">
        <v>45461</v>
      </c>
      <c r="E28" s="6" t="s">
        <v>891</v>
      </c>
      <c r="F28" s="9"/>
      <c r="G28" s="6" t="s">
        <v>892</v>
      </c>
      <c r="H28" s="6"/>
      <c r="I28" s="9">
        <v>45461</v>
      </c>
      <c r="J28" s="28">
        <v>2112991.85</v>
      </c>
      <c r="K28" s="28">
        <v>0</v>
      </c>
      <c r="L28" s="28">
        <v>429805</v>
      </c>
      <c r="M28" s="28">
        <v>1683186.85</v>
      </c>
    </row>
    <row r="29" spans="1:13">
      <c r="A29" s="10" t="s">
        <v>843</v>
      </c>
      <c r="B29" s="10" t="s">
        <v>8</v>
      </c>
      <c r="C29" s="11" t="s">
        <v>893</v>
      </c>
      <c r="D29" s="12">
        <v>45492</v>
      </c>
      <c r="E29" s="10" t="s">
        <v>894</v>
      </c>
      <c r="F29" s="13"/>
      <c r="G29" s="10" t="s">
        <v>894</v>
      </c>
      <c r="H29" s="10"/>
      <c r="I29" s="13">
        <v>45492</v>
      </c>
      <c r="J29" s="29">
        <v>1683186.85</v>
      </c>
      <c r="K29" s="29">
        <v>0</v>
      </c>
      <c r="L29" s="29">
        <v>310000</v>
      </c>
      <c r="M29" s="29">
        <v>1373186.85</v>
      </c>
    </row>
    <row r="30" spans="1:13">
      <c r="A30" s="6" t="s">
        <v>843</v>
      </c>
      <c r="B30" s="6" t="s">
        <v>316</v>
      </c>
      <c r="C30" s="7" t="s">
        <v>895</v>
      </c>
      <c r="D30" s="8">
        <v>45492</v>
      </c>
      <c r="E30" s="6"/>
      <c r="F30" s="9"/>
      <c r="G30" s="6" t="s">
        <v>896</v>
      </c>
      <c r="H30" s="6"/>
      <c r="I30" s="9"/>
      <c r="J30" s="28">
        <v>1373186.85</v>
      </c>
      <c r="K30" s="28">
        <v>9347.5</v>
      </c>
      <c r="L30" s="28">
        <v>0</v>
      </c>
      <c r="M30" s="28">
        <v>1382534.35</v>
      </c>
    </row>
    <row r="31" spans="1:13">
      <c r="A31" s="10" t="s">
        <v>843</v>
      </c>
      <c r="B31" s="10" t="s">
        <v>8</v>
      </c>
      <c r="C31" s="11" t="s">
        <v>897</v>
      </c>
      <c r="D31" s="12">
        <v>45600</v>
      </c>
      <c r="E31" s="10"/>
      <c r="F31" s="13"/>
      <c r="G31" s="10" t="s">
        <v>898</v>
      </c>
      <c r="H31" s="10"/>
      <c r="I31" s="13">
        <v>45600</v>
      </c>
      <c r="J31" s="29">
        <v>1382534.35</v>
      </c>
      <c r="K31" s="29">
        <v>0</v>
      </c>
      <c r="L31" s="29">
        <v>318350</v>
      </c>
      <c r="M31" s="30">
        <v>1064184.35</v>
      </c>
    </row>
    <row r="32" spans="4:4">
      <c r="D32" s="14"/>
    </row>
    <row r="35" ht="15.75"/>
    <row r="36" ht="15.75" spans="3:4">
      <c r="C36" s="15" t="s">
        <v>899</v>
      </c>
      <c r="D36" s="16"/>
    </row>
    <row r="37" ht="15.75" spans="3:4">
      <c r="C37" s="17" t="s">
        <v>900</v>
      </c>
      <c r="D37" s="18" t="s">
        <v>901</v>
      </c>
    </row>
    <row r="38" spans="3:4">
      <c r="C38" s="19" t="s">
        <v>841</v>
      </c>
      <c r="D38" s="20">
        <f>'M10 PAYABLE BALANCE'!H1013</f>
        <v>1556070.04</v>
      </c>
    </row>
    <row r="39" spans="3:4">
      <c r="C39" s="21" t="s">
        <v>902</v>
      </c>
      <c r="D39" s="22">
        <f>'OLD SINGAPORE BALANCE '!G59</f>
        <v>778199.790000001</v>
      </c>
    </row>
    <row r="40" ht="15.75" spans="3:4">
      <c r="C40" s="23" t="s">
        <v>903</v>
      </c>
      <c r="D40" s="24">
        <f>M31</f>
        <v>1064184.35</v>
      </c>
    </row>
    <row r="41" ht="15.75" spans="3:4">
      <c r="C41" s="25" t="s">
        <v>827</v>
      </c>
      <c r="D41" s="26">
        <f>SUM(D38:D40)</f>
        <v>3398454.18</v>
      </c>
    </row>
  </sheetData>
  <mergeCells count="5">
    <mergeCell ref="A1:M1"/>
    <mergeCell ref="A2:M2"/>
    <mergeCell ref="A3:M3"/>
    <mergeCell ref="A4:M4"/>
    <mergeCell ref="C36:D36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C 2 U V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A t l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Z R V X K I p H u A 4 A A A A R A A A A E w A c A E Z v c m 1 1 b G F z L 1 N l Y 3 R p b 2 4 x L m 0 g o h g A K K A U A A A A A A A A A A A A A A A A A A A A A A A A A A A A K 0 5 N L s n M z 1 M I h t C G 1 g B Q S w E C L Q A U A A I A C A A L Z R V X U b n M k q U A A A D 2 A A A A E g A A A A A A A A A A A A A A A A A A A A A A Q 2 9 u Z m l n L 1 B h Y 2 t h Z 2 U u e G 1 s U E s B A i 0 A F A A C A A g A C 2 U V V w / K 6 a u k A A A A 6 Q A A A B M A A A A A A A A A A A A A A A A A 8 Q A A A F t D b 2 5 0 Z W 5 0 X 1 R 5 c G V z X S 5 4 b W x Q S w E C L Q A U A A I A C A A L Z R V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7 5 v c r D 4 5 E W O l R A A u m 9 q 0 Q A A A A A C A A A A A A A Q Z g A A A A E A A C A A A A C 2 X 0 9 j q P + V E t S H n X M D 8 Y f M 1 Z 5 5 c m + X Z c b 2 y 5 9 Z J b u 3 S g A A A A A O g A A A A A I A A C A A A A D a / I f 9 E b H y 0 q T d 8 S A B + k Y I V T x y w 9 R M 1 w P X M H 3 b 2 W R J N F A A A A A t X 6 O 1 2 / M Z Q s b b e E U A 8 M X P i + K O D M u x b 2 Z t f I K x b O O a / G 5 y E H j S F T p Z I s P b I N m Y 9 v v A T F N 3 W O O L q a c X Y p U c z d e 8 k 8 U U 1 X Q Z v v 9 L v Z 1 o A 2 I 9 c E A A A A C 0 6 T t h D 6 S p w c t 5 x b F s Y a W M q 6 v y S 0 z h / w x 9 Z 9 S D S W 2 f m 5 E 6 j k v 8 K u 6 L m 8 S N R f U D Z F I D s V x r b + b c M E p H / Y / v c i I a < / D a t a M a s h u p > 
</file>

<file path=customXml/itemProps1.xml><?xml version="1.0" encoding="utf-8"?>
<ds:datastoreItem xmlns:ds="http://schemas.openxmlformats.org/officeDocument/2006/customXml" ds:itemID="{36795B7A-20ED-446B-99E7-D83841943FA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Finalised  M10 AND OLD S1</vt:lpstr>
      <vt:lpstr>m10 and old s1 ledger</vt:lpstr>
      <vt:lpstr>OLD SINGAPORE BALANCE </vt:lpstr>
      <vt:lpstr>M10 PAYABLE BALANCE</vt:lpstr>
      <vt:lpstr>NEW SINGAPORE BALANCE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WIN-28EL3PD1ISU$</dc:creator>
  <cp:lastModifiedBy>grace</cp:lastModifiedBy>
  <dcterms:created xsi:type="dcterms:W3CDTF">2023-08-14T05:28:00Z</dcterms:created>
  <dcterms:modified xsi:type="dcterms:W3CDTF">2024-11-15T05:03:28Z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81FFA2B7ABA74FF6A03E6A6F94777416_13</vt:lpwstr>
  </property>
  <property fmtid="{D5CDD505-2E9C-101B-9397-08002B2CF9AE}" pid="3" name="KSOProductBuildVer">
    <vt:lpwstr>1033-12.2.0.18607</vt:lpwstr>
  </property>
</Properties>
</file>