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Ex3.xml" ContentType="application/vnd.ms-office.chartex+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5.xml" ContentType="application/vnd.ms-excel.slicer+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slicers/slicer6.xml" ContentType="application/vnd.ms-excel.slicer+xml"/>
  <Override PartName="/xl/charts/chart27.xml" ContentType="application/vnd.openxmlformats-officedocument.drawingml.chart+xml"/>
  <Override PartName="/xl/charts/style30.xml" ContentType="application/vnd.ms-office.chartstyle+xml"/>
  <Override PartName="/xl/charts/colors30.xml" ContentType="application/vnd.ms-office.chartcolorstyle+xml"/>
  <Override PartName="/xl/charts/chart28.xml" ContentType="application/vnd.openxmlformats-officedocument.drawingml.chart+xml"/>
  <Override PartName="/xl/charts/style31.xml" ContentType="application/vnd.ms-office.chartstyle+xml"/>
  <Override PartName="/xl/charts/colors31.xml" ContentType="application/vnd.ms-office.chartcolorstyle+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drichvalue.xml" ContentType="application/vnd.ms-excel.rdrichvalue+xml"/>
  <Override PartName="/xl/richData/rdsupportingpropertybag.xml" ContentType="application/vnd.ms-excel.rdsupportingpropertybag+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RichValueWebImage.xml" ContentType="application/vnd.ms-excel.rdrichvaluewebimag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satwi\Downloads\culthire\Dashboard\"/>
    </mc:Choice>
  </mc:AlternateContent>
  <xr:revisionPtr revIDLastSave="0" documentId="13_ncr:1_{0245B85F-C526-4D5C-85A4-C1FEA5EF8A6F}" xr6:coauthVersionLast="47" xr6:coauthVersionMax="47" xr10:uidLastSave="{00000000-0000-0000-0000-000000000000}"/>
  <bookViews>
    <workbookView xWindow="-108" yWindow="-108" windowWidth="23256" windowHeight="12456" firstSheet="3" activeTab="8" xr2:uid="{AC3D9971-87E5-4802-8C05-F7A646114B98}"/>
  </bookViews>
  <sheets>
    <sheet name="Dashboard Questions" sheetId="8" state="hidden" r:id="rId1"/>
    <sheet name="Customer Service" sheetId="2" state="hidden" r:id="rId2"/>
    <sheet name="Cu Dashboard" sheetId="9" state="hidden" r:id="rId3"/>
    <sheet name="C-Dashaboard" sheetId="10" r:id="rId4"/>
    <sheet name="Finance" sheetId="3" state="hidden" r:id="rId5"/>
    <sheet name="F-Dashaboard" sheetId="13" r:id="rId6"/>
    <sheet name="Orders" sheetId="6" state="hidden" r:id="rId7"/>
    <sheet name="Sheet1" sheetId="14" state="hidden" r:id="rId8"/>
    <sheet name="O-Dashboard" sheetId="15" r:id="rId9"/>
  </sheets>
  <definedNames>
    <definedName name="_xlnm._FilterDatabase" localSheetId="1" hidden="1">'Customer Service'!$A$1:$J$51</definedName>
    <definedName name="_xlnm._FilterDatabase" localSheetId="4" hidden="1">Finance!$BO$39:$BP$458</definedName>
    <definedName name="_xlnm._FilterDatabase" localSheetId="6" hidden="1">Orders!$N$25:$N$818</definedName>
    <definedName name="_xlchart.v1.10" hidden="1">Finance!$G$2:$G$992</definedName>
    <definedName name="_xlchart.v1.3" hidden="1">Finance!$D$1</definedName>
    <definedName name="_xlchart.v1.4" hidden="1">Finance!$D$2:$D$992</definedName>
    <definedName name="_xlchart.v1.5" hidden="1">Finance!$G$1</definedName>
    <definedName name="_xlchart.v1.6" hidden="1">Finance!$G$2:$G$992</definedName>
    <definedName name="_xlchart.v1.7" hidden="1">Finance!$D$1</definedName>
    <definedName name="_xlchart.v1.8" hidden="1">Finance!$D$2:$D$992</definedName>
    <definedName name="_xlchart.v1.9" hidden="1">Finance!$G$1</definedName>
    <definedName name="_xlchart.v2.0" hidden="1">Finance!$AT$49:$AT$53</definedName>
    <definedName name="_xlchart.v2.1" hidden="1">Finance!$AU$48</definedName>
    <definedName name="_xlchart.v2.2" hidden="1">Finance!$AU$49:$AU$53</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_xlnm.Extract" localSheetId="6">Orders!$N$25</definedName>
    <definedName name="Group">Finance!$AB$15:$AC$19</definedName>
    <definedName name="NativeTimeline_Contact_Date">#N/A</definedName>
    <definedName name="NativeTimeline_Sale_Date">#N/A</definedName>
    <definedName name="Slicer_Agent_Handled">#N/A</definedName>
    <definedName name="Slicer_Order_Type">#N/A</definedName>
    <definedName name="Slicer_Product_Name">#N/A</definedName>
    <definedName name="Slicer_Region">#N/A</definedName>
  </definedNames>
  <calcPr calcId="191029"/>
  <pivotCaches>
    <pivotCache cacheId="0" r:id="rId10"/>
    <pivotCache cacheId="1" r:id="rId11"/>
    <pivotCache cacheId="2" r:id="rId12"/>
    <pivotCache cacheId="3" r:id="rId13"/>
    <pivotCache cacheId="4"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s>
    </ext>
    <ext xmlns:x15="http://schemas.microsoft.com/office/spreadsheetml/2010/11/main" uri="{46BE6895-7355-4a93-B00E-2C351335B9C9}">
      <x15:slicerCaches xmlns:x14="http://schemas.microsoft.com/office/spreadsheetml/2009/9/main">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O31" i="6" l="1"/>
  <c r="J2" i="6"/>
  <c r="K2" i="6" s="1"/>
  <c r="J3" i="6"/>
  <c r="K3" i="6" s="1"/>
  <c r="J4" i="6"/>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K30" i="6" s="1"/>
  <c r="J31" i="6"/>
  <c r="K31" i="6" s="1"/>
  <c r="J32" i="6"/>
  <c r="K32" i="6" s="1"/>
  <c r="J33" i="6"/>
  <c r="K33" i="6" s="1"/>
  <c r="J34" i="6"/>
  <c r="K34" i="6" s="1"/>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K62" i="6" s="1"/>
  <c r="J63" i="6"/>
  <c r="K63" i="6" s="1"/>
  <c r="J64" i="6"/>
  <c r="K64" i="6" s="1"/>
  <c r="J65" i="6"/>
  <c r="K65" i="6" s="1"/>
  <c r="J66" i="6"/>
  <c r="K66" i="6" s="1"/>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K94" i="6" s="1"/>
  <c r="J95" i="6"/>
  <c r="K95" i="6" s="1"/>
  <c r="J96" i="6"/>
  <c r="K96" i="6" s="1"/>
  <c r="J97" i="6"/>
  <c r="K97" i="6" s="1"/>
  <c r="J98" i="6"/>
  <c r="K98" i="6" s="1"/>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K130" i="6" s="1"/>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K162" i="6" s="1"/>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177" i="6"/>
  <c r="K177" i="6" s="1"/>
  <c r="J178" i="6"/>
  <c r="K178" i="6" s="1"/>
  <c r="J179" i="6"/>
  <c r="K179" i="6" s="1"/>
  <c r="J180" i="6"/>
  <c r="K180" i="6" s="1"/>
  <c r="J181" i="6"/>
  <c r="K181" i="6" s="1"/>
  <c r="J182" i="6"/>
  <c r="K182" i="6" s="1"/>
  <c r="J183" i="6"/>
  <c r="K183" i="6" s="1"/>
  <c r="J184" i="6"/>
  <c r="K184" i="6" s="1"/>
  <c r="J185" i="6"/>
  <c r="K185" i="6" s="1"/>
  <c r="J186" i="6"/>
  <c r="K186" i="6" s="1"/>
  <c r="J187" i="6"/>
  <c r="K187" i="6" s="1"/>
  <c r="J188" i="6"/>
  <c r="K188" i="6" s="1"/>
  <c r="J189" i="6"/>
  <c r="K189" i="6" s="1"/>
  <c r="J190" i="6"/>
  <c r="K190" i="6" s="1"/>
  <c r="J191" i="6"/>
  <c r="K191" i="6" s="1"/>
  <c r="J192" i="6"/>
  <c r="K192" i="6" s="1"/>
  <c r="J193" i="6"/>
  <c r="K193" i="6" s="1"/>
  <c r="J194" i="6"/>
  <c r="K194" i="6" s="1"/>
  <c r="J195" i="6"/>
  <c r="K195" i="6" s="1"/>
  <c r="J196" i="6"/>
  <c r="K196" i="6" s="1"/>
  <c r="J197" i="6"/>
  <c r="K197" i="6" s="1"/>
  <c r="J198" i="6"/>
  <c r="K198" i="6" s="1"/>
  <c r="J199" i="6"/>
  <c r="K199" i="6" s="1"/>
  <c r="J200" i="6"/>
  <c r="K200" i="6" s="1"/>
  <c r="J201" i="6"/>
  <c r="K201" i="6" s="1"/>
  <c r="J202" i="6"/>
  <c r="K202" i="6" s="1"/>
  <c r="J203" i="6"/>
  <c r="K203" i="6" s="1"/>
  <c r="J204" i="6"/>
  <c r="K204" i="6" s="1"/>
  <c r="J205" i="6"/>
  <c r="K205" i="6" s="1"/>
  <c r="J206" i="6"/>
  <c r="K206" i="6" s="1"/>
  <c r="J207" i="6"/>
  <c r="K207" i="6" s="1"/>
  <c r="J208" i="6"/>
  <c r="K208" i="6" s="1"/>
  <c r="J209" i="6"/>
  <c r="K209" i="6" s="1"/>
  <c r="J210" i="6"/>
  <c r="K210" i="6" s="1"/>
  <c r="J211" i="6"/>
  <c r="K211" i="6" s="1"/>
  <c r="J212" i="6"/>
  <c r="K212" i="6" s="1"/>
  <c r="J213" i="6"/>
  <c r="K213" i="6" s="1"/>
  <c r="J214" i="6"/>
  <c r="K214" i="6" s="1"/>
  <c r="J215" i="6"/>
  <c r="K215" i="6" s="1"/>
  <c r="J216" i="6"/>
  <c r="K216" i="6" s="1"/>
  <c r="J217" i="6"/>
  <c r="K217" i="6" s="1"/>
  <c r="J218" i="6"/>
  <c r="K218" i="6" s="1"/>
  <c r="J219" i="6"/>
  <c r="K219" i="6" s="1"/>
  <c r="J220" i="6"/>
  <c r="K220" i="6" s="1"/>
  <c r="J221" i="6"/>
  <c r="K221" i="6" s="1"/>
  <c r="J222" i="6"/>
  <c r="K222" i="6" s="1"/>
  <c r="J223" i="6"/>
  <c r="K223" i="6" s="1"/>
  <c r="J224" i="6"/>
  <c r="K224" i="6" s="1"/>
  <c r="J225" i="6"/>
  <c r="K225" i="6" s="1"/>
  <c r="J226" i="6"/>
  <c r="K226" i="6" s="1"/>
  <c r="J227" i="6"/>
  <c r="K227" i="6" s="1"/>
  <c r="J228" i="6"/>
  <c r="K228" i="6" s="1"/>
  <c r="J229" i="6"/>
  <c r="K229" i="6" s="1"/>
  <c r="J230" i="6"/>
  <c r="K230" i="6" s="1"/>
  <c r="J231" i="6"/>
  <c r="K231" i="6" s="1"/>
  <c r="J232" i="6"/>
  <c r="K232" i="6" s="1"/>
  <c r="J233" i="6"/>
  <c r="K233" i="6" s="1"/>
  <c r="J234" i="6"/>
  <c r="K234" i="6" s="1"/>
  <c r="J235" i="6"/>
  <c r="K235" i="6" s="1"/>
  <c r="J236" i="6"/>
  <c r="K236" i="6" s="1"/>
  <c r="J237" i="6"/>
  <c r="K237" i="6" s="1"/>
  <c r="J238" i="6"/>
  <c r="K238" i="6" s="1"/>
  <c r="J239" i="6"/>
  <c r="K239" i="6" s="1"/>
  <c r="J240" i="6"/>
  <c r="K240" i="6" s="1"/>
  <c r="J241" i="6"/>
  <c r="K241" i="6" s="1"/>
  <c r="J242" i="6"/>
  <c r="K242" i="6" s="1"/>
  <c r="J243" i="6"/>
  <c r="K243" i="6" s="1"/>
  <c r="J244" i="6"/>
  <c r="K244" i="6" s="1"/>
  <c r="J245" i="6"/>
  <c r="K245" i="6" s="1"/>
  <c r="J246" i="6"/>
  <c r="K246" i="6" s="1"/>
  <c r="J247" i="6"/>
  <c r="K247" i="6" s="1"/>
  <c r="J248" i="6"/>
  <c r="K248" i="6" s="1"/>
  <c r="J249" i="6"/>
  <c r="K249" i="6" s="1"/>
  <c r="J250" i="6"/>
  <c r="K250" i="6" s="1"/>
  <c r="J251" i="6"/>
  <c r="K251" i="6" s="1"/>
  <c r="J252" i="6"/>
  <c r="K252" i="6" s="1"/>
  <c r="J253" i="6"/>
  <c r="K253" i="6" s="1"/>
  <c r="J254" i="6"/>
  <c r="K254" i="6" s="1"/>
  <c r="J255" i="6"/>
  <c r="K255" i="6" s="1"/>
  <c r="J256" i="6"/>
  <c r="K256" i="6" s="1"/>
  <c r="J257" i="6"/>
  <c r="K257" i="6" s="1"/>
  <c r="J258" i="6"/>
  <c r="K258" i="6" s="1"/>
  <c r="J259" i="6"/>
  <c r="K259" i="6" s="1"/>
  <c r="J260" i="6"/>
  <c r="K260" i="6" s="1"/>
  <c r="J261" i="6"/>
  <c r="K261" i="6" s="1"/>
  <c r="J262" i="6"/>
  <c r="K262" i="6" s="1"/>
  <c r="J263" i="6"/>
  <c r="K263" i="6" s="1"/>
  <c r="J264" i="6"/>
  <c r="K264" i="6" s="1"/>
  <c r="J265" i="6"/>
  <c r="K265" i="6" s="1"/>
  <c r="J266" i="6"/>
  <c r="K266" i="6" s="1"/>
  <c r="J267" i="6"/>
  <c r="K267" i="6" s="1"/>
  <c r="J268" i="6"/>
  <c r="K268" i="6" s="1"/>
  <c r="J269" i="6"/>
  <c r="K269" i="6" s="1"/>
  <c r="J270" i="6"/>
  <c r="K270" i="6" s="1"/>
  <c r="J271" i="6"/>
  <c r="K271" i="6" s="1"/>
  <c r="J272" i="6"/>
  <c r="K272" i="6" s="1"/>
  <c r="J273" i="6"/>
  <c r="K273" i="6" s="1"/>
  <c r="J274" i="6"/>
  <c r="K274" i="6" s="1"/>
  <c r="J275" i="6"/>
  <c r="K275" i="6" s="1"/>
  <c r="J276" i="6"/>
  <c r="K276" i="6" s="1"/>
  <c r="J277" i="6"/>
  <c r="K277" i="6" s="1"/>
  <c r="J278" i="6"/>
  <c r="K278" i="6" s="1"/>
  <c r="J279" i="6"/>
  <c r="K279" i="6" s="1"/>
  <c r="J280" i="6"/>
  <c r="K280" i="6" s="1"/>
  <c r="J281" i="6"/>
  <c r="K281" i="6" s="1"/>
  <c r="J282" i="6"/>
  <c r="K282" i="6" s="1"/>
  <c r="J283" i="6"/>
  <c r="K283" i="6" s="1"/>
  <c r="J284" i="6"/>
  <c r="K284" i="6" s="1"/>
  <c r="J285" i="6"/>
  <c r="K285" i="6" s="1"/>
  <c r="J286" i="6"/>
  <c r="K286" i="6" s="1"/>
  <c r="J287" i="6"/>
  <c r="K287" i="6" s="1"/>
  <c r="J288" i="6"/>
  <c r="K288" i="6" s="1"/>
  <c r="J289" i="6"/>
  <c r="K289" i="6" s="1"/>
  <c r="J290" i="6"/>
  <c r="K290" i="6" s="1"/>
  <c r="J291" i="6"/>
  <c r="K291" i="6" s="1"/>
  <c r="J292" i="6"/>
  <c r="K292" i="6" s="1"/>
  <c r="J293" i="6"/>
  <c r="K293" i="6" s="1"/>
  <c r="J294" i="6"/>
  <c r="K294" i="6" s="1"/>
  <c r="J295" i="6"/>
  <c r="K295" i="6" s="1"/>
  <c r="J296" i="6"/>
  <c r="K296" i="6" s="1"/>
  <c r="J297" i="6"/>
  <c r="K297" i="6" s="1"/>
  <c r="J298" i="6"/>
  <c r="K298" i="6" s="1"/>
  <c r="J299" i="6"/>
  <c r="K299" i="6" s="1"/>
  <c r="J300" i="6"/>
  <c r="K300" i="6" s="1"/>
  <c r="J301" i="6"/>
  <c r="K301" i="6" s="1"/>
  <c r="J302" i="6"/>
  <c r="K302" i="6" s="1"/>
  <c r="J303" i="6"/>
  <c r="K303" i="6" s="1"/>
  <c r="J304" i="6"/>
  <c r="K304" i="6" s="1"/>
  <c r="J305" i="6"/>
  <c r="K305" i="6" s="1"/>
  <c r="J306" i="6"/>
  <c r="K306" i="6" s="1"/>
  <c r="J307" i="6"/>
  <c r="K307" i="6" s="1"/>
  <c r="J308" i="6"/>
  <c r="K308" i="6" s="1"/>
  <c r="J309" i="6"/>
  <c r="K309" i="6" s="1"/>
  <c r="J310" i="6"/>
  <c r="K310" i="6" s="1"/>
  <c r="J311" i="6"/>
  <c r="K311" i="6" s="1"/>
  <c r="J312" i="6"/>
  <c r="K312" i="6" s="1"/>
  <c r="J313" i="6"/>
  <c r="K313" i="6" s="1"/>
  <c r="J314" i="6"/>
  <c r="K314" i="6" s="1"/>
  <c r="J315" i="6"/>
  <c r="K315" i="6" s="1"/>
  <c r="J316" i="6"/>
  <c r="K316" i="6" s="1"/>
  <c r="J317" i="6"/>
  <c r="K317" i="6" s="1"/>
  <c r="J318" i="6"/>
  <c r="K318" i="6" s="1"/>
  <c r="J319" i="6"/>
  <c r="K319" i="6" s="1"/>
  <c r="J320" i="6"/>
  <c r="K320" i="6" s="1"/>
  <c r="J321" i="6"/>
  <c r="K321" i="6" s="1"/>
  <c r="J322" i="6"/>
  <c r="K322" i="6" s="1"/>
  <c r="J323" i="6"/>
  <c r="K323" i="6" s="1"/>
  <c r="J324" i="6"/>
  <c r="K324" i="6" s="1"/>
  <c r="J325" i="6"/>
  <c r="K325" i="6" s="1"/>
  <c r="J326" i="6"/>
  <c r="K326" i="6" s="1"/>
  <c r="J327" i="6"/>
  <c r="K327" i="6" s="1"/>
  <c r="J328" i="6"/>
  <c r="K328" i="6" s="1"/>
  <c r="J329" i="6"/>
  <c r="K329" i="6" s="1"/>
  <c r="J330" i="6"/>
  <c r="K330" i="6" s="1"/>
  <c r="J331" i="6"/>
  <c r="K331" i="6" s="1"/>
  <c r="J332" i="6"/>
  <c r="K332" i="6" s="1"/>
  <c r="J333" i="6"/>
  <c r="K333" i="6" s="1"/>
  <c r="J334" i="6"/>
  <c r="K334" i="6" s="1"/>
  <c r="J335" i="6"/>
  <c r="K335" i="6" s="1"/>
  <c r="J336" i="6"/>
  <c r="K336" i="6" s="1"/>
  <c r="J337" i="6"/>
  <c r="K337" i="6" s="1"/>
  <c r="J338" i="6"/>
  <c r="K338" i="6" s="1"/>
  <c r="J339" i="6"/>
  <c r="K339" i="6" s="1"/>
  <c r="J340" i="6"/>
  <c r="K340" i="6" s="1"/>
  <c r="J341" i="6"/>
  <c r="K341" i="6" s="1"/>
  <c r="J342" i="6"/>
  <c r="K342" i="6" s="1"/>
  <c r="J343" i="6"/>
  <c r="K343" i="6" s="1"/>
  <c r="J344" i="6"/>
  <c r="K344" i="6" s="1"/>
  <c r="J345" i="6"/>
  <c r="K345" i="6" s="1"/>
  <c r="J346" i="6"/>
  <c r="K346" i="6" s="1"/>
  <c r="J347" i="6"/>
  <c r="K347" i="6" s="1"/>
  <c r="J348" i="6"/>
  <c r="K348" i="6" s="1"/>
  <c r="J349" i="6"/>
  <c r="K349" i="6" s="1"/>
  <c r="J350" i="6"/>
  <c r="K350" i="6" s="1"/>
  <c r="J351" i="6"/>
  <c r="K351" i="6" s="1"/>
  <c r="J352" i="6"/>
  <c r="K352" i="6" s="1"/>
  <c r="J353" i="6"/>
  <c r="K353" i="6" s="1"/>
  <c r="J354" i="6"/>
  <c r="K354" i="6" s="1"/>
  <c r="J355" i="6"/>
  <c r="K355" i="6" s="1"/>
  <c r="J356" i="6"/>
  <c r="K356" i="6" s="1"/>
  <c r="J357" i="6"/>
  <c r="K357" i="6" s="1"/>
  <c r="J358" i="6"/>
  <c r="K358" i="6" s="1"/>
  <c r="J359" i="6"/>
  <c r="K359" i="6" s="1"/>
  <c r="J360" i="6"/>
  <c r="K360" i="6" s="1"/>
  <c r="J361" i="6"/>
  <c r="K361" i="6" s="1"/>
  <c r="J362" i="6"/>
  <c r="K362" i="6" s="1"/>
  <c r="J363" i="6"/>
  <c r="K363" i="6" s="1"/>
  <c r="J364" i="6"/>
  <c r="K364" i="6" s="1"/>
  <c r="J365" i="6"/>
  <c r="K365" i="6" s="1"/>
  <c r="J366" i="6"/>
  <c r="K366" i="6" s="1"/>
  <c r="J367" i="6"/>
  <c r="K367" i="6" s="1"/>
  <c r="J368" i="6"/>
  <c r="K368" i="6" s="1"/>
  <c r="J369" i="6"/>
  <c r="K369" i="6" s="1"/>
  <c r="J370" i="6"/>
  <c r="K370" i="6" s="1"/>
  <c r="J371" i="6"/>
  <c r="K371" i="6" s="1"/>
  <c r="J372" i="6"/>
  <c r="K372" i="6" s="1"/>
  <c r="J373" i="6"/>
  <c r="K373" i="6" s="1"/>
  <c r="J374" i="6"/>
  <c r="K374" i="6" s="1"/>
  <c r="J375" i="6"/>
  <c r="K375" i="6" s="1"/>
  <c r="J376" i="6"/>
  <c r="K376" i="6" s="1"/>
  <c r="J377" i="6"/>
  <c r="K377" i="6" s="1"/>
  <c r="J378" i="6"/>
  <c r="K378" i="6" s="1"/>
  <c r="J379" i="6"/>
  <c r="K379" i="6" s="1"/>
  <c r="J380" i="6"/>
  <c r="K380" i="6" s="1"/>
  <c r="J381" i="6"/>
  <c r="K381" i="6" s="1"/>
  <c r="J382" i="6"/>
  <c r="K382" i="6" s="1"/>
  <c r="J383" i="6"/>
  <c r="K383" i="6" s="1"/>
  <c r="J384" i="6"/>
  <c r="K384" i="6" s="1"/>
  <c r="J385" i="6"/>
  <c r="K385" i="6" s="1"/>
  <c r="J386" i="6"/>
  <c r="K386" i="6" s="1"/>
  <c r="J387" i="6"/>
  <c r="K387" i="6" s="1"/>
  <c r="J388" i="6"/>
  <c r="K388" i="6" s="1"/>
  <c r="J389" i="6"/>
  <c r="K389" i="6" s="1"/>
  <c r="J390" i="6"/>
  <c r="K390" i="6" s="1"/>
  <c r="J391" i="6"/>
  <c r="K391" i="6" s="1"/>
  <c r="J392" i="6"/>
  <c r="K392" i="6" s="1"/>
  <c r="J393" i="6"/>
  <c r="K393" i="6" s="1"/>
  <c r="J394" i="6"/>
  <c r="K394" i="6" s="1"/>
  <c r="J395" i="6"/>
  <c r="K395" i="6" s="1"/>
  <c r="J396" i="6"/>
  <c r="K396" i="6" s="1"/>
  <c r="J397" i="6"/>
  <c r="K397" i="6" s="1"/>
  <c r="J398" i="6"/>
  <c r="K398" i="6" s="1"/>
  <c r="J399" i="6"/>
  <c r="K399" i="6" s="1"/>
  <c r="J400" i="6"/>
  <c r="K400" i="6" s="1"/>
  <c r="J401" i="6"/>
  <c r="K401" i="6" s="1"/>
  <c r="J402" i="6"/>
  <c r="K402" i="6" s="1"/>
  <c r="J403" i="6"/>
  <c r="K403" i="6" s="1"/>
  <c r="J404" i="6"/>
  <c r="K404" i="6" s="1"/>
  <c r="J405" i="6"/>
  <c r="K405" i="6" s="1"/>
  <c r="J406" i="6"/>
  <c r="K406" i="6" s="1"/>
  <c r="J407" i="6"/>
  <c r="K407" i="6" s="1"/>
  <c r="J408" i="6"/>
  <c r="K408" i="6" s="1"/>
  <c r="J409" i="6"/>
  <c r="K409" i="6" s="1"/>
  <c r="J410" i="6"/>
  <c r="K410" i="6" s="1"/>
  <c r="J411" i="6"/>
  <c r="K411" i="6" s="1"/>
  <c r="J412" i="6"/>
  <c r="K412" i="6" s="1"/>
  <c r="J413" i="6"/>
  <c r="K413" i="6" s="1"/>
  <c r="J414" i="6"/>
  <c r="K414" i="6" s="1"/>
  <c r="J415" i="6"/>
  <c r="K415" i="6" s="1"/>
  <c r="J416" i="6"/>
  <c r="K416" i="6" s="1"/>
  <c r="J417" i="6"/>
  <c r="K417" i="6" s="1"/>
  <c r="J418" i="6"/>
  <c r="K418" i="6" s="1"/>
  <c r="J419" i="6"/>
  <c r="K419" i="6" s="1"/>
  <c r="J420" i="6"/>
  <c r="K420" i="6" s="1"/>
  <c r="J421" i="6"/>
  <c r="K421" i="6" s="1"/>
  <c r="J422" i="6"/>
  <c r="K422" i="6" s="1"/>
  <c r="J423" i="6"/>
  <c r="K423" i="6" s="1"/>
  <c r="J424" i="6"/>
  <c r="K424" i="6" s="1"/>
  <c r="J425" i="6"/>
  <c r="K425" i="6" s="1"/>
  <c r="J426" i="6"/>
  <c r="K426" i="6" s="1"/>
  <c r="J427" i="6"/>
  <c r="K427" i="6" s="1"/>
  <c r="J428" i="6"/>
  <c r="K428" i="6" s="1"/>
  <c r="J429" i="6"/>
  <c r="K429" i="6" s="1"/>
  <c r="J430" i="6"/>
  <c r="K430" i="6" s="1"/>
  <c r="J431" i="6"/>
  <c r="K431" i="6" s="1"/>
  <c r="J432" i="6"/>
  <c r="K432" i="6" s="1"/>
  <c r="J433" i="6"/>
  <c r="K433" i="6" s="1"/>
  <c r="J434" i="6"/>
  <c r="K434" i="6" s="1"/>
  <c r="J435" i="6"/>
  <c r="K435" i="6" s="1"/>
  <c r="J436" i="6"/>
  <c r="K436" i="6" s="1"/>
  <c r="J437" i="6"/>
  <c r="K437" i="6" s="1"/>
  <c r="J438" i="6"/>
  <c r="K438" i="6" s="1"/>
  <c r="J439" i="6"/>
  <c r="K439" i="6" s="1"/>
  <c r="J440" i="6"/>
  <c r="K440" i="6" s="1"/>
  <c r="J441" i="6"/>
  <c r="K441" i="6" s="1"/>
  <c r="J442" i="6"/>
  <c r="K442" i="6" s="1"/>
  <c r="J443" i="6"/>
  <c r="K443" i="6" s="1"/>
  <c r="J444" i="6"/>
  <c r="K444" i="6" s="1"/>
  <c r="J445" i="6"/>
  <c r="K445" i="6" s="1"/>
  <c r="J446" i="6"/>
  <c r="K446" i="6" s="1"/>
  <c r="J447" i="6"/>
  <c r="K447" i="6" s="1"/>
  <c r="J448" i="6"/>
  <c r="K448" i="6" s="1"/>
  <c r="J449" i="6"/>
  <c r="K449" i="6" s="1"/>
  <c r="J450" i="6"/>
  <c r="K450" i="6" s="1"/>
  <c r="J451" i="6"/>
  <c r="K451" i="6" s="1"/>
  <c r="J452" i="6"/>
  <c r="K452" i="6" s="1"/>
  <c r="J453" i="6"/>
  <c r="K453" i="6" s="1"/>
  <c r="J454" i="6"/>
  <c r="K454" i="6" s="1"/>
  <c r="J455" i="6"/>
  <c r="K455" i="6" s="1"/>
  <c r="J456" i="6"/>
  <c r="K456" i="6" s="1"/>
  <c r="J457" i="6"/>
  <c r="K457" i="6" s="1"/>
  <c r="J458" i="6"/>
  <c r="K458" i="6" s="1"/>
  <c r="J459" i="6"/>
  <c r="K459" i="6" s="1"/>
  <c r="J460" i="6"/>
  <c r="K460" i="6" s="1"/>
  <c r="J461" i="6"/>
  <c r="K461" i="6" s="1"/>
  <c r="J462" i="6"/>
  <c r="K462" i="6" s="1"/>
  <c r="J463" i="6"/>
  <c r="K463" i="6" s="1"/>
  <c r="J464" i="6"/>
  <c r="K464" i="6" s="1"/>
  <c r="J465" i="6"/>
  <c r="K465" i="6" s="1"/>
  <c r="J466" i="6"/>
  <c r="K466" i="6" s="1"/>
  <c r="J467" i="6"/>
  <c r="K467" i="6" s="1"/>
  <c r="J468" i="6"/>
  <c r="K468" i="6" s="1"/>
  <c r="J469" i="6"/>
  <c r="K469" i="6" s="1"/>
  <c r="J470" i="6"/>
  <c r="K470" i="6" s="1"/>
  <c r="J471" i="6"/>
  <c r="K471" i="6" s="1"/>
  <c r="J472" i="6"/>
  <c r="K472" i="6" s="1"/>
  <c r="J473" i="6"/>
  <c r="K473" i="6" s="1"/>
  <c r="J474" i="6"/>
  <c r="K474" i="6" s="1"/>
  <c r="J475" i="6"/>
  <c r="K475" i="6" s="1"/>
  <c r="J476" i="6"/>
  <c r="K476" i="6" s="1"/>
  <c r="J477" i="6"/>
  <c r="K477" i="6" s="1"/>
  <c r="J478" i="6"/>
  <c r="K478" i="6" s="1"/>
  <c r="J479" i="6"/>
  <c r="K479" i="6" s="1"/>
  <c r="L479" i="6" s="1"/>
  <c r="J480" i="6"/>
  <c r="K480" i="6" s="1"/>
  <c r="J481" i="6"/>
  <c r="K481" i="6" s="1"/>
  <c r="J482" i="6"/>
  <c r="K482" i="6" s="1"/>
  <c r="J483" i="6"/>
  <c r="K483" i="6" s="1"/>
  <c r="J484" i="6"/>
  <c r="K484" i="6" s="1"/>
  <c r="J485" i="6"/>
  <c r="K485" i="6" s="1"/>
  <c r="J486" i="6"/>
  <c r="K486" i="6" s="1"/>
  <c r="J487" i="6"/>
  <c r="K487" i="6" s="1"/>
  <c r="J488" i="6"/>
  <c r="K488" i="6" s="1"/>
  <c r="J489" i="6"/>
  <c r="K489" i="6" s="1"/>
  <c r="J490" i="6"/>
  <c r="K490" i="6" s="1"/>
  <c r="J491" i="6"/>
  <c r="K491" i="6" s="1"/>
  <c r="J492" i="6"/>
  <c r="K492" i="6" s="1"/>
  <c r="J493" i="6"/>
  <c r="K493" i="6" s="1"/>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AS25" i="3"/>
  <c r="AS22" i="3"/>
  <c r="AS23" i="3"/>
  <c r="AS24" i="3"/>
  <c r="AS21" i="3"/>
  <c r="AU21" i="3" s="1"/>
  <c r="AS51" i="3"/>
  <c r="AS52" i="3"/>
  <c r="AS53" i="3"/>
  <c r="AS50" i="3"/>
  <c r="AS49" i="3"/>
  <c r="BI808" i="3"/>
  <c r="BJ808" i="3" s="1"/>
  <c r="BI807" i="3"/>
  <c r="BJ807" i="3" s="1"/>
  <c r="BI806" i="3"/>
  <c r="BJ806" i="3" s="1"/>
  <c r="BI805" i="3"/>
  <c r="BJ805" i="3" s="1"/>
  <c r="BI804" i="3"/>
  <c r="BJ804" i="3" s="1"/>
  <c r="BI803" i="3"/>
  <c r="BJ803" i="3" s="1"/>
  <c r="BI802" i="3"/>
  <c r="BJ802" i="3" s="1"/>
  <c r="BI801" i="3"/>
  <c r="BJ801" i="3" s="1"/>
  <c r="BI800" i="3"/>
  <c r="BJ800" i="3" s="1"/>
  <c r="BI799" i="3"/>
  <c r="BJ799" i="3" s="1"/>
  <c r="BI797" i="3"/>
  <c r="BJ797" i="3" s="1"/>
  <c r="BI796" i="3"/>
  <c r="BJ796" i="3" s="1"/>
  <c r="BI795" i="3"/>
  <c r="BJ795" i="3" s="1"/>
  <c r="BI793" i="3"/>
  <c r="BJ793" i="3" s="1"/>
  <c r="BI792" i="3"/>
  <c r="BJ792" i="3" s="1"/>
  <c r="BI791" i="3"/>
  <c r="BJ791" i="3" s="1"/>
  <c r="BI790" i="3"/>
  <c r="BJ790" i="3" s="1"/>
  <c r="BI789" i="3"/>
  <c r="BJ789" i="3" s="1"/>
  <c r="BI788" i="3"/>
  <c r="BJ788" i="3" s="1"/>
  <c r="BI787" i="3"/>
  <c r="BJ787" i="3" s="1"/>
  <c r="BI785" i="3"/>
  <c r="BJ785" i="3" s="1"/>
  <c r="BI784" i="3"/>
  <c r="BJ784" i="3" s="1"/>
  <c r="BI783" i="3"/>
  <c r="BJ783" i="3" s="1"/>
  <c r="BI782" i="3"/>
  <c r="BJ782" i="3" s="1"/>
  <c r="BI781" i="3"/>
  <c r="BJ781" i="3" s="1"/>
  <c r="BI780" i="3"/>
  <c r="BJ780" i="3" s="1"/>
  <c r="BI779" i="3"/>
  <c r="BJ779" i="3" s="1"/>
  <c r="BI778" i="3"/>
  <c r="BJ778" i="3" s="1"/>
  <c r="BI776" i="3"/>
  <c r="BJ776" i="3" s="1"/>
  <c r="BI775" i="3"/>
  <c r="BJ775" i="3" s="1"/>
  <c r="BI774" i="3"/>
  <c r="BJ774" i="3" s="1"/>
  <c r="BI773" i="3"/>
  <c r="BJ773" i="3" s="1"/>
  <c r="BI772" i="3"/>
  <c r="BJ772" i="3" s="1"/>
  <c r="BI771" i="3"/>
  <c r="BJ771" i="3" s="1"/>
  <c r="BI770" i="3"/>
  <c r="BJ770" i="3" s="1"/>
  <c r="BI769" i="3"/>
  <c r="BJ769" i="3" s="1"/>
  <c r="BI768" i="3"/>
  <c r="BJ768" i="3" s="1"/>
  <c r="BI767" i="3"/>
  <c r="BJ767" i="3" s="1"/>
  <c r="BI766" i="3"/>
  <c r="BJ766" i="3" s="1"/>
  <c r="BI765" i="3"/>
  <c r="BJ765" i="3" s="1"/>
  <c r="BI764" i="3"/>
  <c r="BJ764" i="3" s="1"/>
  <c r="BI763" i="3"/>
  <c r="BJ763" i="3" s="1"/>
  <c r="BI762" i="3"/>
  <c r="BJ762" i="3" s="1"/>
  <c r="BI761" i="3"/>
  <c r="BJ761" i="3" s="1"/>
  <c r="BI760" i="3"/>
  <c r="BJ760" i="3" s="1"/>
  <c r="BI759" i="3"/>
  <c r="BJ759" i="3" s="1"/>
  <c r="BI758" i="3"/>
  <c r="BJ758" i="3" s="1"/>
  <c r="BI757" i="3"/>
  <c r="BJ757" i="3" s="1"/>
  <c r="BI755" i="3"/>
  <c r="BJ755" i="3" s="1"/>
  <c r="BI754" i="3"/>
  <c r="BJ754" i="3" s="1"/>
  <c r="BI753" i="3"/>
  <c r="BJ753" i="3" s="1"/>
  <c r="BI751" i="3"/>
  <c r="BJ751" i="3" s="1"/>
  <c r="BI750" i="3"/>
  <c r="BJ750" i="3" s="1"/>
  <c r="BI749" i="3"/>
  <c r="BJ749" i="3" s="1"/>
  <c r="BI748" i="3"/>
  <c r="BJ748" i="3" s="1"/>
  <c r="BI747" i="3"/>
  <c r="BJ747" i="3" s="1"/>
  <c r="BI745" i="3"/>
  <c r="BJ745" i="3" s="1"/>
  <c r="BI744" i="3"/>
  <c r="BJ744" i="3" s="1"/>
  <c r="BI743" i="3"/>
  <c r="BJ743" i="3" s="1"/>
  <c r="BI742" i="3"/>
  <c r="BJ742" i="3" s="1"/>
  <c r="BI741" i="3"/>
  <c r="BJ741" i="3" s="1"/>
  <c r="BI740" i="3"/>
  <c r="BJ740" i="3" s="1"/>
  <c r="BI739" i="3"/>
  <c r="BJ739" i="3" s="1"/>
  <c r="BI738" i="3"/>
  <c r="BJ738" i="3" s="1"/>
  <c r="BI736" i="3"/>
  <c r="BJ736" i="3" s="1"/>
  <c r="BI735" i="3"/>
  <c r="BJ735" i="3" s="1"/>
  <c r="BI734" i="3"/>
  <c r="BJ734" i="3" s="1"/>
  <c r="BI733" i="3"/>
  <c r="BJ733" i="3" s="1"/>
  <c r="BI732" i="3"/>
  <c r="BJ732" i="3" s="1"/>
  <c r="BI731" i="3"/>
  <c r="BJ731" i="3" s="1"/>
  <c r="BI730" i="3"/>
  <c r="BJ730" i="3" s="1"/>
  <c r="BI727" i="3"/>
  <c r="BJ727" i="3" s="1"/>
  <c r="BI726" i="3"/>
  <c r="BJ726" i="3" s="1"/>
  <c r="BI725" i="3"/>
  <c r="BJ725" i="3" s="1"/>
  <c r="BI724" i="3"/>
  <c r="BJ724" i="3" s="1"/>
  <c r="BI723" i="3"/>
  <c r="BJ723" i="3" s="1"/>
  <c r="BI722" i="3"/>
  <c r="BJ722" i="3" s="1"/>
  <c r="BI721" i="3"/>
  <c r="BJ721" i="3" s="1"/>
  <c r="BI720" i="3"/>
  <c r="BJ720" i="3" s="1"/>
  <c r="BI719" i="3"/>
  <c r="BJ719" i="3" s="1"/>
  <c r="BI718" i="3"/>
  <c r="BJ718" i="3" s="1"/>
  <c r="BI717" i="3"/>
  <c r="BJ717" i="3" s="1"/>
  <c r="BI715" i="3"/>
  <c r="BJ715" i="3" s="1"/>
  <c r="BI714" i="3"/>
  <c r="BJ714" i="3" s="1"/>
  <c r="BI713" i="3"/>
  <c r="BJ713" i="3" s="1"/>
  <c r="BI712" i="3"/>
  <c r="BJ712" i="3" s="1"/>
  <c r="BI711" i="3"/>
  <c r="BJ711" i="3" s="1"/>
  <c r="BI710" i="3"/>
  <c r="BJ710" i="3" s="1"/>
  <c r="BI709" i="3"/>
  <c r="BJ709" i="3" s="1"/>
  <c r="BI708" i="3"/>
  <c r="BJ708" i="3" s="1"/>
  <c r="BI706" i="3"/>
  <c r="BJ706" i="3" s="1"/>
  <c r="BI705" i="3"/>
  <c r="BJ705" i="3" s="1"/>
  <c r="BI704" i="3"/>
  <c r="BJ704" i="3" s="1"/>
  <c r="BI702" i="3"/>
  <c r="BJ702" i="3" s="1"/>
  <c r="BI700" i="3"/>
  <c r="BJ700" i="3" s="1"/>
  <c r="BI699" i="3"/>
  <c r="BJ699" i="3" s="1"/>
  <c r="BI698" i="3"/>
  <c r="BJ698" i="3" s="1"/>
  <c r="BI697" i="3"/>
  <c r="BJ697" i="3" s="1"/>
  <c r="BI696" i="3"/>
  <c r="BJ696" i="3" s="1"/>
  <c r="BI695" i="3"/>
  <c r="BJ695" i="3" s="1"/>
  <c r="BI694" i="3"/>
  <c r="BJ694" i="3" s="1"/>
  <c r="BI693" i="3"/>
  <c r="BJ693" i="3" s="1"/>
  <c r="BI692" i="3"/>
  <c r="BJ692" i="3" s="1"/>
  <c r="BI691" i="3"/>
  <c r="BJ691" i="3" s="1"/>
  <c r="BI690" i="3"/>
  <c r="BJ690" i="3" s="1"/>
  <c r="BI688" i="3"/>
  <c r="BJ688" i="3" s="1"/>
  <c r="BI687" i="3"/>
  <c r="BJ687" i="3" s="1"/>
  <c r="BI686" i="3"/>
  <c r="BJ686" i="3" s="1"/>
  <c r="BI685" i="3"/>
  <c r="BJ685" i="3" s="1"/>
  <c r="BI684" i="3"/>
  <c r="BJ684" i="3" s="1"/>
  <c r="BI683" i="3"/>
  <c r="BJ683" i="3" s="1"/>
  <c r="BI682" i="3"/>
  <c r="BJ682" i="3" s="1"/>
  <c r="BI681" i="3"/>
  <c r="BJ681" i="3" s="1"/>
  <c r="BI680" i="3"/>
  <c r="BJ680" i="3" s="1"/>
  <c r="BI679" i="3"/>
  <c r="BJ679" i="3" s="1"/>
  <c r="BI678" i="3"/>
  <c r="BJ678" i="3" s="1"/>
  <c r="BI677" i="3"/>
  <c r="BJ677" i="3" s="1"/>
  <c r="BI675" i="3"/>
  <c r="BJ675" i="3" s="1"/>
  <c r="BI673" i="3"/>
  <c r="BJ673" i="3" s="1"/>
  <c r="BI672" i="3"/>
  <c r="BJ672" i="3" s="1"/>
  <c r="BI671" i="3"/>
  <c r="BJ671" i="3" s="1"/>
  <c r="BI670" i="3"/>
  <c r="BJ670" i="3" s="1"/>
  <c r="BI669" i="3"/>
  <c r="BJ669" i="3" s="1"/>
  <c r="BI668" i="3"/>
  <c r="BJ668" i="3" s="1"/>
  <c r="BI667" i="3"/>
  <c r="BJ667" i="3" s="1"/>
  <c r="BI666" i="3"/>
  <c r="BJ666" i="3" s="1"/>
  <c r="BI665" i="3"/>
  <c r="BJ665" i="3" s="1"/>
  <c r="BI664" i="3"/>
  <c r="BJ664" i="3" s="1"/>
  <c r="BI663" i="3"/>
  <c r="BJ663" i="3" s="1"/>
  <c r="BI662" i="3"/>
  <c r="BJ662" i="3" s="1"/>
  <c r="BI661" i="3"/>
  <c r="BJ661" i="3" s="1"/>
  <c r="BI660" i="3"/>
  <c r="BJ660" i="3" s="1"/>
  <c r="BI659" i="3"/>
  <c r="BJ659" i="3" s="1"/>
  <c r="BI658" i="3"/>
  <c r="BJ658" i="3" s="1"/>
  <c r="BI657" i="3"/>
  <c r="BJ657" i="3" s="1"/>
  <c r="BI656" i="3"/>
  <c r="BJ656" i="3" s="1"/>
  <c r="BI655" i="3"/>
  <c r="BJ655" i="3" s="1"/>
  <c r="BI654" i="3"/>
  <c r="BJ654" i="3" s="1"/>
  <c r="BI653" i="3"/>
  <c r="BJ653" i="3" s="1"/>
  <c r="BI652" i="3"/>
  <c r="BJ652" i="3" s="1"/>
  <c r="BI651" i="3"/>
  <c r="BJ651" i="3" s="1"/>
  <c r="BI650" i="3"/>
  <c r="BJ650" i="3" s="1"/>
  <c r="BI649" i="3"/>
  <c r="BJ649" i="3" s="1"/>
  <c r="BI648" i="3"/>
  <c r="BJ648" i="3" s="1"/>
  <c r="BI646" i="3"/>
  <c r="BJ646" i="3" s="1"/>
  <c r="BI645" i="3"/>
  <c r="BJ645" i="3" s="1"/>
  <c r="BI644" i="3"/>
  <c r="BJ644" i="3" s="1"/>
  <c r="BI643" i="3"/>
  <c r="BJ643" i="3" s="1"/>
  <c r="BI641" i="3"/>
  <c r="BJ641" i="3" s="1"/>
  <c r="BI640" i="3"/>
  <c r="BJ640" i="3" s="1"/>
  <c r="BI639" i="3"/>
  <c r="BJ639" i="3" s="1"/>
  <c r="BI638" i="3"/>
  <c r="BJ638" i="3" s="1"/>
  <c r="BI637" i="3"/>
  <c r="BJ637" i="3" s="1"/>
  <c r="BI635" i="3"/>
  <c r="BJ635" i="3" s="1"/>
  <c r="BI634" i="3"/>
  <c r="BJ634" i="3" s="1"/>
  <c r="BI633" i="3"/>
  <c r="BJ633" i="3" s="1"/>
  <c r="BI632" i="3"/>
  <c r="BJ632" i="3" s="1"/>
  <c r="BI629" i="3"/>
  <c r="BJ629" i="3" s="1"/>
  <c r="BI628" i="3"/>
  <c r="BJ628" i="3" s="1"/>
  <c r="BI627" i="3"/>
  <c r="BJ627" i="3" s="1"/>
  <c r="BI626" i="3"/>
  <c r="BJ626" i="3" s="1"/>
  <c r="BI625" i="3"/>
  <c r="BJ625" i="3" s="1"/>
  <c r="BI624" i="3"/>
  <c r="BJ624" i="3" s="1"/>
  <c r="BI622" i="3"/>
  <c r="BJ622" i="3" s="1"/>
  <c r="BI621" i="3"/>
  <c r="BJ621" i="3" s="1"/>
  <c r="BI620" i="3"/>
  <c r="BJ620" i="3" s="1"/>
  <c r="BI619" i="3"/>
  <c r="BJ619" i="3" s="1"/>
  <c r="BI618" i="3"/>
  <c r="BJ618" i="3" s="1"/>
  <c r="BI617" i="3"/>
  <c r="BJ617" i="3" s="1"/>
  <c r="BI616" i="3"/>
  <c r="BJ616" i="3" s="1"/>
  <c r="BI614" i="3"/>
  <c r="BJ614" i="3" s="1"/>
  <c r="BI613" i="3"/>
  <c r="BJ613" i="3" s="1"/>
  <c r="BI612" i="3"/>
  <c r="BJ612" i="3" s="1"/>
  <c r="BI611" i="3"/>
  <c r="BJ611" i="3" s="1"/>
  <c r="BI610" i="3"/>
  <c r="BJ610" i="3" s="1"/>
  <c r="BI609" i="3"/>
  <c r="BJ609" i="3" s="1"/>
  <c r="BI608" i="3"/>
  <c r="BJ608" i="3" s="1"/>
  <c r="BI607" i="3"/>
  <c r="BJ607" i="3" s="1"/>
  <c r="BI606" i="3"/>
  <c r="BJ606" i="3" s="1"/>
  <c r="BI605" i="3"/>
  <c r="BJ605" i="3" s="1"/>
  <c r="BI604" i="3"/>
  <c r="BJ604" i="3" s="1"/>
  <c r="BI603" i="3"/>
  <c r="BJ603" i="3" s="1"/>
  <c r="BI602" i="3"/>
  <c r="BJ602" i="3" s="1"/>
  <c r="BI601" i="3"/>
  <c r="BJ601" i="3" s="1"/>
  <c r="BI600" i="3"/>
  <c r="BJ600" i="3" s="1"/>
  <c r="BI599" i="3"/>
  <c r="BJ599" i="3" s="1"/>
  <c r="BI598" i="3"/>
  <c r="BJ598" i="3" s="1"/>
  <c r="BI597" i="3"/>
  <c r="BJ597" i="3" s="1"/>
  <c r="BI596" i="3"/>
  <c r="BJ596" i="3" s="1"/>
  <c r="BI594" i="3"/>
  <c r="BJ594" i="3" s="1"/>
  <c r="BI593" i="3"/>
  <c r="BJ593" i="3" s="1"/>
  <c r="BI592" i="3"/>
  <c r="BJ592" i="3" s="1"/>
  <c r="BI591" i="3"/>
  <c r="BJ591" i="3" s="1"/>
  <c r="BI590" i="3"/>
  <c r="BJ590" i="3" s="1"/>
  <c r="BI589" i="3"/>
  <c r="BJ589" i="3" s="1"/>
  <c r="BI587" i="3"/>
  <c r="BJ587" i="3" s="1"/>
  <c r="BI586" i="3"/>
  <c r="BJ586" i="3" s="1"/>
  <c r="BI584" i="3"/>
  <c r="BJ584" i="3" s="1"/>
  <c r="BI583" i="3"/>
  <c r="BJ583" i="3" s="1"/>
  <c r="BI582" i="3"/>
  <c r="BJ582" i="3" s="1"/>
  <c r="BI581" i="3"/>
  <c r="BJ581" i="3" s="1"/>
  <c r="BI580" i="3"/>
  <c r="BJ580" i="3" s="1"/>
  <c r="BI579" i="3"/>
  <c r="BJ579" i="3" s="1"/>
  <c r="BI578" i="3"/>
  <c r="BJ578" i="3" s="1"/>
  <c r="BI576" i="3"/>
  <c r="BJ576" i="3" s="1"/>
  <c r="BI575" i="3"/>
  <c r="BJ575" i="3" s="1"/>
  <c r="BI574" i="3"/>
  <c r="BJ574" i="3" s="1"/>
  <c r="BI572" i="3"/>
  <c r="BJ572" i="3" s="1"/>
  <c r="BI571" i="3"/>
  <c r="BJ571" i="3" s="1"/>
  <c r="BI570" i="3"/>
  <c r="BJ570" i="3" s="1"/>
  <c r="BI569" i="3"/>
  <c r="BJ569" i="3" s="1"/>
  <c r="BI568" i="3"/>
  <c r="BJ568" i="3" s="1"/>
  <c r="BI567" i="3"/>
  <c r="BJ567" i="3" s="1"/>
  <c r="BI565" i="3"/>
  <c r="BJ565" i="3" s="1"/>
  <c r="BI564" i="3"/>
  <c r="BJ564" i="3" s="1"/>
  <c r="BI563" i="3"/>
  <c r="BJ563" i="3" s="1"/>
  <c r="BI562" i="3"/>
  <c r="BJ562" i="3" s="1"/>
  <c r="BI561" i="3"/>
  <c r="BJ561" i="3" s="1"/>
  <c r="BI560" i="3"/>
  <c r="BJ560" i="3" s="1"/>
  <c r="BI559" i="3"/>
  <c r="BJ559" i="3" s="1"/>
  <c r="BI557" i="3"/>
  <c r="BJ557" i="3" s="1"/>
  <c r="BI556" i="3"/>
  <c r="BJ556" i="3" s="1"/>
  <c r="BI555" i="3"/>
  <c r="BJ555" i="3" s="1"/>
  <c r="BI554" i="3"/>
  <c r="BJ554" i="3" s="1"/>
  <c r="BI553" i="3"/>
  <c r="BJ553" i="3" s="1"/>
  <c r="BI552" i="3"/>
  <c r="BJ552" i="3" s="1"/>
  <c r="BI551" i="3"/>
  <c r="BJ551" i="3" s="1"/>
  <c r="BI550" i="3"/>
  <c r="BJ550" i="3" s="1"/>
  <c r="BI549" i="3"/>
  <c r="BJ549" i="3" s="1"/>
  <c r="BI548" i="3"/>
  <c r="BJ548" i="3" s="1"/>
  <c r="BI546" i="3"/>
  <c r="BJ546" i="3" s="1"/>
  <c r="BI543" i="3"/>
  <c r="BJ543" i="3" s="1"/>
  <c r="BI542" i="3"/>
  <c r="BJ542" i="3" s="1"/>
  <c r="BI541" i="3"/>
  <c r="BJ541" i="3" s="1"/>
  <c r="BI540" i="3"/>
  <c r="BJ540" i="3" s="1"/>
  <c r="BI539" i="3"/>
  <c r="BJ539" i="3" s="1"/>
  <c r="BI538" i="3"/>
  <c r="BJ538" i="3" s="1"/>
  <c r="BI537" i="3"/>
  <c r="BJ537" i="3" s="1"/>
  <c r="BI536" i="3"/>
  <c r="BJ536" i="3" s="1"/>
  <c r="BI532" i="3"/>
  <c r="BJ532" i="3" s="1"/>
  <c r="BI531" i="3"/>
  <c r="BJ531" i="3" s="1"/>
  <c r="BI530" i="3"/>
  <c r="BJ530" i="3" s="1"/>
  <c r="BI529" i="3"/>
  <c r="BJ529" i="3" s="1"/>
  <c r="BI527" i="3"/>
  <c r="BJ527" i="3" s="1"/>
  <c r="BI526" i="3"/>
  <c r="BJ526" i="3" s="1"/>
  <c r="BI525" i="3"/>
  <c r="BJ525" i="3" s="1"/>
  <c r="BI524" i="3"/>
  <c r="BJ524" i="3" s="1"/>
  <c r="BI523" i="3"/>
  <c r="BJ523" i="3" s="1"/>
  <c r="BI522" i="3"/>
  <c r="BJ522" i="3" s="1"/>
  <c r="BI521" i="3"/>
  <c r="BJ521" i="3" s="1"/>
  <c r="BI520" i="3"/>
  <c r="BJ520" i="3" s="1"/>
  <c r="BI519" i="3"/>
  <c r="BJ519" i="3" s="1"/>
  <c r="BI518" i="3"/>
  <c r="BJ518" i="3" s="1"/>
  <c r="BI517" i="3"/>
  <c r="BJ517" i="3" s="1"/>
  <c r="BI516" i="3"/>
  <c r="BJ516" i="3" s="1"/>
  <c r="BI515" i="3"/>
  <c r="BJ515" i="3" s="1"/>
  <c r="BI514" i="3"/>
  <c r="BJ514" i="3" s="1"/>
  <c r="BI513" i="3"/>
  <c r="BJ513" i="3" s="1"/>
  <c r="BI512" i="3"/>
  <c r="BJ512" i="3" s="1"/>
  <c r="BI510" i="3"/>
  <c r="BJ510" i="3" s="1"/>
  <c r="BI509" i="3"/>
  <c r="BJ509" i="3" s="1"/>
  <c r="BI508" i="3"/>
  <c r="BJ508" i="3" s="1"/>
  <c r="BI507" i="3"/>
  <c r="BJ507" i="3" s="1"/>
  <c r="BI506" i="3"/>
  <c r="BJ506" i="3" s="1"/>
  <c r="BI504" i="3"/>
  <c r="BJ504" i="3" s="1"/>
  <c r="BI502" i="3"/>
  <c r="BJ502" i="3" s="1"/>
  <c r="BI501" i="3"/>
  <c r="BJ501" i="3" s="1"/>
  <c r="BI499" i="3"/>
  <c r="BJ499" i="3" s="1"/>
  <c r="BI498" i="3"/>
  <c r="BJ498" i="3" s="1"/>
  <c r="BI497" i="3"/>
  <c r="BJ497" i="3" s="1"/>
  <c r="BI495" i="3"/>
  <c r="BJ495" i="3" s="1"/>
  <c r="BI494" i="3"/>
  <c r="BJ494" i="3" s="1"/>
  <c r="BI493" i="3"/>
  <c r="BJ493" i="3" s="1"/>
  <c r="BI492" i="3"/>
  <c r="BJ492" i="3" s="1"/>
  <c r="BI491" i="3"/>
  <c r="BJ491" i="3" s="1"/>
  <c r="BI490" i="3"/>
  <c r="BJ490" i="3" s="1"/>
  <c r="BI489" i="3"/>
  <c r="BJ489" i="3" s="1"/>
  <c r="BI488" i="3"/>
  <c r="BJ488" i="3" s="1"/>
  <c r="BI487" i="3"/>
  <c r="BJ487" i="3" s="1"/>
  <c r="BI485" i="3"/>
  <c r="BJ485" i="3" s="1"/>
  <c r="BI484" i="3"/>
  <c r="BJ484" i="3" s="1"/>
  <c r="BI483" i="3"/>
  <c r="BJ483" i="3" s="1"/>
  <c r="BI481" i="3"/>
  <c r="BJ481" i="3" s="1"/>
  <c r="BI480" i="3"/>
  <c r="BJ480" i="3" s="1"/>
  <c r="BI479" i="3"/>
  <c r="BJ479" i="3" s="1"/>
  <c r="BI478" i="3"/>
  <c r="BJ478" i="3" s="1"/>
  <c r="BI477" i="3"/>
  <c r="BJ477" i="3" s="1"/>
  <c r="BI476" i="3"/>
  <c r="BJ476" i="3" s="1"/>
  <c r="BI475" i="3"/>
  <c r="BJ475" i="3" s="1"/>
  <c r="BI474" i="3"/>
  <c r="BJ474" i="3" s="1"/>
  <c r="BI473" i="3"/>
  <c r="BJ473" i="3" s="1"/>
  <c r="BI472" i="3"/>
  <c r="BJ472" i="3" s="1"/>
  <c r="BI471" i="3"/>
  <c r="BJ471" i="3" s="1"/>
  <c r="BI470" i="3"/>
  <c r="BJ470" i="3" s="1"/>
  <c r="BI469" i="3"/>
  <c r="BJ469" i="3" s="1"/>
  <c r="BI468" i="3"/>
  <c r="BJ468" i="3" s="1"/>
  <c r="BI467" i="3"/>
  <c r="BJ467" i="3" s="1"/>
  <c r="BI466" i="3"/>
  <c r="BJ466" i="3" s="1"/>
  <c r="BI465" i="3"/>
  <c r="BJ465" i="3" s="1"/>
  <c r="BI464" i="3"/>
  <c r="BJ464" i="3" s="1"/>
  <c r="BI463" i="3"/>
  <c r="BJ463" i="3" s="1"/>
  <c r="BI461" i="3"/>
  <c r="BJ461" i="3" s="1"/>
  <c r="BI460" i="3"/>
  <c r="BJ460" i="3" s="1"/>
  <c r="BI459" i="3"/>
  <c r="BJ459" i="3" s="1"/>
  <c r="BI458" i="3"/>
  <c r="BJ458" i="3" s="1"/>
  <c r="BI457" i="3"/>
  <c r="BJ457" i="3" s="1"/>
  <c r="BI456" i="3"/>
  <c r="BJ456" i="3" s="1"/>
  <c r="BI452" i="3"/>
  <c r="BJ452" i="3" s="1"/>
  <c r="BI450" i="3"/>
  <c r="BJ450" i="3" s="1"/>
  <c r="BI449" i="3"/>
  <c r="BJ449" i="3" s="1"/>
  <c r="BI448" i="3"/>
  <c r="BJ448" i="3" s="1"/>
  <c r="BI447" i="3"/>
  <c r="BJ447" i="3" s="1"/>
  <c r="BI446" i="3"/>
  <c r="BJ446" i="3" s="1"/>
  <c r="BI445" i="3"/>
  <c r="BJ445" i="3" s="1"/>
  <c r="BI444" i="3"/>
  <c r="BJ444" i="3" s="1"/>
  <c r="BI443" i="3"/>
  <c r="BJ443" i="3" s="1"/>
  <c r="BI442" i="3"/>
  <c r="BJ442" i="3" s="1"/>
  <c r="BI441" i="3"/>
  <c r="BJ441" i="3" s="1"/>
  <c r="BI440" i="3"/>
  <c r="BJ440" i="3" s="1"/>
  <c r="BI439" i="3"/>
  <c r="BJ439" i="3" s="1"/>
  <c r="BI438" i="3"/>
  <c r="BJ438" i="3" s="1"/>
  <c r="BI437" i="3"/>
  <c r="BJ437" i="3" s="1"/>
  <c r="BI436" i="3"/>
  <c r="BJ436" i="3" s="1"/>
  <c r="BI435" i="3"/>
  <c r="BJ435" i="3" s="1"/>
  <c r="BI434" i="3"/>
  <c r="BJ434" i="3" s="1"/>
  <c r="BI432" i="3"/>
  <c r="BJ432" i="3" s="1"/>
  <c r="BI431" i="3"/>
  <c r="BJ431" i="3" s="1"/>
  <c r="BI430" i="3"/>
  <c r="BJ430" i="3" s="1"/>
  <c r="BI429" i="3"/>
  <c r="BJ429" i="3" s="1"/>
  <c r="BI428" i="3"/>
  <c r="BJ428" i="3" s="1"/>
  <c r="BI427" i="3"/>
  <c r="BJ427" i="3" s="1"/>
  <c r="BI426" i="3"/>
  <c r="BJ426" i="3" s="1"/>
  <c r="BI425" i="3"/>
  <c r="BJ425" i="3" s="1"/>
  <c r="BI424" i="3"/>
  <c r="BJ424" i="3" s="1"/>
  <c r="BI422" i="3"/>
  <c r="BJ422" i="3" s="1"/>
  <c r="BI420" i="3"/>
  <c r="BJ420" i="3" s="1"/>
  <c r="BI419" i="3"/>
  <c r="BJ419" i="3" s="1"/>
  <c r="BI418" i="3"/>
  <c r="BJ418" i="3" s="1"/>
  <c r="BI417" i="3"/>
  <c r="BJ417" i="3" s="1"/>
  <c r="BI416" i="3"/>
  <c r="BJ416" i="3" s="1"/>
  <c r="BI415" i="3"/>
  <c r="BJ415" i="3" s="1"/>
  <c r="BI414" i="3"/>
  <c r="BJ414" i="3" s="1"/>
  <c r="BI413" i="3"/>
  <c r="BJ413" i="3" s="1"/>
  <c r="BI412" i="3"/>
  <c r="BJ412" i="3" s="1"/>
  <c r="BI410" i="3"/>
  <c r="BJ410" i="3" s="1"/>
  <c r="BI408" i="3"/>
  <c r="BJ408" i="3" s="1"/>
  <c r="BI406" i="3"/>
  <c r="BJ406" i="3" s="1"/>
  <c r="BI405" i="3"/>
  <c r="BJ405" i="3" s="1"/>
  <c r="BI404" i="3"/>
  <c r="BJ404" i="3" s="1"/>
  <c r="BI403" i="3"/>
  <c r="BJ403" i="3" s="1"/>
  <c r="BI402" i="3"/>
  <c r="BJ402" i="3" s="1"/>
  <c r="BI401" i="3"/>
  <c r="BJ401" i="3" s="1"/>
  <c r="BI400" i="3"/>
  <c r="BJ400" i="3" s="1"/>
  <c r="BI399" i="3"/>
  <c r="BJ399" i="3" s="1"/>
  <c r="BI398" i="3"/>
  <c r="BJ398" i="3" s="1"/>
  <c r="BI397" i="3"/>
  <c r="BJ397" i="3" s="1"/>
  <c r="BI396" i="3"/>
  <c r="BJ396" i="3" s="1"/>
  <c r="BI395" i="3"/>
  <c r="BJ395" i="3" s="1"/>
  <c r="BI394" i="3"/>
  <c r="BJ394" i="3" s="1"/>
  <c r="BI393" i="3"/>
  <c r="BJ393" i="3" s="1"/>
  <c r="BI392" i="3"/>
  <c r="BJ392" i="3" s="1"/>
  <c r="BI390" i="3"/>
  <c r="BJ390" i="3" s="1"/>
  <c r="BI389" i="3"/>
  <c r="BJ389" i="3" s="1"/>
  <c r="BI388" i="3"/>
  <c r="BJ388" i="3" s="1"/>
  <c r="BI387" i="3"/>
  <c r="BJ387" i="3" s="1"/>
  <c r="BI386" i="3"/>
  <c r="BJ386" i="3" s="1"/>
  <c r="BI384" i="3"/>
  <c r="BJ384" i="3" s="1"/>
  <c r="BI383" i="3"/>
  <c r="BJ383" i="3" s="1"/>
  <c r="BI382" i="3"/>
  <c r="BJ382" i="3" s="1"/>
  <c r="BI380" i="3"/>
  <c r="BJ380" i="3" s="1"/>
  <c r="BI379" i="3"/>
  <c r="BJ379" i="3" s="1"/>
  <c r="BI378" i="3"/>
  <c r="BJ378" i="3" s="1"/>
  <c r="BI377" i="3"/>
  <c r="BJ377" i="3" s="1"/>
  <c r="BI376" i="3"/>
  <c r="BJ376" i="3" s="1"/>
  <c r="BI375" i="3"/>
  <c r="BJ375" i="3" s="1"/>
  <c r="BI374" i="3"/>
  <c r="BJ374" i="3" s="1"/>
  <c r="BI373" i="3"/>
  <c r="BJ373" i="3" s="1"/>
  <c r="BI372" i="3"/>
  <c r="BJ372" i="3" s="1"/>
  <c r="BI369" i="3"/>
  <c r="BJ369" i="3" s="1"/>
  <c r="BI367" i="3"/>
  <c r="BJ367" i="3" s="1"/>
  <c r="BI366" i="3"/>
  <c r="BJ366" i="3" s="1"/>
  <c r="BI365" i="3"/>
  <c r="BJ365" i="3" s="1"/>
  <c r="BI364" i="3"/>
  <c r="BJ364" i="3" s="1"/>
  <c r="BI363" i="3"/>
  <c r="BJ363" i="3" s="1"/>
  <c r="BI362" i="3"/>
  <c r="BJ362" i="3" s="1"/>
  <c r="BI361" i="3"/>
  <c r="BJ361" i="3" s="1"/>
  <c r="BI359" i="3"/>
  <c r="BJ359" i="3" s="1"/>
  <c r="BI358" i="3"/>
  <c r="BJ358" i="3" s="1"/>
  <c r="BI357" i="3"/>
  <c r="BJ357" i="3" s="1"/>
  <c r="BI354" i="3"/>
  <c r="BJ354" i="3" s="1"/>
  <c r="BI353" i="3"/>
  <c r="BJ353" i="3" s="1"/>
  <c r="BI352" i="3"/>
  <c r="BJ352" i="3" s="1"/>
  <c r="BI351" i="3"/>
  <c r="BJ351" i="3" s="1"/>
  <c r="BI350" i="3"/>
  <c r="BJ350" i="3" s="1"/>
  <c r="BI349" i="3"/>
  <c r="BJ349" i="3" s="1"/>
  <c r="BI348" i="3"/>
  <c r="BJ348" i="3" s="1"/>
  <c r="BI347" i="3"/>
  <c r="BJ347" i="3" s="1"/>
  <c r="BI346" i="3"/>
  <c r="BJ346" i="3" s="1"/>
  <c r="BI345" i="3"/>
  <c r="BJ345" i="3" s="1"/>
  <c r="BI344" i="3"/>
  <c r="BJ344" i="3" s="1"/>
  <c r="BI343" i="3"/>
  <c r="BJ343" i="3" s="1"/>
  <c r="BI342" i="3"/>
  <c r="BJ342" i="3" s="1"/>
  <c r="BI341" i="3"/>
  <c r="BJ341" i="3" s="1"/>
  <c r="BI340" i="3"/>
  <c r="BJ340" i="3" s="1"/>
  <c r="BI339" i="3"/>
  <c r="BJ339" i="3" s="1"/>
  <c r="BI338" i="3"/>
  <c r="BJ338" i="3" s="1"/>
  <c r="BI337" i="3"/>
  <c r="BJ337" i="3" s="1"/>
  <c r="BI336" i="3"/>
  <c r="BJ336" i="3" s="1"/>
  <c r="BI334" i="3"/>
  <c r="BJ334" i="3" s="1"/>
  <c r="BI332" i="3"/>
  <c r="BJ332" i="3" s="1"/>
  <c r="BI331" i="3"/>
  <c r="BJ331" i="3" s="1"/>
  <c r="BI330" i="3"/>
  <c r="BJ330" i="3" s="1"/>
  <c r="BI329" i="3"/>
  <c r="BJ329" i="3" s="1"/>
  <c r="BI328" i="3"/>
  <c r="BJ328" i="3" s="1"/>
  <c r="BI327" i="3"/>
  <c r="BJ327" i="3" s="1"/>
  <c r="BI326" i="3"/>
  <c r="BJ326" i="3" s="1"/>
  <c r="BI325" i="3"/>
  <c r="BJ325" i="3" s="1"/>
  <c r="BI323" i="3"/>
  <c r="BJ323" i="3" s="1"/>
  <c r="BI322" i="3"/>
  <c r="BJ322" i="3" s="1"/>
  <c r="BI321" i="3"/>
  <c r="BJ321" i="3" s="1"/>
  <c r="BI320" i="3"/>
  <c r="BJ320" i="3" s="1"/>
  <c r="BI319" i="3"/>
  <c r="BJ319" i="3" s="1"/>
  <c r="BI318" i="3"/>
  <c r="BJ318" i="3" s="1"/>
  <c r="BI317" i="3"/>
  <c r="BJ317" i="3" s="1"/>
  <c r="BI316" i="3"/>
  <c r="BJ316" i="3" s="1"/>
  <c r="BI315" i="3"/>
  <c r="BJ315" i="3" s="1"/>
  <c r="BI314" i="3"/>
  <c r="BJ314" i="3" s="1"/>
  <c r="BI312" i="3"/>
  <c r="BJ312" i="3" s="1"/>
  <c r="BI311" i="3"/>
  <c r="BJ311" i="3" s="1"/>
  <c r="BI310" i="3"/>
  <c r="BJ310" i="3" s="1"/>
  <c r="BI309" i="3"/>
  <c r="BJ309" i="3" s="1"/>
  <c r="BI308" i="3"/>
  <c r="BJ308" i="3" s="1"/>
  <c r="BI307" i="3"/>
  <c r="BJ307" i="3" s="1"/>
  <c r="BI306" i="3"/>
  <c r="BJ306" i="3" s="1"/>
  <c r="BI305" i="3"/>
  <c r="BJ305" i="3" s="1"/>
  <c r="BI304" i="3"/>
  <c r="BJ304" i="3" s="1"/>
  <c r="BI303" i="3"/>
  <c r="BJ303" i="3" s="1"/>
  <c r="BI301" i="3"/>
  <c r="BJ301" i="3" s="1"/>
  <c r="BI300" i="3"/>
  <c r="BJ300" i="3" s="1"/>
  <c r="BI299" i="3"/>
  <c r="BJ299" i="3" s="1"/>
  <c r="BI298" i="3"/>
  <c r="BJ298" i="3" s="1"/>
  <c r="BI297" i="3"/>
  <c r="BJ297" i="3" s="1"/>
  <c r="BI296" i="3"/>
  <c r="BJ296" i="3" s="1"/>
  <c r="BI295" i="3"/>
  <c r="BJ295" i="3" s="1"/>
  <c r="BI293" i="3"/>
  <c r="BJ293" i="3" s="1"/>
  <c r="BI292" i="3"/>
  <c r="BJ292" i="3" s="1"/>
  <c r="BI291" i="3"/>
  <c r="BJ291" i="3" s="1"/>
  <c r="BI290" i="3"/>
  <c r="BJ290" i="3" s="1"/>
  <c r="BI289" i="3"/>
  <c r="BJ289" i="3" s="1"/>
  <c r="BI288" i="3"/>
  <c r="BJ288" i="3" s="1"/>
  <c r="BI287" i="3"/>
  <c r="BJ287" i="3" s="1"/>
  <c r="BI286" i="3"/>
  <c r="BJ286" i="3" s="1"/>
  <c r="BI285" i="3"/>
  <c r="BJ285" i="3" s="1"/>
  <c r="BI284" i="3"/>
  <c r="BJ284" i="3" s="1"/>
  <c r="BI283" i="3"/>
  <c r="BJ283" i="3" s="1"/>
  <c r="BI282" i="3"/>
  <c r="BJ282" i="3" s="1"/>
  <c r="BI281" i="3"/>
  <c r="BJ281" i="3" s="1"/>
  <c r="BI280" i="3"/>
  <c r="BJ280" i="3" s="1"/>
  <c r="BI278" i="3"/>
  <c r="BJ278" i="3" s="1"/>
  <c r="BI277" i="3"/>
  <c r="BJ277" i="3" s="1"/>
  <c r="BI276" i="3"/>
  <c r="BJ276" i="3" s="1"/>
  <c r="BI275" i="3"/>
  <c r="BJ275" i="3" s="1"/>
  <c r="BI273" i="3"/>
  <c r="BJ273" i="3" s="1"/>
  <c r="BI272" i="3"/>
  <c r="BJ272" i="3" s="1"/>
  <c r="BI271" i="3"/>
  <c r="BJ271" i="3" s="1"/>
  <c r="BI270" i="3"/>
  <c r="BJ270" i="3" s="1"/>
  <c r="BI269" i="3"/>
  <c r="BJ269" i="3" s="1"/>
  <c r="BI268" i="3"/>
  <c r="BJ268" i="3" s="1"/>
  <c r="BI267" i="3"/>
  <c r="BJ267" i="3" s="1"/>
  <c r="BI266" i="3"/>
  <c r="BJ266" i="3" s="1"/>
  <c r="BI265" i="3"/>
  <c r="BJ265" i="3" s="1"/>
  <c r="BI263" i="3"/>
  <c r="BJ263" i="3" s="1"/>
  <c r="BI262" i="3"/>
  <c r="BJ262" i="3" s="1"/>
  <c r="BI260" i="3"/>
  <c r="BJ260" i="3" s="1"/>
  <c r="BI259" i="3"/>
  <c r="BJ259" i="3" s="1"/>
  <c r="BI258" i="3"/>
  <c r="BJ258" i="3" s="1"/>
  <c r="BI257" i="3"/>
  <c r="BJ257" i="3" s="1"/>
  <c r="BI256" i="3"/>
  <c r="BJ256" i="3" s="1"/>
  <c r="BI255" i="3"/>
  <c r="BJ255" i="3" s="1"/>
  <c r="BI254" i="3"/>
  <c r="BJ254" i="3" s="1"/>
  <c r="BI253" i="3"/>
  <c r="BJ253" i="3" s="1"/>
  <c r="BI252" i="3"/>
  <c r="BJ252" i="3" s="1"/>
  <c r="BI250" i="3"/>
  <c r="BJ250" i="3" s="1"/>
  <c r="BI249" i="3"/>
  <c r="BJ249" i="3" s="1"/>
  <c r="BI248" i="3"/>
  <c r="BJ248" i="3" s="1"/>
  <c r="BI247" i="3"/>
  <c r="BJ247" i="3" s="1"/>
  <c r="BI246" i="3"/>
  <c r="BJ246" i="3" s="1"/>
  <c r="BI245" i="3"/>
  <c r="BJ245" i="3" s="1"/>
  <c r="BI243" i="3"/>
  <c r="BJ243" i="3" s="1"/>
  <c r="BI242" i="3"/>
  <c r="BJ242" i="3" s="1"/>
  <c r="BI241" i="3"/>
  <c r="BJ241" i="3" s="1"/>
  <c r="BI240" i="3"/>
  <c r="BJ240" i="3" s="1"/>
  <c r="BI239" i="3"/>
  <c r="BJ239" i="3" s="1"/>
  <c r="BI238" i="3"/>
  <c r="BJ238" i="3" s="1"/>
  <c r="BI236" i="3"/>
  <c r="BJ236" i="3" s="1"/>
  <c r="BI235" i="3"/>
  <c r="BJ235" i="3" s="1"/>
  <c r="BI233" i="3"/>
  <c r="BJ233" i="3" s="1"/>
  <c r="BI231" i="3"/>
  <c r="BJ231" i="3" s="1"/>
  <c r="BI230" i="3"/>
  <c r="BJ230" i="3" s="1"/>
  <c r="BI229" i="3"/>
  <c r="BJ229" i="3" s="1"/>
  <c r="BI228" i="3"/>
  <c r="BJ228" i="3" s="1"/>
  <c r="BI227" i="3"/>
  <c r="BJ227" i="3" s="1"/>
  <c r="BI226" i="3"/>
  <c r="BJ226" i="3" s="1"/>
  <c r="BI225" i="3"/>
  <c r="BJ225" i="3" s="1"/>
  <c r="BI224" i="3"/>
  <c r="BJ224" i="3" s="1"/>
  <c r="BI223" i="3"/>
  <c r="BJ223" i="3" s="1"/>
  <c r="BI222" i="3"/>
  <c r="BJ222" i="3" s="1"/>
  <c r="BI221" i="3"/>
  <c r="BJ221" i="3" s="1"/>
  <c r="BI220" i="3"/>
  <c r="BJ220" i="3" s="1"/>
  <c r="BI219" i="3"/>
  <c r="BJ219" i="3" s="1"/>
  <c r="BI217" i="3"/>
  <c r="BJ217" i="3" s="1"/>
  <c r="BI216" i="3"/>
  <c r="BJ216" i="3" s="1"/>
  <c r="BI215" i="3"/>
  <c r="BJ215" i="3" s="1"/>
  <c r="BI214" i="3"/>
  <c r="BJ214" i="3" s="1"/>
  <c r="BI213" i="3"/>
  <c r="BJ213" i="3" s="1"/>
  <c r="BI212" i="3"/>
  <c r="BJ212" i="3" s="1"/>
  <c r="BI211" i="3"/>
  <c r="BJ211" i="3" s="1"/>
  <c r="BI210" i="3"/>
  <c r="BJ210" i="3" s="1"/>
  <c r="BI209" i="3"/>
  <c r="BJ209" i="3" s="1"/>
  <c r="BI208" i="3"/>
  <c r="BJ208" i="3" s="1"/>
  <c r="BI207" i="3"/>
  <c r="BJ207" i="3" s="1"/>
  <c r="BI206" i="3"/>
  <c r="BJ206" i="3" s="1"/>
  <c r="BI205" i="3"/>
  <c r="BJ205" i="3" s="1"/>
  <c r="BI204" i="3"/>
  <c r="BJ204" i="3" s="1"/>
  <c r="BI203" i="3"/>
  <c r="BJ203" i="3" s="1"/>
  <c r="BI202" i="3"/>
  <c r="BJ202" i="3" s="1"/>
  <c r="BI200" i="3"/>
  <c r="BJ200" i="3" s="1"/>
  <c r="BI198" i="3"/>
  <c r="BJ198" i="3" s="1"/>
  <c r="BI197" i="3"/>
  <c r="BJ197" i="3" s="1"/>
  <c r="BI195" i="3"/>
  <c r="BJ195" i="3" s="1"/>
  <c r="BI194" i="3"/>
  <c r="BJ194" i="3" s="1"/>
  <c r="BI193" i="3"/>
  <c r="BJ193" i="3" s="1"/>
  <c r="BI192" i="3"/>
  <c r="BJ192" i="3" s="1"/>
  <c r="BI191" i="3"/>
  <c r="BJ191" i="3" s="1"/>
  <c r="BI190" i="3"/>
  <c r="BJ190" i="3" s="1"/>
  <c r="BI189" i="3"/>
  <c r="BJ189" i="3" s="1"/>
  <c r="BI188" i="3"/>
  <c r="BJ188" i="3" s="1"/>
  <c r="BI187" i="3"/>
  <c r="BJ187" i="3" s="1"/>
  <c r="BI186" i="3"/>
  <c r="BJ186" i="3" s="1"/>
  <c r="BI185" i="3"/>
  <c r="BJ185" i="3" s="1"/>
  <c r="BI184" i="3"/>
  <c r="BJ184" i="3" s="1"/>
  <c r="BI183" i="3"/>
  <c r="BJ183" i="3" s="1"/>
  <c r="BI182" i="3"/>
  <c r="BJ182" i="3" s="1"/>
  <c r="BI181" i="3"/>
  <c r="BJ181" i="3" s="1"/>
  <c r="BI180" i="3"/>
  <c r="BJ180" i="3" s="1"/>
  <c r="BI179" i="3"/>
  <c r="BJ179" i="3" s="1"/>
  <c r="BI178" i="3"/>
  <c r="BJ178" i="3" s="1"/>
  <c r="BI177" i="3"/>
  <c r="BJ177" i="3" s="1"/>
  <c r="BI176" i="3"/>
  <c r="BJ176" i="3" s="1"/>
  <c r="BI175" i="3"/>
  <c r="BJ175" i="3" s="1"/>
  <c r="BI174" i="3"/>
  <c r="BJ174" i="3" s="1"/>
  <c r="BI173" i="3"/>
  <c r="BJ173" i="3" s="1"/>
  <c r="BI172" i="3"/>
  <c r="BJ172" i="3" s="1"/>
  <c r="BI171" i="3"/>
  <c r="BJ171" i="3" s="1"/>
  <c r="BI170" i="3"/>
  <c r="BJ170" i="3" s="1"/>
  <c r="BI169" i="3"/>
  <c r="BJ169" i="3" s="1"/>
  <c r="BI168" i="3"/>
  <c r="BJ168" i="3" s="1"/>
  <c r="BI167" i="3"/>
  <c r="BJ167" i="3" s="1"/>
  <c r="BI165" i="3"/>
  <c r="BJ165" i="3" s="1"/>
  <c r="BI164" i="3"/>
  <c r="BJ164" i="3" s="1"/>
  <c r="BI163" i="3"/>
  <c r="BJ163" i="3" s="1"/>
  <c r="BI162" i="3"/>
  <c r="BJ162" i="3" s="1"/>
  <c r="BI161" i="3"/>
  <c r="BJ161" i="3" s="1"/>
  <c r="BI160" i="3"/>
  <c r="BJ160" i="3" s="1"/>
  <c r="BI159" i="3"/>
  <c r="BJ159" i="3" s="1"/>
  <c r="BI158" i="3"/>
  <c r="BJ158" i="3" s="1"/>
  <c r="BI156" i="3"/>
  <c r="BJ156" i="3" s="1"/>
  <c r="BI155" i="3"/>
  <c r="BJ155" i="3" s="1"/>
  <c r="BI154" i="3"/>
  <c r="BJ154" i="3" s="1"/>
  <c r="BI153" i="3"/>
  <c r="BJ153" i="3" s="1"/>
  <c r="BI152" i="3"/>
  <c r="BJ152" i="3" s="1"/>
  <c r="BI150" i="3"/>
  <c r="BJ150" i="3" s="1"/>
  <c r="BI149" i="3"/>
  <c r="BJ149" i="3" s="1"/>
  <c r="BI148" i="3"/>
  <c r="BJ148" i="3" s="1"/>
  <c r="BI147" i="3"/>
  <c r="BJ147" i="3" s="1"/>
  <c r="BI146" i="3"/>
  <c r="BJ146" i="3" s="1"/>
  <c r="BI145" i="3"/>
  <c r="BJ145" i="3" s="1"/>
  <c r="BI144" i="3"/>
  <c r="BJ144" i="3" s="1"/>
  <c r="BI143" i="3"/>
  <c r="BJ143" i="3" s="1"/>
  <c r="BI141" i="3"/>
  <c r="BJ141" i="3" s="1"/>
  <c r="BI137" i="3"/>
  <c r="BJ137" i="3" s="1"/>
  <c r="BI135" i="3"/>
  <c r="BJ135" i="3" s="1"/>
  <c r="BI134" i="3"/>
  <c r="BJ134" i="3" s="1"/>
  <c r="BI132" i="3"/>
  <c r="BJ132" i="3" s="1"/>
  <c r="BI131" i="3"/>
  <c r="BJ131" i="3" s="1"/>
  <c r="BI130" i="3"/>
  <c r="BJ130" i="3" s="1"/>
  <c r="BI128" i="3"/>
  <c r="BJ128" i="3" s="1"/>
  <c r="BI127" i="3"/>
  <c r="BJ127" i="3" s="1"/>
  <c r="BI126" i="3"/>
  <c r="BJ126" i="3" s="1"/>
  <c r="BI125" i="3"/>
  <c r="BJ125" i="3" s="1"/>
  <c r="BI124" i="3"/>
  <c r="BJ124" i="3" s="1"/>
  <c r="BI123" i="3"/>
  <c r="BJ123" i="3" s="1"/>
  <c r="BI122" i="3"/>
  <c r="BJ122" i="3" s="1"/>
  <c r="BI121" i="3"/>
  <c r="BJ121" i="3" s="1"/>
  <c r="BI120" i="3"/>
  <c r="BJ120" i="3" s="1"/>
  <c r="BI119" i="3"/>
  <c r="BJ119" i="3" s="1"/>
  <c r="BI118" i="3"/>
  <c r="BJ118" i="3" s="1"/>
  <c r="BI117" i="3"/>
  <c r="BJ117" i="3" s="1"/>
  <c r="BI116" i="3"/>
  <c r="BJ116" i="3" s="1"/>
  <c r="BI115" i="3"/>
  <c r="BJ115" i="3" s="1"/>
  <c r="BI114" i="3"/>
  <c r="BJ114" i="3" s="1"/>
  <c r="BI113" i="3"/>
  <c r="BJ113" i="3" s="1"/>
  <c r="BI111" i="3"/>
  <c r="BJ111" i="3" s="1"/>
  <c r="BI110" i="3"/>
  <c r="BJ110" i="3" s="1"/>
  <c r="BI109" i="3"/>
  <c r="BJ109" i="3" s="1"/>
  <c r="BI108" i="3"/>
  <c r="BJ108" i="3" s="1"/>
  <c r="BI107" i="3"/>
  <c r="BJ107" i="3" s="1"/>
  <c r="BI106" i="3"/>
  <c r="BJ106" i="3" s="1"/>
  <c r="BI105" i="3"/>
  <c r="BJ105" i="3" s="1"/>
  <c r="BI104" i="3"/>
  <c r="BJ104" i="3" s="1"/>
  <c r="BI103" i="3"/>
  <c r="BJ103" i="3" s="1"/>
  <c r="BI102" i="3"/>
  <c r="BJ102" i="3" s="1"/>
  <c r="BI101" i="3"/>
  <c r="BJ101" i="3" s="1"/>
  <c r="BI100" i="3"/>
  <c r="BJ100" i="3" s="1"/>
  <c r="BI97" i="3"/>
  <c r="BJ97" i="3" s="1"/>
  <c r="BI96" i="3"/>
  <c r="BJ96" i="3" s="1"/>
  <c r="BI95" i="3"/>
  <c r="BJ95" i="3" s="1"/>
  <c r="BI94" i="3"/>
  <c r="BJ94" i="3" s="1"/>
  <c r="BI93" i="3"/>
  <c r="BJ93" i="3" s="1"/>
  <c r="BI92" i="3"/>
  <c r="BJ92" i="3" s="1"/>
  <c r="BI91" i="3"/>
  <c r="BJ91" i="3" s="1"/>
  <c r="BI90" i="3"/>
  <c r="BJ90" i="3" s="1"/>
  <c r="BI89" i="3"/>
  <c r="BJ89" i="3" s="1"/>
  <c r="BI88" i="3"/>
  <c r="BJ88" i="3" s="1"/>
  <c r="BI87" i="3"/>
  <c r="BJ87" i="3" s="1"/>
  <c r="BI86" i="3"/>
  <c r="BJ86" i="3" s="1"/>
  <c r="BI84" i="3"/>
  <c r="BJ84" i="3" s="1"/>
  <c r="BI83" i="3"/>
  <c r="BJ83" i="3" s="1"/>
  <c r="BI82" i="3"/>
  <c r="BJ82" i="3" s="1"/>
  <c r="BI81" i="3"/>
  <c r="BJ81" i="3" s="1"/>
  <c r="BI80" i="3"/>
  <c r="BJ80" i="3" s="1"/>
  <c r="BI79" i="3"/>
  <c r="BJ79" i="3" s="1"/>
  <c r="BI78" i="3"/>
  <c r="BJ78" i="3" s="1"/>
  <c r="BI77" i="3"/>
  <c r="BJ77" i="3" s="1"/>
  <c r="BI76" i="3"/>
  <c r="BJ76" i="3" s="1"/>
  <c r="BI75" i="3"/>
  <c r="BJ75" i="3" s="1"/>
  <c r="BI74" i="3"/>
  <c r="BJ74" i="3" s="1"/>
  <c r="BI73" i="3"/>
  <c r="BJ73" i="3" s="1"/>
  <c r="BI72" i="3"/>
  <c r="BJ72" i="3" s="1"/>
  <c r="BI71" i="3"/>
  <c r="BJ71" i="3" s="1"/>
  <c r="BI70" i="3"/>
  <c r="BJ70" i="3" s="1"/>
  <c r="BI69" i="3"/>
  <c r="BJ69" i="3" s="1"/>
  <c r="BI68" i="3"/>
  <c r="BJ68" i="3" s="1"/>
  <c r="BI67" i="3"/>
  <c r="BJ67" i="3" s="1"/>
  <c r="BI66" i="3"/>
  <c r="BJ66" i="3" s="1"/>
  <c r="BI65" i="3"/>
  <c r="BJ65" i="3" s="1"/>
  <c r="BI63" i="3"/>
  <c r="BJ63" i="3" s="1"/>
  <c r="BI62" i="3"/>
  <c r="BJ62" i="3" s="1"/>
  <c r="BI60" i="3"/>
  <c r="BJ60" i="3" s="1"/>
  <c r="BI57" i="3"/>
  <c r="BJ57" i="3" s="1"/>
  <c r="BI56" i="3"/>
  <c r="BJ56" i="3" s="1"/>
  <c r="BI55" i="3"/>
  <c r="BJ55" i="3" s="1"/>
  <c r="BI54" i="3"/>
  <c r="BJ54" i="3" s="1"/>
  <c r="BI53" i="3"/>
  <c r="BJ53" i="3" s="1"/>
  <c r="BI52" i="3"/>
  <c r="BJ52" i="3" s="1"/>
  <c r="BI51" i="3"/>
  <c r="BJ51" i="3" s="1"/>
  <c r="BI50" i="3"/>
  <c r="BJ50" i="3" s="1"/>
  <c r="BI49" i="3"/>
  <c r="BJ49" i="3" s="1"/>
  <c r="BI48" i="3"/>
  <c r="BJ48" i="3" s="1"/>
  <c r="BI47" i="3"/>
  <c r="BJ47" i="3" s="1"/>
  <c r="BI46" i="3"/>
  <c r="BJ46" i="3" s="1"/>
  <c r="BI45" i="3"/>
  <c r="BJ45" i="3" s="1"/>
  <c r="BI43" i="3"/>
  <c r="BJ43" i="3" s="1"/>
  <c r="BI42" i="3"/>
  <c r="BJ42" i="3" s="1"/>
  <c r="BI41" i="3"/>
  <c r="BJ41" i="3" s="1"/>
  <c r="BI40" i="3"/>
  <c r="BJ40" i="3" s="1"/>
  <c r="BI39" i="3"/>
  <c r="BJ39" i="3" s="1"/>
  <c r="BI38" i="3"/>
  <c r="BJ38" i="3" s="1"/>
  <c r="BI37" i="3"/>
  <c r="BJ37" i="3" s="1"/>
  <c r="BI36" i="3"/>
  <c r="BJ36" i="3" s="1"/>
  <c r="BI34" i="3"/>
  <c r="BJ34" i="3" s="1"/>
  <c r="BI33" i="3"/>
  <c r="BJ33" i="3" s="1"/>
  <c r="BI32" i="3"/>
  <c r="BJ32" i="3" s="1"/>
  <c r="BI31" i="3"/>
  <c r="BJ31" i="3" s="1"/>
  <c r="BI30" i="3"/>
  <c r="BJ30" i="3" s="1"/>
  <c r="BI28" i="3"/>
  <c r="BJ28" i="3" s="1"/>
  <c r="BI27" i="3"/>
  <c r="BJ27" i="3" s="1"/>
  <c r="BI26" i="3"/>
  <c r="BJ26" i="3" s="1"/>
  <c r="BI24" i="3"/>
  <c r="BJ24" i="3" s="1"/>
  <c r="BI23" i="3"/>
  <c r="BJ23" i="3" s="1"/>
  <c r="BI22" i="3"/>
  <c r="BJ22" i="3" s="1"/>
  <c r="BI21" i="3"/>
  <c r="BJ21" i="3" s="1"/>
  <c r="BI20" i="3"/>
  <c r="BJ20" i="3" s="1"/>
  <c r="BI19" i="3"/>
  <c r="BJ19" i="3" s="1"/>
  <c r="BI18" i="3"/>
  <c r="BJ18" i="3" s="1"/>
  <c r="BI17" i="3"/>
  <c r="BJ17" i="3" s="1"/>
  <c r="BI16" i="3"/>
  <c r="BJ16" i="3" s="1"/>
  <c r="BI15" i="3"/>
  <c r="BJ15" i="3" s="1"/>
  <c r="Z15" i="3"/>
  <c r="Z543" i="3"/>
  <c r="Z286" i="3"/>
  <c r="Z16" i="3"/>
  <c r="Z287" i="3"/>
  <c r="Z546" i="3"/>
  <c r="Z548" i="3"/>
  <c r="Z17" i="3"/>
  <c r="Z288" i="3"/>
  <c r="Z25" i="3"/>
  <c r="Z289" i="3"/>
  <c r="Z290" i="3"/>
  <c r="Z549" i="3"/>
  <c r="Z29" i="3"/>
  <c r="Z291" i="3"/>
  <c r="Z292" i="3"/>
  <c r="Z550" i="3"/>
  <c r="Z18" i="3"/>
  <c r="Z19" i="3"/>
  <c r="Z35" i="3"/>
  <c r="Z551" i="3"/>
  <c r="Z552" i="3"/>
  <c r="Z293" i="3"/>
  <c r="Z20" i="3"/>
  <c r="Z295" i="3"/>
  <c r="Z21" i="3"/>
  <c r="Z553" i="3"/>
  <c r="Z554" i="3"/>
  <c r="Z44" i="3"/>
  <c r="Z22" i="3"/>
  <c r="Z296" i="3"/>
  <c r="Z297" i="3"/>
  <c r="Z555" i="3"/>
  <c r="Z298" i="3"/>
  <c r="Z23" i="3"/>
  <c r="Z299" i="3"/>
  <c r="Z556" i="3"/>
  <c r="Z24" i="3"/>
  <c r="Z26" i="3"/>
  <c r="Z27" i="3"/>
  <c r="Z557" i="3"/>
  <c r="Z28" i="3"/>
  <c r="Z58" i="3"/>
  <c r="Z59" i="3"/>
  <c r="Z559" i="3"/>
  <c r="Z61" i="3"/>
  <c r="Z30" i="3"/>
  <c r="Z560" i="3"/>
  <c r="Z64" i="3"/>
  <c r="Z31" i="3"/>
  <c r="Z32" i="3"/>
  <c r="Z300" i="3"/>
  <c r="Z33" i="3"/>
  <c r="Z561" i="3"/>
  <c r="Z34" i="3"/>
  <c r="Z36" i="3"/>
  <c r="Z562" i="3"/>
  <c r="Z563" i="3"/>
  <c r="Z564" i="3"/>
  <c r="Z565" i="3"/>
  <c r="Z301" i="3"/>
  <c r="Z567" i="3"/>
  <c r="Z568" i="3"/>
  <c r="Z569" i="3"/>
  <c r="Z570" i="3"/>
  <c r="Z37" i="3"/>
  <c r="Z571" i="3"/>
  <c r="Z572" i="3"/>
  <c r="Z303" i="3"/>
  <c r="Z85" i="3"/>
  <c r="Z38" i="3"/>
  <c r="Z574" i="3"/>
  <c r="Z304" i="3"/>
  <c r="Z575" i="3"/>
  <c r="Z576" i="3"/>
  <c r="Z305" i="3"/>
  <c r="Z578" i="3"/>
  <c r="Z579" i="3"/>
  <c r="Z580" i="3"/>
  <c r="Z581" i="3"/>
  <c r="Z306" i="3"/>
  <c r="Z582" i="3"/>
  <c r="Z98" i="3"/>
  <c r="Z99" i="3"/>
  <c r="Z39" i="3"/>
  <c r="Z307" i="3"/>
  <c r="Z308" i="3"/>
  <c r="Z40" i="3"/>
  <c r="Z41" i="3"/>
  <c r="Z583" i="3"/>
  <c r="Z309" i="3"/>
  <c r="Z584" i="3"/>
  <c r="Z586" i="3"/>
  <c r="Z310" i="3"/>
  <c r="Z311" i="3"/>
  <c r="Z312" i="3"/>
  <c r="Z112" i="3"/>
  <c r="Z314" i="3"/>
  <c r="Z587" i="3"/>
  <c r="Z315" i="3"/>
  <c r="Z589" i="3"/>
  <c r="Z590" i="3"/>
  <c r="Z316" i="3"/>
  <c r="Z591" i="3"/>
  <c r="Z592" i="3"/>
  <c r="Z42" i="3"/>
  <c r="Z43" i="3"/>
  <c r="Z593" i="3"/>
  <c r="Z594" i="3"/>
  <c r="Z596" i="3"/>
  <c r="Z597" i="3"/>
  <c r="Z317" i="3"/>
  <c r="Z318" i="3"/>
  <c r="Z129" i="3"/>
  <c r="Z319" i="3"/>
  <c r="Z320" i="3"/>
  <c r="Z45" i="3"/>
  <c r="Z133" i="3"/>
  <c r="Z46" i="3"/>
  <c r="Z598" i="3"/>
  <c r="Z136" i="3"/>
  <c r="Z599" i="3"/>
  <c r="Z138" i="3"/>
  <c r="Z139" i="3"/>
  <c r="Z140" i="3"/>
  <c r="Z600" i="3"/>
  <c r="Z142" i="3"/>
  <c r="Z47" i="3"/>
  <c r="Z321" i="3"/>
  <c r="Z48" i="3"/>
  <c r="Z49" i="3"/>
  <c r="Z601" i="3"/>
  <c r="Z50" i="3"/>
  <c r="Z322" i="3"/>
  <c r="Z323" i="3"/>
  <c r="Z151" i="3"/>
  <c r="Z51" i="3"/>
  <c r="Z325" i="3"/>
  <c r="Z52" i="3"/>
  <c r="Z326" i="3"/>
  <c r="Z53" i="3"/>
  <c r="Z157" i="3"/>
  <c r="Z54" i="3"/>
  <c r="Z602" i="3"/>
  <c r="Z327" i="3"/>
  <c r="Z328" i="3"/>
  <c r="Z603" i="3"/>
  <c r="Z604" i="3"/>
  <c r="Z55" i="3"/>
  <c r="Z605" i="3"/>
  <c r="Z166" i="3"/>
  <c r="Z606" i="3"/>
  <c r="Z607" i="3"/>
  <c r="Z329" i="3"/>
  <c r="Z56" i="3"/>
  <c r="Z57" i="3"/>
  <c r="Z330" i="3"/>
  <c r="Z60" i="3"/>
  <c r="Z608" i="3"/>
  <c r="Z62" i="3"/>
  <c r="Z609" i="3"/>
  <c r="Z63" i="3"/>
  <c r="Z331" i="3"/>
  <c r="Z65" i="3"/>
  <c r="Z610" i="3"/>
  <c r="Z611" i="3"/>
  <c r="Z332" i="3"/>
  <c r="Z612" i="3"/>
  <c r="Z66" i="3"/>
  <c r="Z67" i="3"/>
  <c r="Z334" i="3"/>
  <c r="Z613" i="3"/>
  <c r="Z614" i="3"/>
  <c r="Z336" i="3"/>
  <c r="Z616" i="3"/>
  <c r="Z68" i="3"/>
  <c r="Z337" i="3"/>
  <c r="Z617" i="3"/>
  <c r="Z69" i="3"/>
  <c r="Z338" i="3"/>
  <c r="Z196" i="3"/>
  <c r="Z618" i="3"/>
  <c r="Z70" i="3"/>
  <c r="Z199" i="3"/>
  <c r="Z619" i="3"/>
  <c r="Z201" i="3"/>
  <c r="Z339" i="3"/>
  <c r="Z71" i="3"/>
  <c r="Z620" i="3"/>
  <c r="Z340" i="3"/>
  <c r="Z621" i="3"/>
  <c r="Z341" i="3"/>
  <c r="Z72" i="3"/>
  <c r="Z342" i="3"/>
  <c r="Z343" i="3"/>
  <c r="Z73" i="3"/>
  <c r="Z622" i="3"/>
  <c r="Z624" i="3"/>
  <c r="Z625" i="3"/>
  <c r="Z626" i="3"/>
  <c r="Z74" i="3"/>
  <c r="Z344" i="3"/>
  <c r="Z218" i="3"/>
  <c r="Z627" i="3"/>
  <c r="Z75" i="3"/>
  <c r="Z345" i="3"/>
  <c r="Z628" i="3"/>
  <c r="Z346" i="3"/>
  <c r="Z629" i="3"/>
  <c r="Z76" i="3"/>
  <c r="Z77" i="3"/>
  <c r="Z78" i="3"/>
  <c r="Z79" i="3"/>
  <c r="Z80" i="3"/>
  <c r="Z632" i="3"/>
  <c r="Z81" i="3"/>
  <c r="Z232" i="3"/>
  <c r="Z633" i="3"/>
  <c r="Z234" i="3"/>
  <c r="Z347" i="3"/>
  <c r="Z82" i="3"/>
  <c r="Z237" i="3"/>
  <c r="Z83" i="3"/>
  <c r="Z84" i="3"/>
  <c r="Z348" i="3"/>
  <c r="Z349" i="3"/>
  <c r="Z350" i="3"/>
  <c r="Z86" i="3"/>
  <c r="Z244" i="3"/>
  <c r="Z634" i="3"/>
  <c r="Z635" i="3"/>
  <c r="Z87" i="3"/>
  <c r="Z88" i="3"/>
  <c r="Z89" i="3"/>
  <c r="Z351" i="3"/>
  <c r="Z251" i="3"/>
  <c r="Z637" i="3"/>
  <c r="Z352" i="3"/>
  <c r="Z90" i="3"/>
  <c r="Z91" i="3"/>
  <c r="Z92" i="3"/>
  <c r="Z353" i="3"/>
  <c r="Z93" i="3"/>
  <c r="Z638" i="3"/>
  <c r="Z94" i="3"/>
  <c r="Z261" i="3"/>
  <c r="Z354" i="3"/>
  <c r="Z95" i="3"/>
  <c r="Z264" i="3"/>
  <c r="Z96" i="3"/>
  <c r="Z97" i="3"/>
  <c r="Z357" i="3"/>
  <c r="Z639" i="3"/>
  <c r="Z358" i="3"/>
  <c r="Z100" i="3"/>
  <c r="Z640" i="3"/>
  <c r="Z101" i="3"/>
  <c r="Z641" i="3"/>
  <c r="Z274" i="3"/>
  <c r="Z359" i="3"/>
  <c r="Z643" i="3"/>
  <c r="Z361" i="3"/>
  <c r="Z102" i="3"/>
  <c r="Z279" i="3"/>
  <c r="Z103" i="3"/>
  <c r="Z104" i="3"/>
  <c r="Z105" i="3"/>
  <c r="Z362" i="3"/>
  <c r="Z644" i="3"/>
  <c r="Z106" i="3"/>
  <c r="Z645" i="3"/>
  <c r="Z363" i="3"/>
  <c r="Z107" i="3"/>
  <c r="Z646" i="3"/>
  <c r="Z108" i="3"/>
  <c r="Z648" i="3"/>
  <c r="Z109" i="3"/>
  <c r="Z110" i="3"/>
  <c r="Z294" i="3"/>
  <c r="Z649" i="3"/>
  <c r="Z650" i="3"/>
  <c r="Z111" i="3"/>
  <c r="Z651" i="3"/>
  <c r="Z652" i="3"/>
  <c r="Z113" i="3"/>
  <c r="Z653" i="3"/>
  <c r="Z302" i="3"/>
  <c r="Z364" i="3"/>
  <c r="Z654" i="3"/>
  <c r="Z655" i="3"/>
  <c r="Z365" i="3"/>
  <c r="Z366" i="3"/>
  <c r="Z367" i="3"/>
  <c r="Z369" i="3"/>
  <c r="Z372" i="3"/>
  <c r="Z373" i="3"/>
  <c r="Z374" i="3"/>
  <c r="Z313" i="3"/>
  <c r="Z656" i="3"/>
  <c r="Z114" i="3"/>
  <c r="Z115" i="3"/>
  <c r="Z375" i="3"/>
  <c r="Z376" i="3"/>
  <c r="Z116" i="3"/>
  <c r="Z657" i="3"/>
  <c r="Z117" i="3"/>
  <c r="Z118" i="3"/>
  <c r="Z377" i="3"/>
  <c r="Z324" i="3"/>
  <c r="Z119" i="3"/>
  <c r="Z120" i="3"/>
  <c r="Z121" i="3"/>
  <c r="Z378" i="3"/>
  <c r="Z379" i="3"/>
  <c r="Z380" i="3"/>
  <c r="Z658" i="3"/>
  <c r="Z382" i="3"/>
  <c r="Z333" i="3"/>
  <c r="Z122" i="3"/>
  <c r="Z335" i="3"/>
  <c r="Z383" i="3"/>
  <c r="Z384" i="3"/>
  <c r="Z123" i="3"/>
  <c r="Z386" i="3"/>
  <c r="Z387" i="3"/>
  <c r="Z388" i="3"/>
  <c r="Z659" i="3"/>
  <c r="Z124" i="3"/>
  <c r="Z389" i="3"/>
  <c r="Z125" i="3"/>
  <c r="Z126" i="3"/>
  <c r="Z127" i="3"/>
  <c r="Z390" i="3"/>
  <c r="Z660" i="3"/>
  <c r="Z392" i="3"/>
  <c r="Z661" i="3"/>
  <c r="Z393" i="3"/>
  <c r="Z128" i="3"/>
  <c r="Z394" i="3"/>
  <c r="Z355" i="3"/>
  <c r="Z356" i="3"/>
  <c r="Z130" i="3"/>
  <c r="Z662" i="3"/>
  <c r="Z663" i="3"/>
  <c r="Z360" i="3"/>
  <c r="Z131" i="3"/>
  <c r="Z664" i="3"/>
  <c r="Z395" i="3"/>
  <c r="Z396" i="3"/>
  <c r="Z665" i="3"/>
  <c r="Z666" i="3"/>
  <c r="Z667" i="3"/>
  <c r="Z368" i="3"/>
  <c r="Z132" i="3"/>
  <c r="Z370" i="3"/>
  <c r="Z371" i="3"/>
  <c r="Z668" i="3"/>
  <c r="Z669" i="3"/>
  <c r="Z397" i="3"/>
  <c r="Z670" i="3"/>
  <c r="Z671" i="3"/>
  <c r="Z672" i="3"/>
  <c r="Z673" i="3"/>
  <c r="Z398" i="3"/>
  <c r="Z399" i="3"/>
  <c r="Z381" i="3"/>
  <c r="Z675" i="3"/>
  <c r="Z134" i="3"/>
  <c r="Z400" i="3"/>
  <c r="Z385" i="3"/>
  <c r="Z135" i="3"/>
  <c r="Z137" i="3"/>
  <c r="Z401" i="3"/>
  <c r="Z402" i="3"/>
  <c r="Z677" i="3"/>
  <c r="Z391" i="3"/>
  <c r="Z403" i="3"/>
  <c r="Z141" i="3"/>
  <c r="Z678" i="3"/>
  <c r="Z679" i="3"/>
  <c r="Z680" i="3"/>
  <c r="Z404" i="3"/>
  <c r="Z681" i="3"/>
  <c r="Z682" i="3"/>
  <c r="Z405" i="3"/>
  <c r="Z683" i="3"/>
  <c r="Z684" i="3"/>
  <c r="Z685" i="3"/>
  <c r="Z143" i="3"/>
  <c r="Z686" i="3"/>
  <c r="Z406" i="3"/>
  <c r="Z407" i="3"/>
  <c r="Z408" i="3"/>
  <c r="Z409" i="3"/>
  <c r="Z687" i="3"/>
  <c r="Z411" i="3"/>
  <c r="Z144" i="3"/>
  <c r="Z688" i="3"/>
  <c r="Z145" i="3"/>
  <c r="Z410" i="3"/>
  <c r="Z690" i="3"/>
  <c r="Z412" i="3"/>
  <c r="Z413" i="3"/>
  <c r="Z691" i="3"/>
  <c r="Z146" i="3"/>
  <c r="Z421" i="3"/>
  <c r="Z147" i="3"/>
  <c r="Z423" i="3"/>
  <c r="Z692" i="3"/>
  <c r="Z148" i="3"/>
  <c r="Z149" i="3"/>
  <c r="Z414" i="3"/>
  <c r="Z150" i="3"/>
  <c r="Z415" i="3"/>
  <c r="Z416" i="3"/>
  <c r="Z693" i="3"/>
  <c r="Z152" i="3"/>
  <c r="Z433" i="3"/>
  <c r="Z694" i="3"/>
  <c r="Z153" i="3"/>
  <c r="Z417" i="3"/>
  <c r="Z154" i="3"/>
  <c r="Z695" i="3"/>
  <c r="Z696" i="3"/>
  <c r="Z697" i="3"/>
  <c r="Z155" i="3"/>
  <c r="Z418" i="3"/>
  <c r="Z698" i="3"/>
  <c r="Z699" i="3"/>
  <c r="Z419" i="3"/>
  <c r="Z156" i="3"/>
  <c r="Z420" i="3"/>
  <c r="Z700" i="3"/>
  <c r="Z158" i="3"/>
  <c r="Z702" i="3"/>
  <c r="Z451" i="3"/>
  <c r="Z704" i="3"/>
  <c r="Z453" i="3"/>
  <c r="Z454" i="3"/>
  <c r="Z455" i="3"/>
  <c r="Z159" i="3"/>
  <c r="Z422" i="3"/>
  <c r="Z705" i="3"/>
  <c r="Z424" i="3"/>
  <c r="Z425" i="3"/>
  <c r="Z426" i="3"/>
  <c r="Z462" i="3"/>
  <c r="Z427" i="3"/>
  <c r="Z160" i="3"/>
  <c r="Z706" i="3"/>
  <c r="Z161" i="3"/>
  <c r="Z162" i="3"/>
  <c r="Z163" i="3"/>
  <c r="Z164" i="3"/>
  <c r="Z165" i="3"/>
  <c r="Z167" i="3"/>
  <c r="Z428" i="3"/>
  <c r="Z168" i="3"/>
  <c r="Z429" i="3"/>
  <c r="Z169" i="3"/>
  <c r="Z430" i="3"/>
  <c r="Z708" i="3"/>
  <c r="Z709" i="3"/>
  <c r="Z431" i="3"/>
  <c r="Z432" i="3"/>
  <c r="Z434" i="3"/>
  <c r="Z482" i="3"/>
  <c r="Z710" i="3"/>
  <c r="Z711" i="3"/>
  <c r="Z712" i="3"/>
  <c r="Z486" i="3"/>
  <c r="Z170" i="3"/>
  <c r="Z713" i="3"/>
  <c r="Z435" i="3"/>
  <c r="Z171" i="3"/>
  <c r="Z172" i="3"/>
  <c r="Z173" i="3"/>
  <c r="Z174" i="3"/>
  <c r="Z175" i="3"/>
  <c r="Z176" i="3"/>
  <c r="Z496" i="3"/>
  <c r="Z436" i="3"/>
  <c r="Z177" i="3"/>
  <c r="Z714" i="3"/>
  <c r="Z500" i="3"/>
  <c r="Z437" i="3"/>
  <c r="Z715" i="3"/>
  <c r="Z503" i="3"/>
  <c r="Z717" i="3"/>
  <c r="Z505" i="3"/>
  <c r="Z438" i="3"/>
  <c r="Z718" i="3"/>
  <c r="Z178" i="3"/>
  <c r="Z719" i="3"/>
  <c r="Z179" i="3"/>
  <c r="Z511" i="3"/>
  <c r="Z720" i="3"/>
  <c r="Z721" i="3"/>
  <c r="Z439" i="3"/>
  <c r="Z722" i="3"/>
  <c r="Z180" i="3"/>
  <c r="Z440" i="3"/>
  <c r="Z441" i="3"/>
  <c r="Z181" i="3"/>
  <c r="Z182" i="3"/>
  <c r="Z442" i="3"/>
  <c r="Z723" i="3"/>
  <c r="Z724" i="3"/>
  <c r="Z443" i="3"/>
  <c r="Z725" i="3"/>
  <c r="Z726" i="3"/>
  <c r="Z444" i="3"/>
  <c r="Z528" i="3"/>
  <c r="Z445" i="3"/>
  <c r="Z727" i="3"/>
  <c r="Z730" i="3"/>
  <c r="Z731" i="3"/>
  <c r="Z533" i="3"/>
  <c r="Z534" i="3"/>
  <c r="Z535" i="3"/>
  <c r="Z183" i="3"/>
  <c r="Z184" i="3"/>
  <c r="Z732" i="3"/>
  <c r="Z733" i="3"/>
  <c r="Z446" i="3"/>
  <c r="Z185" i="3"/>
  <c r="Z447" i="3"/>
  <c r="Z734" i="3"/>
  <c r="Z544" i="3"/>
  <c r="Z545" i="3"/>
  <c r="Z448" i="3"/>
  <c r="Z547" i="3"/>
  <c r="Z449" i="3"/>
  <c r="Z186" i="3"/>
  <c r="Z450" i="3"/>
  <c r="Z187" i="3"/>
  <c r="Z188" i="3"/>
  <c r="Z189" i="3"/>
  <c r="Z735" i="3"/>
  <c r="Z452" i="3"/>
  <c r="Z190" i="3"/>
  <c r="Z456" i="3"/>
  <c r="Z558" i="3"/>
  <c r="Z191" i="3"/>
  <c r="Z736" i="3"/>
  <c r="Z192" i="3"/>
  <c r="Z193" i="3"/>
  <c r="Z457" i="3"/>
  <c r="Z458" i="3"/>
  <c r="Z194" i="3"/>
  <c r="Z566" i="3"/>
  <c r="Z195" i="3"/>
  <c r="Z197" i="3"/>
  <c r="Z738" i="3"/>
  <c r="Z739" i="3"/>
  <c r="Z740" i="3"/>
  <c r="Z459" i="3"/>
  <c r="Z573" i="3"/>
  <c r="Z460" i="3"/>
  <c r="Z741" i="3"/>
  <c r="Z461" i="3"/>
  <c r="Z577" i="3"/>
  <c r="Z742" i="3"/>
  <c r="Z463" i="3"/>
  <c r="Z198" i="3"/>
  <c r="Z743" i="3"/>
  <c r="Z200" i="3"/>
  <c r="Z464" i="3"/>
  <c r="Z465" i="3"/>
  <c r="Z585" i="3"/>
  <c r="Z202" i="3"/>
  <c r="Z744" i="3"/>
  <c r="Z588" i="3"/>
  <c r="Z745" i="3"/>
  <c r="Z466" i="3"/>
  <c r="Z747" i="3"/>
  <c r="Z203" i="3"/>
  <c r="Z467" i="3"/>
  <c r="Z468" i="3"/>
  <c r="Z595" i="3"/>
  <c r="Z469" i="3"/>
  <c r="Z470" i="3"/>
  <c r="Z204" i="3"/>
  <c r="Z471" i="3"/>
  <c r="Z748" i="3"/>
  <c r="Z749" i="3"/>
  <c r="Z205" i="3"/>
  <c r="Z472" i="3"/>
  <c r="Z206" i="3"/>
  <c r="Z207" i="3"/>
  <c r="Z208" i="3"/>
  <c r="Z750" i="3"/>
  <c r="Z209" i="3"/>
  <c r="Z210" i="3"/>
  <c r="Z211" i="3"/>
  <c r="Z751" i="3"/>
  <c r="Z473" i="3"/>
  <c r="Z474" i="3"/>
  <c r="Z475" i="3"/>
  <c r="Z615" i="3"/>
  <c r="Z476" i="3"/>
  <c r="Z477" i="3"/>
  <c r="Z212" i="3"/>
  <c r="Z753" i="3"/>
  <c r="Z754" i="3"/>
  <c r="Z478" i="3"/>
  <c r="Z479" i="3"/>
  <c r="Z623" i="3"/>
  <c r="Z755" i="3"/>
  <c r="Z757" i="3"/>
  <c r="Z213" i="3"/>
  <c r="Z480" i="3"/>
  <c r="Z758" i="3"/>
  <c r="Z214" i="3"/>
  <c r="Z630" i="3"/>
  <c r="Z631" i="3"/>
  <c r="Z759" i="3"/>
  <c r="Z215" i="3"/>
  <c r="Z216" i="3"/>
  <c r="Z760" i="3"/>
  <c r="Z636" i="3"/>
  <c r="Z481" i="3"/>
  <c r="Z761" i="3"/>
  <c r="Z217" i="3"/>
  <c r="Z483" i="3"/>
  <c r="Z219" i="3"/>
  <c r="Z642" i="3"/>
  <c r="Z220" i="3"/>
  <c r="Z484" i="3"/>
  <c r="Z762" i="3"/>
  <c r="Z763" i="3"/>
  <c r="Z647" i="3"/>
  <c r="Z764" i="3"/>
  <c r="Z485" i="3"/>
  <c r="Z487" i="3"/>
  <c r="Z221" i="3"/>
  <c r="Z488" i="3"/>
  <c r="Z222" i="3"/>
  <c r="Z489" i="3"/>
  <c r="Z223" i="3"/>
  <c r="Z765" i="3"/>
  <c r="Z766" i="3"/>
  <c r="Z767" i="3"/>
  <c r="Z224" i="3"/>
  <c r="Z225" i="3"/>
  <c r="Z226" i="3"/>
  <c r="Z227" i="3"/>
  <c r="Z490" i="3"/>
  <c r="Z768" i="3"/>
  <c r="Z228" i="3"/>
  <c r="Z491" i="3"/>
  <c r="Z492" i="3"/>
  <c r="Z229" i="3"/>
  <c r="Z493" i="3"/>
  <c r="Z230" i="3"/>
  <c r="Z231" i="3"/>
  <c r="Z233" i="3"/>
  <c r="Z494" i="3"/>
  <c r="Z674" i="3"/>
  <c r="Z495" i="3"/>
  <c r="Z676" i="3"/>
  <c r="Z235" i="3"/>
  <c r="Z497" i="3"/>
  <c r="Z769" i="3"/>
  <c r="Z236" i="3"/>
  <c r="Z238" i="3"/>
  <c r="Z239" i="3"/>
  <c r="Z498" i="3"/>
  <c r="Z770" i="3"/>
  <c r="Z499" i="3"/>
  <c r="Z240" i="3"/>
  <c r="Z241" i="3"/>
  <c r="Z771" i="3"/>
  <c r="Z689" i="3"/>
  <c r="Z242" i="3"/>
  <c r="Z772" i="3"/>
  <c r="Z501" i="3"/>
  <c r="Z243" i="3"/>
  <c r="Z502" i="3"/>
  <c r="Z504" i="3"/>
  <c r="Z506" i="3"/>
  <c r="Z773" i="3"/>
  <c r="Z507" i="3"/>
  <c r="Z774" i="3"/>
  <c r="Z245" i="3"/>
  <c r="Z701" i="3"/>
  <c r="Z508" i="3"/>
  <c r="Z703" i="3"/>
  <c r="Z509" i="3"/>
  <c r="Z246" i="3"/>
  <c r="Z775" i="3"/>
  <c r="Z707" i="3"/>
  <c r="Z510" i="3"/>
  <c r="Z512" i="3"/>
  <c r="Z513" i="3"/>
  <c r="Z514" i="3"/>
  <c r="Z247" i="3"/>
  <c r="Z515" i="3"/>
  <c r="Z776" i="3"/>
  <c r="Z516" i="3"/>
  <c r="Z716" i="3"/>
  <c r="Z248" i="3"/>
  <c r="Z778" i="3"/>
  <c r="Z779" i="3"/>
  <c r="Z249" i="3"/>
  <c r="Z250" i="3"/>
  <c r="Z252" i="3"/>
  <c r="Z253" i="3"/>
  <c r="Z517" i="3"/>
  <c r="Z254" i="3"/>
  <c r="Z255" i="3"/>
  <c r="Z780" i="3"/>
  <c r="Z728" i="3"/>
  <c r="Z729" i="3"/>
  <c r="Z781" i="3"/>
  <c r="Z518" i="3"/>
  <c r="Z256" i="3"/>
  <c r="Z257" i="3"/>
  <c r="Z782" i="3"/>
  <c r="Z519" i="3"/>
  <c r="Z520" i="3"/>
  <c r="Z737" i="3"/>
  <c r="Z258" i="3"/>
  <c r="Z521" i="3"/>
  <c r="Z259" i="3"/>
  <c r="Z522" i="3"/>
  <c r="Z260" i="3"/>
  <c r="Z262" i="3"/>
  <c r="Z523" i="3"/>
  <c r="Z783" i="3"/>
  <c r="Z746" i="3"/>
  <c r="Z524" i="3"/>
  <c r="Z784" i="3"/>
  <c r="Z525" i="3"/>
  <c r="Z263" i="3"/>
  <c r="Z265" i="3"/>
  <c r="Z752" i="3"/>
  <c r="Z785" i="3"/>
  <c r="Z266" i="3"/>
  <c r="Z787" i="3"/>
  <c r="Z756" i="3"/>
  <c r="Z267" i="3"/>
  <c r="Z788" i="3"/>
  <c r="Z789" i="3"/>
  <c r="Z268" i="3"/>
  <c r="Z269" i="3"/>
  <c r="Z270" i="3"/>
  <c r="Z526" i="3"/>
  <c r="Z790" i="3"/>
  <c r="Z791" i="3"/>
  <c r="Z527" i="3"/>
  <c r="Z792" i="3"/>
  <c r="Z529" i="3"/>
  <c r="Z793" i="3"/>
  <c r="Z271" i="3"/>
  <c r="Z795" i="3"/>
  <c r="Z796" i="3"/>
  <c r="Z272" i="3"/>
  <c r="Z797" i="3"/>
  <c r="Z799" i="3"/>
  <c r="Z530" i="3"/>
  <c r="Z777" i="3"/>
  <c r="Z800" i="3"/>
  <c r="Z801" i="3"/>
  <c r="Z273" i="3"/>
  <c r="Z802" i="3"/>
  <c r="Z275" i="3"/>
  <c r="Z276" i="3"/>
  <c r="Z531" i="3"/>
  <c r="Z277" i="3"/>
  <c r="Z786" i="3"/>
  <c r="Z532" i="3"/>
  <c r="Z278" i="3"/>
  <c r="Z803" i="3"/>
  <c r="Z536" i="3"/>
  <c r="Z537" i="3"/>
  <c r="Z804" i="3"/>
  <c r="Z280" i="3"/>
  <c r="Z794" i="3"/>
  <c r="Z538" i="3"/>
  <c r="Z539" i="3"/>
  <c r="Z540" i="3"/>
  <c r="Z798" i="3"/>
  <c r="Z281" i="3"/>
  <c r="Z805" i="3"/>
  <c r="Z541" i="3"/>
  <c r="Z282" i="3"/>
  <c r="Z283" i="3"/>
  <c r="Z284" i="3"/>
  <c r="Z806" i="3"/>
  <c r="Z807" i="3"/>
  <c r="Z542" i="3"/>
  <c r="Z808" i="3"/>
  <c r="Z285"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L305" i="6" l="1"/>
  <c r="L433" i="6"/>
  <c r="L225" i="6"/>
  <c r="L177" i="6"/>
  <c r="L161" i="6"/>
  <c r="L97" i="6"/>
  <c r="L49" i="6"/>
  <c r="L33" i="6"/>
  <c r="L385" i="6"/>
  <c r="L257" i="6"/>
  <c r="L129" i="6"/>
  <c r="L498" i="6"/>
  <c r="L369" i="6"/>
  <c r="L241" i="6"/>
  <c r="L113" i="6"/>
  <c r="L482" i="6"/>
  <c r="L353" i="6"/>
  <c r="L465" i="6"/>
  <c r="L337" i="6"/>
  <c r="L209" i="6"/>
  <c r="L81" i="6"/>
  <c r="L449" i="6"/>
  <c r="L321" i="6"/>
  <c r="L193" i="6"/>
  <c r="L65" i="6"/>
  <c r="L417" i="6"/>
  <c r="L289" i="6"/>
  <c r="L401" i="6"/>
  <c r="L273" i="6"/>
  <c r="L145" i="6"/>
  <c r="L17" i="6"/>
  <c r="L497" i="6"/>
  <c r="L481" i="6"/>
  <c r="L463" i="6"/>
  <c r="L447" i="6"/>
  <c r="L431" i="6"/>
  <c r="L415" i="6"/>
  <c r="L399" i="6"/>
  <c r="L383" i="6"/>
  <c r="L367" i="6"/>
  <c r="L351" i="6"/>
  <c r="L335" i="6"/>
  <c r="L319" i="6"/>
  <c r="L303" i="6"/>
  <c r="L287" i="6"/>
  <c r="L271" i="6"/>
  <c r="L255" i="6"/>
  <c r="L239" i="6"/>
  <c r="L223" i="6"/>
  <c r="L207" i="6"/>
  <c r="L191" i="6"/>
  <c r="L175" i="6"/>
  <c r="L159" i="6"/>
  <c r="L143" i="6"/>
  <c r="L127" i="6"/>
  <c r="L111" i="6"/>
  <c r="L95" i="6"/>
  <c r="L79" i="6"/>
  <c r="L63" i="6"/>
  <c r="L47" i="6"/>
  <c r="L31" i="6"/>
  <c r="L15" i="6"/>
  <c r="L495" i="6"/>
  <c r="L476" i="6"/>
  <c r="L460" i="6"/>
  <c r="L444" i="6"/>
  <c r="L428" i="6"/>
  <c r="L412" i="6"/>
  <c r="L396" i="6"/>
  <c r="L380" i="6"/>
  <c r="L364" i="6"/>
  <c r="L348" i="6"/>
  <c r="L332" i="6"/>
  <c r="L316" i="6"/>
  <c r="L300" i="6"/>
  <c r="L284" i="6"/>
  <c r="L268" i="6"/>
  <c r="L252" i="6"/>
  <c r="L236" i="6"/>
  <c r="L220" i="6"/>
  <c r="L204" i="6"/>
  <c r="L188" i="6"/>
  <c r="L172" i="6"/>
  <c r="L156" i="6"/>
  <c r="L140" i="6"/>
  <c r="L124" i="6"/>
  <c r="L108" i="6"/>
  <c r="L92" i="6"/>
  <c r="L76" i="6"/>
  <c r="L60" i="6"/>
  <c r="L44" i="6"/>
  <c r="L28" i="6"/>
  <c r="L12" i="6"/>
  <c r="L492" i="6"/>
  <c r="L474" i="6"/>
  <c r="L458" i="6"/>
  <c r="L442" i="6"/>
  <c r="L426" i="6"/>
  <c r="L410" i="6"/>
  <c r="L394" i="6"/>
  <c r="L378" i="6"/>
  <c r="L362" i="6"/>
  <c r="L346" i="6"/>
  <c r="L330" i="6"/>
  <c r="L314" i="6"/>
  <c r="L298" i="6"/>
  <c r="L282" i="6"/>
  <c r="L266" i="6"/>
  <c r="L250" i="6"/>
  <c r="L234" i="6"/>
  <c r="L218" i="6"/>
  <c r="L202" i="6"/>
  <c r="L186" i="6"/>
  <c r="L170" i="6"/>
  <c r="L154" i="6"/>
  <c r="L138" i="6"/>
  <c r="L122" i="6"/>
  <c r="L106" i="6"/>
  <c r="L90" i="6"/>
  <c r="L74" i="6"/>
  <c r="L58" i="6"/>
  <c r="L42" i="6"/>
  <c r="L26" i="6"/>
  <c r="L10" i="6"/>
  <c r="L490" i="6"/>
  <c r="L473" i="6"/>
  <c r="L457" i="6"/>
  <c r="L441" i="6"/>
  <c r="L425" i="6"/>
  <c r="L409" i="6"/>
  <c r="L393" i="6"/>
  <c r="L377" i="6"/>
  <c r="L361" i="6"/>
  <c r="L345" i="6"/>
  <c r="L329" i="6"/>
  <c r="L313" i="6"/>
  <c r="L297" i="6"/>
  <c r="L281" i="6"/>
  <c r="L265" i="6"/>
  <c r="L249" i="6"/>
  <c r="L233" i="6"/>
  <c r="L217" i="6"/>
  <c r="L201" i="6"/>
  <c r="L185" i="6"/>
  <c r="L169" i="6"/>
  <c r="L153" i="6"/>
  <c r="L137" i="6"/>
  <c r="L121" i="6"/>
  <c r="L105" i="6"/>
  <c r="L89" i="6"/>
  <c r="L73" i="6"/>
  <c r="L57" i="6"/>
  <c r="L41" i="6"/>
  <c r="L25" i="6"/>
  <c r="L9" i="6"/>
  <c r="L489" i="6"/>
  <c r="L471" i="6"/>
  <c r="L455" i="6"/>
  <c r="L439" i="6"/>
  <c r="L423" i="6"/>
  <c r="L407" i="6"/>
  <c r="L391" i="6"/>
  <c r="L375" i="6"/>
  <c r="L359" i="6"/>
  <c r="L343" i="6"/>
  <c r="L327" i="6"/>
  <c r="L311" i="6"/>
  <c r="L295" i="6"/>
  <c r="L279" i="6"/>
  <c r="L263" i="6"/>
  <c r="L247" i="6"/>
  <c r="L231" i="6"/>
  <c r="L215" i="6"/>
  <c r="L199" i="6"/>
  <c r="L183" i="6"/>
  <c r="L167" i="6"/>
  <c r="L151" i="6"/>
  <c r="L135" i="6"/>
  <c r="L119" i="6"/>
  <c r="L103" i="6"/>
  <c r="L87" i="6"/>
  <c r="L71" i="6"/>
  <c r="L55" i="6"/>
  <c r="L39" i="6"/>
  <c r="L23" i="6"/>
  <c r="L7" i="6"/>
  <c r="L487" i="6"/>
  <c r="L468" i="6"/>
  <c r="L452" i="6"/>
  <c r="L436" i="6"/>
  <c r="L420" i="6"/>
  <c r="L404" i="6"/>
  <c r="L388" i="6"/>
  <c r="L372" i="6"/>
  <c r="L356" i="6"/>
  <c r="L340" i="6"/>
  <c r="L324" i="6"/>
  <c r="L308" i="6"/>
  <c r="L292" i="6"/>
  <c r="L276" i="6"/>
  <c r="L260" i="6"/>
  <c r="L244" i="6"/>
  <c r="L228" i="6"/>
  <c r="L212" i="6"/>
  <c r="L196" i="6"/>
  <c r="L180" i="6"/>
  <c r="L164" i="6"/>
  <c r="L148" i="6"/>
  <c r="L132" i="6"/>
  <c r="L116" i="6"/>
  <c r="L100" i="6"/>
  <c r="L84" i="6"/>
  <c r="L68" i="6"/>
  <c r="L52" i="6"/>
  <c r="L36" i="6"/>
  <c r="L20" i="6"/>
  <c r="L4" i="6"/>
  <c r="L500" i="6"/>
  <c r="L484" i="6"/>
  <c r="L466" i="6"/>
  <c r="L450" i="6"/>
  <c r="L434" i="6"/>
  <c r="L418" i="6"/>
  <c r="L402" i="6"/>
  <c r="L386" i="6"/>
  <c r="L370" i="6"/>
  <c r="L354" i="6"/>
  <c r="L338" i="6"/>
  <c r="L322" i="6"/>
  <c r="L306" i="6"/>
  <c r="L290" i="6"/>
  <c r="L274" i="6"/>
  <c r="L258" i="6"/>
  <c r="L242" i="6"/>
  <c r="L226" i="6"/>
  <c r="L210" i="6"/>
  <c r="L194" i="6"/>
  <c r="L178" i="6"/>
  <c r="L162" i="6"/>
  <c r="L146" i="6"/>
  <c r="L130" i="6"/>
  <c r="L114" i="6"/>
  <c r="L98" i="6"/>
  <c r="L82" i="6"/>
  <c r="L66" i="6"/>
  <c r="L50" i="6"/>
  <c r="L34" i="6"/>
  <c r="L18" i="6"/>
  <c r="L2" i="6"/>
  <c r="L496" i="6"/>
  <c r="L488" i="6"/>
  <c r="L480" i="6"/>
  <c r="L472" i="6"/>
  <c r="L464" i="6"/>
  <c r="L456" i="6"/>
  <c r="L448" i="6"/>
  <c r="L440" i="6"/>
  <c r="L432" i="6"/>
  <c r="L424" i="6"/>
  <c r="L416" i="6"/>
  <c r="L408" i="6"/>
  <c r="L400" i="6"/>
  <c r="L392" i="6"/>
  <c r="L384" i="6"/>
  <c r="L376" i="6"/>
  <c r="L368" i="6"/>
  <c r="L360" i="6"/>
  <c r="L352" i="6"/>
  <c r="L344" i="6"/>
  <c r="L336" i="6"/>
  <c r="L328" i="6"/>
  <c r="L320" i="6"/>
  <c r="L312" i="6"/>
  <c r="L304" i="6"/>
  <c r="L296" i="6"/>
  <c r="L288" i="6"/>
  <c r="L280" i="6"/>
  <c r="L272" i="6"/>
  <c r="L264" i="6"/>
  <c r="L256" i="6"/>
  <c r="L248" i="6"/>
  <c r="L240" i="6"/>
  <c r="L232" i="6"/>
  <c r="L224" i="6"/>
  <c r="L216" i="6"/>
  <c r="L208" i="6"/>
  <c r="L200" i="6"/>
  <c r="L192" i="6"/>
  <c r="L184" i="6"/>
  <c r="L176" i="6"/>
  <c r="L168" i="6"/>
  <c r="L160" i="6"/>
  <c r="L152" i="6"/>
  <c r="L144" i="6"/>
  <c r="L136" i="6"/>
  <c r="L128" i="6"/>
  <c r="L120" i="6"/>
  <c r="L112" i="6"/>
  <c r="L104" i="6"/>
  <c r="L96" i="6"/>
  <c r="L88" i="6"/>
  <c r="L80" i="6"/>
  <c r="L72" i="6"/>
  <c r="L64" i="6"/>
  <c r="L56" i="6"/>
  <c r="L48" i="6"/>
  <c r="L40" i="6"/>
  <c r="L32" i="6"/>
  <c r="L24" i="6"/>
  <c r="L16" i="6"/>
  <c r="L8" i="6"/>
  <c r="L494" i="6"/>
  <c r="L486" i="6"/>
  <c r="L478" i="6"/>
  <c r="L470" i="6"/>
  <c r="L462" i="6"/>
  <c r="L454" i="6"/>
  <c r="L446" i="6"/>
  <c r="L438" i="6"/>
  <c r="L430" i="6"/>
  <c r="L422" i="6"/>
  <c r="L414" i="6"/>
  <c r="L406" i="6"/>
  <c r="L398" i="6"/>
  <c r="L390" i="6"/>
  <c r="L382" i="6"/>
  <c r="L374" i="6"/>
  <c r="L366" i="6"/>
  <c r="L358" i="6"/>
  <c r="L350" i="6"/>
  <c r="L342" i="6"/>
  <c r="L334" i="6"/>
  <c r="L326" i="6"/>
  <c r="L318" i="6"/>
  <c r="L310" i="6"/>
  <c r="L302" i="6"/>
  <c r="L294" i="6"/>
  <c r="L286" i="6"/>
  <c r="L278" i="6"/>
  <c r="L270" i="6"/>
  <c r="L262" i="6"/>
  <c r="L254" i="6"/>
  <c r="L246" i="6"/>
  <c r="L238" i="6"/>
  <c r="L230" i="6"/>
  <c r="L222" i="6"/>
  <c r="L214" i="6"/>
  <c r="L206" i="6"/>
  <c r="L198" i="6"/>
  <c r="L190" i="6"/>
  <c r="L182" i="6"/>
  <c r="L174" i="6"/>
  <c r="L166" i="6"/>
  <c r="L158" i="6"/>
  <c r="L150" i="6"/>
  <c r="L142" i="6"/>
  <c r="L134" i="6"/>
  <c r="L126" i="6"/>
  <c r="L118" i="6"/>
  <c r="L110" i="6"/>
  <c r="L102" i="6"/>
  <c r="L94" i="6"/>
  <c r="L86" i="6"/>
  <c r="L78" i="6"/>
  <c r="L70" i="6"/>
  <c r="L62" i="6"/>
  <c r="L54" i="6"/>
  <c r="L46" i="6"/>
  <c r="L38" i="6"/>
  <c r="L30" i="6"/>
  <c r="L22" i="6"/>
  <c r="L14" i="6"/>
  <c r="L6" i="6"/>
  <c r="L493" i="6"/>
  <c r="L485" i="6"/>
  <c r="L477" i="6"/>
  <c r="L469" i="6"/>
  <c r="L461" i="6"/>
  <c r="L453" i="6"/>
  <c r="L445" i="6"/>
  <c r="L437" i="6"/>
  <c r="L429" i="6"/>
  <c r="L421" i="6"/>
  <c r="L413" i="6"/>
  <c r="L405" i="6"/>
  <c r="L397" i="6"/>
  <c r="L389" i="6"/>
  <c r="L381" i="6"/>
  <c r="L373" i="6"/>
  <c r="L365" i="6"/>
  <c r="L357" i="6"/>
  <c r="L349" i="6"/>
  <c r="L341" i="6"/>
  <c r="L333" i="6"/>
  <c r="L325" i="6"/>
  <c r="L317" i="6"/>
  <c r="L309" i="6"/>
  <c r="L301" i="6"/>
  <c r="L293" i="6"/>
  <c r="L285" i="6"/>
  <c r="L277" i="6"/>
  <c r="L269" i="6"/>
  <c r="L261" i="6"/>
  <c r="L253" i="6"/>
  <c r="L245" i="6"/>
  <c r="L237" i="6"/>
  <c r="L229" i="6"/>
  <c r="L221" i="6"/>
  <c r="L213" i="6"/>
  <c r="L205" i="6"/>
  <c r="L197" i="6"/>
  <c r="L189" i="6"/>
  <c r="L181" i="6"/>
  <c r="L173" i="6"/>
  <c r="L165" i="6"/>
  <c r="L157" i="6"/>
  <c r="L149" i="6"/>
  <c r="L141" i="6"/>
  <c r="L133" i="6"/>
  <c r="L125" i="6"/>
  <c r="L117" i="6"/>
  <c r="L109" i="6"/>
  <c r="L101" i="6"/>
  <c r="L93" i="6"/>
  <c r="L85" i="6"/>
  <c r="L77" i="6"/>
  <c r="L69" i="6"/>
  <c r="L61" i="6"/>
  <c r="L53" i="6"/>
  <c r="L45" i="6"/>
  <c r="L37" i="6"/>
  <c r="L29" i="6"/>
  <c r="L21" i="6"/>
  <c r="L13" i="6"/>
  <c r="L5" i="6"/>
  <c r="L499" i="6"/>
  <c r="L491" i="6"/>
  <c r="L483" i="6"/>
  <c r="L475" i="6"/>
  <c r="L467" i="6"/>
  <c r="L459" i="6"/>
  <c r="L451" i="6"/>
  <c r="L443" i="6"/>
  <c r="L435" i="6"/>
  <c r="L427" i="6"/>
  <c r="L419" i="6"/>
  <c r="L411" i="6"/>
  <c r="L403" i="6"/>
  <c r="L395" i="6"/>
  <c r="L387" i="6"/>
  <c r="L379" i="6"/>
  <c r="L371" i="6"/>
  <c r="L363" i="6"/>
  <c r="L355" i="6"/>
  <c r="L347" i="6"/>
  <c r="L339" i="6"/>
  <c r="L331" i="6"/>
  <c r="L323" i="6"/>
  <c r="L315" i="6"/>
  <c r="L307" i="6"/>
  <c r="L299" i="6"/>
  <c r="L291" i="6"/>
  <c r="L283" i="6"/>
  <c r="L275" i="6"/>
  <c r="L267" i="6"/>
  <c r="L259" i="6"/>
  <c r="L251" i="6"/>
  <c r="L243" i="6"/>
  <c r="L235" i="6"/>
  <c r="L227" i="6"/>
  <c r="L219" i="6"/>
  <c r="L211" i="6"/>
  <c r="L203" i="6"/>
  <c r="L195" i="6"/>
  <c r="L187" i="6"/>
  <c r="L179" i="6"/>
  <c r="L171" i="6"/>
  <c r="L163" i="6"/>
  <c r="L155" i="6"/>
  <c r="L147" i="6"/>
  <c r="L139" i="6"/>
  <c r="L131" i="6"/>
  <c r="L123" i="6"/>
  <c r="L115" i="6"/>
  <c r="L107" i="6"/>
  <c r="L99" i="6"/>
  <c r="L91" i="6"/>
  <c r="L83" i="6"/>
  <c r="L75" i="6"/>
  <c r="L67" i="6"/>
  <c r="L59" i="6"/>
  <c r="L51" i="6"/>
  <c r="L43" i="6"/>
  <c r="L35" i="6"/>
  <c r="L27" i="6"/>
  <c r="L19" i="6"/>
  <c r="L11" i="6"/>
  <c r="L3" i="6"/>
  <c r="AS26" i="3"/>
  <c r="AU22" i="3" s="1"/>
  <c r="AS54" i="3"/>
  <c r="AU49" i="3" s="1"/>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K783" i="6" l="1"/>
  <c r="L783" i="6" s="1"/>
  <c r="K727" i="6"/>
  <c r="L727" i="6" s="1"/>
  <c r="K663" i="6"/>
  <c r="L663" i="6" s="1"/>
  <c r="K591" i="6"/>
  <c r="L591" i="6" s="1"/>
  <c r="K511" i="6"/>
  <c r="L511" i="6" s="1"/>
  <c r="K795" i="6"/>
  <c r="L795" i="6" s="1"/>
  <c r="K786" i="6"/>
  <c r="L786" i="6" s="1"/>
  <c r="K770" i="6"/>
  <c r="L770" i="6" s="1"/>
  <c r="K793" i="6"/>
  <c r="L793" i="6" s="1"/>
  <c r="K785" i="6"/>
  <c r="L785" i="6" s="1"/>
  <c r="K777" i="6"/>
  <c r="L777" i="6" s="1"/>
  <c r="K769" i="6"/>
  <c r="L769" i="6" s="1"/>
  <c r="K761" i="6"/>
  <c r="L761" i="6" s="1"/>
  <c r="K753" i="6"/>
  <c r="L753" i="6" s="1"/>
  <c r="K745" i="6"/>
  <c r="L745" i="6" s="1"/>
  <c r="K737" i="6"/>
  <c r="L737" i="6" s="1"/>
  <c r="K729" i="6"/>
  <c r="L729" i="6" s="1"/>
  <c r="K721" i="6"/>
  <c r="L721" i="6" s="1"/>
  <c r="K713" i="6"/>
  <c r="L713" i="6" s="1"/>
  <c r="K705" i="6"/>
  <c r="L705" i="6" s="1"/>
  <c r="K697" i="6"/>
  <c r="L697" i="6" s="1"/>
  <c r="K689" i="6"/>
  <c r="L689" i="6" s="1"/>
  <c r="K681" i="6"/>
  <c r="L681" i="6" s="1"/>
  <c r="K673" i="6"/>
  <c r="L673" i="6" s="1"/>
  <c r="K665" i="6"/>
  <c r="L665" i="6" s="1"/>
  <c r="K657" i="6"/>
  <c r="L657" i="6" s="1"/>
  <c r="K649" i="6"/>
  <c r="L649" i="6" s="1"/>
  <c r="K641" i="6"/>
  <c r="L641" i="6" s="1"/>
  <c r="K633" i="6"/>
  <c r="L633" i="6" s="1"/>
  <c r="K625" i="6"/>
  <c r="L625" i="6" s="1"/>
  <c r="K617" i="6"/>
  <c r="L617" i="6" s="1"/>
  <c r="K609" i="6"/>
  <c r="L609" i="6" s="1"/>
  <c r="K601" i="6"/>
  <c r="L601" i="6" s="1"/>
  <c r="K593" i="6"/>
  <c r="L593" i="6" s="1"/>
  <c r="K585" i="6"/>
  <c r="L585" i="6" s="1"/>
  <c r="K577" i="6"/>
  <c r="L577" i="6" s="1"/>
  <c r="K569" i="6"/>
  <c r="L569" i="6" s="1"/>
  <c r="K561" i="6"/>
  <c r="L561" i="6" s="1"/>
  <c r="K553" i="6"/>
  <c r="L553" i="6" s="1"/>
  <c r="K545" i="6"/>
  <c r="L545" i="6" s="1"/>
  <c r="K537" i="6"/>
  <c r="L537" i="6" s="1"/>
  <c r="K529" i="6"/>
  <c r="L529" i="6" s="1"/>
  <c r="K521" i="6"/>
  <c r="L521" i="6" s="1"/>
  <c r="K513" i="6"/>
  <c r="L513" i="6" s="1"/>
  <c r="K505" i="6"/>
  <c r="L505" i="6" s="1"/>
  <c r="K759" i="6"/>
  <c r="L759" i="6" s="1"/>
  <c r="K687" i="6"/>
  <c r="L687" i="6" s="1"/>
  <c r="K631" i="6"/>
  <c r="L631" i="6" s="1"/>
  <c r="K519" i="6"/>
  <c r="L519" i="6" s="1"/>
  <c r="K792" i="6"/>
  <c r="L792" i="6" s="1"/>
  <c r="K784" i="6"/>
  <c r="L784" i="6" s="1"/>
  <c r="K776" i="6"/>
  <c r="L776" i="6" s="1"/>
  <c r="K768" i="6"/>
  <c r="L768" i="6" s="1"/>
  <c r="K760" i="6"/>
  <c r="L760" i="6" s="1"/>
  <c r="K752" i="6"/>
  <c r="L752" i="6" s="1"/>
  <c r="K744" i="6"/>
  <c r="L744" i="6" s="1"/>
  <c r="K736" i="6"/>
  <c r="L736" i="6" s="1"/>
  <c r="K728" i="6"/>
  <c r="L728" i="6" s="1"/>
  <c r="K720" i="6"/>
  <c r="L720" i="6" s="1"/>
  <c r="K712" i="6"/>
  <c r="L712" i="6" s="1"/>
  <c r="K704" i="6"/>
  <c r="L704" i="6" s="1"/>
  <c r="K696" i="6"/>
  <c r="L696" i="6" s="1"/>
  <c r="K688" i="6"/>
  <c r="L688" i="6" s="1"/>
  <c r="K680" i="6"/>
  <c r="L680" i="6" s="1"/>
  <c r="K672" i="6"/>
  <c r="L672" i="6" s="1"/>
  <c r="K664" i="6"/>
  <c r="L664" i="6" s="1"/>
  <c r="K656" i="6"/>
  <c r="L656" i="6" s="1"/>
  <c r="K648" i="6"/>
  <c r="L648" i="6" s="1"/>
  <c r="K640" i="6"/>
  <c r="L640" i="6" s="1"/>
  <c r="K632" i="6"/>
  <c r="L632" i="6" s="1"/>
  <c r="K624" i="6"/>
  <c r="L624" i="6" s="1"/>
  <c r="K616" i="6"/>
  <c r="L616" i="6" s="1"/>
  <c r="K608" i="6"/>
  <c r="L608" i="6" s="1"/>
  <c r="K600" i="6"/>
  <c r="L600" i="6" s="1"/>
  <c r="K592" i="6"/>
  <c r="L592" i="6" s="1"/>
  <c r="K584" i="6"/>
  <c r="L584" i="6" s="1"/>
  <c r="K576" i="6"/>
  <c r="L576" i="6" s="1"/>
  <c r="K568" i="6"/>
  <c r="L568" i="6" s="1"/>
  <c r="K560" i="6"/>
  <c r="L560" i="6" s="1"/>
  <c r="K552" i="6"/>
  <c r="L552" i="6" s="1"/>
  <c r="K544" i="6"/>
  <c r="L544" i="6" s="1"/>
  <c r="K536" i="6"/>
  <c r="L536" i="6" s="1"/>
  <c r="K528" i="6"/>
  <c r="L528" i="6" s="1"/>
  <c r="K520" i="6"/>
  <c r="L520" i="6" s="1"/>
  <c r="K512" i="6"/>
  <c r="L512" i="6" s="1"/>
  <c r="K504" i="6"/>
  <c r="L504" i="6" s="1"/>
  <c r="K503" i="6"/>
  <c r="L503" i="6" s="1"/>
  <c r="K767" i="6"/>
  <c r="L767" i="6" s="1"/>
  <c r="K711" i="6"/>
  <c r="L711" i="6" s="1"/>
  <c r="K671" i="6"/>
  <c r="L671" i="6" s="1"/>
  <c r="K623" i="6"/>
  <c r="L623" i="6" s="1"/>
  <c r="K575" i="6"/>
  <c r="L575" i="6" s="1"/>
  <c r="K535" i="6"/>
  <c r="L535" i="6" s="1"/>
  <c r="K766" i="6"/>
  <c r="L766" i="6" s="1"/>
  <c r="K750" i="6"/>
  <c r="L750" i="6" s="1"/>
  <c r="K734" i="6"/>
  <c r="L734" i="6" s="1"/>
  <c r="K718" i="6"/>
  <c r="L718" i="6" s="1"/>
  <c r="K702" i="6"/>
  <c r="L702" i="6" s="1"/>
  <c r="K686" i="6"/>
  <c r="L686" i="6" s="1"/>
  <c r="K678" i="6"/>
  <c r="L678" i="6" s="1"/>
  <c r="K670" i="6"/>
  <c r="L670" i="6" s="1"/>
  <c r="K662" i="6"/>
  <c r="L662" i="6" s="1"/>
  <c r="K646" i="6"/>
  <c r="L646" i="6" s="1"/>
  <c r="K638" i="6"/>
  <c r="L638" i="6" s="1"/>
  <c r="K630" i="6"/>
  <c r="L630" i="6" s="1"/>
  <c r="K622" i="6"/>
  <c r="L622" i="6" s="1"/>
  <c r="K614" i="6"/>
  <c r="L614" i="6" s="1"/>
  <c r="K606" i="6"/>
  <c r="L606" i="6" s="1"/>
  <c r="K598" i="6"/>
  <c r="L598" i="6" s="1"/>
  <c r="K590" i="6"/>
  <c r="L590" i="6" s="1"/>
  <c r="K582" i="6"/>
  <c r="L582" i="6" s="1"/>
  <c r="K574" i="6"/>
  <c r="L574" i="6" s="1"/>
  <c r="K566" i="6"/>
  <c r="L566" i="6" s="1"/>
  <c r="K558" i="6"/>
  <c r="L558" i="6" s="1"/>
  <c r="K550" i="6"/>
  <c r="L550" i="6" s="1"/>
  <c r="K542" i="6"/>
  <c r="L542" i="6" s="1"/>
  <c r="K534" i="6"/>
  <c r="L534" i="6" s="1"/>
  <c r="K526" i="6"/>
  <c r="L526" i="6" s="1"/>
  <c r="K518" i="6"/>
  <c r="L518" i="6" s="1"/>
  <c r="K510" i="6"/>
  <c r="L510" i="6" s="1"/>
  <c r="K502" i="6"/>
  <c r="L502" i="6" s="1"/>
  <c r="K775" i="6"/>
  <c r="L775" i="6" s="1"/>
  <c r="K719" i="6"/>
  <c r="L719" i="6" s="1"/>
  <c r="K655" i="6"/>
  <c r="L655" i="6" s="1"/>
  <c r="K607" i="6"/>
  <c r="L607" i="6" s="1"/>
  <c r="K583" i="6"/>
  <c r="L583" i="6" s="1"/>
  <c r="K551" i="6"/>
  <c r="L551" i="6" s="1"/>
  <c r="K790" i="6"/>
  <c r="L790" i="6" s="1"/>
  <c r="K774" i="6"/>
  <c r="L774" i="6" s="1"/>
  <c r="K758" i="6"/>
  <c r="L758" i="6" s="1"/>
  <c r="K742" i="6"/>
  <c r="L742" i="6" s="1"/>
  <c r="K726" i="6"/>
  <c r="L726" i="6" s="1"/>
  <c r="K710" i="6"/>
  <c r="L710" i="6" s="1"/>
  <c r="K694" i="6"/>
  <c r="L694" i="6" s="1"/>
  <c r="K654" i="6"/>
  <c r="L654" i="6" s="1"/>
  <c r="K789" i="6"/>
  <c r="L789" i="6" s="1"/>
  <c r="K781" i="6"/>
  <c r="L781" i="6" s="1"/>
  <c r="K773" i="6"/>
  <c r="L773" i="6" s="1"/>
  <c r="K765" i="6"/>
  <c r="L765" i="6" s="1"/>
  <c r="K757" i="6"/>
  <c r="L757" i="6" s="1"/>
  <c r="K749" i="6"/>
  <c r="L749" i="6" s="1"/>
  <c r="K741" i="6"/>
  <c r="L741" i="6" s="1"/>
  <c r="K733" i="6"/>
  <c r="L733" i="6" s="1"/>
  <c r="K725" i="6"/>
  <c r="L725" i="6" s="1"/>
  <c r="K717" i="6"/>
  <c r="L717" i="6" s="1"/>
  <c r="K709" i="6"/>
  <c r="L709" i="6" s="1"/>
  <c r="K701" i="6"/>
  <c r="L701" i="6" s="1"/>
  <c r="K693" i="6"/>
  <c r="L693" i="6" s="1"/>
  <c r="K685" i="6"/>
  <c r="L685" i="6" s="1"/>
  <c r="K677" i="6"/>
  <c r="L677" i="6" s="1"/>
  <c r="K669" i="6"/>
  <c r="L669" i="6" s="1"/>
  <c r="K661" i="6"/>
  <c r="L661" i="6" s="1"/>
  <c r="K653" i="6"/>
  <c r="L653" i="6" s="1"/>
  <c r="K645" i="6"/>
  <c r="L645" i="6" s="1"/>
  <c r="K637" i="6"/>
  <c r="L637" i="6" s="1"/>
  <c r="K629" i="6"/>
  <c r="L629" i="6" s="1"/>
  <c r="K621" i="6"/>
  <c r="L621" i="6" s="1"/>
  <c r="K613" i="6"/>
  <c r="L613" i="6" s="1"/>
  <c r="K605" i="6"/>
  <c r="L605" i="6" s="1"/>
  <c r="K597" i="6"/>
  <c r="L597" i="6" s="1"/>
  <c r="K589" i="6"/>
  <c r="L589" i="6" s="1"/>
  <c r="K581" i="6"/>
  <c r="L581" i="6" s="1"/>
  <c r="K573" i="6"/>
  <c r="L573" i="6" s="1"/>
  <c r="K565" i="6"/>
  <c r="L565" i="6" s="1"/>
  <c r="K557" i="6"/>
  <c r="L557" i="6" s="1"/>
  <c r="K549" i="6"/>
  <c r="L549" i="6" s="1"/>
  <c r="K541" i="6"/>
  <c r="L541" i="6" s="1"/>
  <c r="K533" i="6"/>
  <c r="L533" i="6" s="1"/>
  <c r="K525" i="6"/>
  <c r="L525" i="6" s="1"/>
  <c r="K517" i="6"/>
  <c r="L517" i="6" s="1"/>
  <c r="K509" i="6"/>
  <c r="L509" i="6" s="1"/>
  <c r="K791" i="6"/>
  <c r="L791" i="6" s="1"/>
  <c r="K735" i="6"/>
  <c r="L735" i="6" s="1"/>
  <c r="K679" i="6"/>
  <c r="L679" i="6" s="1"/>
  <c r="K615" i="6"/>
  <c r="L615" i="6" s="1"/>
  <c r="K543" i="6"/>
  <c r="L543" i="6" s="1"/>
  <c r="K788" i="6"/>
  <c r="L788" i="6" s="1"/>
  <c r="K780" i="6"/>
  <c r="L780" i="6" s="1"/>
  <c r="K772" i="6"/>
  <c r="L772" i="6" s="1"/>
  <c r="K764" i="6"/>
  <c r="L764" i="6" s="1"/>
  <c r="K756" i="6"/>
  <c r="L756" i="6" s="1"/>
  <c r="K748" i="6"/>
  <c r="L748" i="6" s="1"/>
  <c r="K740" i="6"/>
  <c r="L740" i="6" s="1"/>
  <c r="K732" i="6"/>
  <c r="L732" i="6" s="1"/>
  <c r="K724" i="6"/>
  <c r="L724" i="6" s="1"/>
  <c r="K716" i="6"/>
  <c r="L716" i="6" s="1"/>
  <c r="K708" i="6"/>
  <c r="L708" i="6" s="1"/>
  <c r="K700" i="6"/>
  <c r="L700" i="6" s="1"/>
  <c r="K692" i="6"/>
  <c r="L692" i="6" s="1"/>
  <c r="K684" i="6"/>
  <c r="L684" i="6" s="1"/>
  <c r="K676" i="6"/>
  <c r="L676" i="6" s="1"/>
  <c r="K668" i="6"/>
  <c r="L668" i="6" s="1"/>
  <c r="K660" i="6"/>
  <c r="L660" i="6" s="1"/>
  <c r="K652" i="6"/>
  <c r="L652" i="6" s="1"/>
  <c r="K644" i="6"/>
  <c r="L644" i="6" s="1"/>
  <c r="K636" i="6"/>
  <c r="L636" i="6" s="1"/>
  <c r="K628" i="6"/>
  <c r="L628" i="6" s="1"/>
  <c r="K620" i="6"/>
  <c r="L620" i="6" s="1"/>
  <c r="K612" i="6"/>
  <c r="L612" i="6" s="1"/>
  <c r="K604" i="6"/>
  <c r="L604" i="6" s="1"/>
  <c r="K596" i="6"/>
  <c r="L596" i="6" s="1"/>
  <c r="K588" i="6"/>
  <c r="L588" i="6" s="1"/>
  <c r="K580" i="6"/>
  <c r="L580" i="6" s="1"/>
  <c r="K572" i="6"/>
  <c r="L572" i="6" s="1"/>
  <c r="K564" i="6"/>
  <c r="L564" i="6" s="1"/>
  <c r="K556" i="6"/>
  <c r="L556" i="6" s="1"/>
  <c r="K548" i="6"/>
  <c r="L548" i="6" s="1"/>
  <c r="K540" i="6"/>
  <c r="L540" i="6" s="1"/>
  <c r="K532" i="6"/>
  <c r="L532" i="6" s="1"/>
  <c r="K524" i="6"/>
  <c r="L524" i="6" s="1"/>
  <c r="K516" i="6"/>
  <c r="L516" i="6" s="1"/>
  <c r="K508" i="6"/>
  <c r="L508" i="6" s="1"/>
  <c r="K743" i="6"/>
  <c r="L743" i="6" s="1"/>
  <c r="K695" i="6"/>
  <c r="L695" i="6" s="1"/>
  <c r="K639" i="6"/>
  <c r="L639" i="6" s="1"/>
  <c r="K559" i="6"/>
  <c r="L559" i="6" s="1"/>
  <c r="K782" i="6"/>
  <c r="L782" i="6" s="1"/>
  <c r="K787" i="6"/>
  <c r="L787" i="6" s="1"/>
  <c r="K779" i="6"/>
  <c r="L779" i="6" s="1"/>
  <c r="K771" i="6"/>
  <c r="L771" i="6" s="1"/>
  <c r="K763" i="6"/>
  <c r="L763" i="6" s="1"/>
  <c r="K755" i="6"/>
  <c r="L755" i="6" s="1"/>
  <c r="K747" i="6"/>
  <c r="L747" i="6" s="1"/>
  <c r="K739" i="6"/>
  <c r="L739" i="6" s="1"/>
  <c r="K731" i="6"/>
  <c r="L731" i="6" s="1"/>
  <c r="K723" i="6"/>
  <c r="L723" i="6" s="1"/>
  <c r="K715" i="6"/>
  <c r="L715" i="6" s="1"/>
  <c r="K707" i="6"/>
  <c r="L707" i="6" s="1"/>
  <c r="K699" i="6"/>
  <c r="L699" i="6" s="1"/>
  <c r="K691" i="6"/>
  <c r="L691" i="6" s="1"/>
  <c r="K683" i="6"/>
  <c r="L683" i="6" s="1"/>
  <c r="K675" i="6"/>
  <c r="L675" i="6" s="1"/>
  <c r="K667" i="6"/>
  <c r="L667" i="6" s="1"/>
  <c r="K659" i="6"/>
  <c r="L659" i="6" s="1"/>
  <c r="K651" i="6"/>
  <c r="L651" i="6" s="1"/>
  <c r="K643" i="6"/>
  <c r="L643" i="6" s="1"/>
  <c r="K635" i="6"/>
  <c r="L635" i="6" s="1"/>
  <c r="K627" i="6"/>
  <c r="L627" i="6" s="1"/>
  <c r="K619" i="6"/>
  <c r="L619" i="6" s="1"/>
  <c r="K611" i="6"/>
  <c r="L611" i="6" s="1"/>
  <c r="K603" i="6"/>
  <c r="L603" i="6" s="1"/>
  <c r="K595" i="6"/>
  <c r="L595" i="6" s="1"/>
  <c r="K587" i="6"/>
  <c r="L587" i="6" s="1"/>
  <c r="K579" i="6"/>
  <c r="L579" i="6" s="1"/>
  <c r="K571" i="6"/>
  <c r="L571" i="6" s="1"/>
  <c r="K563" i="6"/>
  <c r="L563" i="6" s="1"/>
  <c r="K555" i="6"/>
  <c r="L555" i="6" s="1"/>
  <c r="K547" i="6"/>
  <c r="L547" i="6" s="1"/>
  <c r="K539" i="6"/>
  <c r="L539" i="6" s="1"/>
  <c r="K531" i="6"/>
  <c r="L531" i="6" s="1"/>
  <c r="K523" i="6"/>
  <c r="L523" i="6" s="1"/>
  <c r="K515" i="6"/>
  <c r="L515" i="6" s="1"/>
  <c r="K507" i="6"/>
  <c r="L507" i="6" s="1"/>
  <c r="K751" i="6"/>
  <c r="L751" i="6" s="1"/>
  <c r="K703" i="6"/>
  <c r="L703" i="6" s="1"/>
  <c r="K647" i="6"/>
  <c r="L647" i="6" s="1"/>
  <c r="K599" i="6"/>
  <c r="L599" i="6" s="1"/>
  <c r="K567" i="6"/>
  <c r="L567" i="6" s="1"/>
  <c r="K527" i="6"/>
  <c r="L527" i="6" s="1"/>
  <c r="K501" i="6"/>
  <c r="K794" i="6"/>
  <c r="L794" i="6" s="1"/>
  <c r="K778" i="6"/>
  <c r="L778" i="6" s="1"/>
  <c r="K762" i="6"/>
  <c r="L762" i="6" s="1"/>
  <c r="K754" i="6"/>
  <c r="L754" i="6" s="1"/>
  <c r="K746" i="6"/>
  <c r="L746" i="6" s="1"/>
  <c r="K738" i="6"/>
  <c r="L738" i="6" s="1"/>
  <c r="K730" i="6"/>
  <c r="L730" i="6" s="1"/>
  <c r="K722" i="6"/>
  <c r="L722" i="6" s="1"/>
  <c r="K714" i="6"/>
  <c r="L714" i="6" s="1"/>
  <c r="K706" i="6"/>
  <c r="L706" i="6" s="1"/>
  <c r="K698" i="6"/>
  <c r="L698" i="6" s="1"/>
  <c r="K690" i="6"/>
  <c r="L690" i="6" s="1"/>
  <c r="K682" i="6"/>
  <c r="L682" i="6" s="1"/>
  <c r="K674" i="6"/>
  <c r="L674" i="6" s="1"/>
  <c r="K666" i="6"/>
  <c r="L666" i="6" s="1"/>
  <c r="K658" i="6"/>
  <c r="L658" i="6" s="1"/>
  <c r="K650" i="6"/>
  <c r="L650" i="6" s="1"/>
  <c r="K642" i="6"/>
  <c r="L642" i="6" s="1"/>
  <c r="K634" i="6"/>
  <c r="L634" i="6" s="1"/>
  <c r="K626" i="6"/>
  <c r="L626" i="6" s="1"/>
  <c r="K618" i="6"/>
  <c r="L618" i="6" s="1"/>
  <c r="K610" i="6"/>
  <c r="L610" i="6" s="1"/>
  <c r="K602" i="6"/>
  <c r="L602" i="6" s="1"/>
  <c r="K594" i="6"/>
  <c r="L594" i="6" s="1"/>
  <c r="K586" i="6"/>
  <c r="L586" i="6" s="1"/>
  <c r="K578" i="6"/>
  <c r="L578" i="6" s="1"/>
  <c r="K570" i="6"/>
  <c r="L570" i="6" s="1"/>
  <c r="K562" i="6"/>
  <c r="L562" i="6" s="1"/>
  <c r="K554" i="6"/>
  <c r="L554" i="6" s="1"/>
  <c r="K546" i="6"/>
  <c r="L546" i="6" s="1"/>
  <c r="K538" i="6"/>
  <c r="L538" i="6" s="1"/>
  <c r="K530" i="6"/>
  <c r="L530" i="6" s="1"/>
  <c r="K522" i="6"/>
  <c r="L522" i="6" s="1"/>
  <c r="K514" i="6"/>
  <c r="L514" i="6" s="1"/>
  <c r="K506" i="6"/>
  <c r="L506" i="6" s="1"/>
  <c r="AU23" i="3"/>
  <c r="AU24" i="3"/>
  <c r="AU51" i="3"/>
  <c r="AU50" i="3"/>
  <c r="L50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3E93D4-065D-47F1-9B91-F62581942E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<sst xmlns="http://schemas.openxmlformats.org/spreadsheetml/2006/main" count="13108" uniqueCount="1827">
  <si>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</si>
  <si>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</si>
  <si>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</si>
  <si>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</si>
  <si>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</si>
  <si>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</si>
  <si>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</si>
  <si>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</si>
  <si>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</si>
  <si>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</si>
  <si>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</si>
  <si>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</si>
  <si>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</si>
  <si>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</si>
  <si>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</si>
  <si>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</si>
  <si>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</si>
  <si>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</si>
  <si>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</si>
  <si>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</si>
  <si>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</si>
  <si>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</si>
  <si>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</si>
  <si>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</si>
  <si>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</si>
  <si>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</si>
  <si>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</si>
  <si>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</si>
  <si>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</si>
  <si>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</si>
  <si>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</si>
  <si>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</si>
  <si>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</si>
  <si>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</si>
  <si>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</si>
  <si>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</si>
  <si>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</si>
  <si>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</si>
  <si>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</si>
  <si>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</si>
  <si>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</si>
  <si>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</si>
  <si>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</si>
  <si>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</si>
  <si>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</si>
  <si>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</si>
  <si>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</si>
  <si>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</si>
  <si>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</si>
  <si>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</si>
  <si>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</si>
  <si>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</si>
  <si>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</si>
  <si>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</si>
  <si>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</si>
  <si>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</si>
  <si>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</si>
  <si>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</si>
  <si>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</si>
  <si>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</si>
  <si>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</si>
  <si>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</si>
  <si>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</si>
  <si>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</si>
  <si>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</si>
  <si>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</si>
  <si>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</si>
  <si>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</si>
  <si>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</si>
  <si>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</si>
  <si>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</si>
  <si>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</si>
  <si>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</si>
  <si>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</si>
  <si>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</si>
  <si>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</si>
  <si>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</si>
  <si>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</si>
  <si>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</si>
  <si>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</si>
  <si>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</si>
  <si>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</si>
  <si>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</si>
  <si>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</si>
  <si>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</si>
  <si>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</si>
  <si>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</si>
  <si>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</si>
  <si>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</si>
  <si>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</si>
  <si>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</si>
  <si>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</si>
  <si>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</si>
  <si>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</si>
  <si>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</si>
  <si>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</si>
  <si>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</si>
  <si>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</si>
  <si>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</si>
  <si>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</si>
  <si>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</si>
  <si>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</si>
  <si>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</si>
  <si>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</si>
  <si>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</si>
  <si>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</si>
  <si>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</si>
  <si>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</si>
  <si>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</si>
  <si>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</si>
  <si>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</si>
  <si>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</si>
  <si>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</si>
  <si>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</si>
  <si>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</si>
  <si>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</si>
  <si>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</si>
  <si>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</si>
  <si>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</si>
  <si>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</si>
  <si>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</si>
  <si>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</si>
  <si>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</si>
  <si>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</si>
  <si>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</si>
  <si>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</si>
  <si>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</si>
  <si>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</si>
  <si>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</si>
  <si>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</si>
  <si>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</si>
  <si>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</si>
  <si>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</si>
  <si>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</si>
  <si>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</si>
  <si>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</si>
  <si>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</si>
  <si>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</si>
  <si>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</si>
  <si>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</si>
  <si>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</si>
  <si>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</si>
  <si>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</si>
  <si>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</si>
  <si>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</si>
  <si>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</si>
  <si>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</si>
  <si>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</si>
  <si>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</si>
  <si>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</si>
  <si>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</si>
  <si>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</si>
  <si>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</si>
  <si>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</si>
  <si>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</si>
  <si>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</si>
  <si>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</si>
  <si>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</si>
  <si>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</si>
  <si>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</si>
  <si>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</si>
  <si>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</si>
  <si>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</si>
  <si>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</si>
  <si>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</si>
  <si>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</si>
  <si>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</si>
  <si>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</si>
  <si>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</si>
  <si>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</si>
  <si>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</si>
  <si>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</si>
  <si>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</si>
  <si>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</si>
  <si>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</si>
  <si>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</si>
  <si>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</si>
  <si>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</si>
  <si>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</si>
  <si>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</si>
  <si>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</si>
  <si>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</si>
  <si>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</si>
  <si>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</si>
  <si>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</si>
  <si>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</si>
  <si>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</si>
  <si>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</si>
  <si>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</si>
  <si>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</si>
  <si>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</si>
  <si>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</si>
  <si>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</si>
  <si>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</si>
  <si>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</si>
  <si>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</si>
  <si>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</si>
  <si>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</si>
  <si>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</si>
  <si>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</si>
  <si>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</si>
  <si>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</si>
  <si>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</si>
  <si>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</si>
  <si>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</si>
  <si>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</si>
  <si>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</si>
  <si>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</si>
  <si>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</si>
  <si>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</si>
  <si>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</si>
  <si>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</si>
  <si>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</si>
  <si>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</si>
  <si>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</si>
  <si>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</si>
  <si>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</si>
  <si>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</si>
  <si>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</si>
  <si>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</si>
  <si>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</si>
  <si>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</si>
  <si>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</si>
  <si>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</si>
  <si>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</si>
  <si>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</si>
  <si>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</si>
  <si>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</si>
  <si>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</si>
  <si>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</si>
  <si>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</si>
  <si>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</si>
  <si>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</si>
  <si>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</si>
  <si>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</si>
  <si>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</si>
  <si>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</si>
  <si>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</si>
  <si>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</si>
  <si>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</si>
  <si>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</si>
  <si>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</si>
  <si>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</si>
  <si>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</si>
  <si>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</si>
  <si>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</si>
  <si>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</si>
  <si>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</si>
  <si>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</si>
  <si>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</si>
  <si>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</si>
  <si>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</si>
  <si>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</si>
  <si>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</si>
  <si>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</si>
  <si>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</si>
  <si>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</si>
  <si>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</si>
  <si>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</si>
  <si>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</si>
  <si>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</si>
  <si>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</si>
  <si>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</si>
  <si>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</si>
  <si>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</si>
  <si>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</si>
  <si>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</si>
  <si>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</si>
  <si>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</si>
  <si>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</si>
  <si>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</si>
  <si>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</si>
  <si>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</si>
  <si>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</si>
  <si>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</si>
  <si>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</si>
  <si>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</si>
  <si>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</si>
  <si>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</si>
  <si>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</si>
  <si>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</si>
  <si>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</si>
  <si>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</si>
  <si>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</si>
  <si>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</si>
  <si>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</si>
  <si>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</si>
  <si>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</si>
  <si>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</si>
  <si>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</si>
  <si>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</si>
  <si>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</si>
  <si>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</si>
  <si>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</si>
  <si>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</si>
  <si>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</si>
  <si>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</si>
  <si>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</si>
  <si>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</si>
  <si>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</si>
  <si>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</si>
  <si>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</si>
  <si>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</si>
  <si>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</si>
  <si>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</si>
  <si>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</si>
  <si>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</si>
  <si>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</si>
  <si>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</si>
  <si>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</si>
  <si>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</si>
  <si>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</si>
  <si>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</si>
  <si>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</si>
  <si>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</si>
  <si>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</si>
  <si>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</si>
  <si>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</si>
  <si>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</si>
  <si>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</si>
  <si>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</si>
  <si>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</si>
  <si>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</si>
  <si>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</si>
  <si>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</si>
  <si>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</si>
  <si>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</si>
  <si>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</si>
  <si>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</si>
  <si>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</si>
  <si>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</si>
  <si>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</si>
  <si>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</si>
  <si>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</si>
  <si>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</si>
  <si>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</si>
  <si>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</si>
  <si>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</si>
  <si>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</si>
  <si>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</si>
  <si>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</si>
  <si>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</si>
  <si>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</si>
  <si>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</si>
  <si>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</si>
  <si>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</si>
  <si>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</si>
  <si>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</si>
  <si>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</si>
  <si>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</si>
  <si>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</si>
  <si>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</si>
  <si>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</si>
  <si>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</si>
  <si>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</si>
  <si>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</si>
  <si>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</si>
  <si>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</si>
  <si>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</si>
  <si>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</si>
  <si>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</si>
  <si>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</si>
  <si>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</si>
  <si>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</si>
  <si>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</si>
  <si>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</si>
  <si>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</si>
  <si>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</si>
  <si>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</si>
  <si>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</si>
  <si>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</si>
  <si>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</si>
  <si>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</si>
  <si>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</si>
  <si>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</si>
  <si>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</si>
  <si>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</si>
  <si>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</si>
  <si>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</si>
  <si>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</si>
  <si>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</si>
  <si>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</si>
  <si>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</si>
  <si>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</si>
  <si>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</si>
  <si>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</si>
  <si>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</si>
  <si>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</si>
  <si>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</si>
  <si>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</si>
  <si>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</si>
  <si>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</si>
  <si>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</si>
  <si>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</si>
  <si>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</si>
  <si>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</si>
  <si>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</si>
  <si>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</si>
  <si>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</si>
  <si>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</si>
  <si>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</si>
  <si>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</si>
  <si>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</si>
  <si>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</si>
  <si>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</si>
  <si>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</si>
  <si>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</si>
  <si>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</si>
  <si>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</si>
  <si>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</si>
  <si>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</si>
  <si>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</si>
  <si>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</si>
  <si>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</si>
  <si>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</si>
  <si>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</si>
  <si>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</si>
  <si>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</si>
  <si>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</si>
  <si>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</si>
  <si>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</si>
  <si>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</si>
  <si>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</si>
  <si>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</si>
  <si>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</si>
  <si>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</si>
  <si>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</si>
  <si>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</si>
  <si>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</si>
  <si>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</si>
  <si>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</si>
  <si>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</si>
  <si>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</si>
  <si>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</si>
  <si>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</si>
  <si>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</si>
  <si>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</si>
  <si>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</si>
  <si>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</si>
  <si>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</si>
  <si>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</si>
  <si>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</si>
  <si>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</si>
  <si>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</si>
  <si>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</si>
  <si>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</si>
  <si>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</si>
  <si>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</si>
  <si>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</si>
  <si>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</si>
  <si>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</si>
  <si>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</si>
  <si>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</si>
  <si>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</si>
  <si>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</si>
  <si>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</si>
  <si>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</si>
  <si>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</si>
  <si>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</si>
  <si>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</si>
  <si>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</si>
  <si>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</si>
  <si>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</si>
  <si>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</si>
  <si>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</si>
  <si>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</si>
  <si>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</si>
  <si>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</si>
  <si>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</si>
  <si>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</si>
  <si>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</si>
  <si>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</si>
  <si>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</si>
  <si>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</si>
  <si>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</si>
  <si>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</si>
  <si>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</si>
  <si>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</si>
  <si>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</si>
  <si>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</si>
  <si>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</si>
  <si>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</si>
  <si>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</si>
  <si>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</si>
  <si>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</si>
  <si>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</si>
  <si>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</si>
  <si>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</si>
  <si>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</si>
  <si>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</si>
  <si>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</si>
  <si>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</si>
  <si>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</si>
  <si>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</si>
  <si>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</si>
  <si>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</si>
  <si>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</si>
  <si>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</si>
  <si>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</si>
  <si>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</si>
  <si>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</si>
  <si>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</si>
  <si>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</si>
  <si>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</si>
  <si>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</si>
  <si>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</si>
  <si>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</si>
  <si>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</si>
  <si>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</si>
  <si>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</si>
  <si>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</si>
  <si>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</si>
  <si>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</si>
  <si>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</si>
  <si>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</si>
  <si>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</si>
  <si>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</si>
  <si>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</si>
  <si>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</si>
  <si>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</si>
  <si>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</si>
  <si>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</si>
  <si>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</si>
  <si>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</si>
  <si>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</si>
  <si>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</si>
  <si>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</si>
  <si>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</si>
  <si>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</si>
  <si>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</si>
  <si>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</si>
  <si>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</si>
  <si>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</si>
  <si>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</si>
  <si>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</si>
  <si>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</si>
  <si>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</si>
  <si>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</si>
  <si>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</si>
  <si>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</si>
  <si>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</si>
  <si>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</si>
  <si>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</si>
  <si>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</si>
  <si>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</si>
  <si>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</si>
  <si>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</si>
  <si>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</si>
  <si>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</si>
  <si>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</si>
  <si>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</si>
  <si>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</si>
  <si>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</si>
  <si>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</si>
  <si>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</si>
  <si>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</si>
  <si>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</si>
  <si>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</si>
  <si>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</si>
  <si>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</si>
  <si>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</si>
  <si>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</si>
  <si>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</si>
  <si>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</si>
  <si>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</si>
  <si>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</si>
  <si>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</si>
  <si>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</si>
  <si>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</si>
  <si>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</si>
  <si>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</si>
  <si>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</si>
  <si>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</si>
  <si>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</si>
  <si>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</si>
  <si>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</si>
  <si>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</si>
  <si>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</si>
  <si>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</si>
  <si>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</si>
  <si>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</si>
  <si>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</si>
  <si>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</si>
  <si>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</si>
  <si>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</si>
  <si>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</si>
  <si>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</si>
  <si>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</si>
  <si>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</si>
  <si>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</si>
  <si>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</si>
  <si>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</si>
  <si>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</si>
  <si>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</si>
  <si>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</si>
  <si>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</si>
  <si>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</si>
  <si>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</si>
  <si>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</si>
  <si>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</si>
  <si>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</si>
  <si>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</si>
  <si>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</si>
  <si>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</si>
  <si>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</si>
  <si>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</si>
  <si>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</si>
  <si>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</si>
  <si>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</si>
  <si>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</si>
  <si>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</si>
  <si>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</si>
  <si>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</si>
  <si>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</si>
  <si>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</si>
  <si>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</si>
  <si>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</si>
  <si>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</si>
  <si>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</si>
  <si>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</si>
  <si>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</si>
  <si>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</si>
  <si>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</si>
  <si>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</si>
  <si>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</si>
  <si>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</si>
  <si>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</si>
  <si>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</si>
  <si>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</si>
  <si>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</si>
  <si>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</si>
  <si>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</si>
  <si>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</si>
  <si>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</si>
  <si>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</si>
  <si>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</si>
  <si>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</si>
  <si>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</si>
  <si>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</si>
  <si>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</si>
  <si>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</si>
  <si>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</si>
  <si>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</si>
  <si>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</si>
  <si>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</si>
  <si>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</si>
  <si>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</si>
  <si>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</si>
  <si>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</si>
  <si>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</si>
  <si>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</si>
  <si>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</si>
  <si>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</si>
  <si>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</si>
  <si>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</si>
  <si>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</si>
  <si>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</si>
  <si>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</si>
  <si>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</si>
  <si>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</si>
  <si>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</si>
  <si>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</si>
  <si>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</si>
  <si>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</si>
  <si>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</si>
  <si>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</si>
  <si>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</si>
  <si>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</si>
  <si>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</si>
  <si>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</si>
  <si>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</si>
  <si>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</si>
  <si>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</si>
  <si>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</si>
  <si>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</si>
  <si>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</si>
  <si>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</si>
  <si>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</si>
  <si>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</si>
  <si>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</si>
  <si>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</si>
  <si>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</si>
  <si>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</si>
  <si>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</si>
  <si>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</si>
  <si>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</si>
  <si>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</si>
  <si>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</si>
  <si>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</si>
  <si>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</si>
  <si>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</si>
  <si>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</si>
  <si>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</si>
  <si>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</si>
  <si>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</si>
  <si>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</si>
  <si>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</si>
  <si>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</si>
  <si>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</si>
  <si>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</si>
  <si>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</si>
  <si>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</si>
  <si>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</si>
  <si>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</si>
  <si>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</si>
  <si>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</si>
  <si>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</si>
  <si>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</si>
  <si>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</si>
  <si>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</si>
  <si>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</si>
  <si>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</si>
  <si>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</si>
  <si>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</si>
  <si>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</si>
  <si>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</si>
  <si>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</si>
  <si>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</si>
  <si>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</si>
  <si>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</si>
  <si>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</si>
  <si>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</si>
  <si>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</si>
  <si>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</si>
  <si>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</si>
  <si>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</si>
  <si>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</si>
  <si>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</si>
  <si>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</si>
  <si>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</si>
  <si>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</si>
  <si>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</si>
  <si>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</si>
  <si>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</si>
  <si>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</si>
  <si>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</si>
  <si>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</si>
  <si>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</si>
  <si>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</si>
  <si>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</si>
  <si>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</si>
  <si>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</si>
  <si>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</si>
  <si>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</si>
  <si>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</si>
  <si>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</si>
  <si>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</si>
  <si>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</si>
  <si>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</si>
  <si>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</si>
  <si>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</si>
  <si>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</si>
  <si>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</si>
  <si>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</si>
  <si>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</si>
  <si>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</si>
  <si>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</si>
  <si>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</si>
  <si>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</si>
  <si>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</si>
  <si>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</si>
  <si>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</si>
  <si>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</si>
  <si>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</si>
  <si>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</si>
  <si>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</si>
  <si>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</si>
  <si>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</si>
  <si>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</si>
  <si>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</si>
  <si>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</si>
  <si>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</si>
  <si>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</si>
  <si>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</si>
  <si>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</si>
  <si>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</si>
  <si>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</si>
  <si>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</si>
  <si>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</si>
  <si>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</si>
  <si>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</si>
  <si>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</si>
  <si>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</si>
  <si>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</si>
  <si>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</si>
  <si>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</si>
  <si>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</si>
  <si>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</si>
  <si>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</si>
  <si>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</si>
  <si>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</si>
  <si>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</si>
  <si>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</si>
  <si>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</si>
  <si>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</si>
  <si>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</si>
  <si>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</si>
  <si>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</si>
  <si>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</si>
  <si>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</si>
  <si>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</si>
  <si>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</si>
  <si>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</si>
  <si>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</si>
  <si>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</si>
  <si>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</si>
  <si>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</si>
  <si>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</si>
  <si>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</si>
  <si>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</si>
  <si>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</si>
  <si>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</si>
  <si>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</si>
  <si>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</si>
  <si>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</si>
  <si>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</si>
  <si>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</si>
  <si>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</si>
  <si>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</si>
  <si>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</si>
  <si>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</si>
  <si>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</si>
  <si>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</si>
  <si>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</si>
  <si>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</si>
  <si>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</si>
  <si>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</si>
  <si>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</si>
  <si>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</si>
  <si>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</si>
  <si>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</si>
  <si>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</si>
  <si>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</si>
  <si>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</si>
  <si>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</si>
  <si>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</si>
  <si>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</si>
  <si>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</si>
  <si>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</si>
  <si>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</si>
  <si>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</si>
  <si>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</si>
  <si>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</si>
  <si>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</si>
  <si>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</si>
  <si>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</si>
  <si>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</si>
  <si>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</si>
  <si>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</si>
  <si>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</si>
  <si>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</si>
  <si>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</si>
  <si>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</si>
  <si>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</si>
  <si>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</si>
  <si>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</si>
  <si>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</si>
  <si>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</si>
  <si>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</si>
  <si>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</si>
  <si>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</si>
  <si>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</si>
  <si>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</si>
  <si>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</si>
  <si>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</si>
  <si>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</si>
  <si>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</si>
  <si>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</si>
  <si>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</si>
  <si>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</si>
  <si>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</si>
  <si>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</si>
  <si>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</si>
  <si>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</si>
  <si>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</si>
  <si>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</si>
  <si>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</si>
  <si>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</si>
  <si>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</si>
  <si>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</si>
  <si>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</si>
  <si>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</si>
  <si>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</si>
  <si>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</si>
  <si>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</si>
  <si>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</si>
  <si>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</si>
  <si>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</si>
  <si>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</si>
  <si>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</si>
  <si>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</si>
  <si>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</si>
  <si>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</si>
  <si>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</si>
  <si>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</si>
  <si>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</si>
  <si>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</si>
  <si>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</si>
  <si>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</si>
  <si>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</si>
  <si>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</si>
  <si>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</si>
  <si>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</si>
  <si>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</si>
  <si>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</si>
  <si>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</si>
  <si>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</si>
  <si>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</si>
  <si>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</si>
  <si>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</si>
  <si>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</si>
  <si>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</si>
  <si>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</si>
  <si>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</si>
  <si>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</si>
  <si>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</si>
  <si>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</si>
  <si>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</si>
  <si>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</si>
  <si>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</si>
  <si>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</si>
  <si>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</si>
  <si>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</si>
  <si>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</si>
  <si>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</si>
  <si>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</si>
  <si>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</si>
  <si>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</si>
  <si>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</si>
  <si>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</si>
  <si>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</si>
  <si>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</si>
  <si>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</si>
  <si>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</si>
  <si>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</si>
  <si>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</si>
  <si>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</si>
  <si>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</si>
  <si>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</si>
  <si>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</si>
  <si>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</si>
  <si>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</si>
  <si>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</si>
  <si>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</si>
  <si>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</si>
  <si>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</si>
  <si>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</si>
  <si>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</si>
  <si>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</si>
  <si>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</si>
  <si>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</si>
  <si>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</si>
  <si>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</si>
  <si>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</si>
  <si>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</si>
  <si>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</si>
  <si>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</si>
  <si>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</si>
  <si>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</si>
  <si>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</si>
  <si>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</si>
  <si>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</si>
  <si>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</si>
  <si>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</si>
  <si>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</si>
  <si>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</si>
  <si>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</si>
  <si>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</si>
  <si>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</si>
  <si>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</si>
  <si>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</si>
  <si>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</si>
  <si>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</si>
  <si>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</si>
  <si>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</si>
  <si>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</si>
  <si>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</si>
  <si>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</si>
  <si>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</si>
  <si>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</si>
  <si>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</si>
  <si>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</si>
  <si>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</si>
  <si>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</si>
  <si>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</si>
  <si>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</si>
  <si>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</si>
  <si>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</si>
  <si>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</si>
  <si>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</si>
  <si>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</si>
  <si>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</si>
  <si>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</si>
  <si>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</si>
  <si>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</si>
  <si>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</si>
  <si>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</si>
  <si>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</si>
  <si>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</si>
  <si>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</si>
  <si>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</si>
  <si>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</si>
  <si>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</si>
  <si>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</si>
  <si>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</si>
  <si>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</si>
  <si>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</si>
  <si>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</si>
  <si>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</si>
  <si>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</si>
  <si>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</si>
  <si>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</si>
  <si>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</si>
  <si>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</si>
  <si>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</si>
  <si>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</si>
  <si>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</si>
  <si>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</si>
  <si>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</si>
  <si>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</si>
  <si>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</si>
  <si>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</si>
  <si>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</si>
  <si>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</si>
  <si>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</si>
  <si>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</si>
  <si>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</si>
  <si>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</si>
  <si>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</si>
  <si>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</si>
  <si>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</si>
  <si>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</si>
  <si>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</si>
  <si>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</si>
  <si>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</si>
  <si>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</si>
  <si>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</si>
  <si>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</si>
  <si>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</si>
  <si>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</si>
  <si>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</si>
  <si>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</si>
  <si>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</si>
  <si>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</si>
  <si>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</si>
  <si>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</si>
  <si>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</si>
  <si>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</si>
  <si>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</si>
  <si>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</si>
  <si>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</si>
  <si>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</si>
  <si>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</si>
  <si>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</si>
  <si>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</si>
  <si>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</si>
  <si>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</si>
  <si>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</si>
  <si>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</si>
  <si>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</si>
  <si>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</si>
  <si>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</si>
  <si>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</si>
  <si>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</si>
  <si>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</si>
  <si>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</si>
  <si>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</si>
  <si>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</si>
  <si>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</si>
  <si>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</si>
  <si>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</si>
  <si>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</si>
  <si>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</si>
  <si>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</si>
  <si>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</si>
  <si>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</si>
  <si>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</si>
  <si>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</si>
  <si>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</si>
  <si>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</si>
  <si>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</si>
  <si>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</si>
  <si>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</si>
  <si>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</si>
  <si>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</si>
  <si>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</si>
  <si>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</si>
  <si>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</si>
  <si>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</si>
  <si>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</si>
  <si>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</si>
  <si>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</si>
  <si>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</si>
  <si>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</si>
  <si>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</si>
  <si>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</si>
  <si>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</si>
  <si>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</si>
  <si>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</si>
  <si>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</si>
  <si>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</si>
  <si>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</si>
  <si>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</si>
  <si>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</si>
  <si>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</si>
  <si>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</si>
  <si>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</si>
  <si>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</si>
  <si>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</si>
  <si>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</si>
  <si>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</si>
  <si>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</si>
  <si>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</si>
  <si>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</si>
  <si>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</si>
  <si>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</si>
  <si>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</si>
  <si>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</si>
  <si>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</si>
  <si>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</si>
  <si>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</si>
  <si>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</si>
  <si>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</si>
  <si>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</si>
  <si>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</si>
  <si>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</si>
  <si>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</si>
  <si>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</si>
  <si>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</si>
  <si>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</si>
  <si>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</si>
  <si>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</si>
  <si>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</si>
  <si>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</si>
  <si>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</si>
  <si>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</si>
  <si>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</si>
  <si>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</si>
  <si>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</si>
  <si>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</si>
  <si>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</si>
  <si>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</si>
  <si>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</si>
  <si>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</si>
  <si>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</si>
  <si>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</si>
  <si>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</si>
  <si>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</si>
  <si>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</si>
  <si>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</si>
  <si>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</si>
  <si>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</si>
  <si>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</si>
  <si>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</si>
  <si>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</si>
  <si>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</si>
  <si>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</si>
  <si>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</si>
  <si>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</si>
  <si>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</si>
  <si>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</si>
  <si>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</si>
  <si>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</si>
  <si>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</si>
  <si>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</si>
  <si>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</si>
  <si>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</si>
  <si>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</si>
  <si>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</si>
  <si>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</si>
  <si>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</si>
  <si>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</si>
  <si>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</si>
  <si>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</si>
  <si>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</si>
  <si>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</si>
  <si>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</si>
  <si>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</si>
  <si>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</si>
  <si>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</si>
  <si>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</si>
  <si>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</si>
  <si>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</si>
  <si>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</si>
  <si>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</si>
  <si>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</si>
  <si>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</si>
  <si>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</si>
  <si>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</si>
  <si>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</si>
  <si>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</si>
  <si>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</si>
  <si>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</si>
  <si>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</si>
  <si>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</si>
  <si>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</si>
  <si>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</si>
  <si>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</si>
  <si>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</si>
  <si>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</si>
  <si>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</si>
  <si>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</si>
  <si>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</si>
  <si>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</si>
  <si>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</si>
  <si>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</si>
  <si>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</si>
  <si>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</si>
  <si>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</si>
  <si>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</si>
  <si>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</si>
  <si>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</si>
  <si>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</si>
  <si>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</si>
  <si>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</si>
  <si>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</si>
  <si>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</si>
  <si>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</si>
  <si>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</si>
  <si>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</si>
  <si>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</si>
  <si>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</si>
  <si>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</si>
  <si>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</si>
  <si>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</si>
  <si>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</si>
  <si>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</si>
  <si>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</si>
  <si>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</si>
  <si>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</si>
  <si>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</si>
  <si>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</si>
  <si>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</si>
  <si>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</si>
  <si>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</si>
  <si>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</si>
  <si>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</si>
  <si>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</si>
  <si>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</si>
  <si>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</si>
  <si>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</si>
  <si>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</si>
  <si>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</si>
  <si>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</si>
  <si>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</si>
  <si>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</si>
  <si>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</si>
  <si>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</si>
  <si>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</si>
  <si>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</si>
  <si>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</si>
  <si>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</si>
  <si>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</si>
  <si>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</si>
  <si>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</si>
  <si>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</si>
  <si>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</si>
  <si>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</si>
  <si>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</si>
  <si>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</si>
  <si>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</si>
  <si>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</si>
  <si>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</si>
  <si>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</si>
  <si>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</si>
  <si>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</si>
  <si>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</si>
  <si>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</si>
  <si>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</si>
  <si>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</si>
  <si>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</si>
  <si>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</si>
  <si>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</si>
  <si>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</si>
  <si>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</si>
  <si>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</si>
  <si>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</si>
  <si>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</si>
  <si>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</si>
  <si>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</si>
  <si>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</si>
  <si>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</si>
  <si>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</si>
  <si>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</si>
  <si>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</si>
  <si>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</si>
  <si>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</si>
  <si>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</si>
  <si>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</si>
  <si>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</si>
  <si>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</si>
  <si>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</si>
  <si>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</si>
  <si>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</si>
  <si>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</si>
  <si>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</si>
  <si>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</si>
  <si>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</si>
  <si>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</si>
  <si>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</si>
  <si>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</si>
  <si>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</si>
  <si>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</si>
  <si>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</si>
  <si>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</si>
  <si>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</si>
  <si>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</si>
  <si>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</si>
  <si>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</si>
  <si>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</si>
  <si>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</si>
  <si>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</si>
  <si>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</si>
  <si>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</si>
  <si>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</si>
  <si>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</si>
  <si>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</si>
  <si>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</si>
  <si>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</si>
  <si>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</si>
  <si>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</si>
  <si>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</si>
  <si>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</si>
  <si>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</si>
  <si>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</si>
  <si>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</si>
  <si>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</si>
  <si>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</si>
  <si>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</si>
  <si>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</si>
  <si>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</si>
  <si>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</si>
  <si>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</si>
  <si>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</si>
  <si>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</si>
  <si>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</si>
  <si>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</si>
  <si>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</si>
  <si>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</si>
  <si>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</si>
  <si>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</si>
  <si>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</si>
  <si>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</si>
  <si>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</si>
  <si>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</si>
  <si>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</si>
  <si>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</si>
  <si>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</si>
  <si>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</si>
  <si>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</si>
  <si>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</si>
  <si>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</si>
  <si>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</si>
  <si>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</si>
  <si>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</si>
  <si>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</si>
  <si>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</si>
  <si>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</si>
  <si>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</si>
  <si>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</si>
  <si>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</si>
  <si>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</si>
  <si>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</si>
  <si>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</si>
  <si>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</si>
  <si>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</si>
  <si>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</si>
  <si>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</si>
  <si>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</si>
  <si>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</si>
  <si>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</si>
  <si>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</si>
  <si>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</si>
  <si>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</si>
  <si>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</si>
  <si>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</si>
  <si>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</si>
  <si>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</si>
  <si>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</si>
  <si>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</si>
  <si>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</si>
  <si>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</si>
  <si>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</si>
  <si>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</si>
  <si>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</si>
  <si>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</si>
  <si>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</si>
  <si>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</si>
  <si>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</si>
  <si>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</si>
  <si>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</si>
  <si>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</si>
  <si>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</si>
  <si>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</si>
  <si>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</si>
  <si>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</si>
  <si>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</si>
  <si>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</si>
  <si>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</si>
  <si>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</si>
  <si>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</si>
  <si>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</si>
  <si>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</si>
  <si>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</si>
  <si>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</si>
  <si>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</si>
  <si>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</si>
  <si>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</si>
  <si>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</si>
  <si>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</si>
  <si>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</si>
  <si>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</si>
  <si>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</si>
  <si>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</si>
  <si>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</si>
  <si>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</si>
  <si>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</si>
  <si>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</si>
  <si>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</si>
  <si>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</si>
  <si>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</si>
  <si>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</si>
  <si>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</si>
  <si>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</si>
  <si>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</si>
  <si>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</si>
  <si>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</si>
  <si>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</si>
  <si>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</si>
  <si>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</si>
  <si>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</si>
  <si>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</si>
  <si>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</si>
  <si>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</si>
  <si>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</si>
  <si>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</si>
  <si>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</si>
  <si>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</si>
  <si>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</si>
  <si>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</si>
  <si>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</si>
  <si>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</si>
  <si>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</si>
  <si>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</si>
  <si>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</si>
  <si>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</si>
  <si>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</si>
  <si>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</si>
  <si>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</si>
  <si>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</si>
  <si>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</si>
  <si>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</si>
  <si>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</si>
  <si>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</si>
  <si>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</si>
  <si>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</si>
  <si>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</si>
  <si>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</si>
  <si>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</si>
  <si>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</si>
  <si>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</si>
  <si>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</si>
  <si>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</si>
  <si>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</si>
  <si>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</si>
  <si>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</si>
  <si>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</si>
  <si>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</si>
  <si>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</si>
  <si>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</si>
  <si>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</si>
  <si>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</si>
  <si>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</si>
  <si>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</si>
  <si>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</si>
  <si>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</si>
  <si>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</si>
  <si>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</si>
  <si>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</si>
  <si>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</si>
  <si>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</si>
  <si>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</si>
  <si>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</si>
  <si>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</si>
  <si>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</si>
  <si>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</si>
  <si>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</si>
  <si>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</si>
  <si>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</si>
  <si>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</si>
  <si>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</si>
  <si>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</si>
  <si>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</si>
  <si>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</si>
  <si>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</si>
  <si>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</si>
  <si>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</si>
  <si>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</si>
  <si>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</si>
  <si>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</si>
  <si>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</si>
  <si>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</si>
  <si>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</si>
  <si>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</si>
  <si>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</si>
  <si>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</si>
  <si>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</si>
  <si>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</si>
  <si>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</si>
  <si>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</si>
  <si>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</si>
  <si>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</si>
  <si>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</si>
  <si>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</si>
  <si>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</si>
  <si>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</si>
  <si>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</si>
  <si>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</si>
  <si>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</si>
  <si>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</si>
  <si>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</si>
  <si>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</si>
  <si>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</si>
  <si>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</si>
  <si>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</si>
  <si>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</si>
  <si>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</si>
  <si>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</si>
  <si>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</si>
  <si>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</si>
  <si>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</si>
  <si>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</si>
  <si>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</si>
  <si>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</si>
  <si>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</si>
  <si>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</si>
  <si>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</si>
  <si>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</si>
  <si>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</si>
  <si>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</si>
  <si>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</si>
  <si>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</si>
  <si>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</si>
  <si>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</si>
  <si>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</si>
  <si>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</si>
  <si>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</si>
  <si>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</si>
  <si>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</si>
  <si>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</si>
  <si>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</si>
  <si>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</si>
  <si>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</si>
  <si>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</si>
  <si>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</si>
  <si>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</si>
  <si>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</si>
  <si>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</si>
  <si>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</si>
  <si>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</si>
  <si>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</si>
  <si>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</si>
  <si>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</si>
  <si>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</si>
  <si>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</si>
  <si>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</si>
  <si>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</si>
  <si>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</si>
  <si>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</si>
  <si>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</si>
  <si>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</si>
  <si>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</si>
  <si>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</si>
  <si>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</si>
  <si>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</si>
  <si>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</si>
  <si>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</si>
  <si>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</si>
  <si>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</si>
  <si>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</si>
  <si>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</si>
  <si>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</si>
  <si>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</si>
  <si>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</si>
  <si>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</si>
  <si>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</si>
  <si>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</si>
  <si>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</si>
  <si>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</si>
  <si>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</si>
  <si>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</si>
  <si>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</si>
  <si>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</si>
  <si>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</si>
  <si>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</si>
  <si>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</si>
  <si>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</si>
  <si>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</si>
  <si>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</si>
  <si>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</si>
  <si>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</si>
  <si>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</si>
  <si>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</si>
  <si>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</si>
  <si>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</si>
  <si>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</si>
  <si>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</si>
  <si>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</si>
  <si>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</si>
  <si>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</si>
  <si>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</si>
  <si>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</si>
  <si>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</si>
  <si>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</si>
  <si>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</si>
  <si>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</si>
  <si>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</si>
  <si>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</si>
  <si>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</si>
  <si>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</si>
  <si>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</si>
  <si>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</si>
  <si>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</si>
  <si>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</si>
  <si>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</si>
  <si>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</si>
  <si>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</si>
  <si>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</si>
  <si>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</si>
  <si>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</si>
  <si>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</si>
  <si>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</si>
  <si>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</si>
  <si>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</si>
  <si>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</si>
  <si>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</si>
  <si>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</si>
  <si>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</si>
  <si>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</si>
  <si>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</si>
  <si>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</si>
  <si>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</si>
  <si>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</si>
  <si>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</si>
  <si>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</si>
  <si>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</si>
  <si>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</si>
  <si>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</si>
  <si>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</si>
  <si>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</si>
  <si>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</si>
  <si>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</si>
  <si>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</si>
  <si>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</si>
  <si>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</si>
  <si>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</si>
  <si>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</si>
  <si>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</si>
  <si>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</si>
  <si>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</si>
  <si>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</si>
  <si>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</si>
  <si>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</si>
  <si>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</si>
  <si>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</si>
  <si>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</si>
  <si>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</si>
  <si>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</si>
  <si>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</si>
  <si>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</si>
  <si>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</si>
  <si>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</si>
  <si>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</si>
  <si>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</si>
  <si>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</si>
  <si>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</si>
  <si>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</si>
  <si>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</si>
  <si>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</si>
  <si>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</si>
  <si>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</si>
  <si>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</si>
  <si>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</si>
  <si>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</si>
  <si>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</si>
  <si>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</si>
  <si>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</si>
  <si>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</si>
  <si>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</si>
  <si>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</si>
  <si>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</si>
  <si>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</si>
  <si>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</si>
  <si>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</si>
  <si>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</si>
  <si>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</si>
  <si>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</si>
  <si>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</si>
  <si>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</si>
  <si>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Agents</t>
  </si>
  <si>
    <t>Average C- Satisfaction</t>
  </si>
  <si>
    <t>Count of Rating Given</t>
  </si>
  <si>
    <t>Contract Type</t>
  </si>
  <si>
    <t>Avg C-Satisfaction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</si>
  <si>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</si>
  <si>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</si>
  <si>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</si>
  <si>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</si>
  <si>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</si>
  <si>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</si>
  <si>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</si>
  <si>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</si>
  <si>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</si>
  <si>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</si>
  <si>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</si>
  <si>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</si>
  <si>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</si>
  <si>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</si>
  <si>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</si>
  <si>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</si>
  <si>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</si>
  <si>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</si>
  <si>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</si>
  <si>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</si>
  <si>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</si>
  <si>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</si>
  <si>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</si>
  <si>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</si>
  <si>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</si>
  <si>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</si>
  <si>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</si>
  <si>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</si>
  <si>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</si>
  <si>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</si>
  <si>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</si>
  <si>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</si>
  <si>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</si>
  <si>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</si>
  <si>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</si>
  <si>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</si>
  <si>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</si>
  <si>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</si>
  <si>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</si>
  <si>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</si>
  <si>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</si>
  <si>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</si>
  <si>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</si>
  <si>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</si>
  <si>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</si>
  <si>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</si>
  <si>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</si>
  <si>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</si>
  <si>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</si>
  <si>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</si>
  <si>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</si>
  <si>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</si>
  <si>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</si>
  <si>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</si>
  <si>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</si>
  <si>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</si>
  <si>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</si>
  <si>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</si>
  <si>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</si>
  <si>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</si>
  <si>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</si>
  <si>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</si>
  <si>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</si>
  <si>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</si>
  <si>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</si>
  <si>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</si>
  <si>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</si>
  <si>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</si>
  <si>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</si>
  <si>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</si>
  <si>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</si>
  <si>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</si>
  <si>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</si>
  <si>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</si>
  <si>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</si>
  <si>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</si>
  <si>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</si>
  <si>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</si>
  <si>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</si>
  <si>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</si>
  <si>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</si>
  <si>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</si>
  <si>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</si>
  <si>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</si>
  <si>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</si>
  <si>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Customer Intraction</t>
  </si>
  <si>
    <t>Customer Satisfaction</t>
  </si>
  <si>
    <t>Row Labels</t>
  </si>
  <si>
    <t>Grand Total</t>
  </si>
  <si>
    <t>Sum of Amount in Sales</t>
  </si>
  <si>
    <t>Average of Amount in Sales</t>
  </si>
  <si>
    <t>Round-s</t>
  </si>
  <si>
    <t>Actule Sael Value</t>
  </si>
  <si>
    <t>Bucket</t>
  </si>
  <si>
    <t>S-Amount</t>
  </si>
  <si>
    <t>300-500</t>
  </si>
  <si>
    <t>500-700</t>
  </si>
  <si>
    <t>700-900</t>
  </si>
  <si>
    <t>900-1100</t>
  </si>
  <si>
    <t>1100-1300</t>
  </si>
  <si>
    <t>Sold Vlaue</t>
  </si>
  <si>
    <t>price</t>
  </si>
  <si>
    <t>Round</t>
  </si>
  <si>
    <t>Average of Round</t>
  </si>
  <si>
    <t>Sales Value</t>
  </si>
  <si>
    <t>Count of S-Amount</t>
  </si>
  <si>
    <t>No of Product sold</t>
  </si>
  <si>
    <t>Average Price</t>
  </si>
  <si>
    <t>Average Sales Value for Each Day</t>
  </si>
  <si>
    <t>Overall Sales value for Each Day</t>
  </si>
  <si>
    <t>Sold Product</t>
  </si>
  <si>
    <t xml:space="preserve"> Number of sold products in Buckets</t>
  </si>
  <si>
    <t>Total Order</t>
  </si>
  <si>
    <t>Total Revenue</t>
  </si>
  <si>
    <t>Revenue</t>
  </si>
  <si>
    <t>revenue a disc</t>
  </si>
  <si>
    <t>revenue final</t>
  </si>
  <si>
    <t>Average Revenue</t>
  </si>
  <si>
    <t>Averge Discount</t>
  </si>
  <si>
    <t>Day</t>
  </si>
  <si>
    <t>No of sales</t>
  </si>
  <si>
    <t>Sum of revenue final</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</si>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</sst>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0"/>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28"/>
      <color rgb="FFFF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8"/>
        <bgColor theme="8"/>
      </patternFill>
    </fill>
  </fills>
  <borders count="18">
    <border>
      <left/>
      <right/>
      <top/>
      <bottom/>
      <diagonal/>
    </border>
    <border>
      <left/>
      <right style="thin">
        <color theme="4" tint="0.39997558519241921"/>
      </right>
      <top/>
      <bottom/>
      <diagonal/>
    </border>
    <border>
      <left/>
      <right/>
      <top/>
      <bottom style="thin">
        <color theme="4" tint="0.39997558519241921"/>
      </bottom>
      <diagonal/>
    </border>
    <border>
      <left/>
      <right/>
      <top style="thin">
        <color theme="4" tint="0.39997558519241921"/>
      </top>
      <bottom/>
      <diagonal/>
    </border>
    <border>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style="thin">
        <color theme="4" tint="0.39997558519241921"/>
      </bottom>
      <diagonal/>
    </border>
  </borders>
  <cellStyleXfs count="1">
    <xf numFmtId="0" fontId="0" fillId="0" borderId="0"/>
  </cellStyleXfs>
  <cellXfs count="38">
    <xf numFmtId="0" fontId="0" fillId="0" borderId="0" xfId="0"/>
    <xf numFmtId="15" fontId="0" fillId="0" borderId="0" xfId="0" applyNumberFormat="1"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0" fillId="0" borderId="0" xfId="0" applyNumberFormat="1" applyAlignment="1">
      <alignment horizontal="left"/>
    </xf>
    <xf numFmtId="0" fontId="3" fillId="0" borderId="0" xfId="0" applyFont="1"/>
    <xf numFmtId="0" fontId="3" fillId="4" borderId="2" xfId="0" applyFont="1" applyFill="1" applyBorder="1"/>
    <xf numFmtId="0" fontId="2" fillId="5" borderId="4" xfId="0" applyFont="1" applyFill="1" applyBorder="1"/>
    <xf numFmtId="0" fontId="2" fillId="5" borderId="5"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5" fontId="0" fillId="0" borderId="0" xfId="0" applyNumberFormat="1" applyAlignment="1">
      <alignment horizontal="left"/>
    </xf>
    <xf numFmtId="0" fontId="3" fillId="4" borderId="3" xfId="0" applyFont="1" applyFill="1" applyBorder="1" applyAlignment="1">
      <alignment horizontal="left"/>
    </xf>
    <xf numFmtId="0" fontId="3" fillId="4" borderId="3" xfId="0" applyFont="1" applyFill="1" applyBorder="1"/>
    <xf numFmtId="0" fontId="0" fillId="0" borderId="17" xfId="0" applyBorder="1"/>
    <xf numFmtId="0" fontId="0" fillId="0" borderId="0" xfId="0" applyAlignment="1">
      <alignment horizontal="center"/>
    </xf>
    <xf numFmtId="9" fontId="0" fillId="0" borderId="0" xfId="0" applyNumberFormat="1"/>
    <xf numFmtId="165" fontId="0" fillId="0" borderId="0" xfId="0" applyNumberFormat="1"/>
    <xf numFmtId="0" fontId="4" fillId="0" borderId="0" xfId="0" applyFont="1" applyAlignment="1">
      <alignment horizontal="center"/>
    </xf>
    <xf numFmtId="0" fontId="0" fillId="0" borderId="0" xfId="0" applyNumberFormat="1"/>
  </cellXfs>
  <cellStyles count="1">
    <cellStyle name="Normal" xfId="0" builtinId="0"/>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0" formatCode="General"/>
    </dxf>
    <dxf>
      <numFmt numFmtId="20" formatCode="dd/mmm/yy"/>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microsoft.com/office/2017/06/relationships/rdSupportingPropertyBagStructure" Target="richData/rdsupportingpropertybagstructure.xml"/><Relationship Id="rId55" Type="http://schemas.microsoft.com/office/2017/06/relationships/rdRichValue" Target="richData/rdrichvalu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microsoft.com/office/2017/06/relationships/rdSupportingPropertyBag" Target="richData/rdsupportingpropertybag.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microsoft.com/office/2017/06/relationships/rdArray" Target="richData/rdarray.xml"/><Relationship Id="rId8" Type="http://schemas.openxmlformats.org/officeDocument/2006/relationships/worksheet" Target="worksheets/sheet8.xml"/><Relationship Id="rId51" Type="http://schemas.microsoft.com/office/2017/06/relationships/richStyles" Target="richData/richStyles.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4.xml"/><Relationship Id="rId41" Type="http://schemas.openxmlformats.org/officeDocument/2006/relationships/customXml" Target="../customXml/item15.xml"/><Relationship Id="rId54"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Dashboard'!$C$12</c:f>
              <c:strCache>
                <c:ptCount val="1"/>
                <c:pt idx="0">
                  <c:v>Total</c:v>
                </c:pt>
              </c:strCache>
            </c:strRef>
          </c:tx>
          <c:spPr>
            <a:solidFill>
              <a:schemeClr val="accent1"/>
            </a:solidFill>
            <a:ln>
              <a:noFill/>
            </a:ln>
            <a:effectLst/>
            <a:sp3d/>
          </c:spPr>
          <c:invertIfNegative val="0"/>
          <c:cat>
            <c:strRef>
              <c:f>'Cu Dashboard'!$B$13:$B$15</c:f>
              <c:strCache>
                <c:ptCount val="3"/>
                <c:pt idx="0">
                  <c:v>Adrien Martin</c:v>
                </c:pt>
                <c:pt idx="1">
                  <c:v>Albain Forestier</c:v>
                </c:pt>
                <c:pt idx="2">
                  <c:v>Roch Cousineau</c:v>
                </c:pt>
              </c:strCache>
            </c:strRef>
          </c:cat>
          <c:val>
            <c:numRef>
              <c:f>'Cu Dashboard'!$C$13:$C$15</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679-4A1A-98B2-DDD4A5BF50BC}"/>
            </c:ext>
          </c:extLst>
        </c:ser>
        <c:dLbls>
          <c:showLegendKey val="0"/>
          <c:showVal val="0"/>
          <c:showCatName val="0"/>
          <c:showSerName val="0"/>
          <c:showPercent val="0"/>
          <c:showBubbleSize val="0"/>
        </c:dLbls>
        <c:gapWidth val="150"/>
        <c:shape val="box"/>
        <c:axId val="1677752415"/>
        <c:axId val="1677748095"/>
        <c:axId val="0"/>
      </c:bar3DChart>
      <c:catAx>
        <c:axId val="16777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48095"/>
        <c:crosses val="autoZero"/>
        <c:auto val="1"/>
        <c:lblAlgn val="ctr"/>
        <c:lblOffset val="100"/>
        <c:noMultiLvlLbl val="0"/>
      </c:catAx>
      <c:valAx>
        <c:axId val="16777480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5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Dashboard!PivotTable5</c:name>
    <c:fmtId val="2"/>
  </c:pivotSource>
  <c:chart>
    <c:title>
      <c:tx>
        <c:strRef>
          <c:f>'Cu Dashboard'!$B$58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52563079507194E-2"/>
          <c:y val="0.19645851560221639"/>
          <c:w val="0.96462387039876274"/>
          <c:h val="0.50624416739574218"/>
        </c:manualLayout>
      </c:layout>
      <c:lineChart>
        <c:grouping val="standard"/>
        <c:varyColors val="0"/>
        <c:ser>
          <c:idx val="0"/>
          <c:order val="0"/>
          <c:tx>
            <c:strRef>
              <c:f>'Cu Dashboard'!$B$58</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0-A0AE-4AE1-B36B-2784EB82431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10-A0AE-4AE1-B36B-2784EB82431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A0AE-4AE1-B36B-2784EB82431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F-A0AE-4AE1-B36B-2784EB82431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A0AE-4AE1-B36B-2784EB82431E}"/>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47-198C-4729-B44B-BE3B5BCC8212}"/>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A0AE-4AE1-B36B-2784EB82431E}"/>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4-A0AE-4AE1-B36B-2784EB82431E}"/>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E-A0AE-4AE1-B36B-2784EB82431E}"/>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5-A0AE-4AE1-B36B-2784EB82431E}"/>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D-A0AE-4AE1-B36B-2784EB82431E}"/>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6-A0AE-4AE1-B36B-2784EB82431E}"/>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7-A0AE-4AE1-B36B-2784EB82431E}"/>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0C-A0AE-4AE1-B36B-2784EB82431E}"/>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08-A0AE-4AE1-B36B-2784EB82431E}"/>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09-A0AE-4AE1-B36B-2784EB82431E}"/>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48-198C-4729-B44B-BE3B5BCC8212}"/>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0B-A0AE-4AE1-B36B-2784EB82431E}"/>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0A-A0AE-4AE1-B36B-2784EB82431E}"/>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11-A0AE-4AE1-B36B-2784EB82431E}"/>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12-A0AE-4AE1-B36B-2784EB82431E}"/>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13-A0AE-4AE1-B36B-2784EB82431E}"/>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14-A0AE-4AE1-B36B-2784EB82431E}"/>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15-A0AE-4AE1-B36B-2784EB82431E}"/>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16-A0AE-4AE1-B36B-2784EB82431E}"/>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17-A0AE-4AE1-B36B-2784EB82431E}"/>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18-A0AE-4AE1-B36B-2784EB82431E}"/>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19-A0AE-4AE1-B36B-2784EB82431E}"/>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1A-A0AE-4AE1-B36B-2784EB82431E}"/>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1B-A0AE-4AE1-B36B-2784EB82431E}"/>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1C-A0AE-4AE1-B36B-2784EB82431E}"/>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1D-A0AE-4AE1-B36B-2784EB82431E}"/>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1E-A0AE-4AE1-B36B-2784EB82431E}"/>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1F-A0AE-4AE1-B36B-2784EB82431E}"/>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20-A0AE-4AE1-B36B-2784EB82431E}"/>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21-A0AE-4AE1-B36B-2784EB82431E}"/>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22-A0AE-4AE1-B36B-2784EB82431E}"/>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23-A0AE-4AE1-B36B-2784EB82431E}"/>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24-A0AE-4AE1-B36B-2784EB82431E}"/>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25-A0AE-4AE1-B36B-2784EB82431E}"/>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26-A0AE-4AE1-B36B-2784EB82431E}"/>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27-A0AE-4AE1-B36B-2784EB82431E}"/>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2A-A0AE-4AE1-B36B-2784EB82431E}"/>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28-A0AE-4AE1-B36B-2784EB82431E}"/>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29-A0AE-4AE1-B36B-2784EB82431E}"/>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2B-A0AE-4AE1-B36B-2784EB82431E}"/>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2C-A0AE-4AE1-B36B-2784EB82431E}"/>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2D-A0AE-4AE1-B36B-2784EB82431E}"/>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2F-A0AE-4AE1-B36B-2784EB82431E}"/>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2E-A0AE-4AE1-B36B-2784EB82431E}"/>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30-A0AE-4AE1-B36B-2784EB82431E}"/>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31-A0AE-4AE1-B36B-2784EB82431E}"/>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32-A0AE-4AE1-B36B-2784EB82431E}"/>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33-A0AE-4AE1-B36B-2784EB82431E}"/>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34-A0AE-4AE1-B36B-2784EB82431E}"/>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35-A0AE-4AE1-B36B-2784EB82431E}"/>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37-A0AE-4AE1-B36B-2784EB82431E}"/>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36-A0AE-4AE1-B36B-2784EB82431E}"/>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38-A0AE-4AE1-B36B-2784EB82431E}"/>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39-A0AE-4AE1-B36B-2784EB82431E}"/>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3A-A0AE-4AE1-B36B-2784EB82431E}"/>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40-A0AE-4AE1-B36B-2784EB82431E}"/>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3B-A0AE-4AE1-B36B-2784EB82431E}"/>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3C-A0AE-4AE1-B36B-2784EB82431E}"/>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3F-A0AE-4AE1-B36B-2784EB82431E}"/>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3D-A0AE-4AE1-B36B-2784EB82431E}"/>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3E-A0AE-4AE1-B36B-2784EB82431E}"/>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41-A0AE-4AE1-B36B-2784EB82431E}"/>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42-A0AE-4AE1-B36B-2784EB82431E}"/>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43-A0AE-4AE1-B36B-2784EB82431E}"/>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44-A0AE-4AE1-B36B-2784EB82431E}"/>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45-A0AE-4AE1-B36B-2784EB82431E}"/>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46-A0AE-4AE1-B36B-2784EB82431E}"/>
              </c:ext>
            </c:extLst>
          </c:dPt>
          <c:dLbls>
            <c:dLbl>
              <c:idx val="1"/>
              <c:delete val="1"/>
              <c:extLst>
                <c:ext xmlns:c15="http://schemas.microsoft.com/office/drawing/2012/chart" uri="{CE6537A1-D6FC-4f65-9D91-7224C49458BB}"/>
                <c:ext xmlns:c16="http://schemas.microsoft.com/office/drawing/2014/chart" uri="{C3380CC4-5D6E-409C-BE32-E72D297353CC}">
                  <c16:uniqueId val="{00000000-A0AE-4AE1-B36B-2784EB82431E}"/>
                </c:ext>
              </c:extLst>
            </c:dLbl>
            <c:dLbl>
              <c:idx val="2"/>
              <c:delete val="1"/>
              <c:extLst>
                <c:ext xmlns:c15="http://schemas.microsoft.com/office/drawing/2012/chart" uri="{CE6537A1-D6FC-4f65-9D91-7224C49458BB}"/>
                <c:ext xmlns:c16="http://schemas.microsoft.com/office/drawing/2014/chart" uri="{C3380CC4-5D6E-409C-BE32-E72D297353CC}">
                  <c16:uniqueId val="{00000010-A0AE-4AE1-B36B-2784EB82431E}"/>
                </c:ext>
              </c:extLst>
            </c:dLbl>
            <c:dLbl>
              <c:idx val="3"/>
              <c:delete val="1"/>
              <c:extLst>
                <c:ext xmlns:c15="http://schemas.microsoft.com/office/drawing/2012/chart" uri="{CE6537A1-D6FC-4f65-9D91-7224C49458BB}"/>
                <c:ext xmlns:c16="http://schemas.microsoft.com/office/drawing/2014/chart" uri="{C3380CC4-5D6E-409C-BE32-E72D297353CC}">
                  <c16:uniqueId val="{00000001-A0AE-4AE1-B36B-2784EB82431E}"/>
                </c:ext>
              </c:extLst>
            </c:dLbl>
            <c:dLbl>
              <c:idx val="5"/>
              <c:delete val="1"/>
              <c:extLst>
                <c:ext xmlns:c15="http://schemas.microsoft.com/office/drawing/2012/chart" uri="{CE6537A1-D6FC-4f65-9D91-7224C49458BB}"/>
                <c:ext xmlns:c16="http://schemas.microsoft.com/office/drawing/2014/chart" uri="{C3380CC4-5D6E-409C-BE32-E72D297353CC}">
                  <c16:uniqueId val="{00000002-A0AE-4AE1-B36B-2784EB82431E}"/>
                </c:ext>
              </c:extLst>
            </c:dLbl>
            <c:dLbl>
              <c:idx val="6"/>
              <c:delete val="1"/>
              <c:extLst>
                <c:ext xmlns:c15="http://schemas.microsoft.com/office/drawing/2012/chart" uri="{CE6537A1-D6FC-4f65-9D91-7224C49458BB}"/>
                <c:ext xmlns:c16="http://schemas.microsoft.com/office/drawing/2014/chart" uri="{C3380CC4-5D6E-409C-BE32-E72D297353CC}">
                  <c16:uniqueId val="{00000047-198C-4729-B44B-BE3B5BCC8212}"/>
                </c:ext>
              </c:extLst>
            </c:dLbl>
            <c:dLbl>
              <c:idx val="7"/>
              <c:delete val="1"/>
              <c:extLst>
                <c:ext xmlns:c15="http://schemas.microsoft.com/office/drawing/2012/chart" uri="{CE6537A1-D6FC-4f65-9D91-7224C49458BB}"/>
                <c:ext xmlns:c16="http://schemas.microsoft.com/office/drawing/2014/chart" uri="{C3380CC4-5D6E-409C-BE32-E72D297353CC}">
                  <c16:uniqueId val="{00000003-A0AE-4AE1-B36B-2784EB82431E}"/>
                </c:ext>
              </c:extLst>
            </c:dLbl>
            <c:dLbl>
              <c:idx val="8"/>
              <c:delete val="1"/>
              <c:extLst>
                <c:ext xmlns:c15="http://schemas.microsoft.com/office/drawing/2012/chart" uri="{CE6537A1-D6FC-4f65-9D91-7224C49458BB}"/>
                <c:ext xmlns:c16="http://schemas.microsoft.com/office/drawing/2014/chart" uri="{C3380CC4-5D6E-409C-BE32-E72D297353CC}">
                  <c16:uniqueId val="{00000004-A0AE-4AE1-B36B-2784EB82431E}"/>
                </c:ext>
              </c:extLst>
            </c:dLbl>
            <c:dLbl>
              <c:idx val="9"/>
              <c:delete val="1"/>
              <c:extLst>
                <c:ext xmlns:c15="http://schemas.microsoft.com/office/drawing/2012/chart" uri="{CE6537A1-D6FC-4f65-9D91-7224C49458BB}"/>
                <c:ext xmlns:c16="http://schemas.microsoft.com/office/drawing/2014/chart" uri="{C3380CC4-5D6E-409C-BE32-E72D297353CC}">
                  <c16:uniqueId val="{0000000E-A0AE-4AE1-B36B-2784EB82431E}"/>
                </c:ext>
              </c:extLst>
            </c:dLbl>
            <c:dLbl>
              <c:idx val="10"/>
              <c:delete val="1"/>
              <c:extLst>
                <c:ext xmlns:c15="http://schemas.microsoft.com/office/drawing/2012/chart" uri="{CE6537A1-D6FC-4f65-9D91-7224C49458BB}"/>
                <c:ext xmlns:c16="http://schemas.microsoft.com/office/drawing/2014/chart" uri="{C3380CC4-5D6E-409C-BE32-E72D297353CC}">
                  <c16:uniqueId val="{00000005-A0AE-4AE1-B36B-2784EB82431E}"/>
                </c:ext>
              </c:extLst>
            </c:dLbl>
            <c:dLbl>
              <c:idx val="11"/>
              <c:delete val="1"/>
              <c:extLst>
                <c:ext xmlns:c15="http://schemas.microsoft.com/office/drawing/2012/chart" uri="{CE6537A1-D6FC-4f65-9D91-7224C49458BB}"/>
                <c:ext xmlns:c16="http://schemas.microsoft.com/office/drawing/2014/chart" uri="{C3380CC4-5D6E-409C-BE32-E72D297353CC}">
                  <c16:uniqueId val="{0000000D-A0AE-4AE1-B36B-2784EB82431E}"/>
                </c:ext>
              </c:extLst>
            </c:dLbl>
            <c:dLbl>
              <c:idx val="13"/>
              <c:delete val="1"/>
              <c:extLst>
                <c:ext xmlns:c15="http://schemas.microsoft.com/office/drawing/2012/chart" uri="{CE6537A1-D6FC-4f65-9D91-7224C49458BB}"/>
                <c:ext xmlns:c16="http://schemas.microsoft.com/office/drawing/2014/chart" uri="{C3380CC4-5D6E-409C-BE32-E72D297353CC}">
                  <c16:uniqueId val="{00000007-A0AE-4AE1-B36B-2784EB82431E}"/>
                </c:ext>
              </c:extLst>
            </c:dLbl>
            <c:dLbl>
              <c:idx val="14"/>
              <c:delete val="1"/>
              <c:extLst>
                <c:ext xmlns:c15="http://schemas.microsoft.com/office/drawing/2012/chart" uri="{CE6537A1-D6FC-4f65-9D91-7224C49458BB}"/>
                <c:ext xmlns:c16="http://schemas.microsoft.com/office/drawing/2014/chart" uri="{C3380CC4-5D6E-409C-BE32-E72D297353CC}">
                  <c16:uniqueId val="{0000000C-A0AE-4AE1-B36B-2784EB82431E}"/>
                </c:ext>
              </c:extLst>
            </c:dLbl>
            <c:dLbl>
              <c:idx val="15"/>
              <c:delete val="1"/>
              <c:extLst>
                <c:ext xmlns:c15="http://schemas.microsoft.com/office/drawing/2012/chart" uri="{CE6537A1-D6FC-4f65-9D91-7224C49458BB}"/>
                <c:ext xmlns:c16="http://schemas.microsoft.com/office/drawing/2014/chart" uri="{C3380CC4-5D6E-409C-BE32-E72D297353CC}">
                  <c16:uniqueId val="{00000008-A0AE-4AE1-B36B-2784EB82431E}"/>
                </c:ext>
              </c:extLst>
            </c:dLbl>
            <c:dLbl>
              <c:idx val="17"/>
              <c:delete val="1"/>
              <c:extLst>
                <c:ext xmlns:c15="http://schemas.microsoft.com/office/drawing/2012/chart" uri="{CE6537A1-D6FC-4f65-9D91-7224C49458BB}"/>
                <c:ext xmlns:c16="http://schemas.microsoft.com/office/drawing/2014/chart" uri="{C3380CC4-5D6E-409C-BE32-E72D297353CC}">
                  <c16:uniqueId val="{00000048-198C-4729-B44B-BE3B5BCC8212}"/>
                </c:ext>
              </c:extLst>
            </c:dLbl>
            <c:dLbl>
              <c:idx val="18"/>
              <c:delete val="1"/>
              <c:extLst>
                <c:ext xmlns:c15="http://schemas.microsoft.com/office/drawing/2012/chart" uri="{CE6537A1-D6FC-4f65-9D91-7224C49458BB}"/>
                <c:ext xmlns:c16="http://schemas.microsoft.com/office/drawing/2014/chart" uri="{C3380CC4-5D6E-409C-BE32-E72D297353CC}">
                  <c16:uniqueId val="{0000000B-A0AE-4AE1-B36B-2784EB82431E}"/>
                </c:ext>
              </c:extLst>
            </c:dLbl>
            <c:dLbl>
              <c:idx val="19"/>
              <c:delete val="1"/>
              <c:extLst>
                <c:ext xmlns:c15="http://schemas.microsoft.com/office/drawing/2012/chart" uri="{CE6537A1-D6FC-4f65-9D91-7224C49458BB}"/>
                <c:ext xmlns:c16="http://schemas.microsoft.com/office/drawing/2014/chart" uri="{C3380CC4-5D6E-409C-BE32-E72D297353CC}">
                  <c16:uniqueId val="{0000000A-A0AE-4AE1-B36B-2784EB82431E}"/>
                </c:ext>
              </c:extLst>
            </c:dLbl>
            <c:dLbl>
              <c:idx val="20"/>
              <c:delete val="1"/>
              <c:extLst>
                <c:ext xmlns:c15="http://schemas.microsoft.com/office/drawing/2012/chart" uri="{CE6537A1-D6FC-4f65-9D91-7224C49458BB}"/>
                <c:ext xmlns:c16="http://schemas.microsoft.com/office/drawing/2014/chart" uri="{C3380CC4-5D6E-409C-BE32-E72D297353CC}">
                  <c16:uniqueId val="{00000011-A0AE-4AE1-B36B-2784EB82431E}"/>
                </c:ext>
              </c:extLst>
            </c:dLbl>
            <c:dLbl>
              <c:idx val="21"/>
              <c:delete val="1"/>
              <c:extLst>
                <c:ext xmlns:c15="http://schemas.microsoft.com/office/drawing/2012/chart" uri="{CE6537A1-D6FC-4f65-9D91-7224C49458BB}"/>
                <c:ext xmlns:c16="http://schemas.microsoft.com/office/drawing/2014/chart" uri="{C3380CC4-5D6E-409C-BE32-E72D297353CC}">
                  <c16:uniqueId val="{00000012-A0AE-4AE1-B36B-2784EB82431E}"/>
                </c:ext>
              </c:extLst>
            </c:dLbl>
            <c:dLbl>
              <c:idx val="22"/>
              <c:delete val="1"/>
              <c:extLst>
                <c:ext xmlns:c15="http://schemas.microsoft.com/office/drawing/2012/chart" uri="{CE6537A1-D6FC-4f65-9D91-7224C49458BB}"/>
                <c:ext xmlns:c16="http://schemas.microsoft.com/office/drawing/2014/chart" uri="{C3380CC4-5D6E-409C-BE32-E72D297353CC}">
                  <c16:uniqueId val="{00000013-A0AE-4AE1-B36B-2784EB82431E}"/>
                </c:ext>
              </c:extLst>
            </c:dLbl>
            <c:dLbl>
              <c:idx val="23"/>
              <c:delete val="1"/>
              <c:extLst>
                <c:ext xmlns:c15="http://schemas.microsoft.com/office/drawing/2012/chart" uri="{CE6537A1-D6FC-4f65-9D91-7224C49458BB}"/>
                <c:ext xmlns:c16="http://schemas.microsoft.com/office/drawing/2014/chart" uri="{C3380CC4-5D6E-409C-BE32-E72D297353CC}">
                  <c16:uniqueId val="{00000014-A0AE-4AE1-B36B-2784EB82431E}"/>
                </c:ext>
              </c:extLst>
            </c:dLbl>
            <c:dLbl>
              <c:idx val="24"/>
              <c:delete val="1"/>
              <c:extLst>
                <c:ext xmlns:c15="http://schemas.microsoft.com/office/drawing/2012/chart" uri="{CE6537A1-D6FC-4f65-9D91-7224C49458BB}"/>
                <c:ext xmlns:c16="http://schemas.microsoft.com/office/drawing/2014/chart" uri="{C3380CC4-5D6E-409C-BE32-E72D297353CC}">
                  <c16:uniqueId val="{00000015-A0AE-4AE1-B36B-2784EB82431E}"/>
                </c:ext>
              </c:extLst>
            </c:dLbl>
            <c:dLbl>
              <c:idx val="26"/>
              <c:delete val="1"/>
              <c:extLst>
                <c:ext xmlns:c15="http://schemas.microsoft.com/office/drawing/2012/chart" uri="{CE6537A1-D6FC-4f65-9D91-7224C49458BB}"/>
                <c:ext xmlns:c16="http://schemas.microsoft.com/office/drawing/2014/chart" uri="{C3380CC4-5D6E-409C-BE32-E72D297353CC}">
                  <c16:uniqueId val="{00000016-A0AE-4AE1-B36B-2784EB82431E}"/>
                </c:ext>
              </c:extLst>
            </c:dLbl>
            <c:dLbl>
              <c:idx val="27"/>
              <c:delete val="1"/>
              <c:extLst>
                <c:ext xmlns:c15="http://schemas.microsoft.com/office/drawing/2012/chart" uri="{CE6537A1-D6FC-4f65-9D91-7224C49458BB}"/>
                <c:ext xmlns:c16="http://schemas.microsoft.com/office/drawing/2014/chart" uri="{C3380CC4-5D6E-409C-BE32-E72D297353CC}">
                  <c16:uniqueId val="{00000017-A0AE-4AE1-B36B-2784EB82431E}"/>
                </c:ext>
              </c:extLst>
            </c:dLbl>
            <c:dLbl>
              <c:idx val="29"/>
              <c:delete val="1"/>
              <c:extLst>
                <c:ext xmlns:c15="http://schemas.microsoft.com/office/drawing/2012/chart" uri="{CE6537A1-D6FC-4f65-9D91-7224C49458BB}"/>
                <c:ext xmlns:c16="http://schemas.microsoft.com/office/drawing/2014/chart" uri="{C3380CC4-5D6E-409C-BE32-E72D297353CC}">
                  <c16:uniqueId val="{00000018-A0AE-4AE1-B36B-2784EB82431E}"/>
                </c:ext>
              </c:extLst>
            </c:dLbl>
            <c:dLbl>
              <c:idx val="30"/>
              <c:delete val="1"/>
              <c:extLst>
                <c:ext xmlns:c15="http://schemas.microsoft.com/office/drawing/2012/chart" uri="{CE6537A1-D6FC-4f65-9D91-7224C49458BB}"/>
                <c:ext xmlns:c16="http://schemas.microsoft.com/office/drawing/2014/chart" uri="{C3380CC4-5D6E-409C-BE32-E72D297353CC}">
                  <c16:uniqueId val="{00000019-A0AE-4AE1-B36B-2784EB82431E}"/>
                </c:ext>
              </c:extLst>
            </c:dLbl>
            <c:dLbl>
              <c:idx val="31"/>
              <c:delete val="1"/>
              <c:extLst>
                <c:ext xmlns:c15="http://schemas.microsoft.com/office/drawing/2012/chart" uri="{CE6537A1-D6FC-4f65-9D91-7224C49458BB}"/>
                <c:ext xmlns:c16="http://schemas.microsoft.com/office/drawing/2014/chart" uri="{C3380CC4-5D6E-409C-BE32-E72D297353CC}">
                  <c16:uniqueId val="{0000001A-A0AE-4AE1-B36B-2784EB82431E}"/>
                </c:ext>
              </c:extLst>
            </c:dLbl>
            <c:dLbl>
              <c:idx val="32"/>
              <c:delete val="1"/>
              <c:extLst>
                <c:ext xmlns:c15="http://schemas.microsoft.com/office/drawing/2012/chart" uri="{CE6537A1-D6FC-4f65-9D91-7224C49458BB}"/>
                <c:ext xmlns:c16="http://schemas.microsoft.com/office/drawing/2014/chart" uri="{C3380CC4-5D6E-409C-BE32-E72D297353CC}">
                  <c16:uniqueId val="{0000001B-A0AE-4AE1-B36B-2784EB82431E}"/>
                </c:ext>
              </c:extLst>
            </c:dLbl>
            <c:dLbl>
              <c:idx val="33"/>
              <c:delete val="1"/>
              <c:extLst>
                <c:ext xmlns:c15="http://schemas.microsoft.com/office/drawing/2012/chart" uri="{CE6537A1-D6FC-4f65-9D91-7224C49458BB}"/>
                <c:ext xmlns:c16="http://schemas.microsoft.com/office/drawing/2014/chart" uri="{C3380CC4-5D6E-409C-BE32-E72D297353CC}">
                  <c16:uniqueId val="{0000001C-A0AE-4AE1-B36B-2784EB82431E}"/>
                </c:ext>
              </c:extLst>
            </c:dLbl>
            <c:dLbl>
              <c:idx val="34"/>
              <c:delete val="1"/>
              <c:extLst>
                <c:ext xmlns:c15="http://schemas.microsoft.com/office/drawing/2012/chart" uri="{CE6537A1-D6FC-4f65-9D91-7224C49458BB}"/>
                <c:ext xmlns:c16="http://schemas.microsoft.com/office/drawing/2014/chart" uri="{C3380CC4-5D6E-409C-BE32-E72D297353CC}">
                  <c16:uniqueId val="{0000001D-A0AE-4AE1-B36B-2784EB82431E}"/>
                </c:ext>
              </c:extLst>
            </c:dLbl>
            <c:dLbl>
              <c:idx val="35"/>
              <c:delete val="1"/>
              <c:extLst>
                <c:ext xmlns:c15="http://schemas.microsoft.com/office/drawing/2012/chart" uri="{CE6537A1-D6FC-4f65-9D91-7224C49458BB}"/>
                <c:ext xmlns:c16="http://schemas.microsoft.com/office/drawing/2014/chart" uri="{C3380CC4-5D6E-409C-BE32-E72D297353CC}">
                  <c16:uniqueId val="{0000001E-A0AE-4AE1-B36B-2784EB82431E}"/>
                </c:ext>
              </c:extLst>
            </c:dLbl>
            <c:dLbl>
              <c:idx val="36"/>
              <c:delete val="1"/>
              <c:extLst>
                <c:ext xmlns:c15="http://schemas.microsoft.com/office/drawing/2012/chart" uri="{CE6537A1-D6FC-4f65-9D91-7224C49458BB}"/>
                <c:ext xmlns:c16="http://schemas.microsoft.com/office/drawing/2014/chart" uri="{C3380CC4-5D6E-409C-BE32-E72D297353CC}">
                  <c16:uniqueId val="{0000001F-A0AE-4AE1-B36B-2784EB82431E}"/>
                </c:ext>
              </c:extLst>
            </c:dLbl>
            <c:dLbl>
              <c:idx val="37"/>
              <c:delete val="1"/>
              <c:extLst>
                <c:ext xmlns:c15="http://schemas.microsoft.com/office/drawing/2012/chart" uri="{CE6537A1-D6FC-4f65-9D91-7224C49458BB}"/>
                <c:ext xmlns:c16="http://schemas.microsoft.com/office/drawing/2014/chart" uri="{C3380CC4-5D6E-409C-BE32-E72D297353CC}">
                  <c16:uniqueId val="{00000020-A0AE-4AE1-B36B-2784EB82431E}"/>
                </c:ext>
              </c:extLst>
            </c:dLbl>
            <c:dLbl>
              <c:idx val="38"/>
              <c:delete val="1"/>
              <c:extLst>
                <c:ext xmlns:c15="http://schemas.microsoft.com/office/drawing/2012/chart" uri="{CE6537A1-D6FC-4f65-9D91-7224C49458BB}"/>
                <c:ext xmlns:c16="http://schemas.microsoft.com/office/drawing/2014/chart" uri="{C3380CC4-5D6E-409C-BE32-E72D297353CC}">
                  <c16:uniqueId val="{00000021-A0AE-4AE1-B36B-2784EB82431E}"/>
                </c:ext>
              </c:extLst>
            </c:dLbl>
            <c:dLbl>
              <c:idx val="40"/>
              <c:delete val="1"/>
              <c:extLst>
                <c:ext xmlns:c15="http://schemas.microsoft.com/office/drawing/2012/chart" uri="{CE6537A1-D6FC-4f65-9D91-7224C49458BB}"/>
                <c:ext xmlns:c16="http://schemas.microsoft.com/office/drawing/2014/chart" uri="{C3380CC4-5D6E-409C-BE32-E72D297353CC}">
                  <c16:uniqueId val="{00000022-A0AE-4AE1-B36B-2784EB82431E}"/>
                </c:ext>
              </c:extLst>
            </c:dLbl>
            <c:dLbl>
              <c:idx val="41"/>
              <c:delete val="1"/>
              <c:extLst>
                <c:ext xmlns:c15="http://schemas.microsoft.com/office/drawing/2012/chart" uri="{CE6537A1-D6FC-4f65-9D91-7224C49458BB}"/>
                <c:ext xmlns:c16="http://schemas.microsoft.com/office/drawing/2014/chart" uri="{C3380CC4-5D6E-409C-BE32-E72D297353CC}">
                  <c16:uniqueId val="{00000023-A0AE-4AE1-B36B-2784EB82431E}"/>
                </c:ext>
              </c:extLst>
            </c:dLbl>
            <c:dLbl>
              <c:idx val="42"/>
              <c:delete val="1"/>
              <c:extLst>
                <c:ext xmlns:c15="http://schemas.microsoft.com/office/drawing/2012/chart" uri="{CE6537A1-D6FC-4f65-9D91-7224C49458BB}"/>
                <c:ext xmlns:c16="http://schemas.microsoft.com/office/drawing/2014/chart" uri="{C3380CC4-5D6E-409C-BE32-E72D297353CC}">
                  <c16:uniqueId val="{00000024-A0AE-4AE1-B36B-2784EB82431E}"/>
                </c:ext>
              </c:extLst>
            </c:dLbl>
            <c:dLbl>
              <c:idx val="43"/>
              <c:delete val="1"/>
              <c:extLst>
                <c:ext xmlns:c15="http://schemas.microsoft.com/office/drawing/2012/chart" uri="{CE6537A1-D6FC-4f65-9D91-7224C49458BB}"/>
                <c:ext xmlns:c16="http://schemas.microsoft.com/office/drawing/2014/chart" uri="{C3380CC4-5D6E-409C-BE32-E72D297353CC}">
                  <c16:uniqueId val="{00000025-A0AE-4AE1-B36B-2784EB82431E}"/>
                </c:ext>
              </c:extLst>
            </c:dLbl>
            <c:dLbl>
              <c:idx val="45"/>
              <c:delete val="1"/>
              <c:extLst>
                <c:ext xmlns:c15="http://schemas.microsoft.com/office/drawing/2012/chart" uri="{CE6537A1-D6FC-4f65-9D91-7224C49458BB}"/>
                <c:ext xmlns:c16="http://schemas.microsoft.com/office/drawing/2014/chart" uri="{C3380CC4-5D6E-409C-BE32-E72D297353CC}">
                  <c16:uniqueId val="{00000026-A0AE-4AE1-B36B-2784EB82431E}"/>
                </c:ext>
              </c:extLst>
            </c:dLbl>
            <c:dLbl>
              <c:idx val="46"/>
              <c:delete val="1"/>
              <c:extLst>
                <c:ext xmlns:c15="http://schemas.microsoft.com/office/drawing/2012/chart" uri="{CE6537A1-D6FC-4f65-9D91-7224C49458BB}"/>
                <c:ext xmlns:c16="http://schemas.microsoft.com/office/drawing/2014/chart" uri="{C3380CC4-5D6E-409C-BE32-E72D297353CC}">
                  <c16:uniqueId val="{00000027-A0AE-4AE1-B36B-2784EB82431E}"/>
                </c:ext>
              </c:extLst>
            </c:dLbl>
            <c:dLbl>
              <c:idx val="47"/>
              <c:delete val="1"/>
              <c:extLst>
                <c:ext xmlns:c15="http://schemas.microsoft.com/office/drawing/2012/chart" uri="{CE6537A1-D6FC-4f65-9D91-7224C49458BB}"/>
                <c:ext xmlns:c16="http://schemas.microsoft.com/office/drawing/2014/chart" uri="{C3380CC4-5D6E-409C-BE32-E72D297353CC}">
                  <c16:uniqueId val="{0000002A-A0AE-4AE1-B36B-2784EB82431E}"/>
                </c:ext>
              </c:extLst>
            </c:dLbl>
            <c:dLbl>
              <c:idx val="48"/>
              <c:delete val="1"/>
              <c:extLst>
                <c:ext xmlns:c15="http://schemas.microsoft.com/office/drawing/2012/chart" uri="{CE6537A1-D6FC-4f65-9D91-7224C49458BB}"/>
                <c:ext xmlns:c16="http://schemas.microsoft.com/office/drawing/2014/chart" uri="{C3380CC4-5D6E-409C-BE32-E72D297353CC}">
                  <c16:uniqueId val="{00000028-A0AE-4AE1-B36B-2784EB82431E}"/>
                </c:ext>
              </c:extLst>
            </c:dLbl>
            <c:dLbl>
              <c:idx val="49"/>
              <c:delete val="1"/>
              <c:extLst>
                <c:ext xmlns:c15="http://schemas.microsoft.com/office/drawing/2012/chart" uri="{CE6537A1-D6FC-4f65-9D91-7224C49458BB}"/>
                <c:ext xmlns:c16="http://schemas.microsoft.com/office/drawing/2014/chart" uri="{C3380CC4-5D6E-409C-BE32-E72D297353CC}">
                  <c16:uniqueId val="{00000029-A0AE-4AE1-B36B-2784EB82431E}"/>
                </c:ext>
              </c:extLst>
            </c:dLbl>
            <c:dLbl>
              <c:idx val="51"/>
              <c:delete val="1"/>
              <c:extLst>
                <c:ext xmlns:c15="http://schemas.microsoft.com/office/drawing/2012/chart" uri="{CE6537A1-D6FC-4f65-9D91-7224C49458BB}"/>
                <c:ext xmlns:c16="http://schemas.microsoft.com/office/drawing/2014/chart" uri="{C3380CC4-5D6E-409C-BE32-E72D297353CC}">
                  <c16:uniqueId val="{0000002B-A0AE-4AE1-B36B-2784EB82431E}"/>
                </c:ext>
              </c:extLst>
            </c:dLbl>
            <c:dLbl>
              <c:idx val="53"/>
              <c:delete val="1"/>
              <c:extLst>
                <c:ext xmlns:c15="http://schemas.microsoft.com/office/drawing/2012/chart" uri="{CE6537A1-D6FC-4f65-9D91-7224C49458BB}"/>
                <c:ext xmlns:c16="http://schemas.microsoft.com/office/drawing/2014/chart" uri="{C3380CC4-5D6E-409C-BE32-E72D297353CC}">
                  <c16:uniqueId val="{0000002C-A0AE-4AE1-B36B-2784EB82431E}"/>
                </c:ext>
              </c:extLst>
            </c:dLbl>
            <c:dLbl>
              <c:idx val="54"/>
              <c:delete val="1"/>
              <c:extLst>
                <c:ext xmlns:c15="http://schemas.microsoft.com/office/drawing/2012/chart" uri="{CE6537A1-D6FC-4f65-9D91-7224C49458BB}"/>
                <c:ext xmlns:c16="http://schemas.microsoft.com/office/drawing/2014/chart" uri="{C3380CC4-5D6E-409C-BE32-E72D297353CC}">
                  <c16:uniqueId val="{0000002D-A0AE-4AE1-B36B-2784EB82431E}"/>
                </c:ext>
              </c:extLst>
            </c:dLbl>
            <c:dLbl>
              <c:idx val="55"/>
              <c:delete val="1"/>
              <c:extLst>
                <c:ext xmlns:c15="http://schemas.microsoft.com/office/drawing/2012/chart" uri="{CE6537A1-D6FC-4f65-9D91-7224C49458BB}"/>
                <c:ext xmlns:c16="http://schemas.microsoft.com/office/drawing/2014/chart" uri="{C3380CC4-5D6E-409C-BE32-E72D297353CC}">
                  <c16:uniqueId val="{0000002F-A0AE-4AE1-B36B-2784EB82431E}"/>
                </c:ext>
              </c:extLst>
            </c:dLbl>
            <c:dLbl>
              <c:idx val="56"/>
              <c:delete val="1"/>
              <c:extLst>
                <c:ext xmlns:c15="http://schemas.microsoft.com/office/drawing/2012/chart" uri="{CE6537A1-D6FC-4f65-9D91-7224C49458BB}"/>
                <c:ext xmlns:c16="http://schemas.microsoft.com/office/drawing/2014/chart" uri="{C3380CC4-5D6E-409C-BE32-E72D297353CC}">
                  <c16:uniqueId val="{0000002E-A0AE-4AE1-B36B-2784EB82431E}"/>
                </c:ext>
              </c:extLst>
            </c:dLbl>
            <c:dLbl>
              <c:idx val="57"/>
              <c:delete val="1"/>
              <c:extLst>
                <c:ext xmlns:c15="http://schemas.microsoft.com/office/drawing/2012/chart" uri="{CE6537A1-D6FC-4f65-9D91-7224C49458BB}"/>
                <c:ext xmlns:c16="http://schemas.microsoft.com/office/drawing/2014/chart" uri="{C3380CC4-5D6E-409C-BE32-E72D297353CC}">
                  <c16:uniqueId val="{00000030-A0AE-4AE1-B36B-2784EB82431E}"/>
                </c:ext>
              </c:extLst>
            </c:dLbl>
            <c:dLbl>
              <c:idx val="58"/>
              <c:delete val="1"/>
              <c:extLst>
                <c:ext xmlns:c15="http://schemas.microsoft.com/office/drawing/2012/chart" uri="{CE6537A1-D6FC-4f65-9D91-7224C49458BB}"/>
                <c:ext xmlns:c16="http://schemas.microsoft.com/office/drawing/2014/chart" uri="{C3380CC4-5D6E-409C-BE32-E72D297353CC}">
                  <c16:uniqueId val="{00000031-A0AE-4AE1-B36B-2784EB82431E}"/>
                </c:ext>
              </c:extLst>
            </c:dLbl>
            <c:dLbl>
              <c:idx val="59"/>
              <c:delete val="1"/>
              <c:extLst>
                <c:ext xmlns:c15="http://schemas.microsoft.com/office/drawing/2012/chart" uri="{CE6537A1-D6FC-4f65-9D91-7224C49458BB}"/>
                <c:ext xmlns:c16="http://schemas.microsoft.com/office/drawing/2014/chart" uri="{C3380CC4-5D6E-409C-BE32-E72D297353CC}">
                  <c16:uniqueId val="{00000032-A0AE-4AE1-B36B-2784EB82431E}"/>
                </c:ext>
              </c:extLst>
            </c:dLbl>
            <c:dLbl>
              <c:idx val="60"/>
              <c:delete val="1"/>
              <c:extLst>
                <c:ext xmlns:c15="http://schemas.microsoft.com/office/drawing/2012/chart" uri="{CE6537A1-D6FC-4f65-9D91-7224C49458BB}"/>
                <c:ext xmlns:c16="http://schemas.microsoft.com/office/drawing/2014/chart" uri="{C3380CC4-5D6E-409C-BE32-E72D297353CC}">
                  <c16:uniqueId val="{00000033-A0AE-4AE1-B36B-2784EB82431E}"/>
                </c:ext>
              </c:extLst>
            </c:dLbl>
            <c:dLbl>
              <c:idx val="62"/>
              <c:delete val="1"/>
              <c:extLst>
                <c:ext xmlns:c15="http://schemas.microsoft.com/office/drawing/2012/chart" uri="{CE6537A1-D6FC-4f65-9D91-7224C49458BB}"/>
                <c:ext xmlns:c16="http://schemas.microsoft.com/office/drawing/2014/chart" uri="{C3380CC4-5D6E-409C-BE32-E72D297353CC}">
                  <c16:uniqueId val="{00000034-A0AE-4AE1-B36B-2784EB82431E}"/>
                </c:ext>
              </c:extLst>
            </c:dLbl>
            <c:dLbl>
              <c:idx val="63"/>
              <c:delete val="1"/>
              <c:extLst>
                <c:ext xmlns:c15="http://schemas.microsoft.com/office/drawing/2012/chart" uri="{CE6537A1-D6FC-4f65-9D91-7224C49458BB}"/>
                <c:ext xmlns:c16="http://schemas.microsoft.com/office/drawing/2014/chart" uri="{C3380CC4-5D6E-409C-BE32-E72D297353CC}">
                  <c16:uniqueId val="{00000035-A0AE-4AE1-B36B-2784EB82431E}"/>
                </c:ext>
              </c:extLst>
            </c:dLbl>
            <c:dLbl>
              <c:idx val="64"/>
              <c:delete val="1"/>
              <c:extLst>
                <c:ext xmlns:c15="http://schemas.microsoft.com/office/drawing/2012/chart" uri="{CE6537A1-D6FC-4f65-9D91-7224C49458BB}"/>
                <c:ext xmlns:c16="http://schemas.microsoft.com/office/drawing/2014/chart" uri="{C3380CC4-5D6E-409C-BE32-E72D297353CC}">
                  <c16:uniqueId val="{00000037-A0AE-4AE1-B36B-2784EB82431E}"/>
                </c:ext>
              </c:extLst>
            </c:dLbl>
            <c:dLbl>
              <c:idx val="65"/>
              <c:delete val="1"/>
              <c:extLst>
                <c:ext xmlns:c15="http://schemas.microsoft.com/office/drawing/2012/chart" uri="{CE6537A1-D6FC-4f65-9D91-7224C49458BB}"/>
                <c:ext xmlns:c16="http://schemas.microsoft.com/office/drawing/2014/chart" uri="{C3380CC4-5D6E-409C-BE32-E72D297353CC}">
                  <c16:uniqueId val="{00000036-A0AE-4AE1-B36B-2784EB82431E}"/>
                </c:ext>
              </c:extLst>
            </c:dLbl>
            <c:dLbl>
              <c:idx val="66"/>
              <c:delete val="1"/>
              <c:extLst>
                <c:ext xmlns:c15="http://schemas.microsoft.com/office/drawing/2012/chart" uri="{CE6537A1-D6FC-4f65-9D91-7224C49458BB}"/>
                <c:ext xmlns:c16="http://schemas.microsoft.com/office/drawing/2014/chart" uri="{C3380CC4-5D6E-409C-BE32-E72D297353CC}">
                  <c16:uniqueId val="{00000038-A0AE-4AE1-B36B-2784EB82431E}"/>
                </c:ext>
              </c:extLst>
            </c:dLbl>
            <c:dLbl>
              <c:idx val="68"/>
              <c:delete val="1"/>
              <c:extLst>
                <c:ext xmlns:c15="http://schemas.microsoft.com/office/drawing/2012/chart" uri="{CE6537A1-D6FC-4f65-9D91-7224C49458BB}"/>
                <c:ext xmlns:c16="http://schemas.microsoft.com/office/drawing/2014/chart" uri="{C3380CC4-5D6E-409C-BE32-E72D297353CC}">
                  <c16:uniqueId val="{00000039-A0AE-4AE1-B36B-2784EB82431E}"/>
                </c:ext>
              </c:extLst>
            </c:dLbl>
            <c:dLbl>
              <c:idx val="69"/>
              <c:delete val="1"/>
              <c:extLst>
                <c:ext xmlns:c15="http://schemas.microsoft.com/office/drawing/2012/chart" uri="{CE6537A1-D6FC-4f65-9D91-7224C49458BB}"/>
                <c:ext xmlns:c16="http://schemas.microsoft.com/office/drawing/2014/chart" uri="{C3380CC4-5D6E-409C-BE32-E72D297353CC}">
                  <c16:uniqueId val="{0000003A-A0AE-4AE1-B36B-2784EB82431E}"/>
                </c:ext>
              </c:extLst>
            </c:dLbl>
            <c:dLbl>
              <c:idx val="70"/>
              <c:delete val="1"/>
              <c:extLst>
                <c:ext xmlns:c15="http://schemas.microsoft.com/office/drawing/2012/chart" uri="{CE6537A1-D6FC-4f65-9D91-7224C49458BB}"/>
                <c:ext xmlns:c16="http://schemas.microsoft.com/office/drawing/2014/chart" uri="{C3380CC4-5D6E-409C-BE32-E72D297353CC}">
                  <c16:uniqueId val="{00000040-A0AE-4AE1-B36B-2784EB82431E}"/>
                </c:ext>
              </c:extLst>
            </c:dLbl>
            <c:dLbl>
              <c:idx val="71"/>
              <c:delete val="1"/>
              <c:extLst>
                <c:ext xmlns:c15="http://schemas.microsoft.com/office/drawing/2012/chart" uri="{CE6537A1-D6FC-4f65-9D91-7224C49458BB}"/>
                <c:ext xmlns:c16="http://schemas.microsoft.com/office/drawing/2014/chart" uri="{C3380CC4-5D6E-409C-BE32-E72D297353CC}">
                  <c16:uniqueId val="{0000003B-A0AE-4AE1-B36B-2784EB82431E}"/>
                </c:ext>
              </c:extLst>
            </c:dLbl>
            <c:dLbl>
              <c:idx val="72"/>
              <c:delete val="1"/>
              <c:extLst>
                <c:ext xmlns:c15="http://schemas.microsoft.com/office/drawing/2012/chart" uri="{CE6537A1-D6FC-4f65-9D91-7224C49458BB}"/>
                <c:ext xmlns:c16="http://schemas.microsoft.com/office/drawing/2014/chart" uri="{C3380CC4-5D6E-409C-BE32-E72D297353CC}">
                  <c16:uniqueId val="{0000003C-A0AE-4AE1-B36B-2784EB82431E}"/>
                </c:ext>
              </c:extLst>
            </c:dLbl>
            <c:dLbl>
              <c:idx val="73"/>
              <c:delete val="1"/>
              <c:extLst>
                <c:ext xmlns:c15="http://schemas.microsoft.com/office/drawing/2012/chart" uri="{CE6537A1-D6FC-4f65-9D91-7224C49458BB}"/>
                <c:ext xmlns:c16="http://schemas.microsoft.com/office/drawing/2014/chart" uri="{C3380CC4-5D6E-409C-BE32-E72D297353CC}">
                  <c16:uniqueId val="{0000003F-A0AE-4AE1-B36B-2784EB82431E}"/>
                </c:ext>
              </c:extLst>
            </c:dLbl>
            <c:dLbl>
              <c:idx val="74"/>
              <c:delete val="1"/>
              <c:extLst>
                <c:ext xmlns:c15="http://schemas.microsoft.com/office/drawing/2012/chart" uri="{CE6537A1-D6FC-4f65-9D91-7224C49458BB}"/>
                <c:ext xmlns:c16="http://schemas.microsoft.com/office/drawing/2014/chart" uri="{C3380CC4-5D6E-409C-BE32-E72D297353CC}">
                  <c16:uniqueId val="{0000003D-A0AE-4AE1-B36B-2784EB82431E}"/>
                </c:ext>
              </c:extLst>
            </c:dLbl>
            <c:dLbl>
              <c:idx val="75"/>
              <c:delete val="1"/>
              <c:extLst>
                <c:ext xmlns:c15="http://schemas.microsoft.com/office/drawing/2012/chart" uri="{CE6537A1-D6FC-4f65-9D91-7224C49458BB}"/>
                <c:ext xmlns:c16="http://schemas.microsoft.com/office/drawing/2014/chart" uri="{C3380CC4-5D6E-409C-BE32-E72D297353CC}">
                  <c16:uniqueId val="{0000003E-A0AE-4AE1-B36B-2784EB82431E}"/>
                </c:ext>
              </c:extLst>
            </c:dLbl>
            <c:dLbl>
              <c:idx val="76"/>
              <c:delete val="1"/>
              <c:extLst>
                <c:ext xmlns:c15="http://schemas.microsoft.com/office/drawing/2012/chart" uri="{CE6537A1-D6FC-4f65-9D91-7224C49458BB}"/>
                <c:ext xmlns:c16="http://schemas.microsoft.com/office/drawing/2014/chart" uri="{C3380CC4-5D6E-409C-BE32-E72D297353CC}">
                  <c16:uniqueId val="{00000041-A0AE-4AE1-B36B-2784EB82431E}"/>
                </c:ext>
              </c:extLst>
            </c:dLbl>
            <c:dLbl>
              <c:idx val="77"/>
              <c:delete val="1"/>
              <c:extLst>
                <c:ext xmlns:c15="http://schemas.microsoft.com/office/drawing/2012/chart" uri="{CE6537A1-D6FC-4f65-9D91-7224C49458BB}"/>
                <c:ext xmlns:c16="http://schemas.microsoft.com/office/drawing/2014/chart" uri="{C3380CC4-5D6E-409C-BE32-E72D297353CC}">
                  <c16:uniqueId val="{00000042-A0AE-4AE1-B36B-2784EB82431E}"/>
                </c:ext>
              </c:extLst>
            </c:dLbl>
            <c:dLbl>
              <c:idx val="78"/>
              <c:delete val="1"/>
              <c:extLst>
                <c:ext xmlns:c15="http://schemas.microsoft.com/office/drawing/2012/chart" uri="{CE6537A1-D6FC-4f65-9D91-7224C49458BB}"/>
                <c:ext xmlns:c16="http://schemas.microsoft.com/office/drawing/2014/chart" uri="{C3380CC4-5D6E-409C-BE32-E72D297353CC}">
                  <c16:uniqueId val="{00000043-A0AE-4AE1-B36B-2784EB82431E}"/>
                </c:ext>
              </c:extLst>
            </c:dLbl>
            <c:dLbl>
              <c:idx val="80"/>
              <c:delete val="1"/>
              <c:extLst>
                <c:ext xmlns:c15="http://schemas.microsoft.com/office/drawing/2012/chart" uri="{CE6537A1-D6FC-4f65-9D91-7224C49458BB}"/>
                <c:ext xmlns:c16="http://schemas.microsoft.com/office/drawing/2014/chart" uri="{C3380CC4-5D6E-409C-BE32-E72D297353CC}">
                  <c16:uniqueId val="{00000044-A0AE-4AE1-B36B-2784EB82431E}"/>
                </c:ext>
              </c:extLst>
            </c:dLbl>
            <c:dLbl>
              <c:idx val="81"/>
              <c:delete val="1"/>
              <c:extLst>
                <c:ext xmlns:c15="http://schemas.microsoft.com/office/drawing/2012/chart" uri="{CE6537A1-D6FC-4f65-9D91-7224C49458BB}"/>
                <c:ext xmlns:c16="http://schemas.microsoft.com/office/drawing/2014/chart" uri="{C3380CC4-5D6E-409C-BE32-E72D297353CC}">
                  <c16:uniqueId val="{00000045-A0AE-4AE1-B36B-2784EB82431E}"/>
                </c:ext>
              </c:extLst>
            </c:dLbl>
            <c:dLbl>
              <c:idx val="82"/>
              <c:delete val="1"/>
              <c:extLst>
                <c:ext xmlns:c15="http://schemas.microsoft.com/office/drawing/2012/chart" uri="{CE6537A1-D6FC-4f65-9D91-7224C49458BB}"/>
                <c:ext xmlns:c16="http://schemas.microsoft.com/office/drawing/2014/chart" uri="{C3380CC4-5D6E-409C-BE32-E72D297353CC}">
                  <c16:uniqueId val="{00000046-A0AE-4AE1-B36B-2784EB82431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 Dashboard'!$B$58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Dashboard'!$B$58</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A0-E1A7-47BB-AFA3-B8878EC74EDF}"/>
            </c:ext>
          </c:extLst>
        </c:ser>
        <c:dLbls>
          <c:dLblPos val="t"/>
          <c:showLegendKey val="0"/>
          <c:showVal val="1"/>
          <c:showCatName val="0"/>
          <c:showSerName val="0"/>
          <c:showPercent val="0"/>
          <c:showBubbleSize val="0"/>
        </c:dLbls>
        <c:smooth val="0"/>
        <c:axId val="1327020847"/>
        <c:axId val="1327021807"/>
      </c:lineChart>
      <c:catAx>
        <c:axId val="132702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27021807"/>
        <c:crosses val="autoZero"/>
        <c:auto val="1"/>
        <c:lblAlgn val="ctr"/>
        <c:lblOffset val="100"/>
        <c:noMultiLvlLbl val="0"/>
      </c:catAx>
      <c:valAx>
        <c:axId val="1327021807"/>
        <c:scaling>
          <c:orientation val="minMax"/>
        </c:scaling>
        <c:delete val="1"/>
        <c:axPos val="l"/>
        <c:numFmt formatCode="0" sourceLinked="1"/>
        <c:majorTickMark val="none"/>
        <c:minorTickMark val="none"/>
        <c:tickLblPos val="nextTo"/>
        <c:crossAx val="1327020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a:softEdge rad="12700"/>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Dashboard!PivotTable7</c:name>
    <c:fmtId val="2"/>
  </c:pivotSource>
  <c:chart>
    <c:title>
      <c:tx>
        <c:strRef>
          <c:f>'Cu Dashboard'!$M$58</c:f>
          <c:strCache>
            <c:ptCount val="1"/>
            <c:pt idx="0">
              <c:v>Day wise Customer Interaction</c:v>
            </c:pt>
          </c:strCache>
        </c:strRef>
      </c:tx>
      <c:overlay val="0"/>
      <c:spPr>
        <a:solidFill>
          <a:schemeClr val="bg1"/>
        </a:solidFill>
        <a:ln>
          <a:noFill/>
        </a:ln>
        <a:effectLst/>
      </c:spPr>
      <c:txPr>
        <a:bodyPr rot="0" spcFirstLastPara="1" vertOverflow="ellipsis" vert="horz" wrap="square" anchor="ctr" anchorCtr="1"/>
        <a:lstStyle/>
        <a:p>
          <a:pPr>
            <a:defRPr sz="192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dLbl>
          <c:idx val="0"/>
          <c:layout>
            <c:manualLayout>
              <c:x val="-1.6410257101705909E-2"/>
              <c:y val="-0.1759259259259260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dLbl>
          <c:idx val="0"/>
          <c:layout>
            <c:manualLayout>
              <c:x val="-2.5685619811365766E-2"/>
              <c:y val="-0.2268518518518518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7.8483838312506469E-3"/>
              <c:y val="-0.2453703703703704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dLbl>
          <c:idx val="0"/>
          <c:layout>
            <c:manualLayout>
              <c:x val="1.0702341588069063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0"/>
              <c:y val="-0.2129629629629629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dLbl>
          <c:idx val="0"/>
          <c:layout>
            <c:manualLayout>
              <c:x val="-2.4972130372161148E-2"/>
              <c:y val="-0.2268518518518519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1.1415831027273667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0"/>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2.1404683176138128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4.2809366352278347E-3"/>
              <c:y val="-0.1990740740740741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1.4269788784092084E-3"/>
              <c:y val="-0.2175925925925926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 Dashboard'!$M$58</c:f>
              <c:strCache>
                <c:ptCount val="1"/>
                <c:pt idx="0">
                  <c:v>Total</c:v>
                </c:pt>
              </c:strCache>
            </c:strRef>
          </c:tx>
          <c:spPr>
            <a:solidFill>
              <a:schemeClr val="accent1"/>
            </a:solidFill>
            <a:ln w="25400">
              <a:noFill/>
            </a:ln>
            <a:effectLst/>
          </c:spPr>
          <c:dPt>
            <c:idx val="1"/>
            <c:bubble3D val="0"/>
            <c:spPr>
              <a:solidFill>
                <a:schemeClr val="accent1"/>
              </a:solidFill>
              <a:ln>
                <a:noFill/>
              </a:ln>
              <a:effectLst/>
            </c:spPr>
            <c:extLst>
              <c:ext xmlns:c16="http://schemas.microsoft.com/office/drawing/2014/chart" uri="{C3380CC4-5D6E-409C-BE32-E72D297353CC}">
                <c16:uniqueId val="{00000001-27C7-499B-9454-878B328FB2E1}"/>
              </c:ext>
            </c:extLst>
          </c:dPt>
          <c:dPt>
            <c:idx val="2"/>
            <c:bubble3D val="0"/>
            <c:spPr>
              <a:solidFill>
                <a:schemeClr val="accent1"/>
              </a:solidFill>
              <a:ln>
                <a:noFill/>
              </a:ln>
              <a:effectLst/>
            </c:spPr>
            <c:extLst>
              <c:ext xmlns:c16="http://schemas.microsoft.com/office/drawing/2014/chart" uri="{C3380CC4-5D6E-409C-BE32-E72D297353CC}">
                <c16:uniqueId val="{00000003-27C7-499B-9454-878B328FB2E1}"/>
              </c:ext>
            </c:extLst>
          </c:dPt>
          <c:dPt>
            <c:idx val="3"/>
            <c:bubble3D val="0"/>
            <c:spPr>
              <a:solidFill>
                <a:schemeClr val="accent1"/>
              </a:solidFill>
              <a:ln>
                <a:noFill/>
              </a:ln>
              <a:effectLst/>
            </c:spPr>
            <c:extLst>
              <c:ext xmlns:c16="http://schemas.microsoft.com/office/drawing/2014/chart" uri="{C3380CC4-5D6E-409C-BE32-E72D297353CC}">
                <c16:uniqueId val="{00000005-27C7-499B-9454-878B328FB2E1}"/>
              </c:ext>
            </c:extLst>
          </c:dPt>
          <c:dPt>
            <c:idx val="4"/>
            <c:bubble3D val="0"/>
            <c:spPr>
              <a:solidFill>
                <a:schemeClr val="accent1"/>
              </a:solidFill>
              <a:ln>
                <a:noFill/>
              </a:ln>
              <a:effectLst/>
            </c:spPr>
            <c:extLst>
              <c:ext xmlns:c16="http://schemas.microsoft.com/office/drawing/2014/chart" uri="{C3380CC4-5D6E-409C-BE32-E72D297353CC}">
                <c16:uniqueId val="{00000007-27C7-499B-9454-878B328FB2E1}"/>
              </c:ext>
            </c:extLst>
          </c:dPt>
          <c:dPt>
            <c:idx val="5"/>
            <c:bubble3D val="0"/>
            <c:spPr>
              <a:solidFill>
                <a:schemeClr val="accent1"/>
              </a:solidFill>
              <a:ln>
                <a:noFill/>
              </a:ln>
              <a:effectLst/>
            </c:spPr>
            <c:extLst>
              <c:ext xmlns:c16="http://schemas.microsoft.com/office/drawing/2014/chart" uri="{C3380CC4-5D6E-409C-BE32-E72D297353CC}">
                <c16:uniqueId val="{00000009-27C7-499B-9454-878B328FB2E1}"/>
              </c:ext>
            </c:extLst>
          </c:dPt>
          <c:dPt>
            <c:idx val="6"/>
            <c:bubble3D val="0"/>
            <c:spPr>
              <a:solidFill>
                <a:schemeClr val="accent1"/>
              </a:solidFill>
              <a:ln>
                <a:noFill/>
              </a:ln>
              <a:effectLst/>
            </c:spPr>
            <c:extLst>
              <c:ext xmlns:c16="http://schemas.microsoft.com/office/drawing/2014/chart" uri="{C3380CC4-5D6E-409C-BE32-E72D297353CC}">
                <c16:uniqueId val="{0000000B-27C7-499B-9454-878B328FB2E1}"/>
              </c:ext>
            </c:extLst>
          </c:dPt>
          <c:dPt>
            <c:idx val="7"/>
            <c:bubble3D val="0"/>
            <c:spPr>
              <a:solidFill>
                <a:schemeClr val="accent1"/>
              </a:solidFill>
              <a:ln>
                <a:noFill/>
              </a:ln>
              <a:effectLst/>
            </c:spPr>
            <c:extLst>
              <c:ext xmlns:c16="http://schemas.microsoft.com/office/drawing/2014/chart" uri="{C3380CC4-5D6E-409C-BE32-E72D297353CC}">
                <c16:uniqueId val="{0000000D-27C7-499B-9454-878B328FB2E1}"/>
              </c:ext>
            </c:extLst>
          </c:dPt>
          <c:dPt>
            <c:idx val="8"/>
            <c:bubble3D val="0"/>
            <c:spPr>
              <a:solidFill>
                <a:schemeClr val="accent1"/>
              </a:solidFill>
              <a:ln>
                <a:noFill/>
              </a:ln>
              <a:effectLst/>
            </c:spPr>
            <c:extLst>
              <c:ext xmlns:c16="http://schemas.microsoft.com/office/drawing/2014/chart" uri="{C3380CC4-5D6E-409C-BE32-E72D297353CC}">
                <c16:uniqueId val="{0000000F-27C7-499B-9454-878B328FB2E1}"/>
              </c:ext>
            </c:extLst>
          </c:dPt>
          <c:dPt>
            <c:idx val="9"/>
            <c:bubble3D val="0"/>
            <c:spPr>
              <a:solidFill>
                <a:schemeClr val="accent1"/>
              </a:solidFill>
              <a:ln>
                <a:noFill/>
              </a:ln>
              <a:effectLst/>
            </c:spPr>
            <c:extLst>
              <c:ext xmlns:c16="http://schemas.microsoft.com/office/drawing/2014/chart" uri="{C3380CC4-5D6E-409C-BE32-E72D297353CC}">
                <c16:uniqueId val="{00000011-27C7-499B-9454-878B328FB2E1}"/>
              </c:ext>
            </c:extLst>
          </c:dPt>
          <c:dPt>
            <c:idx val="10"/>
            <c:bubble3D val="0"/>
            <c:spPr>
              <a:solidFill>
                <a:schemeClr val="accent1"/>
              </a:solidFill>
              <a:ln>
                <a:noFill/>
              </a:ln>
              <a:effectLst/>
            </c:spPr>
            <c:extLst>
              <c:ext xmlns:c16="http://schemas.microsoft.com/office/drawing/2014/chart" uri="{C3380CC4-5D6E-409C-BE32-E72D297353CC}">
                <c16:uniqueId val="{00000013-27C7-499B-9454-878B328FB2E1}"/>
              </c:ext>
            </c:extLst>
          </c:dPt>
          <c:dPt>
            <c:idx val="11"/>
            <c:bubble3D val="0"/>
            <c:spPr>
              <a:solidFill>
                <a:schemeClr val="accent1"/>
              </a:solidFill>
              <a:ln>
                <a:noFill/>
              </a:ln>
              <a:effectLst/>
            </c:spPr>
            <c:extLst>
              <c:ext xmlns:c16="http://schemas.microsoft.com/office/drawing/2014/chart" uri="{C3380CC4-5D6E-409C-BE32-E72D297353CC}">
                <c16:uniqueId val="{00000015-27C7-499B-9454-878B328FB2E1}"/>
              </c:ext>
            </c:extLst>
          </c:dPt>
          <c:dPt>
            <c:idx val="12"/>
            <c:bubble3D val="0"/>
            <c:spPr>
              <a:solidFill>
                <a:schemeClr val="accent1"/>
              </a:solidFill>
              <a:ln>
                <a:noFill/>
              </a:ln>
              <a:effectLst/>
            </c:spPr>
            <c:extLst>
              <c:ext xmlns:c16="http://schemas.microsoft.com/office/drawing/2014/chart" uri="{C3380CC4-5D6E-409C-BE32-E72D297353CC}">
                <c16:uniqueId val="{00000017-27C7-499B-9454-878B328FB2E1}"/>
              </c:ext>
            </c:extLst>
          </c:dPt>
          <c:dPt>
            <c:idx val="13"/>
            <c:bubble3D val="0"/>
            <c:spPr>
              <a:solidFill>
                <a:schemeClr val="accent1"/>
              </a:solidFill>
              <a:ln>
                <a:noFill/>
              </a:ln>
              <a:effectLst/>
            </c:spPr>
            <c:extLst>
              <c:ext xmlns:c16="http://schemas.microsoft.com/office/drawing/2014/chart" uri="{C3380CC4-5D6E-409C-BE32-E72D297353CC}">
                <c16:uniqueId val="{00000019-27C7-499B-9454-878B328FB2E1}"/>
              </c:ext>
            </c:extLst>
          </c:dPt>
          <c:dPt>
            <c:idx val="14"/>
            <c:bubble3D val="0"/>
            <c:spPr>
              <a:solidFill>
                <a:schemeClr val="accent1"/>
              </a:solidFill>
              <a:ln>
                <a:noFill/>
              </a:ln>
              <a:effectLst/>
            </c:spPr>
            <c:extLst>
              <c:ext xmlns:c16="http://schemas.microsoft.com/office/drawing/2014/chart" uri="{C3380CC4-5D6E-409C-BE32-E72D297353CC}">
                <c16:uniqueId val="{0000001B-27C7-499B-9454-878B328FB2E1}"/>
              </c:ext>
            </c:extLst>
          </c:dPt>
          <c:dPt>
            <c:idx val="15"/>
            <c:bubble3D val="0"/>
            <c:spPr>
              <a:solidFill>
                <a:schemeClr val="accent1"/>
              </a:solidFill>
              <a:ln>
                <a:noFill/>
              </a:ln>
              <a:effectLst/>
            </c:spPr>
            <c:extLst>
              <c:ext xmlns:c16="http://schemas.microsoft.com/office/drawing/2014/chart" uri="{C3380CC4-5D6E-409C-BE32-E72D297353CC}">
                <c16:uniqueId val="{0000001D-27C7-499B-9454-878B328FB2E1}"/>
              </c:ext>
            </c:extLst>
          </c:dPt>
          <c:dPt>
            <c:idx val="16"/>
            <c:bubble3D val="0"/>
            <c:spPr>
              <a:solidFill>
                <a:schemeClr val="accent1"/>
              </a:solidFill>
              <a:ln>
                <a:noFill/>
              </a:ln>
              <a:effectLst/>
            </c:spPr>
            <c:extLst>
              <c:ext xmlns:c16="http://schemas.microsoft.com/office/drawing/2014/chart" uri="{C3380CC4-5D6E-409C-BE32-E72D297353CC}">
                <c16:uniqueId val="{0000001F-27C7-499B-9454-878B328FB2E1}"/>
              </c:ext>
            </c:extLst>
          </c:dPt>
          <c:dPt>
            <c:idx val="17"/>
            <c:bubble3D val="0"/>
            <c:spPr>
              <a:solidFill>
                <a:schemeClr val="accent1"/>
              </a:solidFill>
              <a:ln>
                <a:noFill/>
              </a:ln>
              <a:effectLst/>
            </c:spPr>
            <c:extLst>
              <c:ext xmlns:c16="http://schemas.microsoft.com/office/drawing/2014/chart" uri="{C3380CC4-5D6E-409C-BE32-E72D297353CC}">
                <c16:uniqueId val="{00000021-27C7-499B-9454-878B328FB2E1}"/>
              </c:ext>
            </c:extLst>
          </c:dPt>
          <c:dPt>
            <c:idx val="18"/>
            <c:bubble3D val="0"/>
            <c:spPr>
              <a:solidFill>
                <a:schemeClr val="accent1"/>
              </a:solidFill>
              <a:ln>
                <a:noFill/>
              </a:ln>
              <a:effectLst/>
            </c:spPr>
            <c:extLst>
              <c:ext xmlns:c16="http://schemas.microsoft.com/office/drawing/2014/chart" uri="{C3380CC4-5D6E-409C-BE32-E72D297353CC}">
                <c16:uniqueId val="{00000023-27C7-499B-9454-878B328FB2E1}"/>
              </c:ext>
            </c:extLst>
          </c:dPt>
          <c:dPt>
            <c:idx val="19"/>
            <c:bubble3D val="0"/>
            <c:spPr>
              <a:solidFill>
                <a:schemeClr val="accent1"/>
              </a:solidFill>
              <a:ln>
                <a:noFill/>
              </a:ln>
              <a:effectLst/>
            </c:spPr>
            <c:extLst>
              <c:ext xmlns:c16="http://schemas.microsoft.com/office/drawing/2014/chart" uri="{C3380CC4-5D6E-409C-BE32-E72D297353CC}">
                <c16:uniqueId val="{00000025-27C7-499B-9454-878B328FB2E1}"/>
              </c:ext>
            </c:extLst>
          </c:dPt>
          <c:dPt>
            <c:idx val="20"/>
            <c:bubble3D val="0"/>
            <c:spPr>
              <a:solidFill>
                <a:schemeClr val="accent1"/>
              </a:solidFill>
              <a:ln>
                <a:noFill/>
              </a:ln>
              <a:effectLst/>
            </c:spPr>
            <c:extLst>
              <c:ext xmlns:c16="http://schemas.microsoft.com/office/drawing/2014/chart" uri="{C3380CC4-5D6E-409C-BE32-E72D297353CC}">
                <c16:uniqueId val="{00000027-27C7-499B-9454-878B328FB2E1}"/>
              </c:ext>
            </c:extLst>
          </c:dPt>
          <c:dPt>
            <c:idx val="21"/>
            <c:bubble3D val="0"/>
            <c:spPr>
              <a:solidFill>
                <a:schemeClr val="accent1"/>
              </a:solidFill>
              <a:ln>
                <a:noFill/>
              </a:ln>
              <a:effectLst/>
            </c:spPr>
            <c:extLst>
              <c:ext xmlns:c16="http://schemas.microsoft.com/office/drawing/2014/chart" uri="{C3380CC4-5D6E-409C-BE32-E72D297353CC}">
                <c16:uniqueId val="{00000029-27C7-499B-9454-878B328FB2E1}"/>
              </c:ext>
            </c:extLst>
          </c:dPt>
          <c:dPt>
            <c:idx val="22"/>
            <c:bubble3D val="0"/>
            <c:spPr>
              <a:solidFill>
                <a:schemeClr val="accent1"/>
              </a:solidFill>
              <a:ln>
                <a:noFill/>
              </a:ln>
              <a:effectLst/>
            </c:spPr>
            <c:extLst>
              <c:ext xmlns:c16="http://schemas.microsoft.com/office/drawing/2014/chart" uri="{C3380CC4-5D6E-409C-BE32-E72D297353CC}">
                <c16:uniqueId val="{0000002B-27C7-499B-9454-878B328FB2E1}"/>
              </c:ext>
            </c:extLst>
          </c:dPt>
          <c:dPt>
            <c:idx val="23"/>
            <c:bubble3D val="0"/>
            <c:spPr>
              <a:solidFill>
                <a:schemeClr val="accent1"/>
              </a:solidFill>
              <a:ln>
                <a:noFill/>
              </a:ln>
              <a:effectLst/>
            </c:spPr>
            <c:extLst>
              <c:ext xmlns:c16="http://schemas.microsoft.com/office/drawing/2014/chart" uri="{C3380CC4-5D6E-409C-BE32-E72D297353CC}">
                <c16:uniqueId val="{0000002D-27C7-499B-9454-878B328FB2E1}"/>
              </c:ext>
            </c:extLst>
          </c:dPt>
          <c:dPt>
            <c:idx val="24"/>
            <c:bubble3D val="0"/>
            <c:spPr>
              <a:solidFill>
                <a:schemeClr val="accent1"/>
              </a:solidFill>
              <a:ln>
                <a:noFill/>
              </a:ln>
              <a:effectLst/>
            </c:spPr>
            <c:extLst>
              <c:ext xmlns:c16="http://schemas.microsoft.com/office/drawing/2014/chart" uri="{C3380CC4-5D6E-409C-BE32-E72D297353CC}">
                <c16:uniqueId val="{0000002F-27C7-499B-9454-878B328FB2E1}"/>
              </c:ext>
            </c:extLst>
          </c:dPt>
          <c:dPt>
            <c:idx val="25"/>
            <c:bubble3D val="0"/>
            <c:spPr>
              <a:solidFill>
                <a:schemeClr val="accent1"/>
              </a:solidFill>
              <a:ln>
                <a:noFill/>
              </a:ln>
              <a:effectLst/>
            </c:spPr>
            <c:extLst>
              <c:ext xmlns:c16="http://schemas.microsoft.com/office/drawing/2014/chart" uri="{C3380CC4-5D6E-409C-BE32-E72D297353CC}">
                <c16:uniqueId val="{00000031-27C7-499B-9454-878B328FB2E1}"/>
              </c:ext>
            </c:extLst>
          </c:dPt>
          <c:dPt>
            <c:idx val="26"/>
            <c:bubble3D val="0"/>
            <c:spPr>
              <a:solidFill>
                <a:schemeClr val="accent1"/>
              </a:solidFill>
              <a:ln>
                <a:noFill/>
              </a:ln>
              <a:effectLst/>
            </c:spPr>
            <c:extLst>
              <c:ext xmlns:c16="http://schemas.microsoft.com/office/drawing/2014/chart" uri="{C3380CC4-5D6E-409C-BE32-E72D297353CC}">
                <c16:uniqueId val="{00000033-27C7-499B-9454-878B328FB2E1}"/>
              </c:ext>
            </c:extLst>
          </c:dPt>
          <c:dPt>
            <c:idx val="27"/>
            <c:bubble3D val="0"/>
            <c:spPr>
              <a:solidFill>
                <a:schemeClr val="accent1"/>
              </a:solidFill>
              <a:ln>
                <a:noFill/>
              </a:ln>
              <a:effectLst/>
            </c:spPr>
            <c:extLst>
              <c:ext xmlns:c16="http://schemas.microsoft.com/office/drawing/2014/chart" uri="{C3380CC4-5D6E-409C-BE32-E72D297353CC}">
                <c16:uniqueId val="{00000035-27C7-499B-9454-878B328FB2E1}"/>
              </c:ext>
            </c:extLst>
          </c:dPt>
          <c:dPt>
            <c:idx val="28"/>
            <c:bubble3D val="0"/>
            <c:spPr>
              <a:solidFill>
                <a:schemeClr val="accent1"/>
              </a:solidFill>
              <a:ln>
                <a:noFill/>
              </a:ln>
              <a:effectLst/>
            </c:spPr>
            <c:extLst>
              <c:ext xmlns:c16="http://schemas.microsoft.com/office/drawing/2014/chart" uri="{C3380CC4-5D6E-409C-BE32-E72D297353CC}">
                <c16:uniqueId val="{00000037-27C7-499B-9454-878B328FB2E1}"/>
              </c:ext>
            </c:extLst>
          </c:dPt>
          <c:dPt>
            <c:idx val="29"/>
            <c:bubble3D val="0"/>
            <c:spPr>
              <a:solidFill>
                <a:schemeClr val="accent1"/>
              </a:solidFill>
              <a:ln>
                <a:noFill/>
              </a:ln>
              <a:effectLst/>
            </c:spPr>
            <c:extLst>
              <c:ext xmlns:c16="http://schemas.microsoft.com/office/drawing/2014/chart" uri="{C3380CC4-5D6E-409C-BE32-E72D297353CC}">
                <c16:uniqueId val="{00000039-27C7-499B-9454-878B328FB2E1}"/>
              </c:ext>
            </c:extLst>
          </c:dPt>
          <c:dPt>
            <c:idx val="30"/>
            <c:bubble3D val="0"/>
            <c:spPr>
              <a:solidFill>
                <a:schemeClr val="accent1"/>
              </a:solidFill>
              <a:ln>
                <a:noFill/>
              </a:ln>
              <a:effectLst/>
            </c:spPr>
            <c:extLst>
              <c:ext xmlns:c16="http://schemas.microsoft.com/office/drawing/2014/chart" uri="{C3380CC4-5D6E-409C-BE32-E72D297353CC}">
                <c16:uniqueId val="{0000003B-27C7-499B-9454-878B328FB2E1}"/>
              </c:ext>
            </c:extLst>
          </c:dPt>
          <c:dPt>
            <c:idx val="31"/>
            <c:bubble3D val="0"/>
            <c:spPr>
              <a:solidFill>
                <a:schemeClr val="accent1"/>
              </a:solidFill>
              <a:ln>
                <a:noFill/>
              </a:ln>
              <a:effectLst/>
            </c:spPr>
            <c:extLst>
              <c:ext xmlns:c16="http://schemas.microsoft.com/office/drawing/2014/chart" uri="{C3380CC4-5D6E-409C-BE32-E72D297353CC}">
                <c16:uniqueId val="{0000003D-27C7-499B-9454-878B328FB2E1}"/>
              </c:ext>
            </c:extLst>
          </c:dPt>
          <c:dPt>
            <c:idx val="32"/>
            <c:bubble3D val="0"/>
            <c:spPr>
              <a:solidFill>
                <a:schemeClr val="accent1"/>
              </a:solidFill>
              <a:ln>
                <a:noFill/>
              </a:ln>
              <a:effectLst/>
            </c:spPr>
            <c:extLst>
              <c:ext xmlns:c16="http://schemas.microsoft.com/office/drawing/2014/chart" uri="{C3380CC4-5D6E-409C-BE32-E72D297353CC}">
                <c16:uniqueId val="{0000003F-27C7-499B-9454-878B328FB2E1}"/>
              </c:ext>
            </c:extLst>
          </c:dPt>
          <c:dPt>
            <c:idx val="33"/>
            <c:bubble3D val="0"/>
            <c:spPr>
              <a:solidFill>
                <a:schemeClr val="accent1"/>
              </a:solidFill>
              <a:ln>
                <a:noFill/>
              </a:ln>
              <a:effectLst/>
            </c:spPr>
            <c:extLst>
              <c:ext xmlns:c16="http://schemas.microsoft.com/office/drawing/2014/chart" uri="{C3380CC4-5D6E-409C-BE32-E72D297353CC}">
                <c16:uniqueId val="{00000041-27C7-499B-9454-878B328FB2E1}"/>
              </c:ext>
            </c:extLst>
          </c:dPt>
          <c:dPt>
            <c:idx val="34"/>
            <c:bubble3D val="0"/>
            <c:spPr>
              <a:solidFill>
                <a:schemeClr val="accent1"/>
              </a:solidFill>
              <a:ln>
                <a:noFill/>
              </a:ln>
              <a:effectLst/>
            </c:spPr>
            <c:extLst>
              <c:ext xmlns:c16="http://schemas.microsoft.com/office/drawing/2014/chart" uri="{C3380CC4-5D6E-409C-BE32-E72D297353CC}">
                <c16:uniqueId val="{00000043-27C7-499B-9454-878B328FB2E1}"/>
              </c:ext>
            </c:extLst>
          </c:dPt>
          <c:dPt>
            <c:idx val="35"/>
            <c:bubble3D val="0"/>
            <c:spPr>
              <a:solidFill>
                <a:schemeClr val="accent1"/>
              </a:solidFill>
              <a:ln>
                <a:noFill/>
              </a:ln>
              <a:effectLst/>
            </c:spPr>
            <c:extLst>
              <c:ext xmlns:c16="http://schemas.microsoft.com/office/drawing/2014/chart" uri="{C3380CC4-5D6E-409C-BE32-E72D297353CC}">
                <c16:uniqueId val="{00000045-27C7-499B-9454-878B328FB2E1}"/>
              </c:ext>
            </c:extLst>
          </c:dPt>
          <c:dPt>
            <c:idx val="36"/>
            <c:bubble3D val="0"/>
            <c:spPr>
              <a:solidFill>
                <a:schemeClr val="accent1"/>
              </a:solidFill>
              <a:ln>
                <a:noFill/>
              </a:ln>
              <a:effectLst/>
            </c:spPr>
            <c:extLst>
              <c:ext xmlns:c16="http://schemas.microsoft.com/office/drawing/2014/chart" uri="{C3380CC4-5D6E-409C-BE32-E72D297353CC}">
                <c16:uniqueId val="{00000047-27C7-499B-9454-878B328FB2E1}"/>
              </c:ext>
            </c:extLst>
          </c:dPt>
          <c:dPt>
            <c:idx val="37"/>
            <c:bubble3D val="0"/>
            <c:spPr>
              <a:solidFill>
                <a:schemeClr val="accent1"/>
              </a:solidFill>
              <a:ln>
                <a:noFill/>
              </a:ln>
              <a:effectLst/>
            </c:spPr>
            <c:extLst>
              <c:ext xmlns:c16="http://schemas.microsoft.com/office/drawing/2014/chart" uri="{C3380CC4-5D6E-409C-BE32-E72D297353CC}">
                <c16:uniqueId val="{00000049-27C7-499B-9454-878B328FB2E1}"/>
              </c:ext>
            </c:extLst>
          </c:dPt>
          <c:dPt>
            <c:idx val="38"/>
            <c:bubble3D val="0"/>
            <c:spPr>
              <a:solidFill>
                <a:schemeClr val="accent1"/>
              </a:solidFill>
              <a:ln>
                <a:noFill/>
              </a:ln>
              <a:effectLst/>
            </c:spPr>
            <c:extLst>
              <c:ext xmlns:c16="http://schemas.microsoft.com/office/drawing/2014/chart" uri="{C3380CC4-5D6E-409C-BE32-E72D297353CC}">
                <c16:uniqueId val="{0000004B-27C7-499B-9454-878B328FB2E1}"/>
              </c:ext>
            </c:extLst>
          </c:dPt>
          <c:dPt>
            <c:idx val="39"/>
            <c:bubble3D val="0"/>
            <c:spPr>
              <a:solidFill>
                <a:schemeClr val="accent1"/>
              </a:solidFill>
              <a:ln>
                <a:noFill/>
              </a:ln>
              <a:effectLst/>
            </c:spPr>
            <c:extLst>
              <c:ext xmlns:c16="http://schemas.microsoft.com/office/drawing/2014/chart" uri="{C3380CC4-5D6E-409C-BE32-E72D297353CC}">
                <c16:uniqueId val="{0000004D-27C7-499B-9454-878B328FB2E1}"/>
              </c:ext>
            </c:extLst>
          </c:dPt>
          <c:dPt>
            <c:idx val="40"/>
            <c:bubble3D val="0"/>
            <c:spPr>
              <a:solidFill>
                <a:schemeClr val="accent1"/>
              </a:solidFill>
              <a:ln>
                <a:noFill/>
              </a:ln>
              <a:effectLst/>
            </c:spPr>
            <c:extLst>
              <c:ext xmlns:c16="http://schemas.microsoft.com/office/drawing/2014/chart" uri="{C3380CC4-5D6E-409C-BE32-E72D297353CC}">
                <c16:uniqueId val="{0000004F-27C7-499B-9454-878B328FB2E1}"/>
              </c:ext>
            </c:extLst>
          </c:dPt>
          <c:dPt>
            <c:idx val="41"/>
            <c:bubble3D val="0"/>
            <c:spPr>
              <a:solidFill>
                <a:schemeClr val="accent1"/>
              </a:solidFill>
              <a:ln>
                <a:noFill/>
              </a:ln>
              <a:effectLst/>
            </c:spPr>
            <c:extLst>
              <c:ext xmlns:c16="http://schemas.microsoft.com/office/drawing/2014/chart" uri="{C3380CC4-5D6E-409C-BE32-E72D297353CC}">
                <c16:uniqueId val="{00000051-27C7-499B-9454-878B328FB2E1}"/>
              </c:ext>
            </c:extLst>
          </c:dPt>
          <c:dPt>
            <c:idx val="42"/>
            <c:bubble3D val="0"/>
            <c:spPr>
              <a:solidFill>
                <a:schemeClr val="accent1"/>
              </a:solidFill>
              <a:ln>
                <a:noFill/>
              </a:ln>
              <a:effectLst/>
            </c:spPr>
            <c:extLst>
              <c:ext xmlns:c16="http://schemas.microsoft.com/office/drawing/2014/chart" uri="{C3380CC4-5D6E-409C-BE32-E72D297353CC}">
                <c16:uniqueId val="{00000053-27C7-499B-9454-878B328FB2E1}"/>
              </c:ext>
            </c:extLst>
          </c:dPt>
          <c:dPt>
            <c:idx val="43"/>
            <c:bubble3D val="0"/>
            <c:spPr>
              <a:solidFill>
                <a:schemeClr val="accent1"/>
              </a:solidFill>
              <a:ln>
                <a:noFill/>
              </a:ln>
              <a:effectLst/>
            </c:spPr>
            <c:extLst>
              <c:ext xmlns:c16="http://schemas.microsoft.com/office/drawing/2014/chart" uri="{C3380CC4-5D6E-409C-BE32-E72D297353CC}">
                <c16:uniqueId val="{00000055-27C7-499B-9454-878B328FB2E1}"/>
              </c:ext>
            </c:extLst>
          </c:dPt>
          <c:dPt>
            <c:idx val="44"/>
            <c:bubble3D val="0"/>
            <c:spPr>
              <a:solidFill>
                <a:schemeClr val="accent1"/>
              </a:solidFill>
              <a:ln>
                <a:noFill/>
              </a:ln>
              <a:effectLst/>
            </c:spPr>
            <c:extLst>
              <c:ext xmlns:c16="http://schemas.microsoft.com/office/drawing/2014/chart" uri="{C3380CC4-5D6E-409C-BE32-E72D297353CC}">
                <c16:uniqueId val="{00000057-27C7-499B-9454-878B328FB2E1}"/>
              </c:ext>
            </c:extLst>
          </c:dPt>
          <c:dPt>
            <c:idx val="45"/>
            <c:bubble3D val="0"/>
            <c:spPr>
              <a:solidFill>
                <a:schemeClr val="accent1"/>
              </a:solidFill>
              <a:ln>
                <a:noFill/>
              </a:ln>
              <a:effectLst/>
            </c:spPr>
            <c:extLst>
              <c:ext xmlns:c16="http://schemas.microsoft.com/office/drawing/2014/chart" uri="{C3380CC4-5D6E-409C-BE32-E72D297353CC}">
                <c16:uniqueId val="{00000059-27C7-499B-9454-878B328FB2E1}"/>
              </c:ext>
            </c:extLst>
          </c:dPt>
          <c:dPt>
            <c:idx val="46"/>
            <c:bubble3D val="0"/>
            <c:spPr>
              <a:solidFill>
                <a:schemeClr val="accent1"/>
              </a:solidFill>
              <a:ln>
                <a:noFill/>
              </a:ln>
              <a:effectLst/>
            </c:spPr>
            <c:extLst>
              <c:ext xmlns:c16="http://schemas.microsoft.com/office/drawing/2014/chart" uri="{C3380CC4-5D6E-409C-BE32-E72D297353CC}">
                <c16:uniqueId val="{0000005B-27C7-499B-9454-878B328FB2E1}"/>
              </c:ext>
            </c:extLst>
          </c:dPt>
          <c:dPt>
            <c:idx val="47"/>
            <c:bubble3D val="0"/>
            <c:spPr>
              <a:solidFill>
                <a:schemeClr val="accent1"/>
              </a:solidFill>
              <a:ln>
                <a:noFill/>
              </a:ln>
              <a:effectLst/>
            </c:spPr>
            <c:extLst>
              <c:ext xmlns:c16="http://schemas.microsoft.com/office/drawing/2014/chart" uri="{C3380CC4-5D6E-409C-BE32-E72D297353CC}">
                <c16:uniqueId val="{0000005D-27C7-499B-9454-878B328FB2E1}"/>
              </c:ext>
            </c:extLst>
          </c:dPt>
          <c:dPt>
            <c:idx val="48"/>
            <c:bubble3D val="0"/>
            <c:spPr>
              <a:solidFill>
                <a:schemeClr val="accent1"/>
              </a:solidFill>
              <a:ln>
                <a:noFill/>
              </a:ln>
              <a:effectLst/>
            </c:spPr>
            <c:extLst>
              <c:ext xmlns:c16="http://schemas.microsoft.com/office/drawing/2014/chart" uri="{C3380CC4-5D6E-409C-BE32-E72D297353CC}">
                <c16:uniqueId val="{0000005F-27C7-499B-9454-878B328FB2E1}"/>
              </c:ext>
            </c:extLst>
          </c:dPt>
          <c:dPt>
            <c:idx val="49"/>
            <c:bubble3D val="0"/>
            <c:spPr>
              <a:solidFill>
                <a:schemeClr val="accent1"/>
              </a:solidFill>
              <a:ln>
                <a:noFill/>
              </a:ln>
              <a:effectLst/>
            </c:spPr>
            <c:extLst>
              <c:ext xmlns:c16="http://schemas.microsoft.com/office/drawing/2014/chart" uri="{C3380CC4-5D6E-409C-BE32-E72D297353CC}">
                <c16:uniqueId val="{00000061-27C7-499B-9454-878B328FB2E1}"/>
              </c:ext>
            </c:extLst>
          </c:dPt>
          <c:dPt>
            <c:idx val="50"/>
            <c:bubble3D val="0"/>
            <c:spPr>
              <a:solidFill>
                <a:schemeClr val="accent1"/>
              </a:solidFill>
              <a:ln>
                <a:noFill/>
              </a:ln>
              <a:effectLst/>
            </c:spPr>
            <c:extLst>
              <c:ext xmlns:c16="http://schemas.microsoft.com/office/drawing/2014/chart" uri="{C3380CC4-5D6E-409C-BE32-E72D297353CC}">
                <c16:uniqueId val="{00000063-27C7-499B-9454-878B328FB2E1}"/>
              </c:ext>
            </c:extLst>
          </c:dPt>
          <c:dPt>
            <c:idx val="51"/>
            <c:bubble3D val="0"/>
            <c:spPr>
              <a:solidFill>
                <a:schemeClr val="accent1"/>
              </a:solidFill>
              <a:ln>
                <a:noFill/>
              </a:ln>
              <a:effectLst/>
            </c:spPr>
            <c:extLst>
              <c:ext xmlns:c16="http://schemas.microsoft.com/office/drawing/2014/chart" uri="{C3380CC4-5D6E-409C-BE32-E72D297353CC}">
                <c16:uniqueId val="{00000065-27C7-499B-9454-878B328FB2E1}"/>
              </c:ext>
            </c:extLst>
          </c:dPt>
          <c:dPt>
            <c:idx val="52"/>
            <c:bubble3D val="0"/>
            <c:spPr>
              <a:solidFill>
                <a:schemeClr val="accent1"/>
              </a:solidFill>
              <a:ln>
                <a:noFill/>
              </a:ln>
              <a:effectLst/>
            </c:spPr>
            <c:extLst>
              <c:ext xmlns:c16="http://schemas.microsoft.com/office/drawing/2014/chart" uri="{C3380CC4-5D6E-409C-BE32-E72D297353CC}">
                <c16:uniqueId val="{00000067-27C7-499B-9454-878B328FB2E1}"/>
              </c:ext>
            </c:extLst>
          </c:dPt>
          <c:dPt>
            <c:idx val="53"/>
            <c:bubble3D val="0"/>
            <c:spPr>
              <a:solidFill>
                <a:schemeClr val="accent1"/>
              </a:solidFill>
              <a:ln>
                <a:noFill/>
              </a:ln>
              <a:effectLst/>
            </c:spPr>
            <c:extLst>
              <c:ext xmlns:c16="http://schemas.microsoft.com/office/drawing/2014/chart" uri="{C3380CC4-5D6E-409C-BE32-E72D297353CC}">
                <c16:uniqueId val="{00000069-27C7-499B-9454-878B328FB2E1}"/>
              </c:ext>
            </c:extLst>
          </c:dPt>
          <c:dPt>
            <c:idx val="54"/>
            <c:bubble3D val="0"/>
            <c:spPr>
              <a:solidFill>
                <a:schemeClr val="accent1"/>
              </a:solidFill>
              <a:ln>
                <a:noFill/>
              </a:ln>
              <a:effectLst/>
            </c:spPr>
            <c:extLst>
              <c:ext xmlns:c16="http://schemas.microsoft.com/office/drawing/2014/chart" uri="{C3380CC4-5D6E-409C-BE32-E72D297353CC}">
                <c16:uniqueId val="{0000006B-27C7-499B-9454-878B328FB2E1}"/>
              </c:ext>
            </c:extLst>
          </c:dPt>
          <c:dPt>
            <c:idx val="55"/>
            <c:bubble3D val="0"/>
            <c:spPr>
              <a:solidFill>
                <a:schemeClr val="accent1"/>
              </a:solidFill>
              <a:ln>
                <a:noFill/>
              </a:ln>
              <a:effectLst/>
            </c:spPr>
            <c:extLst>
              <c:ext xmlns:c16="http://schemas.microsoft.com/office/drawing/2014/chart" uri="{C3380CC4-5D6E-409C-BE32-E72D297353CC}">
                <c16:uniqueId val="{0000006D-27C7-499B-9454-878B328FB2E1}"/>
              </c:ext>
            </c:extLst>
          </c:dPt>
          <c:dPt>
            <c:idx val="56"/>
            <c:bubble3D val="0"/>
            <c:spPr>
              <a:solidFill>
                <a:schemeClr val="accent1"/>
              </a:solidFill>
              <a:ln>
                <a:noFill/>
              </a:ln>
              <a:effectLst/>
            </c:spPr>
            <c:extLst>
              <c:ext xmlns:c16="http://schemas.microsoft.com/office/drawing/2014/chart" uri="{C3380CC4-5D6E-409C-BE32-E72D297353CC}">
                <c16:uniqueId val="{0000006F-27C7-499B-9454-878B328FB2E1}"/>
              </c:ext>
            </c:extLst>
          </c:dPt>
          <c:dPt>
            <c:idx val="57"/>
            <c:bubble3D val="0"/>
            <c:spPr>
              <a:solidFill>
                <a:schemeClr val="accent1"/>
              </a:solidFill>
              <a:ln>
                <a:noFill/>
              </a:ln>
              <a:effectLst/>
            </c:spPr>
            <c:extLst>
              <c:ext xmlns:c16="http://schemas.microsoft.com/office/drawing/2014/chart" uri="{C3380CC4-5D6E-409C-BE32-E72D297353CC}">
                <c16:uniqueId val="{00000071-27C7-499B-9454-878B328FB2E1}"/>
              </c:ext>
            </c:extLst>
          </c:dPt>
          <c:dPt>
            <c:idx val="58"/>
            <c:bubble3D val="0"/>
            <c:spPr>
              <a:solidFill>
                <a:schemeClr val="accent1"/>
              </a:solidFill>
              <a:ln>
                <a:noFill/>
              </a:ln>
              <a:effectLst/>
            </c:spPr>
            <c:extLst>
              <c:ext xmlns:c16="http://schemas.microsoft.com/office/drawing/2014/chart" uri="{C3380CC4-5D6E-409C-BE32-E72D297353CC}">
                <c16:uniqueId val="{00000073-27C7-499B-9454-878B328FB2E1}"/>
              </c:ext>
            </c:extLst>
          </c:dPt>
          <c:dPt>
            <c:idx val="59"/>
            <c:bubble3D val="0"/>
            <c:spPr>
              <a:solidFill>
                <a:schemeClr val="accent1"/>
              </a:solidFill>
              <a:ln>
                <a:noFill/>
              </a:ln>
              <a:effectLst/>
            </c:spPr>
            <c:extLst>
              <c:ext xmlns:c16="http://schemas.microsoft.com/office/drawing/2014/chart" uri="{C3380CC4-5D6E-409C-BE32-E72D297353CC}">
                <c16:uniqueId val="{00000075-27C7-499B-9454-878B328FB2E1}"/>
              </c:ext>
            </c:extLst>
          </c:dPt>
          <c:dPt>
            <c:idx val="60"/>
            <c:bubble3D val="0"/>
            <c:spPr>
              <a:solidFill>
                <a:schemeClr val="accent1"/>
              </a:solidFill>
              <a:ln>
                <a:noFill/>
              </a:ln>
              <a:effectLst/>
            </c:spPr>
            <c:extLst>
              <c:ext xmlns:c16="http://schemas.microsoft.com/office/drawing/2014/chart" uri="{C3380CC4-5D6E-409C-BE32-E72D297353CC}">
                <c16:uniqueId val="{00000077-27C7-499B-9454-878B328FB2E1}"/>
              </c:ext>
            </c:extLst>
          </c:dPt>
          <c:dPt>
            <c:idx val="61"/>
            <c:bubble3D val="0"/>
            <c:spPr>
              <a:solidFill>
                <a:schemeClr val="accent1"/>
              </a:solidFill>
              <a:ln>
                <a:noFill/>
              </a:ln>
              <a:effectLst/>
            </c:spPr>
            <c:extLst>
              <c:ext xmlns:c16="http://schemas.microsoft.com/office/drawing/2014/chart" uri="{C3380CC4-5D6E-409C-BE32-E72D297353CC}">
                <c16:uniqueId val="{00000079-27C7-499B-9454-878B328FB2E1}"/>
              </c:ext>
            </c:extLst>
          </c:dPt>
          <c:dPt>
            <c:idx val="62"/>
            <c:bubble3D val="0"/>
            <c:spPr>
              <a:solidFill>
                <a:schemeClr val="accent1"/>
              </a:solidFill>
              <a:ln>
                <a:noFill/>
              </a:ln>
              <a:effectLst/>
            </c:spPr>
            <c:extLst>
              <c:ext xmlns:c16="http://schemas.microsoft.com/office/drawing/2014/chart" uri="{C3380CC4-5D6E-409C-BE32-E72D297353CC}">
                <c16:uniqueId val="{0000007B-27C7-499B-9454-878B328FB2E1}"/>
              </c:ext>
            </c:extLst>
          </c:dPt>
          <c:dPt>
            <c:idx val="63"/>
            <c:bubble3D val="0"/>
            <c:spPr>
              <a:solidFill>
                <a:schemeClr val="accent1"/>
              </a:solidFill>
              <a:ln>
                <a:noFill/>
              </a:ln>
              <a:effectLst/>
            </c:spPr>
            <c:extLst>
              <c:ext xmlns:c16="http://schemas.microsoft.com/office/drawing/2014/chart" uri="{C3380CC4-5D6E-409C-BE32-E72D297353CC}">
                <c16:uniqueId val="{0000007D-27C7-499B-9454-878B328FB2E1}"/>
              </c:ext>
            </c:extLst>
          </c:dPt>
          <c:dPt>
            <c:idx val="64"/>
            <c:bubble3D val="0"/>
            <c:spPr>
              <a:solidFill>
                <a:schemeClr val="accent1"/>
              </a:solidFill>
              <a:ln>
                <a:noFill/>
              </a:ln>
              <a:effectLst/>
            </c:spPr>
            <c:extLst>
              <c:ext xmlns:c16="http://schemas.microsoft.com/office/drawing/2014/chart" uri="{C3380CC4-5D6E-409C-BE32-E72D297353CC}">
                <c16:uniqueId val="{0000007F-27C7-499B-9454-878B328FB2E1}"/>
              </c:ext>
            </c:extLst>
          </c:dPt>
          <c:dPt>
            <c:idx val="65"/>
            <c:bubble3D val="0"/>
            <c:spPr>
              <a:solidFill>
                <a:schemeClr val="accent1"/>
              </a:solidFill>
              <a:ln>
                <a:noFill/>
              </a:ln>
              <a:effectLst/>
            </c:spPr>
            <c:extLst>
              <c:ext xmlns:c16="http://schemas.microsoft.com/office/drawing/2014/chart" uri="{C3380CC4-5D6E-409C-BE32-E72D297353CC}">
                <c16:uniqueId val="{00000081-27C7-499B-9454-878B328FB2E1}"/>
              </c:ext>
            </c:extLst>
          </c:dPt>
          <c:dPt>
            <c:idx val="66"/>
            <c:bubble3D val="0"/>
            <c:spPr>
              <a:solidFill>
                <a:schemeClr val="accent1"/>
              </a:solidFill>
              <a:ln>
                <a:noFill/>
              </a:ln>
              <a:effectLst/>
            </c:spPr>
            <c:extLst>
              <c:ext xmlns:c16="http://schemas.microsoft.com/office/drawing/2014/chart" uri="{C3380CC4-5D6E-409C-BE32-E72D297353CC}">
                <c16:uniqueId val="{00000083-27C7-499B-9454-878B328FB2E1}"/>
              </c:ext>
            </c:extLst>
          </c:dPt>
          <c:dPt>
            <c:idx val="67"/>
            <c:bubble3D val="0"/>
            <c:spPr>
              <a:solidFill>
                <a:schemeClr val="accent1"/>
              </a:solidFill>
              <a:ln>
                <a:noFill/>
              </a:ln>
              <a:effectLst/>
            </c:spPr>
            <c:extLst>
              <c:ext xmlns:c16="http://schemas.microsoft.com/office/drawing/2014/chart" uri="{C3380CC4-5D6E-409C-BE32-E72D297353CC}">
                <c16:uniqueId val="{00000085-27C7-499B-9454-878B328FB2E1}"/>
              </c:ext>
            </c:extLst>
          </c:dPt>
          <c:dPt>
            <c:idx val="68"/>
            <c:bubble3D val="0"/>
            <c:spPr>
              <a:solidFill>
                <a:schemeClr val="accent1"/>
              </a:solidFill>
              <a:ln>
                <a:noFill/>
              </a:ln>
              <a:effectLst/>
            </c:spPr>
            <c:extLst>
              <c:ext xmlns:c16="http://schemas.microsoft.com/office/drawing/2014/chart" uri="{C3380CC4-5D6E-409C-BE32-E72D297353CC}">
                <c16:uniqueId val="{00000087-27C7-499B-9454-878B328FB2E1}"/>
              </c:ext>
            </c:extLst>
          </c:dPt>
          <c:dPt>
            <c:idx val="69"/>
            <c:bubble3D val="0"/>
            <c:spPr>
              <a:solidFill>
                <a:schemeClr val="accent1"/>
              </a:solidFill>
              <a:ln>
                <a:noFill/>
              </a:ln>
              <a:effectLst/>
            </c:spPr>
            <c:extLst>
              <c:ext xmlns:c16="http://schemas.microsoft.com/office/drawing/2014/chart" uri="{C3380CC4-5D6E-409C-BE32-E72D297353CC}">
                <c16:uniqueId val="{00000089-27C7-499B-9454-878B328FB2E1}"/>
              </c:ext>
            </c:extLst>
          </c:dPt>
          <c:dPt>
            <c:idx val="70"/>
            <c:bubble3D val="0"/>
            <c:spPr>
              <a:solidFill>
                <a:schemeClr val="accent1"/>
              </a:solidFill>
              <a:ln>
                <a:noFill/>
              </a:ln>
              <a:effectLst/>
            </c:spPr>
            <c:extLst>
              <c:ext xmlns:c16="http://schemas.microsoft.com/office/drawing/2014/chart" uri="{C3380CC4-5D6E-409C-BE32-E72D297353CC}">
                <c16:uniqueId val="{0000008B-27C7-499B-9454-878B328FB2E1}"/>
              </c:ext>
            </c:extLst>
          </c:dPt>
          <c:dPt>
            <c:idx val="71"/>
            <c:bubble3D val="0"/>
            <c:spPr>
              <a:solidFill>
                <a:schemeClr val="accent1"/>
              </a:solidFill>
              <a:ln>
                <a:noFill/>
              </a:ln>
              <a:effectLst/>
            </c:spPr>
            <c:extLst>
              <c:ext xmlns:c16="http://schemas.microsoft.com/office/drawing/2014/chart" uri="{C3380CC4-5D6E-409C-BE32-E72D297353CC}">
                <c16:uniqueId val="{0000008D-27C7-499B-9454-878B328FB2E1}"/>
              </c:ext>
            </c:extLst>
          </c:dPt>
          <c:dPt>
            <c:idx val="72"/>
            <c:bubble3D val="0"/>
            <c:spPr>
              <a:solidFill>
                <a:schemeClr val="accent1"/>
              </a:solidFill>
              <a:ln>
                <a:noFill/>
              </a:ln>
              <a:effectLst/>
            </c:spPr>
            <c:extLst>
              <c:ext xmlns:c16="http://schemas.microsoft.com/office/drawing/2014/chart" uri="{C3380CC4-5D6E-409C-BE32-E72D297353CC}">
                <c16:uniqueId val="{0000008F-27C7-499B-9454-878B328FB2E1}"/>
              </c:ext>
            </c:extLst>
          </c:dPt>
          <c:dPt>
            <c:idx val="73"/>
            <c:bubble3D val="0"/>
            <c:spPr>
              <a:solidFill>
                <a:schemeClr val="accent1"/>
              </a:solidFill>
              <a:ln>
                <a:noFill/>
              </a:ln>
              <a:effectLst/>
            </c:spPr>
            <c:extLst>
              <c:ext xmlns:c16="http://schemas.microsoft.com/office/drawing/2014/chart" uri="{C3380CC4-5D6E-409C-BE32-E72D297353CC}">
                <c16:uniqueId val="{00000091-27C7-499B-9454-878B328FB2E1}"/>
              </c:ext>
            </c:extLst>
          </c:dPt>
          <c:dPt>
            <c:idx val="74"/>
            <c:bubble3D val="0"/>
            <c:spPr>
              <a:solidFill>
                <a:schemeClr val="accent1"/>
              </a:solidFill>
              <a:ln>
                <a:noFill/>
              </a:ln>
              <a:effectLst/>
            </c:spPr>
            <c:extLst>
              <c:ext xmlns:c16="http://schemas.microsoft.com/office/drawing/2014/chart" uri="{C3380CC4-5D6E-409C-BE32-E72D297353CC}">
                <c16:uniqueId val="{00000093-27C7-499B-9454-878B328FB2E1}"/>
              </c:ext>
            </c:extLst>
          </c:dPt>
          <c:dPt>
            <c:idx val="75"/>
            <c:bubble3D val="0"/>
            <c:spPr>
              <a:solidFill>
                <a:schemeClr val="accent1"/>
              </a:solidFill>
              <a:ln>
                <a:noFill/>
              </a:ln>
              <a:effectLst/>
            </c:spPr>
            <c:extLst>
              <c:ext xmlns:c16="http://schemas.microsoft.com/office/drawing/2014/chart" uri="{C3380CC4-5D6E-409C-BE32-E72D297353CC}">
                <c16:uniqueId val="{00000095-27C7-499B-9454-878B328FB2E1}"/>
              </c:ext>
            </c:extLst>
          </c:dPt>
          <c:dPt>
            <c:idx val="76"/>
            <c:bubble3D val="0"/>
            <c:spPr>
              <a:solidFill>
                <a:schemeClr val="accent1"/>
              </a:solidFill>
              <a:ln>
                <a:noFill/>
              </a:ln>
              <a:effectLst/>
            </c:spPr>
            <c:extLst>
              <c:ext xmlns:c16="http://schemas.microsoft.com/office/drawing/2014/chart" uri="{C3380CC4-5D6E-409C-BE32-E72D297353CC}">
                <c16:uniqueId val="{00000097-27C7-499B-9454-878B328FB2E1}"/>
              </c:ext>
            </c:extLst>
          </c:dPt>
          <c:dPt>
            <c:idx val="77"/>
            <c:bubble3D val="0"/>
            <c:spPr>
              <a:solidFill>
                <a:schemeClr val="accent1"/>
              </a:solidFill>
              <a:ln>
                <a:noFill/>
              </a:ln>
              <a:effectLst/>
            </c:spPr>
            <c:extLst>
              <c:ext xmlns:c16="http://schemas.microsoft.com/office/drawing/2014/chart" uri="{C3380CC4-5D6E-409C-BE32-E72D297353CC}">
                <c16:uniqueId val="{00000099-27C7-499B-9454-878B328FB2E1}"/>
              </c:ext>
            </c:extLst>
          </c:dPt>
          <c:dPt>
            <c:idx val="78"/>
            <c:bubble3D val="0"/>
            <c:spPr>
              <a:solidFill>
                <a:schemeClr val="accent1"/>
              </a:solidFill>
              <a:ln>
                <a:noFill/>
              </a:ln>
              <a:effectLst/>
            </c:spPr>
            <c:extLst>
              <c:ext xmlns:c16="http://schemas.microsoft.com/office/drawing/2014/chart" uri="{C3380CC4-5D6E-409C-BE32-E72D297353CC}">
                <c16:uniqueId val="{0000009B-27C7-499B-9454-878B328FB2E1}"/>
              </c:ext>
            </c:extLst>
          </c:dPt>
          <c:dPt>
            <c:idx val="79"/>
            <c:bubble3D val="0"/>
            <c:spPr>
              <a:solidFill>
                <a:schemeClr val="accent1"/>
              </a:solidFill>
              <a:ln>
                <a:noFill/>
              </a:ln>
              <a:effectLst/>
            </c:spPr>
            <c:extLst>
              <c:ext xmlns:c16="http://schemas.microsoft.com/office/drawing/2014/chart" uri="{C3380CC4-5D6E-409C-BE32-E72D297353CC}">
                <c16:uniqueId val="{0000009D-27C7-499B-9454-878B328FB2E1}"/>
              </c:ext>
            </c:extLst>
          </c:dPt>
          <c:dPt>
            <c:idx val="80"/>
            <c:bubble3D val="0"/>
            <c:spPr>
              <a:solidFill>
                <a:schemeClr val="accent1"/>
              </a:solidFill>
              <a:ln>
                <a:noFill/>
              </a:ln>
              <a:effectLst/>
            </c:spPr>
            <c:extLst>
              <c:ext xmlns:c16="http://schemas.microsoft.com/office/drawing/2014/chart" uri="{C3380CC4-5D6E-409C-BE32-E72D297353CC}">
                <c16:uniqueId val="{0000009F-27C7-499B-9454-878B328FB2E1}"/>
              </c:ext>
            </c:extLst>
          </c:dPt>
          <c:dPt>
            <c:idx val="81"/>
            <c:bubble3D val="0"/>
            <c:spPr>
              <a:solidFill>
                <a:schemeClr val="accent1"/>
              </a:solidFill>
              <a:ln>
                <a:noFill/>
              </a:ln>
              <a:effectLst/>
            </c:spPr>
            <c:extLst>
              <c:ext xmlns:c16="http://schemas.microsoft.com/office/drawing/2014/chart" uri="{C3380CC4-5D6E-409C-BE32-E72D297353CC}">
                <c16:uniqueId val="{000000A1-27C7-499B-9454-878B328FB2E1}"/>
              </c:ext>
            </c:extLst>
          </c:dPt>
          <c:dPt>
            <c:idx val="82"/>
            <c:bubble3D val="0"/>
            <c:spPr>
              <a:solidFill>
                <a:schemeClr val="accent1"/>
              </a:solidFill>
              <a:ln>
                <a:noFill/>
              </a:ln>
              <a:effectLst/>
            </c:spPr>
            <c:extLst>
              <c:ext xmlns:c16="http://schemas.microsoft.com/office/drawing/2014/chart" uri="{C3380CC4-5D6E-409C-BE32-E72D297353CC}">
                <c16:uniqueId val="{000000A3-27C7-499B-9454-878B328FB2E1}"/>
              </c:ext>
            </c:extLst>
          </c:dPt>
          <c:dPt>
            <c:idx val="83"/>
            <c:bubble3D val="0"/>
            <c:spPr>
              <a:solidFill>
                <a:schemeClr val="accent1"/>
              </a:solidFill>
              <a:ln>
                <a:noFill/>
              </a:ln>
              <a:effectLst/>
            </c:spPr>
            <c:extLst>
              <c:ext xmlns:c16="http://schemas.microsoft.com/office/drawing/2014/chart" uri="{C3380CC4-5D6E-409C-BE32-E72D297353CC}">
                <c16:uniqueId val="{000000A5-27C7-499B-9454-878B328FB2E1}"/>
              </c:ext>
            </c:extLst>
          </c:dPt>
          <c:dLbls>
            <c:dLbl>
              <c:idx val="2"/>
              <c:layout>
                <c:manualLayout>
                  <c:x val="0"/>
                  <c:y val="-0.212962962962962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C7-499B-9454-878B328FB2E1}"/>
                </c:ext>
              </c:extLst>
            </c:dLbl>
            <c:dLbl>
              <c:idx val="8"/>
              <c:layout>
                <c:manualLayout>
                  <c:x val="-1.6410257101705909E-2"/>
                  <c:y val="-0.175925925925926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C7-499B-9454-878B328FB2E1}"/>
                </c:ext>
              </c:extLst>
            </c:dLbl>
            <c:dLbl>
              <c:idx val="9"/>
              <c:layout>
                <c:manualLayout>
                  <c:x val="-2.5685619811365766E-2"/>
                  <c:y val="-0.226851851851851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C7-499B-9454-878B328FB2E1}"/>
                </c:ext>
              </c:extLst>
            </c:dLbl>
            <c:dLbl>
              <c:idx val="12"/>
              <c:layout>
                <c:manualLayout>
                  <c:x val="-7.8483838312506469E-3"/>
                  <c:y val="-0.24537037037037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7C7-499B-9454-878B328FB2E1}"/>
                </c:ext>
              </c:extLst>
            </c:dLbl>
            <c:dLbl>
              <c:idx val="15"/>
              <c:layout>
                <c:manualLayout>
                  <c:x val="1.0702341588069063E-2"/>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7C7-499B-9454-878B328FB2E1}"/>
                </c:ext>
              </c:extLst>
            </c:dLbl>
            <c:dLbl>
              <c:idx val="29"/>
              <c:layout>
                <c:manualLayout>
                  <c:x val="-2.4972130372161148E-2"/>
                  <c:y val="-0.226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7C7-499B-9454-878B328FB2E1}"/>
                </c:ext>
              </c:extLst>
            </c:dLbl>
            <c:dLbl>
              <c:idx val="37"/>
              <c:layout>
                <c:manualLayout>
                  <c:x val="-1.1415831027273667E-2"/>
                  <c:y val="-0.236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27C7-499B-9454-878B328FB2E1}"/>
                </c:ext>
              </c:extLst>
            </c:dLbl>
            <c:dLbl>
              <c:idx val="66"/>
              <c:layout>
                <c:manualLayout>
                  <c:x val="0"/>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3-27C7-499B-9454-878B328FB2E1}"/>
                </c:ext>
              </c:extLst>
            </c:dLbl>
            <c:dLbl>
              <c:idx val="73"/>
              <c:layout>
                <c:manualLayout>
                  <c:x val="-2.1404683176138128E-3"/>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27C7-499B-9454-878B328FB2E1}"/>
                </c:ext>
              </c:extLst>
            </c:dLbl>
            <c:dLbl>
              <c:idx val="81"/>
              <c:layout>
                <c:manualLayout>
                  <c:x val="-4.2809366352278347E-3"/>
                  <c:y val="-0.19907407407407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27C7-499B-9454-878B328FB2E1}"/>
                </c:ext>
              </c:extLst>
            </c:dLbl>
            <c:dLbl>
              <c:idx val="83"/>
              <c:layout>
                <c:manualLayout>
                  <c:x val="-1.4269788784092084E-3"/>
                  <c:y val="-0.21759259259259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27C7-499B-9454-878B328FB2E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 Dashboard'!$M$58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Dashboard'!$M$58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5-79D6-4321-9FA1-91340F3B5E25}"/>
            </c:ext>
          </c:extLst>
        </c:ser>
        <c:dLbls>
          <c:showLegendKey val="0"/>
          <c:showVal val="0"/>
          <c:showCatName val="0"/>
          <c:showSerName val="0"/>
          <c:showPercent val="0"/>
          <c:showBubbleSize val="0"/>
        </c:dLbls>
        <c:axId val="1557337631"/>
        <c:axId val="1557343391"/>
      </c:areaChart>
      <c:catAx>
        <c:axId val="155733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7343391"/>
        <c:crosses val="autoZero"/>
        <c:auto val="1"/>
        <c:lblAlgn val="ctr"/>
        <c:lblOffset val="100"/>
        <c:noMultiLvlLbl val="0"/>
      </c:catAx>
      <c:valAx>
        <c:axId val="15573433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73376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Dashboard!PivotTable1</c:name>
    <c:fmtId val="4"/>
  </c:pivotSource>
  <c:chart>
    <c:title>
      <c:tx>
        <c:strRef>
          <c:f>'Cu Dashboard'!$B$10</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2.4896265560165824E-2"/>
              <c:y val="-0.1031169313031116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2.0746887966804902E-2"/>
              <c:y val="-9.37426648210105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4.1493775933609957E-2"/>
              <c:y val="-7.18693763627747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Dashboard'!$B$10</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7BEB-4B0B-BB2D-440C183D8C61}"/>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7BEB-4B0B-BB2D-440C183D8C61}"/>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1-7BEB-4B0B-BB2D-440C183D8C61}"/>
              </c:ext>
            </c:extLst>
          </c:dPt>
          <c:dLbls>
            <c:dLbl>
              <c:idx val="0"/>
              <c:layout>
                <c:manualLayout>
                  <c:x val="4.1493775933609957E-2"/>
                  <c:y val="-7.1869376362774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EB-4B0B-BB2D-440C183D8C61}"/>
                </c:ext>
              </c:extLst>
            </c:dLbl>
            <c:dLbl>
              <c:idx val="1"/>
              <c:layout>
                <c:manualLayout>
                  <c:x val="2.0746887966804902E-2"/>
                  <c:y val="-9.37426648210105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EB-4B0B-BB2D-440C183D8C61}"/>
                </c:ext>
              </c:extLst>
            </c:dLbl>
            <c:dLbl>
              <c:idx val="2"/>
              <c:layout>
                <c:manualLayout>
                  <c:x val="2.4896265560165824E-2"/>
                  <c:y val="-0.103116931303111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EB-4B0B-BB2D-440C183D8C6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Dashboard'!$B$10</c:f>
              <c:strCache>
                <c:ptCount val="3"/>
                <c:pt idx="0">
                  <c:v>Adrien Martin</c:v>
                </c:pt>
                <c:pt idx="1">
                  <c:v>Albain Forestier</c:v>
                </c:pt>
                <c:pt idx="2">
                  <c:v>Roch Cousineau</c:v>
                </c:pt>
              </c:strCache>
            </c:strRef>
          </c:cat>
          <c:val>
            <c:numRef>
              <c:f>'Cu Dashboard'!$B$10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BEB-4B0B-BB2D-440C183D8C61}"/>
            </c:ext>
          </c:extLst>
        </c:ser>
        <c:dLbls>
          <c:showLegendKey val="0"/>
          <c:showVal val="0"/>
          <c:showCatName val="0"/>
          <c:showSerName val="0"/>
          <c:showPercent val="0"/>
          <c:showBubbleSize val="0"/>
        </c:dLbls>
        <c:gapWidth val="150"/>
        <c:shape val="box"/>
        <c:axId val="1677752415"/>
        <c:axId val="1677748095"/>
        <c:axId val="0"/>
      </c:bar3DChart>
      <c:catAx>
        <c:axId val="16777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7748095"/>
        <c:crosses val="autoZero"/>
        <c:auto val="1"/>
        <c:lblAlgn val="ctr"/>
        <c:lblOffset val="100"/>
        <c:noMultiLvlLbl val="0"/>
      </c:catAx>
      <c:valAx>
        <c:axId val="1677748095"/>
        <c:scaling>
          <c:orientation val="minMax"/>
        </c:scaling>
        <c:delete val="1"/>
        <c:axPos val="l"/>
        <c:numFmt formatCode="0.0" sourceLinked="1"/>
        <c:majorTickMark val="none"/>
        <c:minorTickMark val="none"/>
        <c:tickLblPos val="nextTo"/>
        <c:crossAx val="16777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Finance!$BO$39</c:f>
              <c:strCache>
                <c:ptCount val="1"/>
                <c:pt idx="0">
                  <c:v>Sales Value</c:v>
                </c:pt>
              </c:strCache>
            </c:strRef>
          </c:tx>
          <c:spPr>
            <a:ln w="28575" cap="rnd">
              <a:solidFill>
                <a:schemeClr val="accent1"/>
              </a:solidFill>
              <a:round/>
            </a:ln>
            <a:effectLst/>
          </c:spPr>
          <c:marker>
            <c:symbol val="none"/>
          </c:marker>
          <c: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val>
          <c:smooth val="0"/>
          <c:extLst>
            <c:ext xmlns:c16="http://schemas.microsoft.com/office/drawing/2014/chart" uri="{C3380CC4-5D6E-409C-BE32-E72D297353CC}">
              <c16:uniqueId val="{00000000-F998-4D85-9E2A-3CE857A6CA7E}"/>
            </c:ext>
          </c:extLst>
        </c:ser>
        <c:ser>
          <c:idx val="1"/>
          <c:order val="1"/>
          <c:tx>
            <c:strRef>
              <c:f>Finance!$BP$39</c:f>
              <c:strCache>
                <c:ptCount val="1"/>
                <c:pt idx="0">
                  <c:v>Average Price</c:v>
                </c:pt>
              </c:strCache>
            </c:strRef>
          </c:tx>
          <c:spPr>
            <a:ln w="28575" cap="rnd">
              <a:solidFill>
                <a:schemeClr val="accent2"/>
              </a:solidFill>
              <a:round/>
            </a:ln>
            <a:effectLst/>
          </c:spPr>
          <c:marker>
            <c:symbol val="none"/>
          </c:marker>
          <c: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val>
          <c:smooth val="0"/>
          <c:extLst>
            <c:ext xmlns:c16="http://schemas.microsoft.com/office/drawing/2014/chart" uri="{C3380CC4-5D6E-409C-BE32-E72D297353CC}">
              <c16:uniqueId val="{00000001-F998-4D85-9E2A-3CE857A6CA7E}"/>
            </c:ext>
          </c:extLst>
        </c:ser>
        <c:dLbls>
          <c:showLegendKey val="0"/>
          <c:showVal val="0"/>
          <c:showCatName val="0"/>
          <c:showSerName val="0"/>
          <c:showPercent val="0"/>
          <c:showBubbleSize val="0"/>
        </c:dLbls>
        <c:smooth val="0"/>
        <c:axId val="1770923295"/>
        <c:axId val="1478283743"/>
      </c:lineChart>
      <c:catAx>
        <c:axId val="1770923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283743"/>
        <c:crosses val="autoZero"/>
        <c:auto val="1"/>
        <c:lblAlgn val="ctr"/>
        <c:lblOffset val="100"/>
        <c:noMultiLvlLbl val="0"/>
      </c:catAx>
      <c:valAx>
        <c:axId val="14782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2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1.xlsx]Finance!PivotTable1</c:name>
    <c:fmtId val="0"/>
  </c:pivotSource>
  <c:chart>
    <c:title>
      <c:tx>
        <c:strRef>
          <c:f>Finance!$I$12</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Finance!$I$12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5BDA-4978-800E-339B5A25A345}"/>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5BDA-4978-800E-339B5A25A345}"/>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5BDA-4978-800E-339B5A25A345}"/>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5BDA-4978-800E-339B5A25A345}"/>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5BDA-4978-800E-339B5A25A345}"/>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5BDA-4978-800E-339B5A25A345}"/>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5BDA-4978-800E-339B5A25A345}"/>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5BDA-4978-800E-339B5A25A345}"/>
              </c:ext>
            </c:extLst>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5BDA-4978-800E-339B5A25A345}"/>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5BDA-4978-800E-339B5A25A345}"/>
              </c:ext>
            </c:extLst>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5BDA-4978-800E-339B5A25A345}"/>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7-5BDA-4978-800E-339B5A25A345}"/>
              </c:ext>
            </c:extLst>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9-5BDA-4978-800E-339B5A25A345}"/>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B-5BDA-4978-800E-339B5A25A345}"/>
              </c:ext>
            </c:extLst>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D-5BDA-4978-800E-339B5A25A345}"/>
              </c:ext>
            </c:extLst>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F-5BDA-4978-800E-339B5A25A345}"/>
              </c:ext>
            </c:extLst>
          </c:dPt>
          <c:dPt>
            <c:idx val="2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1-5BDA-4978-800E-339B5A25A345}"/>
              </c:ext>
            </c:extLst>
          </c:dPt>
          <c:dPt>
            <c:idx val="2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3-5BDA-4978-800E-339B5A25A345}"/>
              </c:ext>
            </c:extLst>
          </c:dPt>
          <c:dPt>
            <c:idx val="2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5-5BDA-4978-800E-339B5A25A345}"/>
              </c:ext>
            </c:extLst>
          </c:dPt>
          <c:dPt>
            <c:idx val="2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7-5BDA-4978-800E-339B5A25A345}"/>
              </c:ext>
            </c:extLst>
          </c:dPt>
          <c:dPt>
            <c:idx val="2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9-5BDA-4978-800E-339B5A25A345}"/>
              </c:ext>
            </c:extLst>
          </c:dPt>
          <c:dPt>
            <c:idx val="2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B-5BDA-4978-800E-339B5A25A345}"/>
              </c:ext>
            </c:extLst>
          </c:dPt>
          <c:dPt>
            <c:idx val="2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D-5BDA-4978-800E-339B5A25A345}"/>
              </c:ext>
            </c:extLst>
          </c:dPt>
          <c:dPt>
            <c:idx val="3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F-5BDA-4978-800E-339B5A25A345}"/>
              </c:ext>
            </c:extLst>
          </c:dPt>
          <c:dPt>
            <c:idx val="3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1-5BDA-4978-800E-339B5A25A345}"/>
              </c:ext>
            </c:extLst>
          </c:dPt>
          <c:dPt>
            <c:idx val="3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3-5BDA-4978-800E-339B5A25A345}"/>
              </c:ext>
            </c:extLst>
          </c:dPt>
          <c:dPt>
            <c:idx val="3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5-5BDA-4978-800E-339B5A25A345}"/>
              </c:ext>
            </c:extLst>
          </c:dPt>
          <c:dPt>
            <c:idx val="3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7-5BDA-4978-800E-339B5A25A345}"/>
              </c:ext>
            </c:extLst>
          </c:dPt>
          <c:dPt>
            <c:idx val="3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9-5BDA-4978-800E-339B5A25A345}"/>
              </c:ext>
            </c:extLst>
          </c:dPt>
          <c:dPt>
            <c:idx val="3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B-5BDA-4978-800E-339B5A25A345}"/>
              </c:ext>
            </c:extLst>
          </c:dPt>
          <c:dPt>
            <c:idx val="3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D-5BDA-4978-800E-339B5A25A345}"/>
              </c:ext>
            </c:extLst>
          </c:dPt>
          <c:dPt>
            <c:idx val="4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F-5BDA-4978-800E-339B5A25A345}"/>
              </c:ext>
            </c:extLst>
          </c:dPt>
          <c:dPt>
            <c:idx val="4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1-5BDA-4978-800E-339B5A25A345}"/>
              </c:ext>
            </c:extLst>
          </c:dPt>
          <c:dPt>
            <c:idx val="4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3-5BDA-4978-800E-339B5A25A345}"/>
              </c:ext>
            </c:extLst>
          </c:dPt>
          <c:dPt>
            <c:idx val="4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5-5BDA-4978-800E-339B5A25A345}"/>
              </c:ext>
            </c:extLst>
          </c:dPt>
          <c:dPt>
            <c:idx val="4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7-5BDA-4978-800E-339B5A25A345}"/>
              </c:ext>
            </c:extLst>
          </c:dPt>
          <c:dPt>
            <c:idx val="4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9-5BDA-4978-800E-339B5A25A345}"/>
              </c:ext>
            </c:extLst>
          </c:dPt>
          <c:dPt>
            <c:idx val="4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B-5BDA-4978-800E-339B5A25A345}"/>
              </c:ext>
            </c:extLst>
          </c:dPt>
          <c:dPt>
            <c:idx val="4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D-5BDA-4978-800E-339B5A25A345}"/>
              </c:ext>
            </c:extLst>
          </c:dPt>
          <c:dPt>
            <c:idx val="4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F-5BDA-4978-800E-339B5A25A345}"/>
              </c:ext>
            </c:extLst>
          </c:dPt>
          <c:dPt>
            <c:idx val="5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1-5BDA-4978-800E-339B5A25A345}"/>
              </c:ext>
            </c:extLst>
          </c:dPt>
          <c:dPt>
            <c:idx val="5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3-5BDA-4978-800E-339B5A25A345}"/>
              </c:ext>
            </c:extLst>
          </c:dPt>
          <c:dPt>
            <c:idx val="5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5-5BDA-4978-800E-339B5A25A345}"/>
              </c:ext>
            </c:extLst>
          </c:dPt>
          <c:dPt>
            <c:idx val="5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7-5BDA-4978-800E-339B5A25A345}"/>
              </c:ext>
            </c:extLst>
          </c:dPt>
          <c:dPt>
            <c:idx val="5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9-5BDA-4978-800E-339B5A25A345}"/>
              </c:ext>
            </c:extLst>
          </c:dPt>
          <c:dPt>
            <c:idx val="5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B-5BDA-4978-800E-339B5A25A345}"/>
              </c:ext>
            </c:extLst>
          </c:dPt>
          <c:dPt>
            <c:idx val="5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D-5BDA-4978-800E-339B5A25A345}"/>
              </c:ext>
            </c:extLst>
          </c:dPt>
          <c:dPt>
            <c:idx val="5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F-5BDA-4978-800E-339B5A25A345}"/>
              </c:ext>
            </c:extLst>
          </c:dPt>
          <c:dPt>
            <c:idx val="5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1-5BDA-4978-800E-339B5A25A345}"/>
              </c:ext>
            </c:extLst>
          </c:dPt>
          <c:dPt>
            <c:idx val="6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3-5BDA-4978-800E-339B5A25A345}"/>
              </c:ext>
            </c:extLst>
          </c:dPt>
          <c:dPt>
            <c:idx val="6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5-5BDA-4978-800E-339B5A25A345}"/>
              </c:ext>
            </c:extLst>
          </c:dPt>
          <c:dPt>
            <c:idx val="6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7-5BDA-4978-800E-339B5A25A345}"/>
              </c:ext>
            </c:extLst>
          </c:dPt>
          <c:dPt>
            <c:idx val="6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9-5BDA-4978-800E-339B5A25A345}"/>
              </c:ext>
            </c:extLst>
          </c:dPt>
          <c:dPt>
            <c:idx val="6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B-5BDA-4978-800E-339B5A25A345}"/>
              </c:ext>
            </c:extLst>
          </c:dPt>
          <c:dPt>
            <c:idx val="6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D-5BDA-4978-800E-339B5A25A345}"/>
              </c:ext>
            </c:extLst>
          </c:dPt>
          <c:dPt>
            <c:idx val="6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F-5BDA-4978-800E-339B5A25A345}"/>
              </c:ext>
            </c:extLst>
          </c:dPt>
          <c:dPt>
            <c:idx val="6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1-5BDA-4978-800E-339B5A25A345}"/>
              </c:ext>
            </c:extLst>
          </c:dPt>
          <c:dPt>
            <c:idx val="6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3-5BDA-4978-800E-339B5A25A345}"/>
              </c:ext>
            </c:extLst>
          </c:dPt>
          <c:dPt>
            <c:idx val="6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5-5BDA-4978-800E-339B5A25A345}"/>
              </c:ext>
            </c:extLst>
          </c:dPt>
          <c:dPt>
            <c:idx val="7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7-5BDA-4978-800E-339B5A25A345}"/>
              </c:ext>
            </c:extLst>
          </c:dPt>
          <c:dPt>
            <c:idx val="7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9-5BDA-4978-800E-339B5A25A345}"/>
              </c:ext>
            </c:extLst>
          </c:dPt>
          <c:dPt>
            <c:idx val="7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B-5BDA-4978-800E-339B5A25A345}"/>
              </c:ext>
            </c:extLst>
          </c:dPt>
          <c:dPt>
            <c:idx val="7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D-5BDA-4978-800E-339B5A25A345}"/>
              </c:ext>
            </c:extLst>
          </c:dPt>
          <c:dPt>
            <c:idx val="7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F-5BDA-4978-800E-339B5A25A345}"/>
              </c:ext>
            </c:extLst>
          </c:dPt>
          <c:dPt>
            <c:idx val="7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1-5BDA-4978-800E-339B5A25A345}"/>
              </c:ext>
            </c:extLst>
          </c:dPt>
          <c:dPt>
            <c:idx val="7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3-5BDA-4978-800E-339B5A25A345}"/>
              </c:ext>
            </c:extLst>
          </c:dPt>
          <c:dPt>
            <c:idx val="7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5-5BDA-4978-800E-339B5A25A345}"/>
              </c:ext>
            </c:extLst>
          </c:dPt>
          <c:dPt>
            <c:idx val="7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7-5BDA-4978-800E-339B5A25A345}"/>
              </c:ext>
            </c:extLst>
          </c:dPt>
          <c:dPt>
            <c:idx val="7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9-5BDA-4978-800E-339B5A25A345}"/>
              </c:ext>
            </c:extLst>
          </c:dPt>
          <c:dPt>
            <c:idx val="8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B-5BDA-4978-800E-339B5A25A345}"/>
              </c:ext>
            </c:extLst>
          </c:dPt>
          <c:dPt>
            <c:idx val="8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D-5BDA-4978-800E-339B5A25A345}"/>
              </c:ext>
            </c:extLst>
          </c:dPt>
          <c:dPt>
            <c:idx val="8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F-5BDA-4978-800E-339B5A25A345}"/>
              </c:ext>
            </c:extLst>
          </c:dPt>
          <c:dLbls>
            <c:dLbl>
              <c:idx val="3"/>
              <c:delete val="1"/>
              <c:extLst>
                <c:ext xmlns:c15="http://schemas.microsoft.com/office/drawing/2012/chart" uri="{CE6537A1-D6FC-4f65-9D91-7224C49458BB}"/>
                <c:ext xmlns:c16="http://schemas.microsoft.com/office/drawing/2014/chart" uri="{C3380CC4-5D6E-409C-BE32-E72D297353CC}">
                  <c16:uniqueId val="{00000001-5BDA-4978-800E-339B5A25A345}"/>
                </c:ext>
              </c:extLst>
            </c:dLbl>
            <c:dLbl>
              <c:idx val="4"/>
              <c:delete val="1"/>
              <c:extLst>
                <c:ext xmlns:c15="http://schemas.microsoft.com/office/drawing/2012/chart" uri="{CE6537A1-D6FC-4f65-9D91-7224C49458BB}"/>
                <c:ext xmlns:c16="http://schemas.microsoft.com/office/drawing/2014/chart" uri="{C3380CC4-5D6E-409C-BE32-E72D297353CC}">
                  <c16:uniqueId val="{00000003-5BDA-4978-800E-339B5A25A345}"/>
                </c:ext>
              </c:extLst>
            </c:dLbl>
            <c:dLbl>
              <c:idx val="5"/>
              <c:delete val="1"/>
              <c:extLst>
                <c:ext xmlns:c15="http://schemas.microsoft.com/office/drawing/2012/chart" uri="{CE6537A1-D6FC-4f65-9D91-7224C49458BB}"/>
                <c:ext xmlns:c16="http://schemas.microsoft.com/office/drawing/2014/chart" uri="{C3380CC4-5D6E-409C-BE32-E72D297353CC}">
                  <c16:uniqueId val="{00000005-5BDA-4978-800E-339B5A25A345}"/>
                </c:ext>
              </c:extLst>
            </c:dLbl>
            <c:dLbl>
              <c:idx val="6"/>
              <c:delete val="1"/>
              <c:extLst>
                <c:ext xmlns:c15="http://schemas.microsoft.com/office/drawing/2012/chart" uri="{CE6537A1-D6FC-4f65-9D91-7224C49458BB}"/>
                <c:ext xmlns:c16="http://schemas.microsoft.com/office/drawing/2014/chart" uri="{C3380CC4-5D6E-409C-BE32-E72D297353CC}">
                  <c16:uniqueId val="{00000007-5BDA-4978-800E-339B5A25A345}"/>
                </c:ext>
              </c:extLst>
            </c:dLbl>
            <c:dLbl>
              <c:idx val="7"/>
              <c:delete val="1"/>
              <c:extLst>
                <c:ext xmlns:c15="http://schemas.microsoft.com/office/drawing/2012/chart" uri="{CE6537A1-D6FC-4f65-9D91-7224C49458BB}"/>
                <c:ext xmlns:c16="http://schemas.microsoft.com/office/drawing/2014/chart" uri="{C3380CC4-5D6E-409C-BE32-E72D297353CC}">
                  <c16:uniqueId val="{00000009-5BDA-4978-800E-339B5A25A345}"/>
                </c:ext>
              </c:extLst>
            </c:dLbl>
            <c:dLbl>
              <c:idx val="8"/>
              <c:delete val="1"/>
              <c:extLst>
                <c:ext xmlns:c15="http://schemas.microsoft.com/office/drawing/2012/chart" uri="{CE6537A1-D6FC-4f65-9D91-7224C49458BB}"/>
                <c:ext xmlns:c16="http://schemas.microsoft.com/office/drawing/2014/chart" uri="{C3380CC4-5D6E-409C-BE32-E72D297353CC}">
                  <c16:uniqueId val="{0000000B-5BDA-4978-800E-339B5A25A345}"/>
                </c:ext>
              </c:extLst>
            </c:dLbl>
            <c:dLbl>
              <c:idx val="10"/>
              <c:delete val="1"/>
              <c:extLst>
                <c:ext xmlns:c15="http://schemas.microsoft.com/office/drawing/2012/chart" uri="{CE6537A1-D6FC-4f65-9D91-7224C49458BB}"/>
                <c:ext xmlns:c16="http://schemas.microsoft.com/office/drawing/2014/chart" uri="{C3380CC4-5D6E-409C-BE32-E72D297353CC}">
                  <c16:uniqueId val="{0000000D-5BDA-4978-800E-339B5A25A345}"/>
                </c:ext>
              </c:extLst>
            </c:dLbl>
            <c:dLbl>
              <c:idx val="11"/>
              <c:delete val="1"/>
              <c:extLst>
                <c:ext xmlns:c15="http://schemas.microsoft.com/office/drawing/2012/chart" uri="{CE6537A1-D6FC-4f65-9D91-7224C49458BB}"/>
                <c:ext xmlns:c16="http://schemas.microsoft.com/office/drawing/2014/chart" uri="{C3380CC4-5D6E-409C-BE32-E72D297353CC}">
                  <c16:uniqueId val="{0000000F-5BDA-4978-800E-339B5A25A345}"/>
                </c:ext>
              </c:extLst>
            </c:dLbl>
            <c:dLbl>
              <c:idx val="12"/>
              <c:delete val="1"/>
              <c:extLst>
                <c:ext xmlns:c15="http://schemas.microsoft.com/office/drawing/2012/chart" uri="{CE6537A1-D6FC-4f65-9D91-7224C49458BB}"/>
                <c:ext xmlns:c16="http://schemas.microsoft.com/office/drawing/2014/chart" uri="{C3380CC4-5D6E-409C-BE32-E72D297353CC}">
                  <c16:uniqueId val="{00000011-5BDA-4978-800E-339B5A25A345}"/>
                </c:ext>
              </c:extLst>
            </c:dLbl>
            <c:dLbl>
              <c:idx val="13"/>
              <c:delete val="1"/>
              <c:extLst>
                <c:ext xmlns:c15="http://schemas.microsoft.com/office/drawing/2012/chart" uri="{CE6537A1-D6FC-4f65-9D91-7224C49458BB}"/>
                <c:ext xmlns:c16="http://schemas.microsoft.com/office/drawing/2014/chart" uri="{C3380CC4-5D6E-409C-BE32-E72D297353CC}">
                  <c16:uniqueId val="{00000013-5BDA-4978-800E-339B5A25A345}"/>
                </c:ext>
              </c:extLst>
            </c:dLbl>
            <c:dLbl>
              <c:idx val="15"/>
              <c:delete val="1"/>
              <c:extLst>
                <c:ext xmlns:c15="http://schemas.microsoft.com/office/drawing/2012/chart" uri="{CE6537A1-D6FC-4f65-9D91-7224C49458BB}"/>
                <c:ext xmlns:c16="http://schemas.microsoft.com/office/drawing/2014/chart" uri="{C3380CC4-5D6E-409C-BE32-E72D297353CC}">
                  <c16:uniqueId val="{00000015-5BDA-4978-800E-339B5A25A345}"/>
                </c:ext>
              </c:extLst>
            </c:dLbl>
            <c:dLbl>
              <c:idx val="16"/>
              <c:delete val="1"/>
              <c:extLst>
                <c:ext xmlns:c15="http://schemas.microsoft.com/office/drawing/2012/chart" uri="{CE6537A1-D6FC-4f65-9D91-7224C49458BB}"/>
                <c:ext xmlns:c16="http://schemas.microsoft.com/office/drawing/2014/chart" uri="{C3380CC4-5D6E-409C-BE32-E72D297353CC}">
                  <c16:uniqueId val="{00000017-5BDA-4978-800E-339B5A25A345}"/>
                </c:ext>
              </c:extLst>
            </c:dLbl>
            <c:dLbl>
              <c:idx val="17"/>
              <c:delete val="1"/>
              <c:extLst>
                <c:ext xmlns:c15="http://schemas.microsoft.com/office/drawing/2012/chart" uri="{CE6537A1-D6FC-4f65-9D91-7224C49458BB}"/>
                <c:ext xmlns:c16="http://schemas.microsoft.com/office/drawing/2014/chart" uri="{C3380CC4-5D6E-409C-BE32-E72D297353CC}">
                  <c16:uniqueId val="{00000019-5BDA-4978-800E-339B5A25A345}"/>
                </c:ext>
              </c:extLst>
            </c:dLbl>
            <c:dLbl>
              <c:idx val="18"/>
              <c:delete val="1"/>
              <c:extLst>
                <c:ext xmlns:c15="http://schemas.microsoft.com/office/drawing/2012/chart" uri="{CE6537A1-D6FC-4f65-9D91-7224C49458BB}"/>
                <c:ext xmlns:c16="http://schemas.microsoft.com/office/drawing/2014/chart" uri="{C3380CC4-5D6E-409C-BE32-E72D297353CC}">
                  <c16:uniqueId val="{0000001B-5BDA-4978-800E-339B5A25A345}"/>
                </c:ext>
              </c:extLst>
            </c:dLbl>
            <c:dLbl>
              <c:idx val="19"/>
              <c:delete val="1"/>
              <c:extLst>
                <c:ext xmlns:c15="http://schemas.microsoft.com/office/drawing/2012/chart" uri="{CE6537A1-D6FC-4f65-9D91-7224C49458BB}"/>
                <c:ext xmlns:c16="http://schemas.microsoft.com/office/drawing/2014/chart" uri="{C3380CC4-5D6E-409C-BE32-E72D297353CC}">
                  <c16:uniqueId val="{0000001D-5BDA-4978-800E-339B5A25A345}"/>
                </c:ext>
              </c:extLst>
            </c:dLbl>
            <c:dLbl>
              <c:idx val="20"/>
              <c:delete val="1"/>
              <c:extLst>
                <c:ext xmlns:c15="http://schemas.microsoft.com/office/drawing/2012/chart" uri="{CE6537A1-D6FC-4f65-9D91-7224C49458BB}"/>
                <c:ext xmlns:c16="http://schemas.microsoft.com/office/drawing/2014/chart" uri="{C3380CC4-5D6E-409C-BE32-E72D297353CC}">
                  <c16:uniqueId val="{0000001F-5BDA-4978-800E-339B5A25A345}"/>
                </c:ext>
              </c:extLst>
            </c:dLbl>
            <c:dLbl>
              <c:idx val="21"/>
              <c:delete val="1"/>
              <c:extLst>
                <c:ext xmlns:c15="http://schemas.microsoft.com/office/drawing/2012/chart" uri="{CE6537A1-D6FC-4f65-9D91-7224C49458BB}"/>
                <c:ext xmlns:c16="http://schemas.microsoft.com/office/drawing/2014/chart" uri="{C3380CC4-5D6E-409C-BE32-E72D297353CC}">
                  <c16:uniqueId val="{00000021-5BDA-4978-800E-339B5A25A345}"/>
                </c:ext>
              </c:extLst>
            </c:dLbl>
            <c:dLbl>
              <c:idx val="22"/>
              <c:delete val="1"/>
              <c:extLst>
                <c:ext xmlns:c15="http://schemas.microsoft.com/office/drawing/2012/chart" uri="{CE6537A1-D6FC-4f65-9D91-7224C49458BB}"/>
                <c:ext xmlns:c16="http://schemas.microsoft.com/office/drawing/2014/chart" uri="{C3380CC4-5D6E-409C-BE32-E72D297353CC}">
                  <c16:uniqueId val="{00000023-5BDA-4978-800E-339B5A25A345}"/>
                </c:ext>
              </c:extLst>
            </c:dLbl>
            <c:dLbl>
              <c:idx val="23"/>
              <c:delete val="1"/>
              <c:extLst>
                <c:ext xmlns:c15="http://schemas.microsoft.com/office/drawing/2012/chart" uri="{CE6537A1-D6FC-4f65-9D91-7224C49458BB}"/>
                <c:ext xmlns:c16="http://schemas.microsoft.com/office/drawing/2014/chart" uri="{C3380CC4-5D6E-409C-BE32-E72D297353CC}">
                  <c16:uniqueId val="{00000025-5BDA-4978-800E-339B5A25A345}"/>
                </c:ext>
              </c:extLst>
            </c:dLbl>
            <c:dLbl>
              <c:idx val="24"/>
              <c:delete val="1"/>
              <c:extLst>
                <c:ext xmlns:c15="http://schemas.microsoft.com/office/drawing/2012/chart" uri="{CE6537A1-D6FC-4f65-9D91-7224C49458BB}"/>
                <c:ext xmlns:c16="http://schemas.microsoft.com/office/drawing/2014/chart" uri="{C3380CC4-5D6E-409C-BE32-E72D297353CC}">
                  <c16:uniqueId val="{00000027-5BDA-4978-800E-339B5A25A345}"/>
                </c:ext>
              </c:extLst>
            </c:dLbl>
            <c:dLbl>
              <c:idx val="25"/>
              <c:delete val="1"/>
              <c:extLst>
                <c:ext xmlns:c15="http://schemas.microsoft.com/office/drawing/2012/chart" uri="{CE6537A1-D6FC-4f65-9D91-7224C49458BB}"/>
                <c:ext xmlns:c16="http://schemas.microsoft.com/office/drawing/2014/chart" uri="{C3380CC4-5D6E-409C-BE32-E72D297353CC}">
                  <c16:uniqueId val="{00000029-5BDA-4978-800E-339B5A25A345}"/>
                </c:ext>
              </c:extLst>
            </c:dLbl>
            <c:dLbl>
              <c:idx val="26"/>
              <c:delete val="1"/>
              <c:extLst>
                <c:ext xmlns:c15="http://schemas.microsoft.com/office/drawing/2012/chart" uri="{CE6537A1-D6FC-4f65-9D91-7224C49458BB}"/>
                <c:ext xmlns:c16="http://schemas.microsoft.com/office/drawing/2014/chart" uri="{C3380CC4-5D6E-409C-BE32-E72D297353CC}">
                  <c16:uniqueId val="{0000002B-5BDA-4978-800E-339B5A25A345}"/>
                </c:ext>
              </c:extLst>
            </c:dLbl>
            <c:dLbl>
              <c:idx val="27"/>
              <c:delete val="1"/>
              <c:extLst>
                <c:ext xmlns:c15="http://schemas.microsoft.com/office/drawing/2012/chart" uri="{CE6537A1-D6FC-4f65-9D91-7224C49458BB}"/>
                <c:ext xmlns:c16="http://schemas.microsoft.com/office/drawing/2014/chart" uri="{C3380CC4-5D6E-409C-BE32-E72D297353CC}">
                  <c16:uniqueId val="{0000002D-5BDA-4978-800E-339B5A25A345}"/>
                </c:ext>
              </c:extLst>
            </c:dLbl>
            <c:dLbl>
              <c:idx val="30"/>
              <c:delete val="1"/>
              <c:extLst>
                <c:ext xmlns:c15="http://schemas.microsoft.com/office/drawing/2012/chart" uri="{CE6537A1-D6FC-4f65-9D91-7224C49458BB}"/>
                <c:ext xmlns:c16="http://schemas.microsoft.com/office/drawing/2014/chart" uri="{C3380CC4-5D6E-409C-BE32-E72D297353CC}">
                  <c16:uniqueId val="{0000002F-5BDA-4978-800E-339B5A25A345}"/>
                </c:ext>
              </c:extLst>
            </c:dLbl>
            <c:dLbl>
              <c:idx val="31"/>
              <c:delete val="1"/>
              <c:extLst>
                <c:ext xmlns:c15="http://schemas.microsoft.com/office/drawing/2012/chart" uri="{CE6537A1-D6FC-4f65-9D91-7224C49458BB}"/>
                <c:ext xmlns:c16="http://schemas.microsoft.com/office/drawing/2014/chart" uri="{C3380CC4-5D6E-409C-BE32-E72D297353CC}">
                  <c16:uniqueId val="{00000031-5BDA-4978-800E-339B5A25A345}"/>
                </c:ext>
              </c:extLst>
            </c:dLbl>
            <c:dLbl>
              <c:idx val="32"/>
              <c:delete val="1"/>
              <c:extLst>
                <c:ext xmlns:c15="http://schemas.microsoft.com/office/drawing/2012/chart" uri="{CE6537A1-D6FC-4f65-9D91-7224C49458BB}"/>
                <c:ext xmlns:c16="http://schemas.microsoft.com/office/drawing/2014/chart" uri="{C3380CC4-5D6E-409C-BE32-E72D297353CC}">
                  <c16:uniqueId val="{00000033-5BDA-4978-800E-339B5A25A345}"/>
                </c:ext>
              </c:extLst>
            </c:dLbl>
            <c:dLbl>
              <c:idx val="33"/>
              <c:delete val="1"/>
              <c:extLst>
                <c:ext xmlns:c15="http://schemas.microsoft.com/office/drawing/2012/chart" uri="{CE6537A1-D6FC-4f65-9D91-7224C49458BB}"/>
                <c:ext xmlns:c16="http://schemas.microsoft.com/office/drawing/2014/chart" uri="{C3380CC4-5D6E-409C-BE32-E72D297353CC}">
                  <c16:uniqueId val="{00000035-5BDA-4978-800E-339B5A25A345}"/>
                </c:ext>
              </c:extLst>
            </c:dLbl>
            <c:dLbl>
              <c:idx val="34"/>
              <c:delete val="1"/>
              <c:extLst>
                <c:ext xmlns:c15="http://schemas.microsoft.com/office/drawing/2012/chart" uri="{CE6537A1-D6FC-4f65-9D91-7224C49458BB}"/>
                <c:ext xmlns:c16="http://schemas.microsoft.com/office/drawing/2014/chart" uri="{C3380CC4-5D6E-409C-BE32-E72D297353CC}">
                  <c16:uniqueId val="{00000037-5BDA-4978-800E-339B5A25A345}"/>
                </c:ext>
              </c:extLst>
            </c:dLbl>
            <c:dLbl>
              <c:idx val="35"/>
              <c:delete val="1"/>
              <c:extLst>
                <c:ext xmlns:c15="http://schemas.microsoft.com/office/drawing/2012/chart" uri="{CE6537A1-D6FC-4f65-9D91-7224C49458BB}"/>
                <c:ext xmlns:c16="http://schemas.microsoft.com/office/drawing/2014/chart" uri="{C3380CC4-5D6E-409C-BE32-E72D297353CC}">
                  <c16:uniqueId val="{00000039-5BDA-4978-800E-339B5A25A345}"/>
                </c:ext>
              </c:extLst>
            </c:dLbl>
            <c:dLbl>
              <c:idx val="36"/>
              <c:delete val="1"/>
              <c:extLst>
                <c:ext xmlns:c15="http://schemas.microsoft.com/office/drawing/2012/chart" uri="{CE6537A1-D6FC-4f65-9D91-7224C49458BB}"/>
                <c:ext xmlns:c16="http://schemas.microsoft.com/office/drawing/2014/chart" uri="{C3380CC4-5D6E-409C-BE32-E72D297353CC}">
                  <c16:uniqueId val="{0000003B-5BDA-4978-800E-339B5A25A345}"/>
                </c:ext>
              </c:extLst>
            </c:dLbl>
            <c:dLbl>
              <c:idx val="38"/>
              <c:delete val="1"/>
              <c:extLst>
                <c:ext xmlns:c15="http://schemas.microsoft.com/office/drawing/2012/chart" uri="{CE6537A1-D6FC-4f65-9D91-7224C49458BB}"/>
                <c:ext xmlns:c16="http://schemas.microsoft.com/office/drawing/2014/chart" uri="{C3380CC4-5D6E-409C-BE32-E72D297353CC}">
                  <c16:uniqueId val="{0000003D-5BDA-4978-800E-339B5A25A345}"/>
                </c:ext>
              </c:extLst>
            </c:dLbl>
            <c:dLbl>
              <c:idx val="40"/>
              <c:delete val="1"/>
              <c:extLst>
                <c:ext xmlns:c15="http://schemas.microsoft.com/office/drawing/2012/chart" uri="{CE6537A1-D6FC-4f65-9D91-7224C49458BB}"/>
                <c:ext xmlns:c16="http://schemas.microsoft.com/office/drawing/2014/chart" uri="{C3380CC4-5D6E-409C-BE32-E72D297353CC}">
                  <c16:uniqueId val="{0000003F-5BDA-4978-800E-339B5A25A345}"/>
                </c:ext>
              </c:extLst>
            </c:dLbl>
            <c:dLbl>
              <c:idx val="41"/>
              <c:delete val="1"/>
              <c:extLst>
                <c:ext xmlns:c15="http://schemas.microsoft.com/office/drawing/2012/chart" uri="{CE6537A1-D6FC-4f65-9D91-7224C49458BB}"/>
                <c:ext xmlns:c16="http://schemas.microsoft.com/office/drawing/2014/chart" uri="{C3380CC4-5D6E-409C-BE32-E72D297353CC}">
                  <c16:uniqueId val="{00000041-5BDA-4978-800E-339B5A25A345}"/>
                </c:ext>
              </c:extLst>
            </c:dLbl>
            <c:dLbl>
              <c:idx val="42"/>
              <c:delete val="1"/>
              <c:extLst>
                <c:ext xmlns:c15="http://schemas.microsoft.com/office/drawing/2012/chart" uri="{CE6537A1-D6FC-4f65-9D91-7224C49458BB}"/>
                <c:ext xmlns:c16="http://schemas.microsoft.com/office/drawing/2014/chart" uri="{C3380CC4-5D6E-409C-BE32-E72D297353CC}">
                  <c16:uniqueId val="{00000043-5BDA-4978-800E-339B5A25A345}"/>
                </c:ext>
              </c:extLst>
            </c:dLbl>
            <c:dLbl>
              <c:idx val="43"/>
              <c:delete val="1"/>
              <c:extLst>
                <c:ext xmlns:c15="http://schemas.microsoft.com/office/drawing/2012/chart" uri="{CE6537A1-D6FC-4f65-9D91-7224C49458BB}"/>
                <c:ext xmlns:c16="http://schemas.microsoft.com/office/drawing/2014/chart" uri="{C3380CC4-5D6E-409C-BE32-E72D297353CC}">
                  <c16:uniqueId val="{00000045-5BDA-4978-800E-339B5A25A345}"/>
                </c:ext>
              </c:extLst>
            </c:dLbl>
            <c:dLbl>
              <c:idx val="44"/>
              <c:delete val="1"/>
              <c:extLst>
                <c:ext xmlns:c15="http://schemas.microsoft.com/office/drawing/2012/chart" uri="{CE6537A1-D6FC-4f65-9D91-7224C49458BB}"/>
                <c:ext xmlns:c16="http://schemas.microsoft.com/office/drawing/2014/chart" uri="{C3380CC4-5D6E-409C-BE32-E72D297353CC}">
                  <c16:uniqueId val="{00000047-5BDA-4978-800E-339B5A25A345}"/>
                </c:ext>
              </c:extLst>
            </c:dLbl>
            <c:dLbl>
              <c:idx val="45"/>
              <c:delete val="1"/>
              <c:extLst>
                <c:ext xmlns:c15="http://schemas.microsoft.com/office/drawing/2012/chart" uri="{CE6537A1-D6FC-4f65-9D91-7224C49458BB}"/>
                <c:ext xmlns:c16="http://schemas.microsoft.com/office/drawing/2014/chart" uri="{C3380CC4-5D6E-409C-BE32-E72D297353CC}">
                  <c16:uniqueId val="{00000049-5BDA-4978-800E-339B5A25A345}"/>
                </c:ext>
              </c:extLst>
            </c:dLbl>
            <c:dLbl>
              <c:idx val="46"/>
              <c:delete val="1"/>
              <c:extLst>
                <c:ext xmlns:c15="http://schemas.microsoft.com/office/drawing/2012/chart" uri="{CE6537A1-D6FC-4f65-9D91-7224C49458BB}"/>
                <c:ext xmlns:c16="http://schemas.microsoft.com/office/drawing/2014/chart" uri="{C3380CC4-5D6E-409C-BE32-E72D297353CC}">
                  <c16:uniqueId val="{0000004B-5BDA-4978-800E-339B5A25A345}"/>
                </c:ext>
              </c:extLst>
            </c:dLbl>
            <c:dLbl>
              <c:idx val="47"/>
              <c:delete val="1"/>
              <c:extLst>
                <c:ext xmlns:c15="http://schemas.microsoft.com/office/drawing/2012/chart" uri="{CE6537A1-D6FC-4f65-9D91-7224C49458BB}"/>
                <c:ext xmlns:c16="http://schemas.microsoft.com/office/drawing/2014/chart" uri="{C3380CC4-5D6E-409C-BE32-E72D297353CC}">
                  <c16:uniqueId val="{0000004D-5BDA-4978-800E-339B5A25A345}"/>
                </c:ext>
              </c:extLst>
            </c:dLbl>
            <c:dLbl>
              <c:idx val="49"/>
              <c:delete val="1"/>
              <c:extLst>
                <c:ext xmlns:c15="http://schemas.microsoft.com/office/drawing/2012/chart" uri="{CE6537A1-D6FC-4f65-9D91-7224C49458BB}"/>
                <c:ext xmlns:c16="http://schemas.microsoft.com/office/drawing/2014/chart" uri="{C3380CC4-5D6E-409C-BE32-E72D297353CC}">
                  <c16:uniqueId val="{0000004F-5BDA-4978-800E-339B5A25A345}"/>
                </c:ext>
              </c:extLst>
            </c:dLbl>
            <c:dLbl>
              <c:idx val="50"/>
              <c:delete val="1"/>
              <c:extLst>
                <c:ext xmlns:c15="http://schemas.microsoft.com/office/drawing/2012/chart" uri="{CE6537A1-D6FC-4f65-9D91-7224C49458BB}"/>
                <c:ext xmlns:c16="http://schemas.microsoft.com/office/drawing/2014/chart" uri="{C3380CC4-5D6E-409C-BE32-E72D297353CC}">
                  <c16:uniqueId val="{00000051-5BDA-4978-800E-339B5A25A345}"/>
                </c:ext>
              </c:extLst>
            </c:dLbl>
            <c:dLbl>
              <c:idx val="51"/>
              <c:delete val="1"/>
              <c:extLst>
                <c:ext xmlns:c15="http://schemas.microsoft.com/office/drawing/2012/chart" uri="{CE6537A1-D6FC-4f65-9D91-7224C49458BB}"/>
                <c:ext xmlns:c16="http://schemas.microsoft.com/office/drawing/2014/chart" uri="{C3380CC4-5D6E-409C-BE32-E72D297353CC}">
                  <c16:uniqueId val="{00000053-5BDA-4978-800E-339B5A25A345}"/>
                </c:ext>
              </c:extLst>
            </c:dLbl>
            <c:dLbl>
              <c:idx val="52"/>
              <c:delete val="1"/>
              <c:extLst>
                <c:ext xmlns:c15="http://schemas.microsoft.com/office/drawing/2012/chart" uri="{CE6537A1-D6FC-4f65-9D91-7224C49458BB}"/>
                <c:ext xmlns:c16="http://schemas.microsoft.com/office/drawing/2014/chart" uri="{C3380CC4-5D6E-409C-BE32-E72D297353CC}">
                  <c16:uniqueId val="{00000055-5BDA-4978-800E-339B5A25A345}"/>
                </c:ext>
              </c:extLst>
            </c:dLbl>
            <c:dLbl>
              <c:idx val="53"/>
              <c:delete val="1"/>
              <c:extLst>
                <c:ext xmlns:c15="http://schemas.microsoft.com/office/drawing/2012/chart" uri="{CE6537A1-D6FC-4f65-9D91-7224C49458BB}"/>
                <c:ext xmlns:c16="http://schemas.microsoft.com/office/drawing/2014/chart" uri="{C3380CC4-5D6E-409C-BE32-E72D297353CC}">
                  <c16:uniqueId val="{00000057-5BDA-4978-800E-339B5A25A345}"/>
                </c:ext>
              </c:extLst>
            </c:dLbl>
            <c:dLbl>
              <c:idx val="54"/>
              <c:delete val="1"/>
              <c:extLst>
                <c:ext xmlns:c15="http://schemas.microsoft.com/office/drawing/2012/chart" uri="{CE6537A1-D6FC-4f65-9D91-7224C49458BB}"/>
                <c:ext xmlns:c16="http://schemas.microsoft.com/office/drawing/2014/chart" uri="{C3380CC4-5D6E-409C-BE32-E72D297353CC}">
                  <c16:uniqueId val="{00000059-5BDA-4978-800E-339B5A25A345}"/>
                </c:ext>
              </c:extLst>
            </c:dLbl>
            <c:dLbl>
              <c:idx val="55"/>
              <c:delete val="1"/>
              <c:extLst>
                <c:ext xmlns:c15="http://schemas.microsoft.com/office/drawing/2012/chart" uri="{CE6537A1-D6FC-4f65-9D91-7224C49458BB}"/>
                <c:ext xmlns:c16="http://schemas.microsoft.com/office/drawing/2014/chart" uri="{C3380CC4-5D6E-409C-BE32-E72D297353CC}">
                  <c16:uniqueId val="{0000005B-5BDA-4978-800E-339B5A25A345}"/>
                </c:ext>
              </c:extLst>
            </c:dLbl>
            <c:dLbl>
              <c:idx val="56"/>
              <c:delete val="1"/>
              <c:extLst>
                <c:ext xmlns:c15="http://schemas.microsoft.com/office/drawing/2012/chart" uri="{CE6537A1-D6FC-4f65-9D91-7224C49458BB}"/>
                <c:ext xmlns:c16="http://schemas.microsoft.com/office/drawing/2014/chart" uri="{C3380CC4-5D6E-409C-BE32-E72D297353CC}">
                  <c16:uniqueId val="{0000005D-5BDA-4978-800E-339B5A25A345}"/>
                </c:ext>
              </c:extLst>
            </c:dLbl>
            <c:dLbl>
              <c:idx val="58"/>
              <c:delete val="1"/>
              <c:extLst>
                <c:ext xmlns:c15="http://schemas.microsoft.com/office/drawing/2012/chart" uri="{CE6537A1-D6FC-4f65-9D91-7224C49458BB}"/>
                <c:ext xmlns:c16="http://schemas.microsoft.com/office/drawing/2014/chart" uri="{C3380CC4-5D6E-409C-BE32-E72D297353CC}">
                  <c16:uniqueId val="{0000005F-5BDA-4978-800E-339B5A25A345}"/>
                </c:ext>
              </c:extLst>
            </c:dLbl>
            <c:dLbl>
              <c:idx val="59"/>
              <c:delete val="1"/>
              <c:extLst>
                <c:ext xmlns:c15="http://schemas.microsoft.com/office/drawing/2012/chart" uri="{CE6537A1-D6FC-4f65-9D91-7224C49458BB}"/>
                <c:ext xmlns:c16="http://schemas.microsoft.com/office/drawing/2014/chart" uri="{C3380CC4-5D6E-409C-BE32-E72D297353CC}">
                  <c16:uniqueId val="{00000061-5BDA-4978-800E-339B5A25A345}"/>
                </c:ext>
              </c:extLst>
            </c:dLbl>
            <c:dLbl>
              <c:idx val="60"/>
              <c:delete val="1"/>
              <c:extLst>
                <c:ext xmlns:c15="http://schemas.microsoft.com/office/drawing/2012/chart" uri="{CE6537A1-D6FC-4f65-9D91-7224C49458BB}"/>
                <c:ext xmlns:c16="http://schemas.microsoft.com/office/drawing/2014/chart" uri="{C3380CC4-5D6E-409C-BE32-E72D297353CC}">
                  <c16:uniqueId val="{00000063-5BDA-4978-800E-339B5A25A345}"/>
                </c:ext>
              </c:extLst>
            </c:dLbl>
            <c:dLbl>
              <c:idx val="61"/>
              <c:delete val="1"/>
              <c:extLst>
                <c:ext xmlns:c15="http://schemas.microsoft.com/office/drawing/2012/chart" uri="{CE6537A1-D6FC-4f65-9D91-7224C49458BB}"/>
                <c:ext xmlns:c16="http://schemas.microsoft.com/office/drawing/2014/chart" uri="{C3380CC4-5D6E-409C-BE32-E72D297353CC}">
                  <c16:uniqueId val="{00000065-5BDA-4978-800E-339B5A25A345}"/>
                </c:ext>
              </c:extLst>
            </c:dLbl>
            <c:dLbl>
              <c:idx val="62"/>
              <c:delete val="1"/>
              <c:extLst>
                <c:ext xmlns:c15="http://schemas.microsoft.com/office/drawing/2012/chart" uri="{CE6537A1-D6FC-4f65-9D91-7224C49458BB}"/>
                <c:ext xmlns:c16="http://schemas.microsoft.com/office/drawing/2014/chart" uri="{C3380CC4-5D6E-409C-BE32-E72D297353CC}">
                  <c16:uniqueId val="{00000067-5BDA-4978-800E-339B5A25A345}"/>
                </c:ext>
              </c:extLst>
            </c:dLbl>
            <c:dLbl>
              <c:idx val="63"/>
              <c:delete val="1"/>
              <c:extLst>
                <c:ext xmlns:c15="http://schemas.microsoft.com/office/drawing/2012/chart" uri="{CE6537A1-D6FC-4f65-9D91-7224C49458BB}"/>
                <c:ext xmlns:c16="http://schemas.microsoft.com/office/drawing/2014/chart" uri="{C3380CC4-5D6E-409C-BE32-E72D297353CC}">
                  <c16:uniqueId val="{00000069-5BDA-4978-800E-339B5A25A345}"/>
                </c:ext>
              </c:extLst>
            </c:dLbl>
            <c:dLbl>
              <c:idx val="64"/>
              <c:delete val="1"/>
              <c:extLst>
                <c:ext xmlns:c15="http://schemas.microsoft.com/office/drawing/2012/chart" uri="{CE6537A1-D6FC-4f65-9D91-7224C49458BB}"/>
                <c:ext xmlns:c16="http://schemas.microsoft.com/office/drawing/2014/chart" uri="{C3380CC4-5D6E-409C-BE32-E72D297353CC}">
                  <c16:uniqueId val="{0000006B-5BDA-4978-800E-339B5A25A345}"/>
                </c:ext>
              </c:extLst>
            </c:dLbl>
            <c:dLbl>
              <c:idx val="65"/>
              <c:delete val="1"/>
              <c:extLst>
                <c:ext xmlns:c15="http://schemas.microsoft.com/office/drawing/2012/chart" uri="{CE6537A1-D6FC-4f65-9D91-7224C49458BB}"/>
                <c:ext xmlns:c16="http://schemas.microsoft.com/office/drawing/2014/chart" uri="{C3380CC4-5D6E-409C-BE32-E72D297353CC}">
                  <c16:uniqueId val="{0000006D-5BDA-4978-800E-339B5A25A345}"/>
                </c:ext>
              </c:extLst>
            </c:dLbl>
            <c:dLbl>
              <c:idx val="66"/>
              <c:delete val="1"/>
              <c:extLst>
                <c:ext xmlns:c15="http://schemas.microsoft.com/office/drawing/2012/chart" uri="{CE6537A1-D6FC-4f65-9D91-7224C49458BB}"/>
                <c:ext xmlns:c16="http://schemas.microsoft.com/office/drawing/2014/chart" uri="{C3380CC4-5D6E-409C-BE32-E72D297353CC}">
                  <c16:uniqueId val="{0000006F-5BDA-4978-800E-339B5A25A345}"/>
                </c:ext>
              </c:extLst>
            </c:dLbl>
            <c:dLbl>
              <c:idx val="67"/>
              <c:delete val="1"/>
              <c:extLst>
                <c:ext xmlns:c15="http://schemas.microsoft.com/office/drawing/2012/chart" uri="{CE6537A1-D6FC-4f65-9D91-7224C49458BB}"/>
                <c:ext xmlns:c16="http://schemas.microsoft.com/office/drawing/2014/chart" uri="{C3380CC4-5D6E-409C-BE32-E72D297353CC}">
                  <c16:uniqueId val="{00000071-5BDA-4978-800E-339B5A25A345}"/>
                </c:ext>
              </c:extLst>
            </c:dLbl>
            <c:dLbl>
              <c:idx val="68"/>
              <c:delete val="1"/>
              <c:extLst>
                <c:ext xmlns:c15="http://schemas.microsoft.com/office/drawing/2012/chart" uri="{CE6537A1-D6FC-4f65-9D91-7224C49458BB}"/>
                <c:ext xmlns:c16="http://schemas.microsoft.com/office/drawing/2014/chart" uri="{C3380CC4-5D6E-409C-BE32-E72D297353CC}">
                  <c16:uniqueId val="{00000073-5BDA-4978-800E-339B5A25A345}"/>
                </c:ext>
              </c:extLst>
            </c:dLbl>
            <c:dLbl>
              <c:idx val="69"/>
              <c:delete val="1"/>
              <c:extLst>
                <c:ext xmlns:c15="http://schemas.microsoft.com/office/drawing/2012/chart" uri="{CE6537A1-D6FC-4f65-9D91-7224C49458BB}"/>
                <c:ext xmlns:c16="http://schemas.microsoft.com/office/drawing/2014/chart" uri="{C3380CC4-5D6E-409C-BE32-E72D297353CC}">
                  <c16:uniqueId val="{00000075-5BDA-4978-800E-339B5A25A345}"/>
                </c:ext>
              </c:extLst>
            </c:dLbl>
            <c:dLbl>
              <c:idx val="70"/>
              <c:delete val="1"/>
              <c:extLst>
                <c:ext xmlns:c15="http://schemas.microsoft.com/office/drawing/2012/chart" uri="{CE6537A1-D6FC-4f65-9D91-7224C49458BB}"/>
                <c:ext xmlns:c16="http://schemas.microsoft.com/office/drawing/2014/chart" uri="{C3380CC4-5D6E-409C-BE32-E72D297353CC}">
                  <c16:uniqueId val="{00000077-5BDA-4978-800E-339B5A25A345}"/>
                </c:ext>
              </c:extLst>
            </c:dLbl>
            <c:dLbl>
              <c:idx val="71"/>
              <c:delete val="1"/>
              <c:extLst>
                <c:ext xmlns:c15="http://schemas.microsoft.com/office/drawing/2012/chart" uri="{CE6537A1-D6FC-4f65-9D91-7224C49458BB}"/>
                <c:ext xmlns:c16="http://schemas.microsoft.com/office/drawing/2014/chart" uri="{C3380CC4-5D6E-409C-BE32-E72D297353CC}">
                  <c16:uniqueId val="{00000079-5BDA-4978-800E-339B5A25A345}"/>
                </c:ext>
              </c:extLst>
            </c:dLbl>
            <c:dLbl>
              <c:idx val="72"/>
              <c:delete val="1"/>
              <c:extLst>
                <c:ext xmlns:c15="http://schemas.microsoft.com/office/drawing/2012/chart" uri="{CE6537A1-D6FC-4f65-9D91-7224C49458BB}"/>
                <c:ext xmlns:c16="http://schemas.microsoft.com/office/drawing/2014/chart" uri="{C3380CC4-5D6E-409C-BE32-E72D297353CC}">
                  <c16:uniqueId val="{0000007B-5BDA-4978-800E-339B5A25A345}"/>
                </c:ext>
              </c:extLst>
            </c:dLbl>
            <c:dLbl>
              <c:idx val="73"/>
              <c:delete val="1"/>
              <c:extLst>
                <c:ext xmlns:c15="http://schemas.microsoft.com/office/drawing/2012/chart" uri="{CE6537A1-D6FC-4f65-9D91-7224C49458BB}"/>
                <c:ext xmlns:c16="http://schemas.microsoft.com/office/drawing/2014/chart" uri="{C3380CC4-5D6E-409C-BE32-E72D297353CC}">
                  <c16:uniqueId val="{0000007D-5BDA-4978-800E-339B5A25A345}"/>
                </c:ext>
              </c:extLst>
            </c:dLbl>
            <c:dLbl>
              <c:idx val="74"/>
              <c:delete val="1"/>
              <c:extLst>
                <c:ext xmlns:c15="http://schemas.microsoft.com/office/drawing/2012/chart" uri="{CE6537A1-D6FC-4f65-9D91-7224C49458BB}"/>
                <c:ext xmlns:c16="http://schemas.microsoft.com/office/drawing/2014/chart" uri="{C3380CC4-5D6E-409C-BE32-E72D297353CC}">
                  <c16:uniqueId val="{0000007F-5BDA-4978-800E-339B5A25A345}"/>
                </c:ext>
              </c:extLst>
            </c:dLbl>
            <c:dLbl>
              <c:idx val="75"/>
              <c:delete val="1"/>
              <c:extLst>
                <c:ext xmlns:c15="http://schemas.microsoft.com/office/drawing/2012/chart" uri="{CE6537A1-D6FC-4f65-9D91-7224C49458BB}"/>
                <c:ext xmlns:c16="http://schemas.microsoft.com/office/drawing/2014/chart" uri="{C3380CC4-5D6E-409C-BE32-E72D297353CC}">
                  <c16:uniqueId val="{00000081-5BDA-4978-800E-339B5A25A345}"/>
                </c:ext>
              </c:extLst>
            </c:dLbl>
            <c:dLbl>
              <c:idx val="76"/>
              <c:delete val="1"/>
              <c:extLst>
                <c:ext xmlns:c15="http://schemas.microsoft.com/office/drawing/2012/chart" uri="{CE6537A1-D6FC-4f65-9D91-7224C49458BB}"/>
                <c:ext xmlns:c16="http://schemas.microsoft.com/office/drawing/2014/chart" uri="{C3380CC4-5D6E-409C-BE32-E72D297353CC}">
                  <c16:uniqueId val="{00000083-5BDA-4978-800E-339B5A25A345}"/>
                </c:ext>
              </c:extLst>
            </c:dLbl>
            <c:dLbl>
              <c:idx val="77"/>
              <c:delete val="1"/>
              <c:extLst>
                <c:ext xmlns:c15="http://schemas.microsoft.com/office/drawing/2012/chart" uri="{CE6537A1-D6FC-4f65-9D91-7224C49458BB}"/>
                <c:ext xmlns:c16="http://schemas.microsoft.com/office/drawing/2014/chart" uri="{C3380CC4-5D6E-409C-BE32-E72D297353CC}">
                  <c16:uniqueId val="{00000085-5BDA-4978-800E-339B5A25A345}"/>
                </c:ext>
              </c:extLst>
            </c:dLbl>
            <c:dLbl>
              <c:idx val="78"/>
              <c:delete val="1"/>
              <c:extLst>
                <c:ext xmlns:c15="http://schemas.microsoft.com/office/drawing/2012/chart" uri="{CE6537A1-D6FC-4f65-9D91-7224C49458BB}"/>
                <c:ext xmlns:c16="http://schemas.microsoft.com/office/drawing/2014/chart" uri="{C3380CC4-5D6E-409C-BE32-E72D297353CC}">
                  <c16:uniqueId val="{00000087-5BDA-4978-800E-339B5A25A345}"/>
                </c:ext>
              </c:extLst>
            </c:dLbl>
            <c:dLbl>
              <c:idx val="79"/>
              <c:delete val="1"/>
              <c:extLst>
                <c:ext xmlns:c15="http://schemas.microsoft.com/office/drawing/2012/chart" uri="{CE6537A1-D6FC-4f65-9D91-7224C49458BB}"/>
                <c:ext xmlns:c16="http://schemas.microsoft.com/office/drawing/2014/chart" uri="{C3380CC4-5D6E-409C-BE32-E72D297353CC}">
                  <c16:uniqueId val="{00000089-5BDA-4978-800E-339B5A25A345}"/>
                </c:ext>
              </c:extLst>
            </c:dLbl>
            <c:dLbl>
              <c:idx val="81"/>
              <c:delete val="1"/>
              <c:extLst>
                <c:ext xmlns:c15="http://schemas.microsoft.com/office/drawing/2012/chart" uri="{CE6537A1-D6FC-4f65-9D91-7224C49458BB}"/>
                <c:ext xmlns:c16="http://schemas.microsoft.com/office/drawing/2014/chart" uri="{C3380CC4-5D6E-409C-BE32-E72D297353CC}">
                  <c16:uniqueId val="{0000008B-5BDA-4978-800E-339B5A25A345}"/>
                </c:ext>
              </c:extLst>
            </c:dLbl>
            <c:dLbl>
              <c:idx val="82"/>
              <c:delete val="1"/>
              <c:extLst>
                <c:ext xmlns:c15="http://schemas.microsoft.com/office/drawing/2012/chart" uri="{CE6537A1-D6FC-4f65-9D91-7224C49458BB}"/>
                <c:ext xmlns:c16="http://schemas.microsoft.com/office/drawing/2014/chart" uri="{C3380CC4-5D6E-409C-BE32-E72D297353CC}">
                  <c16:uniqueId val="{0000008D-5BDA-4978-800E-339B5A25A345}"/>
                </c:ext>
              </c:extLst>
            </c:dLbl>
            <c:dLbl>
              <c:idx val="83"/>
              <c:delete val="1"/>
              <c:extLst>
                <c:ext xmlns:c15="http://schemas.microsoft.com/office/drawing/2012/chart" uri="{CE6537A1-D6FC-4f65-9D91-7224C49458BB}"/>
                <c:ext xmlns:c16="http://schemas.microsoft.com/office/drawing/2014/chart" uri="{C3380CC4-5D6E-409C-BE32-E72D297353CC}">
                  <c16:uniqueId val="{0000008F-5BDA-4978-800E-339B5A25A3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5-A7D7-467A-B473-C061A9A669BF}"/>
            </c:ext>
          </c:extLst>
        </c:ser>
        <c:dLbls>
          <c:showLegendKey val="0"/>
          <c:showVal val="0"/>
          <c:showCatName val="0"/>
          <c:showSerName val="0"/>
          <c:showPercent val="0"/>
          <c:showBubbleSize val="0"/>
        </c:dLbls>
        <c:marker val="1"/>
        <c:smooth val="0"/>
        <c:axId val="715589839"/>
        <c:axId val="715599439"/>
      </c:lineChart>
      <c:catAx>
        <c:axId val="71558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9439"/>
        <c:crosses val="autoZero"/>
        <c:auto val="1"/>
        <c:lblAlgn val="ctr"/>
        <c:lblOffset val="100"/>
        <c:noMultiLvlLbl val="0"/>
      </c:catAx>
      <c:valAx>
        <c:axId val="715599439"/>
        <c:scaling>
          <c:orientation val="minMax"/>
        </c:scaling>
        <c:delete val="1"/>
        <c:axPos val="l"/>
        <c:numFmt formatCode="General" sourceLinked="1"/>
        <c:majorTickMark val="out"/>
        <c:minorTickMark val="none"/>
        <c:tickLblPos val="nextTo"/>
        <c:crossAx val="7155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1.xlsx]Finance!PivotTable2</c:name>
    <c:fmtId val="0"/>
  </c:pivotSource>
  <c:chart>
    <c:title>
      <c:tx>
        <c:strRef>
          <c:f>Finance!$I$106</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Finance!$I$106</c:f>
              <c:strCache>
                <c:ptCount val="1"/>
                <c:pt idx="0">
                  <c:v>Total</c:v>
                </c:pt>
              </c:strCache>
            </c:strRef>
          </c:tx>
          <c:spPr>
            <a:ln w="28575" cap="rnd">
              <a:solidFill>
                <a:schemeClr val="accent1"/>
              </a:solidFill>
              <a:round/>
            </a:ln>
            <a:effectLst/>
          </c:spPr>
          <c:marker>
            <c:symbol val="none"/>
          </c:marker>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01-60AF-403A-9DF8-F7FE3C3F4521}"/>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03-60AF-403A-9DF8-F7FE3C3F4521}"/>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05-60AF-403A-9DF8-F7FE3C3F4521}"/>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07-60AF-403A-9DF8-F7FE3C3F4521}"/>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09-60AF-403A-9DF8-F7FE3C3F4521}"/>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0B-60AF-403A-9DF8-F7FE3C3F4521}"/>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0D-60AF-403A-9DF8-F7FE3C3F4521}"/>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0F-60AF-403A-9DF8-F7FE3C3F4521}"/>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11-60AF-403A-9DF8-F7FE3C3F4521}"/>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13-60AF-403A-9DF8-F7FE3C3F4521}"/>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15-60AF-403A-9DF8-F7FE3C3F4521}"/>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17-60AF-403A-9DF8-F7FE3C3F4521}"/>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19-60AF-403A-9DF8-F7FE3C3F4521}"/>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1B-60AF-403A-9DF8-F7FE3C3F4521}"/>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1D-60AF-403A-9DF8-F7FE3C3F4521}"/>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1F-60AF-403A-9DF8-F7FE3C3F4521}"/>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21-60AF-403A-9DF8-F7FE3C3F4521}"/>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23-60AF-403A-9DF8-F7FE3C3F4521}"/>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25-60AF-403A-9DF8-F7FE3C3F4521}"/>
              </c:ext>
            </c:extLst>
          </c:dPt>
          <c:dLbls>
            <c:dLbl>
              <c:idx val="55"/>
              <c:delete val="1"/>
              <c:extLst>
                <c:ext xmlns:c15="http://schemas.microsoft.com/office/drawing/2012/chart" uri="{CE6537A1-D6FC-4f65-9D91-7224C49458BB}"/>
                <c:ext xmlns:c16="http://schemas.microsoft.com/office/drawing/2014/chart" uri="{C3380CC4-5D6E-409C-BE32-E72D297353CC}">
                  <c16:uniqueId val="{00000001-60AF-403A-9DF8-F7FE3C3F4521}"/>
                </c:ext>
              </c:extLst>
            </c:dLbl>
            <c:dLbl>
              <c:idx val="57"/>
              <c:delete val="1"/>
              <c:extLst>
                <c:ext xmlns:c15="http://schemas.microsoft.com/office/drawing/2012/chart" uri="{CE6537A1-D6FC-4f65-9D91-7224C49458BB}"/>
                <c:ext xmlns:c16="http://schemas.microsoft.com/office/drawing/2014/chart" uri="{C3380CC4-5D6E-409C-BE32-E72D297353CC}">
                  <c16:uniqueId val="{00000003-60AF-403A-9DF8-F7FE3C3F4521}"/>
                </c:ext>
              </c:extLst>
            </c:dLbl>
            <c:dLbl>
              <c:idx val="59"/>
              <c:delete val="1"/>
              <c:extLst>
                <c:ext xmlns:c15="http://schemas.microsoft.com/office/drawing/2012/chart" uri="{CE6537A1-D6FC-4f65-9D91-7224C49458BB}"/>
                <c:ext xmlns:c16="http://schemas.microsoft.com/office/drawing/2014/chart" uri="{C3380CC4-5D6E-409C-BE32-E72D297353CC}">
                  <c16:uniqueId val="{00000005-60AF-403A-9DF8-F7FE3C3F4521}"/>
                </c:ext>
              </c:extLst>
            </c:dLbl>
            <c:dLbl>
              <c:idx val="61"/>
              <c:delete val="1"/>
              <c:extLst>
                <c:ext xmlns:c15="http://schemas.microsoft.com/office/drawing/2012/chart" uri="{CE6537A1-D6FC-4f65-9D91-7224C49458BB}"/>
                <c:ext xmlns:c16="http://schemas.microsoft.com/office/drawing/2014/chart" uri="{C3380CC4-5D6E-409C-BE32-E72D297353CC}">
                  <c16:uniqueId val="{00000007-60AF-403A-9DF8-F7FE3C3F4521}"/>
                </c:ext>
              </c:extLst>
            </c:dLbl>
            <c:dLbl>
              <c:idx val="63"/>
              <c:delete val="1"/>
              <c:extLst>
                <c:ext xmlns:c15="http://schemas.microsoft.com/office/drawing/2012/chart" uri="{CE6537A1-D6FC-4f65-9D91-7224C49458BB}"/>
                <c:ext xmlns:c16="http://schemas.microsoft.com/office/drawing/2014/chart" uri="{C3380CC4-5D6E-409C-BE32-E72D297353CC}">
                  <c16:uniqueId val="{00000009-60AF-403A-9DF8-F7FE3C3F4521}"/>
                </c:ext>
              </c:extLst>
            </c:dLbl>
            <c:dLbl>
              <c:idx val="66"/>
              <c:delete val="1"/>
              <c:extLst>
                <c:ext xmlns:c15="http://schemas.microsoft.com/office/drawing/2012/chart" uri="{CE6537A1-D6FC-4f65-9D91-7224C49458BB}"/>
                <c:ext xmlns:c16="http://schemas.microsoft.com/office/drawing/2014/chart" uri="{C3380CC4-5D6E-409C-BE32-E72D297353CC}">
                  <c16:uniqueId val="{0000000B-60AF-403A-9DF8-F7FE3C3F4521}"/>
                </c:ext>
              </c:extLst>
            </c:dLbl>
            <c:dLbl>
              <c:idx val="68"/>
              <c:delete val="1"/>
              <c:extLst>
                <c:ext xmlns:c15="http://schemas.microsoft.com/office/drawing/2012/chart" uri="{CE6537A1-D6FC-4f65-9D91-7224C49458BB}"/>
                <c:ext xmlns:c16="http://schemas.microsoft.com/office/drawing/2014/chart" uri="{C3380CC4-5D6E-409C-BE32-E72D297353CC}">
                  <c16:uniqueId val="{0000000D-60AF-403A-9DF8-F7FE3C3F4521}"/>
                </c:ext>
              </c:extLst>
            </c:dLbl>
            <c:dLbl>
              <c:idx val="69"/>
              <c:delete val="1"/>
              <c:extLst>
                <c:ext xmlns:c15="http://schemas.microsoft.com/office/drawing/2012/chart" uri="{CE6537A1-D6FC-4f65-9D91-7224C49458BB}"/>
                <c:ext xmlns:c16="http://schemas.microsoft.com/office/drawing/2014/chart" uri="{C3380CC4-5D6E-409C-BE32-E72D297353CC}">
                  <c16:uniqueId val="{0000000F-60AF-403A-9DF8-F7FE3C3F4521}"/>
                </c:ext>
              </c:extLst>
            </c:dLbl>
            <c:dLbl>
              <c:idx val="70"/>
              <c:delete val="1"/>
              <c:extLst>
                <c:ext xmlns:c15="http://schemas.microsoft.com/office/drawing/2012/chart" uri="{CE6537A1-D6FC-4f65-9D91-7224C49458BB}"/>
                <c:ext xmlns:c16="http://schemas.microsoft.com/office/drawing/2014/chart" uri="{C3380CC4-5D6E-409C-BE32-E72D297353CC}">
                  <c16:uniqueId val="{00000011-60AF-403A-9DF8-F7FE3C3F4521}"/>
                </c:ext>
              </c:extLst>
            </c:dLbl>
            <c:dLbl>
              <c:idx val="71"/>
              <c:delete val="1"/>
              <c:extLst>
                <c:ext xmlns:c15="http://schemas.microsoft.com/office/drawing/2012/chart" uri="{CE6537A1-D6FC-4f65-9D91-7224C49458BB}"/>
                <c:ext xmlns:c16="http://schemas.microsoft.com/office/drawing/2014/chart" uri="{C3380CC4-5D6E-409C-BE32-E72D297353CC}">
                  <c16:uniqueId val="{00000013-60AF-403A-9DF8-F7FE3C3F4521}"/>
                </c:ext>
              </c:extLst>
            </c:dLbl>
            <c:dLbl>
              <c:idx val="73"/>
              <c:delete val="1"/>
              <c:extLst>
                <c:ext xmlns:c15="http://schemas.microsoft.com/office/drawing/2012/chart" uri="{CE6537A1-D6FC-4f65-9D91-7224C49458BB}"/>
                <c:ext xmlns:c16="http://schemas.microsoft.com/office/drawing/2014/chart" uri="{C3380CC4-5D6E-409C-BE32-E72D297353CC}">
                  <c16:uniqueId val="{00000015-60AF-403A-9DF8-F7FE3C3F4521}"/>
                </c:ext>
              </c:extLst>
            </c:dLbl>
            <c:dLbl>
              <c:idx val="74"/>
              <c:delete val="1"/>
              <c:extLst>
                <c:ext xmlns:c15="http://schemas.microsoft.com/office/drawing/2012/chart" uri="{CE6537A1-D6FC-4f65-9D91-7224C49458BB}"/>
                <c:ext xmlns:c16="http://schemas.microsoft.com/office/drawing/2014/chart" uri="{C3380CC4-5D6E-409C-BE32-E72D297353CC}">
                  <c16:uniqueId val="{00000017-60AF-403A-9DF8-F7FE3C3F4521}"/>
                </c:ext>
              </c:extLst>
            </c:dLbl>
            <c:dLbl>
              <c:idx val="75"/>
              <c:delete val="1"/>
              <c:extLst>
                <c:ext xmlns:c15="http://schemas.microsoft.com/office/drawing/2012/chart" uri="{CE6537A1-D6FC-4f65-9D91-7224C49458BB}"/>
                <c:ext xmlns:c16="http://schemas.microsoft.com/office/drawing/2014/chart" uri="{C3380CC4-5D6E-409C-BE32-E72D297353CC}">
                  <c16:uniqueId val="{00000019-60AF-403A-9DF8-F7FE3C3F4521}"/>
                </c:ext>
              </c:extLst>
            </c:dLbl>
            <c:dLbl>
              <c:idx val="76"/>
              <c:delete val="1"/>
              <c:extLst>
                <c:ext xmlns:c15="http://schemas.microsoft.com/office/drawing/2012/chart" uri="{CE6537A1-D6FC-4f65-9D91-7224C49458BB}"/>
                <c:ext xmlns:c16="http://schemas.microsoft.com/office/drawing/2014/chart" uri="{C3380CC4-5D6E-409C-BE32-E72D297353CC}">
                  <c16:uniqueId val="{0000001B-60AF-403A-9DF8-F7FE3C3F4521}"/>
                </c:ext>
              </c:extLst>
            </c:dLbl>
            <c:dLbl>
              <c:idx val="77"/>
              <c:delete val="1"/>
              <c:extLst>
                <c:ext xmlns:c15="http://schemas.microsoft.com/office/drawing/2012/chart" uri="{CE6537A1-D6FC-4f65-9D91-7224C49458BB}"/>
                <c:ext xmlns:c16="http://schemas.microsoft.com/office/drawing/2014/chart" uri="{C3380CC4-5D6E-409C-BE32-E72D297353CC}">
                  <c16:uniqueId val="{0000001D-60AF-403A-9DF8-F7FE3C3F4521}"/>
                </c:ext>
              </c:extLst>
            </c:dLbl>
            <c:dLbl>
              <c:idx val="79"/>
              <c:delete val="1"/>
              <c:extLst>
                <c:ext xmlns:c15="http://schemas.microsoft.com/office/drawing/2012/chart" uri="{CE6537A1-D6FC-4f65-9D91-7224C49458BB}"/>
                <c:ext xmlns:c16="http://schemas.microsoft.com/office/drawing/2014/chart" uri="{C3380CC4-5D6E-409C-BE32-E72D297353CC}">
                  <c16:uniqueId val="{0000001F-60AF-403A-9DF8-F7FE3C3F4521}"/>
                </c:ext>
              </c:extLst>
            </c:dLbl>
            <c:dLbl>
              <c:idx val="80"/>
              <c:delete val="1"/>
              <c:extLst>
                <c:ext xmlns:c15="http://schemas.microsoft.com/office/drawing/2012/chart" uri="{CE6537A1-D6FC-4f65-9D91-7224C49458BB}"/>
                <c:ext xmlns:c16="http://schemas.microsoft.com/office/drawing/2014/chart" uri="{C3380CC4-5D6E-409C-BE32-E72D297353CC}">
                  <c16:uniqueId val="{00000021-60AF-403A-9DF8-F7FE3C3F4521}"/>
                </c:ext>
              </c:extLst>
            </c:dLbl>
            <c:dLbl>
              <c:idx val="81"/>
              <c:delete val="1"/>
              <c:extLst>
                <c:ext xmlns:c15="http://schemas.microsoft.com/office/drawing/2012/chart" uri="{CE6537A1-D6FC-4f65-9D91-7224C49458BB}"/>
                <c:ext xmlns:c16="http://schemas.microsoft.com/office/drawing/2014/chart" uri="{C3380CC4-5D6E-409C-BE32-E72D297353CC}">
                  <c16:uniqueId val="{00000023-60AF-403A-9DF8-F7FE3C3F4521}"/>
                </c:ext>
              </c:extLst>
            </c:dLbl>
            <c:dLbl>
              <c:idx val="82"/>
              <c:delete val="1"/>
              <c:extLst>
                <c:ext xmlns:c15="http://schemas.microsoft.com/office/drawing/2012/chart" uri="{CE6537A1-D6FC-4f65-9D91-7224C49458BB}"/>
                <c:ext xmlns:c16="http://schemas.microsoft.com/office/drawing/2014/chart" uri="{C3380CC4-5D6E-409C-BE32-E72D297353CC}">
                  <c16:uniqueId val="{00000025-60AF-403A-9DF8-F7FE3C3F452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Finance!$I$106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Finance!$I$106</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2-5C91-47CA-B204-81E0F6DBCF73}"/>
            </c:ext>
          </c:extLst>
        </c:ser>
        <c:dLbls>
          <c:showLegendKey val="0"/>
          <c:showVal val="0"/>
          <c:showCatName val="0"/>
          <c:showSerName val="0"/>
          <c:showPercent val="0"/>
          <c:showBubbleSize val="0"/>
        </c:dLbls>
        <c:smooth val="0"/>
        <c:axId val="715608559"/>
        <c:axId val="715594159"/>
      </c:lineChart>
      <c:catAx>
        <c:axId val="7156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94159"/>
        <c:crosses val="autoZero"/>
        <c:auto val="1"/>
        <c:lblAlgn val="ctr"/>
        <c:lblOffset val="100"/>
        <c:noMultiLvlLbl val="0"/>
      </c:catAx>
      <c:valAx>
        <c:axId val="715594159"/>
        <c:scaling>
          <c:orientation val="minMax"/>
        </c:scaling>
        <c:delete val="1"/>
        <c:axPos val="l"/>
        <c:numFmt formatCode="0" sourceLinked="1"/>
        <c:majorTickMark val="out"/>
        <c:minorTickMark val="none"/>
        <c:tickLblPos val="nextTo"/>
        <c:crossAx val="71560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S-Amount by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300-500</c:v>
              </c:pt>
              <c:pt idx="1">
                <c:v>500-700</c:v>
              </c:pt>
              <c:pt idx="2">
                <c:v>700-900</c:v>
              </c:pt>
            </c:strLit>
          </c:cat>
          <c:val>
            <c:numLit>
              <c:formatCode>General</c:formatCode>
              <c:ptCount val="3"/>
              <c:pt idx="0">
                <c:v>93582</c:v>
              </c:pt>
              <c:pt idx="1">
                <c:v>132315</c:v>
              </c:pt>
              <c:pt idx="2">
                <c:v>186171</c:v>
              </c:pt>
            </c:numLit>
          </c:val>
          <c:extLst>
            <c:ext xmlns:c16="http://schemas.microsoft.com/office/drawing/2014/chart" uri="{C3380CC4-5D6E-409C-BE32-E72D297353CC}">
              <c16:uniqueId val="{00000000-371B-4F1D-8107-8529CAA61477}"/>
            </c:ext>
          </c:extLst>
        </c:ser>
        <c:dLbls>
          <c:dLblPos val="outEnd"/>
          <c:showLegendKey val="0"/>
          <c:showVal val="1"/>
          <c:showCatName val="0"/>
          <c:showSerName val="0"/>
          <c:showPercent val="0"/>
          <c:showBubbleSize val="0"/>
        </c:dLbls>
        <c:gapWidth val="219"/>
        <c:overlap val="-27"/>
        <c:axId val="763236959"/>
        <c:axId val="763236479"/>
      </c:barChart>
      <c:catAx>
        <c:axId val="7632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236479"/>
        <c:crosses val="autoZero"/>
        <c:auto val="1"/>
        <c:lblAlgn val="ctr"/>
        <c:lblOffset val="100"/>
        <c:noMultiLvlLbl val="0"/>
      </c:catAx>
      <c:valAx>
        <c:axId val="763236479"/>
        <c:scaling>
          <c:orientation val="minMax"/>
        </c:scaling>
        <c:delete val="1"/>
        <c:axPos val="l"/>
        <c:numFmt formatCode="General" sourceLinked="1"/>
        <c:majorTickMark val="none"/>
        <c:minorTickMark val="none"/>
        <c:tickLblPos val="nextTo"/>
        <c:crossAx val="76323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Finance!$BH$12</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Finance!$BP$39</c:f>
              <c:strCache>
                <c:ptCount val="1"/>
                <c:pt idx="0">
                  <c:v>Average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xVal>
          <c:y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yVal>
          <c:smooth val="0"/>
          <c:extLst>
            <c:ext xmlns:c16="http://schemas.microsoft.com/office/drawing/2014/chart" uri="{C3380CC4-5D6E-409C-BE32-E72D297353CC}">
              <c16:uniqueId val="{00000000-3892-4457-BFB7-40BE8FFB33C2}"/>
            </c:ext>
          </c:extLst>
        </c:ser>
        <c:dLbls>
          <c:showLegendKey val="0"/>
          <c:showVal val="0"/>
          <c:showCatName val="0"/>
          <c:showSerName val="0"/>
          <c:showPercent val="0"/>
          <c:showBubbleSize val="0"/>
        </c:dLbls>
        <c:axId val="1381967743"/>
        <c:axId val="1381966783"/>
      </c:scatterChart>
      <c:valAx>
        <c:axId val="1381967743"/>
        <c:scaling>
          <c:orientation val="minMax"/>
        </c:scaling>
        <c:delete val="0"/>
        <c:axPos val="b"/>
        <c:title>
          <c:tx>
            <c:strRef>
              <c:f>Finance!$BO$39</c:f>
              <c:strCache>
                <c:ptCount val="1"/>
                <c:pt idx="0">
                  <c:v>Sales Value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66783"/>
        <c:crosses val="autoZero"/>
        <c:crossBetween val="midCat"/>
      </c:valAx>
      <c:valAx>
        <c:axId val="1381966783"/>
        <c:scaling>
          <c:orientation val="minMax"/>
        </c:scaling>
        <c:delete val="0"/>
        <c:axPos val="l"/>
        <c:title>
          <c:tx>
            <c:strRef>
              <c:f>Finance!$BP$39</c:f>
              <c:strCache>
                <c:ptCount val="1"/>
                <c:pt idx="0">
                  <c:v>Average Price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67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Finance!$AP$12</c:f>
          <c:strCache>
            <c:ptCount val="1"/>
            <c:pt idx="0">
              <c:v> Number of sold products in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Finance!$AU$20</c:f>
              <c:strCache>
                <c:ptCount val="1"/>
                <c:pt idx="0">
                  <c:v>Sold Product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7-4E8A-9BB7-C5F86EBA46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257-4E8A-9BB7-C5F86EBA46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7257-4E8A-9BB7-C5F86EBA46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7257-4E8A-9BB7-C5F86EBA46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7257-4E8A-9BB7-C5F86EBA46F7}"/>
              </c:ext>
            </c:extLst>
          </c:dPt>
          <c:dLbls>
            <c:dLbl>
              <c:idx val="0"/>
              <c:layout>
                <c:manualLayout>
                  <c:x val="0.1111111111111111"/>
                  <c:y val="-4.6296296296296335E-2"/>
                </c:manualLayout>
              </c:layout>
              <c:tx>
                <c:rich>
                  <a:bodyPr/>
                  <a:lstStyle/>
                  <a:p>
                    <a:fld id="{2A081D75-6177-4FCD-9F7D-BE6ABECF1064}" type="CELLRANGE">
                      <a:rPr lang="en-US" baseline="0"/>
                      <a:pPr/>
                      <a:t>[CELLRANGE]</a:t>
                    </a:fld>
                    <a:r>
                      <a:rPr lang="en-US" baseline="0"/>
                      <a:t>, </a:t>
                    </a:r>
                    <a:fld id="{9D145F12-286A-4CE9-8E32-5BB66CB01CA9}"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257-4E8A-9BB7-C5F86EBA46F7}"/>
                </c:ext>
              </c:extLst>
            </c:dLbl>
            <c:dLbl>
              <c:idx val="1"/>
              <c:layout>
                <c:manualLayout>
                  <c:x val="0"/>
                  <c:y val="9.2592592592592587E-2"/>
                </c:manualLayout>
              </c:layout>
              <c:tx>
                <c:rich>
                  <a:bodyPr/>
                  <a:lstStyle/>
                  <a:p>
                    <a:fld id="{8219AE59-FB58-490B-9BC9-BD79A48E9012}" type="CELLRANGE">
                      <a:rPr lang="en-US" baseline="0"/>
                      <a:pPr/>
                      <a:t>[CELLRANGE]</a:t>
                    </a:fld>
                    <a:r>
                      <a:rPr lang="en-US" baseline="0"/>
                      <a:t>, </a:t>
                    </a:r>
                    <a:fld id="{37D3DD60-C6CD-448D-8B06-39389C688B27}"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257-4E8A-9BB7-C5F86EBA46F7}"/>
                </c:ext>
              </c:extLst>
            </c:dLbl>
            <c:dLbl>
              <c:idx val="2"/>
              <c:layout>
                <c:manualLayout>
                  <c:x val="-0.11944444444444446"/>
                  <c:y val="-5.5555555555555552E-2"/>
                </c:manualLayout>
              </c:layout>
              <c:tx>
                <c:rich>
                  <a:bodyPr/>
                  <a:lstStyle/>
                  <a:p>
                    <a:fld id="{34DB5C01-F52F-48E2-9596-A054142638C2}" type="CELLRANGE">
                      <a:rPr lang="en-US" baseline="0"/>
                      <a:pPr/>
                      <a:t>[CELLRANGE]</a:t>
                    </a:fld>
                    <a:r>
                      <a:rPr lang="en-US" baseline="0"/>
                      <a:t>, </a:t>
                    </a:r>
                    <a:fld id="{20B236B2-521B-4179-BA52-38FB6BB67FA1}"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257-4E8A-9BB7-C5F86EBA46F7}"/>
                </c:ext>
              </c:extLst>
            </c:dLbl>
            <c:dLbl>
              <c:idx val="3"/>
              <c:layout>
                <c:manualLayout>
                  <c:x val="8.611111111111111E-2"/>
                  <c:y val="-0.10185185185185185"/>
                </c:manualLayout>
              </c:layout>
              <c:tx>
                <c:rich>
                  <a:bodyPr/>
                  <a:lstStyle/>
                  <a:p>
                    <a:fld id="{2BB6B4E9-1053-44F5-94F1-103AF3EB295F}" type="CELLRANGE">
                      <a:rPr lang="en-US" baseline="0"/>
                      <a:pPr/>
                      <a:t>[CELLRANGE]</a:t>
                    </a:fld>
                    <a:r>
                      <a:rPr lang="en-US" baseline="0"/>
                      <a:t>, </a:t>
                    </a:r>
                    <a:fld id="{120ED755-F484-4CEE-97D5-FA06E88D061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257-4E8A-9BB7-C5F86EBA46F7}"/>
                </c:ext>
              </c:extLst>
            </c:dLbl>
            <c:dLbl>
              <c:idx val="4"/>
              <c:layout>
                <c:manualLayout>
                  <c:x val="-8.611111111111111E-2"/>
                  <c:y val="-8.7962962962962979E-2"/>
                </c:manualLayout>
              </c:layout>
              <c:tx>
                <c:rich>
                  <a:bodyPr/>
                  <a:lstStyle/>
                  <a:p>
                    <a:fld id="{487970F1-F678-4EBB-8666-6BEFD152826B}" type="CELLRANGE">
                      <a:rPr lang="en-US" baseline="0"/>
                      <a:pPr/>
                      <a:t>[CELLRANGE]</a:t>
                    </a:fld>
                    <a:r>
                      <a:rPr lang="en-US" baseline="0"/>
                      <a:t>, </a:t>
                    </a:r>
                    <a:fld id="{B3884000-9E01-4FC6-9BD5-79C8659BFEC3}"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257-4E8A-9BB7-C5F86EBA46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Finance!$AT$21:$AT$25</c:f>
              <c:strCache>
                <c:ptCount val="5"/>
                <c:pt idx="0">
                  <c:v>300-500</c:v>
                </c:pt>
                <c:pt idx="1">
                  <c:v>500-700</c:v>
                </c:pt>
                <c:pt idx="2">
                  <c:v>700-900</c:v>
                </c:pt>
                <c:pt idx="3">
                  <c:v>900-1100</c:v>
                </c:pt>
                <c:pt idx="4">
                  <c:v>1100-1300</c:v>
                </c:pt>
              </c:strCache>
            </c:strRef>
          </c:cat>
          <c:val>
            <c:numRef>
              <c:f>Finance!$AU$21:$AU$25</c:f>
              <c:numCache>
                <c:formatCode>General</c:formatCode>
                <c:ptCount val="5"/>
                <c:pt idx="0">
                  <c:v>34.156976744186046</c:v>
                </c:pt>
                <c:pt idx="1">
                  <c:v>32.122093023255815</c:v>
                </c:pt>
                <c:pt idx="2">
                  <c:v>33.720930232558139</c:v>
                </c:pt>
                <c:pt idx="3">
                  <c:v>0</c:v>
                </c:pt>
                <c:pt idx="4">
                  <c:v>0</c:v>
                </c:pt>
              </c:numCache>
            </c:numRef>
          </c:val>
          <c:extLst>
            <c:ext xmlns:c15="http://schemas.microsoft.com/office/drawing/2012/chart" uri="{02D57815-91ED-43cb-92C2-25804820EDAC}">
              <c15:datalabelsRange>
                <c15:f>Finance!$AS$21:$AS$25</c15:f>
                <c15:dlblRangeCache>
                  <c:ptCount val="5"/>
                  <c:pt idx="0">
                    <c:v>235</c:v>
                  </c:pt>
                  <c:pt idx="1">
                    <c:v>221</c:v>
                  </c:pt>
                  <c:pt idx="2">
                    <c:v>232</c:v>
                  </c:pt>
                  <c:pt idx="3">
                    <c:v>0</c:v>
                  </c:pt>
                  <c:pt idx="4">
                    <c:v>0</c:v>
                  </c:pt>
                </c15:dlblRangeCache>
              </c15:datalabelsRange>
            </c:ext>
            <c:ext xmlns:c16="http://schemas.microsoft.com/office/drawing/2014/chart" uri="{C3380CC4-5D6E-409C-BE32-E72D297353CC}">
              <c16:uniqueId val="{00000000-7257-4E8A-9BB7-C5F86EBA46F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1.xlsx]Finance!PivotTable1</c:name>
    <c:fmtId val="2"/>
  </c:pivotSource>
  <c:chart>
    <c:title>
      <c:tx>
        <c:strRef>
          <c:f>Finance!$I$12</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Finance!$I$12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4582-41FF-BE8A-DB900E808B56}"/>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4582-41FF-BE8A-DB900E808B56}"/>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4582-41FF-BE8A-DB900E808B56}"/>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4582-41FF-BE8A-DB900E808B56}"/>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4582-41FF-BE8A-DB900E808B56}"/>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4582-41FF-BE8A-DB900E808B56}"/>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4582-41FF-BE8A-DB900E808B56}"/>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4582-41FF-BE8A-DB900E808B56}"/>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4582-41FF-BE8A-DB900E808B56}"/>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4582-41FF-BE8A-DB900E808B56}"/>
              </c:ext>
            </c:extLst>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4582-41FF-BE8A-DB900E808B56}"/>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7-4582-41FF-BE8A-DB900E808B56}"/>
              </c:ext>
            </c:extLst>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9-4582-41FF-BE8A-DB900E808B56}"/>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B-4582-41FF-BE8A-DB900E808B56}"/>
              </c:ext>
            </c:extLst>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D-4582-41FF-BE8A-DB900E808B56}"/>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F-4582-41FF-BE8A-DB900E808B56}"/>
              </c:ext>
            </c:extLst>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1-4582-41FF-BE8A-DB900E808B56}"/>
              </c:ext>
            </c:extLst>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3-4582-41FF-BE8A-DB900E808B56}"/>
              </c:ext>
            </c:extLst>
          </c:dPt>
          <c:dPt>
            <c:idx val="2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5-4582-41FF-BE8A-DB900E808B56}"/>
              </c:ext>
            </c:extLst>
          </c:dPt>
          <c:dPt>
            <c:idx val="2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7-4582-41FF-BE8A-DB900E808B56}"/>
              </c:ext>
            </c:extLst>
          </c:dPt>
          <c:dPt>
            <c:idx val="2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9-4582-41FF-BE8A-DB900E808B56}"/>
              </c:ext>
            </c:extLst>
          </c:dPt>
          <c:dPt>
            <c:idx val="2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B-4582-41FF-BE8A-DB900E808B56}"/>
              </c:ext>
            </c:extLst>
          </c:dPt>
          <c:dPt>
            <c:idx val="2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D-4582-41FF-BE8A-DB900E808B56}"/>
              </c:ext>
            </c:extLst>
          </c:dPt>
          <c:dPt>
            <c:idx val="2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2F-4582-41FF-BE8A-DB900E808B56}"/>
              </c:ext>
            </c:extLst>
          </c:dPt>
          <c:dPt>
            <c:idx val="2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1-4582-41FF-BE8A-DB900E808B56}"/>
              </c:ext>
            </c:extLst>
          </c:dPt>
          <c:dPt>
            <c:idx val="3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3-4582-41FF-BE8A-DB900E808B56}"/>
              </c:ext>
            </c:extLst>
          </c:dPt>
          <c:dPt>
            <c:idx val="3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5-4582-41FF-BE8A-DB900E808B56}"/>
              </c:ext>
            </c:extLst>
          </c:dPt>
          <c:dPt>
            <c:idx val="3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7-4582-41FF-BE8A-DB900E808B56}"/>
              </c:ext>
            </c:extLst>
          </c:dPt>
          <c:dPt>
            <c:idx val="3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9-4582-41FF-BE8A-DB900E808B56}"/>
              </c:ext>
            </c:extLst>
          </c:dPt>
          <c:dPt>
            <c:idx val="3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B-4582-41FF-BE8A-DB900E808B56}"/>
              </c:ext>
            </c:extLst>
          </c:dPt>
          <c:dPt>
            <c:idx val="3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D-4582-41FF-BE8A-DB900E808B56}"/>
              </c:ext>
            </c:extLst>
          </c:dPt>
          <c:dPt>
            <c:idx val="3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3F-4582-41FF-BE8A-DB900E808B56}"/>
              </c:ext>
            </c:extLst>
          </c:dPt>
          <c:dPt>
            <c:idx val="3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1-4582-41FF-BE8A-DB900E808B56}"/>
              </c:ext>
            </c:extLst>
          </c:dPt>
          <c:dPt>
            <c:idx val="4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3-4582-41FF-BE8A-DB900E808B56}"/>
              </c:ext>
            </c:extLst>
          </c:dPt>
          <c:dPt>
            <c:idx val="4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5-4582-41FF-BE8A-DB900E808B56}"/>
              </c:ext>
            </c:extLst>
          </c:dPt>
          <c:dPt>
            <c:idx val="4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7-4582-41FF-BE8A-DB900E808B56}"/>
              </c:ext>
            </c:extLst>
          </c:dPt>
          <c:dPt>
            <c:idx val="4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9-4582-41FF-BE8A-DB900E808B56}"/>
              </c:ext>
            </c:extLst>
          </c:dPt>
          <c:dPt>
            <c:idx val="4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B-4582-41FF-BE8A-DB900E808B56}"/>
              </c:ext>
            </c:extLst>
          </c:dPt>
          <c:dPt>
            <c:idx val="4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D-4582-41FF-BE8A-DB900E808B56}"/>
              </c:ext>
            </c:extLst>
          </c:dPt>
          <c:dPt>
            <c:idx val="4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4F-4582-41FF-BE8A-DB900E808B56}"/>
              </c:ext>
            </c:extLst>
          </c:dPt>
          <c:dPt>
            <c:idx val="4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1-4582-41FF-BE8A-DB900E808B56}"/>
              </c:ext>
            </c:extLst>
          </c:dPt>
          <c:dPt>
            <c:idx val="4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3-4582-41FF-BE8A-DB900E808B56}"/>
              </c:ext>
            </c:extLst>
          </c:dPt>
          <c:dPt>
            <c:idx val="5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5-4582-41FF-BE8A-DB900E808B56}"/>
              </c:ext>
            </c:extLst>
          </c:dPt>
          <c:dPt>
            <c:idx val="5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7-4582-41FF-BE8A-DB900E808B56}"/>
              </c:ext>
            </c:extLst>
          </c:dPt>
          <c:dPt>
            <c:idx val="5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9-4582-41FF-BE8A-DB900E808B56}"/>
              </c:ext>
            </c:extLst>
          </c:dPt>
          <c:dPt>
            <c:idx val="5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B-4582-41FF-BE8A-DB900E808B56}"/>
              </c:ext>
            </c:extLst>
          </c:dPt>
          <c:dPt>
            <c:idx val="5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D-4582-41FF-BE8A-DB900E808B56}"/>
              </c:ext>
            </c:extLst>
          </c:dPt>
          <c:dPt>
            <c:idx val="5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5F-4582-41FF-BE8A-DB900E808B56}"/>
              </c:ext>
            </c:extLst>
          </c:dPt>
          <c:dPt>
            <c:idx val="5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1-4582-41FF-BE8A-DB900E808B56}"/>
              </c:ext>
            </c:extLst>
          </c:dPt>
          <c:dPt>
            <c:idx val="5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3-4582-41FF-BE8A-DB900E808B56}"/>
              </c:ext>
            </c:extLst>
          </c:dPt>
          <c:dPt>
            <c:idx val="5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5-4582-41FF-BE8A-DB900E808B56}"/>
              </c:ext>
            </c:extLst>
          </c:dPt>
          <c:dPt>
            <c:idx val="6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7-4582-41FF-BE8A-DB900E808B56}"/>
              </c:ext>
            </c:extLst>
          </c:dPt>
          <c:dPt>
            <c:idx val="6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9-4582-41FF-BE8A-DB900E808B56}"/>
              </c:ext>
            </c:extLst>
          </c:dPt>
          <c:dPt>
            <c:idx val="6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B-4582-41FF-BE8A-DB900E808B56}"/>
              </c:ext>
            </c:extLst>
          </c:dPt>
          <c:dPt>
            <c:idx val="6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D-4582-41FF-BE8A-DB900E808B56}"/>
              </c:ext>
            </c:extLst>
          </c:dPt>
          <c:dPt>
            <c:idx val="6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6F-4582-41FF-BE8A-DB900E808B56}"/>
              </c:ext>
            </c:extLst>
          </c:dPt>
          <c:dPt>
            <c:idx val="6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1-4582-41FF-BE8A-DB900E808B56}"/>
              </c:ext>
            </c:extLst>
          </c:dPt>
          <c:dPt>
            <c:idx val="6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3-4582-41FF-BE8A-DB900E808B56}"/>
              </c:ext>
            </c:extLst>
          </c:dPt>
          <c:dPt>
            <c:idx val="6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5-4582-41FF-BE8A-DB900E808B56}"/>
              </c:ext>
            </c:extLst>
          </c:dPt>
          <c:dPt>
            <c:idx val="6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7-4582-41FF-BE8A-DB900E808B56}"/>
              </c:ext>
            </c:extLst>
          </c:dPt>
          <c:dPt>
            <c:idx val="6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9-4582-41FF-BE8A-DB900E808B56}"/>
              </c:ext>
            </c:extLst>
          </c:dPt>
          <c:dPt>
            <c:idx val="7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B-4582-41FF-BE8A-DB900E808B56}"/>
              </c:ext>
            </c:extLst>
          </c:dPt>
          <c:dPt>
            <c:idx val="7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D-4582-41FF-BE8A-DB900E808B56}"/>
              </c:ext>
            </c:extLst>
          </c:dPt>
          <c:dPt>
            <c:idx val="7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7F-4582-41FF-BE8A-DB900E808B56}"/>
              </c:ext>
            </c:extLst>
          </c:dPt>
          <c:dPt>
            <c:idx val="7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1-4582-41FF-BE8A-DB900E808B56}"/>
              </c:ext>
            </c:extLst>
          </c:dPt>
          <c:dPt>
            <c:idx val="7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3-4582-41FF-BE8A-DB900E808B56}"/>
              </c:ext>
            </c:extLst>
          </c:dPt>
          <c:dPt>
            <c:idx val="7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5-4582-41FF-BE8A-DB900E808B56}"/>
              </c:ext>
            </c:extLst>
          </c:dPt>
          <c:dPt>
            <c:idx val="7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7-4582-41FF-BE8A-DB900E808B56}"/>
              </c:ext>
            </c:extLst>
          </c:dPt>
          <c:dPt>
            <c:idx val="7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9-4582-41FF-BE8A-DB900E808B56}"/>
              </c:ext>
            </c:extLst>
          </c:dPt>
          <c:dPt>
            <c:idx val="7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B-4582-41FF-BE8A-DB900E808B56}"/>
              </c:ext>
            </c:extLst>
          </c:dPt>
          <c:dPt>
            <c:idx val="7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D-4582-41FF-BE8A-DB900E808B56}"/>
              </c:ext>
            </c:extLst>
          </c:dPt>
          <c:dPt>
            <c:idx val="8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8F-4582-41FF-BE8A-DB900E808B56}"/>
              </c:ext>
            </c:extLst>
          </c:dPt>
          <c:dPt>
            <c:idx val="8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91-4582-41FF-BE8A-DB900E808B56}"/>
              </c:ext>
            </c:extLst>
          </c:dPt>
          <c:dPt>
            <c:idx val="8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93-4582-41FF-BE8A-DB900E808B56}"/>
              </c:ext>
            </c:extLst>
          </c:dPt>
          <c:dLbls>
            <c:dLbl>
              <c:idx val="1"/>
              <c:delete val="1"/>
              <c:extLst>
                <c:ext xmlns:c15="http://schemas.microsoft.com/office/drawing/2012/chart" uri="{CE6537A1-D6FC-4f65-9D91-7224C49458BB}"/>
                <c:ext xmlns:c16="http://schemas.microsoft.com/office/drawing/2014/chart" uri="{C3380CC4-5D6E-409C-BE32-E72D297353CC}">
                  <c16:uniqueId val="{00000001-4582-41FF-BE8A-DB900E808B56}"/>
                </c:ext>
              </c:extLst>
            </c:dLbl>
            <c:dLbl>
              <c:idx val="2"/>
              <c:delete val="1"/>
              <c:extLst>
                <c:ext xmlns:c15="http://schemas.microsoft.com/office/drawing/2012/chart" uri="{CE6537A1-D6FC-4f65-9D91-7224C49458BB}"/>
                <c:ext xmlns:c16="http://schemas.microsoft.com/office/drawing/2014/chart" uri="{C3380CC4-5D6E-409C-BE32-E72D297353CC}">
                  <c16:uniqueId val="{00000003-4582-41FF-BE8A-DB900E808B56}"/>
                </c:ext>
              </c:extLst>
            </c:dLbl>
            <c:dLbl>
              <c:idx val="3"/>
              <c:delete val="1"/>
              <c:extLst>
                <c:ext xmlns:c15="http://schemas.microsoft.com/office/drawing/2012/chart" uri="{CE6537A1-D6FC-4f65-9D91-7224C49458BB}"/>
                <c:ext xmlns:c16="http://schemas.microsoft.com/office/drawing/2014/chart" uri="{C3380CC4-5D6E-409C-BE32-E72D297353CC}">
                  <c16:uniqueId val="{00000005-4582-41FF-BE8A-DB900E808B56}"/>
                </c:ext>
              </c:extLst>
            </c:dLbl>
            <c:dLbl>
              <c:idx val="4"/>
              <c:delete val="1"/>
              <c:extLst>
                <c:ext xmlns:c15="http://schemas.microsoft.com/office/drawing/2012/chart" uri="{CE6537A1-D6FC-4f65-9D91-7224C49458BB}"/>
                <c:ext xmlns:c16="http://schemas.microsoft.com/office/drawing/2014/chart" uri="{C3380CC4-5D6E-409C-BE32-E72D297353CC}">
                  <c16:uniqueId val="{00000007-4582-41FF-BE8A-DB900E808B56}"/>
                </c:ext>
              </c:extLst>
            </c:dLbl>
            <c:dLbl>
              <c:idx val="5"/>
              <c:delete val="1"/>
              <c:extLst>
                <c:ext xmlns:c15="http://schemas.microsoft.com/office/drawing/2012/chart" uri="{CE6537A1-D6FC-4f65-9D91-7224C49458BB}"/>
                <c:ext xmlns:c16="http://schemas.microsoft.com/office/drawing/2014/chart" uri="{C3380CC4-5D6E-409C-BE32-E72D297353CC}">
                  <c16:uniqueId val="{00000009-4582-41FF-BE8A-DB900E808B56}"/>
                </c:ext>
              </c:extLst>
            </c:dLbl>
            <c:dLbl>
              <c:idx val="6"/>
              <c:delete val="1"/>
              <c:extLst>
                <c:ext xmlns:c15="http://schemas.microsoft.com/office/drawing/2012/chart" uri="{CE6537A1-D6FC-4f65-9D91-7224C49458BB}"/>
                <c:ext xmlns:c16="http://schemas.microsoft.com/office/drawing/2014/chart" uri="{C3380CC4-5D6E-409C-BE32-E72D297353CC}">
                  <c16:uniqueId val="{0000000B-4582-41FF-BE8A-DB900E808B56}"/>
                </c:ext>
              </c:extLst>
            </c:dLbl>
            <c:dLbl>
              <c:idx val="7"/>
              <c:delete val="1"/>
              <c:extLst>
                <c:ext xmlns:c15="http://schemas.microsoft.com/office/drawing/2012/chart" uri="{CE6537A1-D6FC-4f65-9D91-7224C49458BB}"/>
                <c:ext xmlns:c16="http://schemas.microsoft.com/office/drawing/2014/chart" uri="{C3380CC4-5D6E-409C-BE32-E72D297353CC}">
                  <c16:uniqueId val="{0000000D-4582-41FF-BE8A-DB900E808B56}"/>
                </c:ext>
              </c:extLst>
            </c:dLbl>
            <c:dLbl>
              <c:idx val="8"/>
              <c:delete val="1"/>
              <c:extLst>
                <c:ext xmlns:c15="http://schemas.microsoft.com/office/drawing/2012/chart" uri="{CE6537A1-D6FC-4f65-9D91-7224C49458BB}"/>
                <c:ext xmlns:c16="http://schemas.microsoft.com/office/drawing/2014/chart" uri="{C3380CC4-5D6E-409C-BE32-E72D297353CC}">
                  <c16:uniqueId val="{0000000F-4582-41FF-BE8A-DB900E808B56}"/>
                </c:ext>
              </c:extLst>
            </c:dLbl>
            <c:dLbl>
              <c:idx val="10"/>
              <c:delete val="1"/>
              <c:extLst>
                <c:ext xmlns:c15="http://schemas.microsoft.com/office/drawing/2012/chart" uri="{CE6537A1-D6FC-4f65-9D91-7224C49458BB}"/>
                <c:ext xmlns:c16="http://schemas.microsoft.com/office/drawing/2014/chart" uri="{C3380CC4-5D6E-409C-BE32-E72D297353CC}">
                  <c16:uniqueId val="{00000011-4582-41FF-BE8A-DB900E808B56}"/>
                </c:ext>
              </c:extLst>
            </c:dLbl>
            <c:dLbl>
              <c:idx val="11"/>
              <c:delete val="1"/>
              <c:extLst>
                <c:ext xmlns:c15="http://schemas.microsoft.com/office/drawing/2012/chart" uri="{CE6537A1-D6FC-4f65-9D91-7224C49458BB}"/>
                <c:ext xmlns:c16="http://schemas.microsoft.com/office/drawing/2014/chart" uri="{C3380CC4-5D6E-409C-BE32-E72D297353CC}">
                  <c16:uniqueId val="{00000013-4582-41FF-BE8A-DB900E808B56}"/>
                </c:ext>
              </c:extLst>
            </c:dLbl>
            <c:dLbl>
              <c:idx val="12"/>
              <c:delete val="1"/>
              <c:extLst>
                <c:ext xmlns:c15="http://schemas.microsoft.com/office/drawing/2012/chart" uri="{CE6537A1-D6FC-4f65-9D91-7224C49458BB}"/>
                <c:ext xmlns:c16="http://schemas.microsoft.com/office/drawing/2014/chart" uri="{C3380CC4-5D6E-409C-BE32-E72D297353CC}">
                  <c16:uniqueId val="{00000015-4582-41FF-BE8A-DB900E808B56}"/>
                </c:ext>
              </c:extLst>
            </c:dLbl>
            <c:dLbl>
              <c:idx val="13"/>
              <c:delete val="1"/>
              <c:extLst>
                <c:ext xmlns:c15="http://schemas.microsoft.com/office/drawing/2012/chart" uri="{CE6537A1-D6FC-4f65-9D91-7224C49458BB}"/>
                <c:ext xmlns:c16="http://schemas.microsoft.com/office/drawing/2014/chart" uri="{C3380CC4-5D6E-409C-BE32-E72D297353CC}">
                  <c16:uniqueId val="{00000017-4582-41FF-BE8A-DB900E808B56}"/>
                </c:ext>
              </c:extLst>
            </c:dLbl>
            <c:dLbl>
              <c:idx val="15"/>
              <c:delete val="1"/>
              <c:extLst>
                <c:ext xmlns:c15="http://schemas.microsoft.com/office/drawing/2012/chart" uri="{CE6537A1-D6FC-4f65-9D91-7224C49458BB}"/>
                <c:ext xmlns:c16="http://schemas.microsoft.com/office/drawing/2014/chart" uri="{C3380CC4-5D6E-409C-BE32-E72D297353CC}">
                  <c16:uniqueId val="{00000019-4582-41FF-BE8A-DB900E808B56}"/>
                </c:ext>
              </c:extLst>
            </c:dLbl>
            <c:dLbl>
              <c:idx val="16"/>
              <c:delete val="1"/>
              <c:extLst>
                <c:ext xmlns:c15="http://schemas.microsoft.com/office/drawing/2012/chart" uri="{CE6537A1-D6FC-4f65-9D91-7224C49458BB}"/>
                <c:ext xmlns:c16="http://schemas.microsoft.com/office/drawing/2014/chart" uri="{C3380CC4-5D6E-409C-BE32-E72D297353CC}">
                  <c16:uniqueId val="{0000001B-4582-41FF-BE8A-DB900E808B56}"/>
                </c:ext>
              </c:extLst>
            </c:dLbl>
            <c:dLbl>
              <c:idx val="17"/>
              <c:delete val="1"/>
              <c:extLst>
                <c:ext xmlns:c15="http://schemas.microsoft.com/office/drawing/2012/chart" uri="{CE6537A1-D6FC-4f65-9D91-7224C49458BB}"/>
                <c:ext xmlns:c16="http://schemas.microsoft.com/office/drawing/2014/chart" uri="{C3380CC4-5D6E-409C-BE32-E72D297353CC}">
                  <c16:uniqueId val="{0000001D-4582-41FF-BE8A-DB900E808B56}"/>
                </c:ext>
              </c:extLst>
            </c:dLbl>
            <c:dLbl>
              <c:idx val="18"/>
              <c:delete val="1"/>
              <c:extLst>
                <c:ext xmlns:c15="http://schemas.microsoft.com/office/drawing/2012/chart" uri="{CE6537A1-D6FC-4f65-9D91-7224C49458BB}"/>
                <c:ext xmlns:c16="http://schemas.microsoft.com/office/drawing/2014/chart" uri="{C3380CC4-5D6E-409C-BE32-E72D297353CC}">
                  <c16:uniqueId val="{0000001F-4582-41FF-BE8A-DB900E808B56}"/>
                </c:ext>
              </c:extLst>
            </c:dLbl>
            <c:dLbl>
              <c:idx val="19"/>
              <c:delete val="1"/>
              <c:extLst>
                <c:ext xmlns:c15="http://schemas.microsoft.com/office/drawing/2012/chart" uri="{CE6537A1-D6FC-4f65-9D91-7224C49458BB}"/>
                <c:ext xmlns:c16="http://schemas.microsoft.com/office/drawing/2014/chart" uri="{C3380CC4-5D6E-409C-BE32-E72D297353CC}">
                  <c16:uniqueId val="{00000021-4582-41FF-BE8A-DB900E808B56}"/>
                </c:ext>
              </c:extLst>
            </c:dLbl>
            <c:dLbl>
              <c:idx val="20"/>
              <c:delete val="1"/>
              <c:extLst>
                <c:ext xmlns:c15="http://schemas.microsoft.com/office/drawing/2012/chart" uri="{CE6537A1-D6FC-4f65-9D91-7224C49458BB}"/>
                <c:ext xmlns:c16="http://schemas.microsoft.com/office/drawing/2014/chart" uri="{C3380CC4-5D6E-409C-BE32-E72D297353CC}">
                  <c16:uniqueId val="{00000023-4582-41FF-BE8A-DB900E808B56}"/>
                </c:ext>
              </c:extLst>
            </c:dLbl>
            <c:dLbl>
              <c:idx val="21"/>
              <c:delete val="1"/>
              <c:extLst>
                <c:ext xmlns:c15="http://schemas.microsoft.com/office/drawing/2012/chart" uri="{CE6537A1-D6FC-4f65-9D91-7224C49458BB}"/>
                <c:ext xmlns:c16="http://schemas.microsoft.com/office/drawing/2014/chart" uri="{C3380CC4-5D6E-409C-BE32-E72D297353CC}">
                  <c16:uniqueId val="{00000025-4582-41FF-BE8A-DB900E808B56}"/>
                </c:ext>
              </c:extLst>
            </c:dLbl>
            <c:dLbl>
              <c:idx val="22"/>
              <c:delete val="1"/>
              <c:extLst>
                <c:ext xmlns:c15="http://schemas.microsoft.com/office/drawing/2012/chart" uri="{CE6537A1-D6FC-4f65-9D91-7224C49458BB}"/>
                <c:ext xmlns:c16="http://schemas.microsoft.com/office/drawing/2014/chart" uri="{C3380CC4-5D6E-409C-BE32-E72D297353CC}">
                  <c16:uniqueId val="{00000027-4582-41FF-BE8A-DB900E808B56}"/>
                </c:ext>
              </c:extLst>
            </c:dLbl>
            <c:dLbl>
              <c:idx val="23"/>
              <c:delete val="1"/>
              <c:extLst>
                <c:ext xmlns:c15="http://schemas.microsoft.com/office/drawing/2012/chart" uri="{CE6537A1-D6FC-4f65-9D91-7224C49458BB}"/>
                <c:ext xmlns:c16="http://schemas.microsoft.com/office/drawing/2014/chart" uri="{C3380CC4-5D6E-409C-BE32-E72D297353CC}">
                  <c16:uniqueId val="{00000029-4582-41FF-BE8A-DB900E808B56}"/>
                </c:ext>
              </c:extLst>
            </c:dLbl>
            <c:dLbl>
              <c:idx val="24"/>
              <c:delete val="1"/>
              <c:extLst>
                <c:ext xmlns:c15="http://schemas.microsoft.com/office/drawing/2012/chart" uri="{CE6537A1-D6FC-4f65-9D91-7224C49458BB}"/>
                <c:ext xmlns:c16="http://schemas.microsoft.com/office/drawing/2014/chart" uri="{C3380CC4-5D6E-409C-BE32-E72D297353CC}">
                  <c16:uniqueId val="{0000002B-4582-41FF-BE8A-DB900E808B56}"/>
                </c:ext>
              </c:extLst>
            </c:dLbl>
            <c:dLbl>
              <c:idx val="25"/>
              <c:delete val="1"/>
              <c:extLst>
                <c:ext xmlns:c15="http://schemas.microsoft.com/office/drawing/2012/chart" uri="{CE6537A1-D6FC-4f65-9D91-7224C49458BB}"/>
                <c:ext xmlns:c16="http://schemas.microsoft.com/office/drawing/2014/chart" uri="{C3380CC4-5D6E-409C-BE32-E72D297353CC}">
                  <c16:uniqueId val="{0000002D-4582-41FF-BE8A-DB900E808B56}"/>
                </c:ext>
              </c:extLst>
            </c:dLbl>
            <c:dLbl>
              <c:idx val="26"/>
              <c:delete val="1"/>
              <c:extLst>
                <c:ext xmlns:c15="http://schemas.microsoft.com/office/drawing/2012/chart" uri="{CE6537A1-D6FC-4f65-9D91-7224C49458BB}"/>
                <c:ext xmlns:c16="http://schemas.microsoft.com/office/drawing/2014/chart" uri="{C3380CC4-5D6E-409C-BE32-E72D297353CC}">
                  <c16:uniqueId val="{0000002F-4582-41FF-BE8A-DB900E808B56}"/>
                </c:ext>
              </c:extLst>
            </c:dLbl>
            <c:dLbl>
              <c:idx val="27"/>
              <c:delete val="1"/>
              <c:extLst>
                <c:ext xmlns:c15="http://schemas.microsoft.com/office/drawing/2012/chart" uri="{CE6537A1-D6FC-4f65-9D91-7224C49458BB}"/>
                <c:ext xmlns:c16="http://schemas.microsoft.com/office/drawing/2014/chart" uri="{C3380CC4-5D6E-409C-BE32-E72D297353CC}">
                  <c16:uniqueId val="{00000031-4582-41FF-BE8A-DB900E808B56}"/>
                </c:ext>
              </c:extLst>
            </c:dLbl>
            <c:dLbl>
              <c:idx val="30"/>
              <c:delete val="1"/>
              <c:extLst>
                <c:ext xmlns:c15="http://schemas.microsoft.com/office/drawing/2012/chart" uri="{CE6537A1-D6FC-4f65-9D91-7224C49458BB}"/>
                <c:ext xmlns:c16="http://schemas.microsoft.com/office/drawing/2014/chart" uri="{C3380CC4-5D6E-409C-BE32-E72D297353CC}">
                  <c16:uniqueId val="{00000033-4582-41FF-BE8A-DB900E808B56}"/>
                </c:ext>
              </c:extLst>
            </c:dLbl>
            <c:dLbl>
              <c:idx val="31"/>
              <c:delete val="1"/>
              <c:extLst>
                <c:ext xmlns:c15="http://schemas.microsoft.com/office/drawing/2012/chart" uri="{CE6537A1-D6FC-4f65-9D91-7224C49458BB}"/>
                <c:ext xmlns:c16="http://schemas.microsoft.com/office/drawing/2014/chart" uri="{C3380CC4-5D6E-409C-BE32-E72D297353CC}">
                  <c16:uniqueId val="{00000035-4582-41FF-BE8A-DB900E808B56}"/>
                </c:ext>
              </c:extLst>
            </c:dLbl>
            <c:dLbl>
              <c:idx val="32"/>
              <c:delete val="1"/>
              <c:extLst>
                <c:ext xmlns:c15="http://schemas.microsoft.com/office/drawing/2012/chart" uri="{CE6537A1-D6FC-4f65-9D91-7224C49458BB}"/>
                <c:ext xmlns:c16="http://schemas.microsoft.com/office/drawing/2014/chart" uri="{C3380CC4-5D6E-409C-BE32-E72D297353CC}">
                  <c16:uniqueId val="{00000037-4582-41FF-BE8A-DB900E808B56}"/>
                </c:ext>
              </c:extLst>
            </c:dLbl>
            <c:dLbl>
              <c:idx val="33"/>
              <c:delete val="1"/>
              <c:extLst>
                <c:ext xmlns:c15="http://schemas.microsoft.com/office/drawing/2012/chart" uri="{CE6537A1-D6FC-4f65-9D91-7224C49458BB}"/>
                <c:ext xmlns:c16="http://schemas.microsoft.com/office/drawing/2014/chart" uri="{C3380CC4-5D6E-409C-BE32-E72D297353CC}">
                  <c16:uniqueId val="{00000039-4582-41FF-BE8A-DB900E808B56}"/>
                </c:ext>
              </c:extLst>
            </c:dLbl>
            <c:dLbl>
              <c:idx val="34"/>
              <c:delete val="1"/>
              <c:extLst>
                <c:ext xmlns:c15="http://schemas.microsoft.com/office/drawing/2012/chart" uri="{CE6537A1-D6FC-4f65-9D91-7224C49458BB}"/>
                <c:ext xmlns:c16="http://schemas.microsoft.com/office/drawing/2014/chart" uri="{C3380CC4-5D6E-409C-BE32-E72D297353CC}">
                  <c16:uniqueId val="{0000003B-4582-41FF-BE8A-DB900E808B56}"/>
                </c:ext>
              </c:extLst>
            </c:dLbl>
            <c:dLbl>
              <c:idx val="35"/>
              <c:delete val="1"/>
              <c:extLst>
                <c:ext xmlns:c15="http://schemas.microsoft.com/office/drawing/2012/chart" uri="{CE6537A1-D6FC-4f65-9D91-7224C49458BB}"/>
                <c:ext xmlns:c16="http://schemas.microsoft.com/office/drawing/2014/chart" uri="{C3380CC4-5D6E-409C-BE32-E72D297353CC}">
                  <c16:uniqueId val="{0000003D-4582-41FF-BE8A-DB900E808B56}"/>
                </c:ext>
              </c:extLst>
            </c:dLbl>
            <c:dLbl>
              <c:idx val="36"/>
              <c:delete val="1"/>
              <c:extLst>
                <c:ext xmlns:c15="http://schemas.microsoft.com/office/drawing/2012/chart" uri="{CE6537A1-D6FC-4f65-9D91-7224C49458BB}"/>
                <c:ext xmlns:c16="http://schemas.microsoft.com/office/drawing/2014/chart" uri="{C3380CC4-5D6E-409C-BE32-E72D297353CC}">
                  <c16:uniqueId val="{0000003F-4582-41FF-BE8A-DB900E808B56}"/>
                </c:ext>
              </c:extLst>
            </c:dLbl>
            <c:dLbl>
              <c:idx val="38"/>
              <c:delete val="1"/>
              <c:extLst>
                <c:ext xmlns:c15="http://schemas.microsoft.com/office/drawing/2012/chart" uri="{CE6537A1-D6FC-4f65-9D91-7224C49458BB}"/>
                <c:ext xmlns:c16="http://schemas.microsoft.com/office/drawing/2014/chart" uri="{C3380CC4-5D6E-409C-BE32-E72D297353CC}">
                  <c16:uniqueId val="{00000041-4582-41FF-BE8A-DB900E808B56}"/>
                </c:ext>
              </c:extLst>
            </c:dLbl>
            <c:dLbl>
              <c:idx val="40"/>
              <c:delete val="1"/>
              <c:extLst>
                <c:ext xmlns:c15="http://schemas.microsoft.com/office/drawing/2012/chart" uri="{CE6537A1-D6FC-4f65-9D91-7224C49458BB}"/>
                <c:ext xmlns:c16="http://schemas.microsoft.com/office/drawing/2014/chart" uri="{C3380CC4-5D6E-409C-BE32-E72D297353CC}">
                  <c16:uniqueId val="{00000043-4582-41FF-BE8A-DB900E808B56}"/>
                </c:ext>
              </c:extLst>
            </c:dLbl>
            <c:dLbl>
              <c:idx val="41"/>
              <c:delete val="1"/>
              <c:extLst>
                <c:ext xmlns:c15="http://schemas.microsoft.com/office/drawing/2012/chart" uri="{CE6537A1-D6FC-4f65-9D91-7224C49458BB}"/>
                <c:ext xmlns:c16="http://schemas.microsoft.com/office/drawing/2014/chart" uri="{C3380CC4-5D6E-409C-BE32-E72D297353CC}">
                  <c16:uniqueId val="{00000045-4582-41FF-BE8A-DB900E808B56}"/>
                </c:ext>
              </c:extLst>
            </c:dLbl>
            <c:dLbl>
              <c:idx val="42"/>
              <c:delete val="1"/>
              <c:extLst>
                <c:ext xmlns:c15="http://schemas.microsoft.com/office/drawing/2012/chart" uri="{CE6537A1-D6FC-4f65-9D91-7224C49458BB}"/>
                <c:ext xmlns:c16="http://schemas.microsoft.com/office/drawing/2014/chart" uri="{C3380CC4-5D6E-409C-BE32-E72D297353CC}">
                  <c16:uniqueId val="{00000047-4582-41FF-BE8A-DB900E808B56}"/>
                </c:ext>
              </c:extLst>
            </c:dLbl>
            <c:dLbl>
              <c:idx val="43"/>
              <c:delete val="1"/>
              <c:extLst>
                <c:ext xmlns:c15="http://schemas.microsoft.com/office/drawing/2012/chart" uri="{CE6537A1-D6FC-4f65-9D91-7224C49458BB}"/>
                <c:ext xmlns:c16="http://schemas.microsoft.com/office/drawing/2014/chart" uri="{C3380CC4-5D6E-409C-BE32-E72D297353CC}">
                  <c16:uniqueId val="{00000049-4582-41FF-BE8A-DB900E808B56}"/>
                </c:ext>
              </c:extLst>
            </c:dLbl>
            <c:dLbl>
              <c:idx val="44"/>
              <c:delete val="1"/>
              <c:extLst>
                <c:ext xmlns:c15="http://schemas.microsoft.com/office/drawing/2012/chart" uri="{CE6537A1-D6FC-4f65-9D91-7224C49458BB}"/>
                <c:ext xmlns:c16="http://schemas.microsoft.com/office/drawing/2014/chart" uri="{C3380CC4-5D6E-409C-BE32-E72D297353CC}">
                  <c16:uniqueId val="{0000004B-4582-41FF-BE8A-DB900E808B56}"/>
                </c:ext>
              </c:extLst>
            </c:dLbl>
            <c:dLbl>
              <c:idx val="45"/>
              <c:delete val="1"/>
              <c:extLst>
                <c:ext xmlns:c15="http://schemas.microsoft.com/office/drawing/2012/chart" uri="{CE6537A1-D6FC-4f65-9D91-7224C49458BB}"/>
                <c:ext xmlns:c16="http://schemas.microsoft.com/office/drawing/2014/chart" uri="{C3380CC4-5D6E-409C-BE32-E72D297353CC}">
                  <c16:uniqueId val="{0000004D-4582-41FF-BE8A-DB900E808B56}"/>
                </c:ext>
              </c:extLst>
            </c:dLbl>
            <c:dLbl>
              <c:idx val="46"/>
              <c:delete val="1"/>
              <c:extLst>
                <c:ext xmlns:c15="http://schemas.microsoft.com/office/drawing/2012/chart" uri="{CE6537A1-D6FC-4f65-9D91-7224C49458BB}"/>
                <c:ext xmlns:c16="http://schemas.microsoft.com/office/drawing/2014/chart" uri="{C3380CC4-5D6E-409C-BE32-E72D297353CC}">
                  <c16:uniqueId val="{0000004F-4582-41FF-BE8A-DB900E808B56}"/>
                </c:ext>
              </c:extLst>
            </c:dLbl>
            <c:dLbl>
              <c:idx val="47"/>
              <c:delete val="1"/>
              <c:extLst>
                <c:ext xmlns:c15="http://schemas.microsoft.com/office/drawing/2012/chart" uri="{CE6537A1-D6FC-4f65-9D91-7224C49458BB}"/>
                <c:ext xmlns:c16="http://schemas.microsoft.com/office/drawing/2014/chart" uri="{C3380CC4-5D6E-409C-BE32-E72D297353CC}">
                  <c16:uniqueId val="{00000051-4582-41FF-BE8A-DB900E808B56}"/>
                </c:ext>
              </c:extLst>
            </c:dLbl>
            <c:dLbl>
              <c:idx val="49"/>
              <c:delete val="1"/>
              <c:extLst>
                <c:ext xmlns:c15="http://schemas.microsoft.com/office/drawing/2012/chart" uri="{CE6537A1-D6FC-4f65-9D91-7224C49458BB}"/>
                <c:ext xmlns:c16="http://schemas.microsoft.com/office/drawing/2014/chart" uri="{C3380CC4-5D6E-409C-BE32-E72D297353CC}">
                  <c16:uniqueId val="{00000053-4582-41FF-BE8A-DB900E808B56}"/>
                </c:ext>
              </c:extLst>
            </c:dLbl>
            <c:dLbl>
              <c:idx val="50"/>
              <c:delete val="1"/>
              <c:extLst>
                <c:ext xmlns:c15="http://schemas.microsoft.com/office/drawing/2012/chart" uri="{CE6537A1-D6FC-4f65-9D91-7224C49458BB}"/>
                <c:ext xmlns:c16="http://schemas.microsoft.com/office/drawing/2014/chart" uri="{C3380CC4-5D6E-409C-BE32-E72D297353CC}">
                  <c16:uniqueId val="{00000055-4582-41FF-BE8A-DB900E808B56}"/>
                </c:ext>
              </c:extLst>
            </c:dLbl>
            <c:dLbl>
              <c:idx val="51"/>
              <c:delete val="1"/>
              <c:extLst>
                <c:ext xmlns:c15="http://schemas.microsoft.com/office/drawing/2012/chart" uri="{CE6537A1-D6FC-4f65-9D91-7224C49458BB}"/>
                <c:ext xmlns:c16="http://schemas.microsoft.com/office/drawing/2014/chart" uri="{C3380CC4-5D6E-409C-BE32-E72D297353CC}">
                  <c16:uniqueId val="{00000057-4582-41FF-BE8A-DB900E808B56}"/>
                </c:ext>
              </c:extLst>
            </c:dLbl>
            <c:dLbl>
              <c:idx val="52"/>
              <c:delete val="1"/>
              <c:extLst>
                <c:ext xmlns:c15="http://schemas.microsoft.com/office/drawing/2012/chart" uri="{CE6537A1-D6FC-4f65-9D91-7224C49458BB}"/>
                <c:ext xmlns:c16="http://schemas.microsoft.com/office/drawing/2014/chart" uri="{C3380CC4-5D6E-409C-BE32-E72D297353CC}">
                  <c16:uniqueId val="{00000059-4582-41FF-BE8A-DB900E808B56}"/>
                </c:ext>
              </c:extLst>
            </c:dLbl>
            <c:dLbl>
              <c:idx val="53"/>
              <c:delete val="1"/>
              <c:extLst>
                <c:ext xmlns:c15="http://schemas.microsoft.com/office/drawing/2012/chart" uri="{CE6537A1-D6FC-4f65-9D91-7224C49458BB}"/>
                <c:ext xmlns:c16="http://schemas.microsoft.com/office/drawing/2014/chart" uri="{C3380CC4-5D6E-409C-BE32-E72D297353CC}">
                  <c16:uniqueId val="{0000005B-4582-41FF-BE8A-DB900E808B56}"/>
                </c:ext>
              </c:extLst>
            </c:dLbl>
            <c:dLbl>
              <c:idx val="54"/>
              <c:delete val="1"/>
              <c:extLst>
                <c:ext xmlns:c15="http://schemas.microsoft.com/office/drawing/2012/chart" uri="{CE6537A1-D6FC-4f65-9D91-7224C49458BB}"/>
                <c:ext xmlns:c16="http://schemas.microsoft.com/office/drawing/2014/chart" uri="{C3380CC4-5D6E-409C-BE32-E72D297353CC}">
                  <c16:uniqueId val="{0000005D-4582-41FF-BE8A-DB900E808B56}"/>
                </c:ext>
              </c:extLst>
            </c:dLbl>
            <c:dLbl>
              <c:idx val="55"/>
              <c:delete val="1"/>
              <c:extLst>
                <c:ext xmlns:c15="http://schemas.microsoft.com/office/drawing/2012/chart" uri="{CE6537A1-D6FC-4f65-9D91-7224C49458BB}"/>
                <c:ext xmlns:c16="http://schemas.microsoft.com/office/drawing/2014/chart" uri="{C3380CC4-5D6E-409C-BE32-E72D297353CC}">
                  <c16:uniqueId val="{0000005F-4582-41FF-BE8A-DB900E808B56}"/>
                </c:ext>
              </c:extLst>
            </c:dLbl>
            <c:dLbl>
              <c:idx val="56"/>
              <c:delete val="1"/>
              <c:extLst>
                <c:ext xmlns:c15="http://schemas.microsoft.com/office/drawing/2012/chart" uri="{CE6537A1-D6FC-4f65-9D91-7224C49458BB}"/>
                <c:ext xmlns:c16="http://schemas.microsoft.com/office/drawing/2014/chart" uri="{C3380CC4-5D6E-409C-BE32-E72D297353CC}">
                  <c16:uniqueId val="{00000061-4582-41FF-BE8A-DB900E808B56}"/>
                </c:ext>
              </c:extLst>
            </c:dLbl>
            <c:dLbl>
              <c:idx val="58"/>
              <c:delete val="1"/>
              <c:extLst>
                <c:ext xmlns:c15="http://schemas.microsoft.com/office/drawing/2012/chart" uri="{CE6537A1-D6FC-4f65-9D91-7224C49458BB}"/>
                <c:ext xmlns:c16="http://schemas.microsoft.com/office/drawing/2014/chart" uri="{C3380CC4-5D6E-409C-BE32-E72D297353CC}">
                  <c16:uniqueId val="{00000063-4582-41FF-BE8A-DB900E808B56}"/>
                </c:ext>
              </c:extLst>
            </c:dLbl>
            <c:dLbl>
              <c:idx val="59"/>
              <c:delete val="1"/>
              <c:extLst>
                <c:ext xmlns:c15="http://schemas.microsoft.com/office/drawing/2012/chart" uri="{CE6537A1-D6FC-4f65-9D91-7224C49458BB}"/>
                <c:ext xmlns:c16="http://schemas.microsoft.com/office/drawing/2014/chart" uri="{C3380CC4-5D6E-409C-BE32-E72D297353CC}">
                  <c16:uniqueId val="{00000065-4582-41FF-BE8A-DB900E808B56}"/>
                </c:ext>
              </c:extLst>
            </c:dLbl>
            <c:dLbl>
              <c:idx val="60"/>
              <c:delete val="1"/>
              <c:extLst>
                <c:ext xmlns:c15="http://schemas.microsoft.com/office/drawing/2012/chart" uri="{CE6537A1-D6FC-4f65-9D91-7224C49458BB}"/>
                <c:ext xmlns:c16="http://schemas.microsoft.com/office/drawing/2014/chart" uri="{C3380CC4-5D6E-409C-BE32-E72D297353CC}">
                  <c16:uniqueId val="{00000067-4582-41FF-BE8A-DB900E808B56}"/>
                </c:ext>
              </c:extLst>
            </c:dLbl>
            <c:dLbl>
              <c:idx val="61"/>
              <c:delete val="1"/>
              <c:extLst>
                <c:ext xmlns:c15="http://schemas.microsoft.com/office/drawing/2012/chart" uri="{CE6537A1-D6FC-4f65-9D91-7224C49458BB}"/>
                <c:ext xmlns:c16="http://schemas.microsoft.com/office/drawing/2014/chart" uri="{C3380CC4-5D6E-409C-BE32-E72D297353CC}">
                  <c16:uniqueId val="{00000069-4582-41FF-BE8A-DB900E808B56}"/>
                </c:ext>
              </c:extLst>
            </c:dLbl>
            <c:dLbl>
              <c:idx val="62"/>
              <c:delete val="1"/>
              <c:extLst>
                <c:ext xmlns:c15="http://schemas.microsoft.com/office/drawing/2012/chart" uri="{CE6537A1-D6FC-4f65-9D91-7224C49458BB}"/>
                <c:ext xmlns:c16="http://schemas.microsoft.com/office/drawing/2014/chart" uri="{C3380CC4-5D6E-409C-BE32-E72D297353CC}">
                  <c16:uniqueId val="{0000006B-4582-41FF-BE8A-DB900E808B56}"/>
                </c:ext>
              </c:extLst>
            </c:dLbl>
            <c:dLbl>
              <c:idx val="63"/>
              <c:delete val="1"/>
              <c:extLst>
                <c:ext xmlns:c15="http://schemas.microsoft.com/office/drawing/2012/chart" uri="{CE6537A1-D6FC-4f65-9D91-7224C49458BB}"/>
                <c:ext xmlns:c16="http://schemas.microsoft.com/office/drawing/2014/chart" uri="{C3380CC4-5D6E-409C-BE32-E72D297353CC}">
                  <c16:uniqueId val="{0000006D-4582-41FF-BE8A-DB900E808B56}"/>
                </c:ext>
              </c:extLst>
            </c:dLbl>
            <c:dLbl>
              <c:idx val="64"/>
              <c:delete val="1"/>
              <c:extLst>
                <c:ext xmlns:c15="http://schemas.microsoft.com/office/drawing/2012/chart" uri="{CE6537A1-D6FC-4f65-9D91-7224C49458BB}"/>
                <c:ext xmlns:c16="http://schemas.microsoft.com/office/drawing/2014/chart" uri="{C3380CC4-5D6E-409C-BE32-E72D297353CC}">
                  <c16:uniqueId val="{0000006F-4582-41FF-BE8A-DB900E808B56}"/>
                </c:ext>
              </c:extLst>
            </c:dLbl>
            <c:dLbl>
              <c:idx val="65"/>
              <c:delete val="1"/>
              <c:extLst>
                <c:ext xmlns:c15="http://schemas.microsoft.com/office/drawing/2012/chart" uri="{CE6537A1-D6FC-4f65-9D91-7224C49458BB}"/>
                <c:ext xmlns:c16="http://schemas.microsoft.com/office/drawing/2014/chart" uri="{C3380CC4-5D6E-409C-BE32-E72D297353CC}">
                  <c16:uniqueId val="{00000071-4582-41FF-BE8A-DB900E808B56}"/>
                </c:ext>
              </c:extLst>
            </c:dLbl>
            <c:dLbl>
              <c:idx val="66"/>
              <c:delete val="1"/>
              <c:extLst>
                <c:ext xmlns:c15="http://schemas.microsoft.com/office/drawing/2012/chart" uri="{CE6537A1-D6FC-4f65-9D91-7224C49458BB}"/>
                <c:ext xmlns:c16="http://schemas.microsoft.com/office/drawing/2014/chart" uri="{C3380CC4-5D6E-409C-BE32-E72D297353CC}">
                  <c16:uniqueId val="{00000073-4582-41FF-BE8A-DB900E808B56}"/>
                </c:ext>
              </c:extLst>
            </c:dLbl>
            <c:dLbl>
              <c:idx val="67"/>
              <c:delete val="1"/>
              <c:extLst>
                <c:ext xmlns:c15="http://schemas.microsoft.com/office/drawing/2012/chart" uri="{CE6537A1-D6FC-4f65-9D91-7224C49458BB}"/>
                <c:ext xmlns:c16="http://schemas.microsoft.com/office/drawing/2014/chart" uri="{C3380CC4-5D6E-409C-BE32-E72D297353CC}">
                  <c16:uniqueId val="{00000075-4582-41FF-BE8A-DB900E808B56}"/>
                </c:ext>
              </c:extLst>
            </c:dLbl>
            <c:dLbl>
              <c:idx val="68"/>
              <c:delete val="1"/>
              <c:extLst>
                <c:ext xmlns:c15="http://schemas.microsoft.com/office/drawing/2012/chart" uri="{CE6537A1-D6FC-4f65-9D91-7224C49458BB}"/>
                <c:ext xmlns:c16="http://schemas.microsoft.com/office/drawing/2014/chart" uri="{C3380CC4-5D6E-409C-BE32-E72D297353CC}">
                  <c16:uniqueId val="{00000077-4582-41FF-BE8A-DB900E808B56}"/>
                </c:ext>
              </c:extLst>
            </c:dLbl>
            <c:dLbl>
              <c:idx val="69"/>
              <c:delete val="1"/>
              <c:extLst>
                <c:ext xmlns:c15="http://schemas.microsoft.com/office/drawing/2012/chart" uri="{CE6537A1-D6FC-4f65-9D91-7224C49458BB}"/>
                <c:ext xmlns:c16="http://schemas.microsoft.com/office/drawing/2014/chart" uri="{C3380CC4-5D6E-409C-BE32-E72D297353CC}">
                  <c16:uniqueId val="{00000079-4582-41FF-BE8A-DB900E808B56}"/>
                </c:ext>
              </c:extLst>
            </c:dLbl>
            <c:dLbl>
              <c:idx val="70"/>
              <c:delete val="1"/>
              <c:extLst>
                <c:ext xmlns:c15="http://schemas.microsoft.com/office/drawing/2012/chart" uri="{CE6537A1-D6FC-4f65-9D91-7224C49458BB}"/>
                <c:ext xmlns:c16="http://schemas.microsoft.com/office/drawing/2014/chart" uri="{C3380CC4-5D6E-409C-BE32-E72D297353CC}">
                  <c16:uniqueId val="{0000007B-4582-41FF-BE8A-DB900E808B56}"/>
                </c:ext>
              </c:extLst>
            </c:dLbl>
            <c:dLbl>
              <c:idx val="71"/>
              <c:delete val="1"/>
              <c:extLst>
                <c:ext xmlns:c15="http://schemas.microsoft.com/office/drawing/2012/chart" uri="{CE6537A1-D6FC-4f65-9D91-7224C49458BB}"/>
                <c:ext xmlns:c16="http://schemas.microsoft.com/office/drawing/2014/chart" uri="{C3380CC4-5D6E-409C-BE32-E72D297353CC}">
                  <c16:uniqueId val="{0000007D-4582-41FF-BE8A-DB900E808B56}"/>
                </c:ext>
              </c:extLst>
            </c:dLbl>
            <c:dLbl>
              <c:idx val="72"/>
              <c:delete val="1"/>
              <c:extLst>
                <c:ext xmlns:c15="http://schemas.microsoft.com/office/drawing/2012/chart" uri="{CE6537A1-D6FC-4f65-9D91-7224C49458BB}"/>
                <c:ext xmlns:c16="http://schemas.microsoft.com/office/drawing/2014/chart" uri="{C3380CC4-5D6E-409C-BE32-E72D297353CC}">
                  <c16:uniqueId val="{0000007F-4582-41FF-BE8A-DB900E808B56}"/>
                </c:ext>
              </c:extLst>
            </c:dLbl>
            <c:dLbl>
              <c:idx val="73"/>
              <c:delete val="1"/>
              <c:extLst>
                <c:ext xmlns:c15="http://schemas.microsoft.com/office/drawing/2012/chart" uri="{CE6537A1-D6FC-4f65-9D91-7224C49458BB}"/>
                <c:ext xmlns:c16="http://schemas.microsoft.com/office/drawing/2014/chart" uri="{C3380CC4-5D6E-409C-BE32-E72D297353CC}">
                  <c16:uniqueId val="{00000081-4582-41FF-BE8A-DB900E808B56}"/>
                </c:ext>
              </c:extLst>
            </c:dLbl>
            <c:dLbl>
              <c:idx val="74"/>
              <c:delete val="1"/>
              <c:extLst>
                <c:ext xmlns:c15="http://schemas.microsoft.com/office/drawing/2012/chart" uri="{CE6537A1-D6FC-4f65-9D91-7224C49458BB}"/>
                <c:ext xmlns:c16="http://schemas.microsoft.com/office/drawing/2014/chart" uri="{C3380CC4-5D6E-409C-BE32-E72D297353CC}">
                  <c16:uniqueId val="{00000083-4582-41FF-BE8A-DB900E808B56}"/>
                </c:ext>
              </c:extLst>
            </c:dLbl>
            <c:dLbl>
              <c:idx val="75"/>
              <c:delete val="1"/>
              <c:extLst>
                <c:ext xmlns:c15="http://schemas.microsoft.com/office/drawing/2012/chart" uri="{CE6537A1-D6FC-4f65-9D91-7224C49458BB}"/>
                <c:ext xmlns:c16="http://schemas.microsoft.com/office/drawing/2014/chart" uri="{C3380CC4-5D6E-409C-BE32-E72D297353CC}">
                  <c16:uniqueId val="{00000085-4582-41FF-BE8A-DB900E808B56}"/>
                </c:ext>
              </c:extLst>
            </c:dLbl>
            <c:dLbl>
              <c:idx val="76"/>
              <c:delete val="1"/>
              <c:extLst>
                <c:ext xmlns:c15="http://schemas.microsoft.com/office/drawing/2012/chart" uri="{CE6537A1-D6FC-4f65-9D91-7224C49458BB}"/>
                <c:ext xmlns:c16="http://schemas.microsoft.com/office/drawing/2014/chart" uri="{C3380CC4-5D6E-409C-BE32-E72D297353CC}">
                  <c16:uniqueId val="{00000087-4582-41FF-BE8A-DB900E808B56}"/>
                </c:ext>
              </c:extLst>
            </c:dLbl>
            <c:dLbl>
              <c:idx val="77"/>
              <c:delete val="1"/>
              <c:extLst>
                <c:ext xmlns:c15="http://schemas.microsoft.com/office/drawing/2012/chart" uri="{CE6537A1-D6FC-4f65-9D91-7224C49458BB}"/>
                <c:ext xmlns:c16="http://schemas.microsoft.com/office/drawing/2014/chart" uri="{C3380CC4-5D6E-409C-BE32-E72D297353CC}">
                  <c16:uniqueId val="{00000089-4582-41FF-BE8A-DB900E808B56}"/>
                </c:ext>
              </c:extLst>
            </c:dLbl>
            <c:dLbl>
              <c:idx val="78"/>
              <c:delete val="1"/>
              <c:extLst>
                <c:ext xmlns:c15="http://schemas.microsoft.com/office/drawing/2012/chart" uri="{CE6537A1-D6FC-4f65-9D91-7224C49458BB}"/>
                <c:ext xmlns:c16="http://schemas.microsoft.com/office/drawing/2014/chart" uri="{C3380CC4-5D6E-409C-BE32-E72D297353CC}">
                  <c16:uniqueId val="{0000008B-4582-41FF-BE8A-DB900E808B56}"/>
                </c:ext>
              </c:extLst>
            </c:dLbl>
            <c:dLbl>
              <c:idx val="79"/>
              <c:delete val="1"/>
              <c:extLst>
                <c:ext xmlns:c15="http://schemas.microsoft.com/office/drawing/2012/chart" uri="{CE6537A1-D6FC-4f65-9D91-7224C49458BB}"/>
                <c:ext xmlns:c16="http://schemas.microsoft.com/office/drawing/2014/chart" uri="{C3380CC4-5D6E-409C-BE32-E72D297353CC}">
                  <c16:uniqueId val="{0000008D-4582-41FF-BE8A-DB900E808B56}"/>
                </c:ext>
              </c:extLst>
            </c:dLbl>
            <c:dLbl>
              <c:idx val="81"/>
              <c:delete val="1"/>
              <c:extLst>
                <c:ext xmlns:c15="http://schemas.microsoft.com/office/drawing/2012/chart" uri="{CE6537A1-D6FC-4f65-9D91-7224C49458BB}"/>
                <c:ext xmlns:c16="http://schemas.microsoft.com/office/drawing/2014/chart" uri="{C3380CC4-5D6E-409C-BE32-E72D297353CC}">
                  <c16:uniqueId val="{0000008F-4582-41FF-BE8A-DB900E808B56}"/>
                </c:ext>
              </c:extLst>
            </c:dLbl>
            <c:dLbl>
              <c:idx val="82"/>
              <c:delete val="1"/>
              <c:extLst>
                <c:ext xmlns:c15="http://schemas.microsoft.com/office/drawing/2012/chart" uri="{CE6537A1-D6FC-4f65-9D91-7224C49458BB}"/>
                <c:ext xmlns:c16="http://schemas.microsoft.com/office/drawing/2014/chart" uri="{C3380CC4-5D6E-409C-BE32-E72D297353CC}">
                  <c16:uniqueId val="{00000091-4582-41FF-BE8A-DB900E808B56}"/>
                </c:ext>
              </c:extLst>
            </c:dLbl>
            <c:dLbl>
              <c:idx val="83"/>
              <c:delete val="1"/>
              <c:extLst>
                <c:ext xmlns:c15="http://schemas.microsoft.com/office/drawing/2012/chart" uri="{CE6537A1-D6FC-4f65-9D91-7224C49458BB}"/>
                <c:ext xmlns:c16="http://schemas.microsoft.com/office/drawing/2014/chart" uri="{C3380CC4-5D6E-409C-BE32-E72D297353CC}">
                  <c16:uniqueId val="{00000093-4582-41FF-BE8A-DB900E808B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5-76E1-4E9B-978F-19B6CC537AA1}"/>
            </c:ext>
          </c:extLst>
        </c:ser>
        <c:dLbls>
          <c:showLegendKey val="0"/>
          <c:showVal val="0"/>
          <c:showCatName val="0"/>
          <c:showSerName val="0"/>
          <c:showPercent val="0"/>
          <c:showBubbleSize val="0"/>
        </c:dLbls>
        <c:marker val="1"/>
        <c:smooth val="0"/>
        <c:axId val="715589839"/>
        <c:axId val="715599439"/>
      </c:lineChart>
      <c:catAx>
        <c:axId val="71558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715599439"/>
        <c:crosses val="autoZero"/>
        <c:auto val="1"/>
        <c:lblAlgn val="ctr"/>
        <c:lblOffset val="100"/>
        <c:noMultiLvlLbl val="0"/>
      </c:catAx>
      <c:valAx>
        <c:axId val="715599439"/>
        <c:scaling>
          <c:orientation val="minMax"/>
        </c:scaling>
        <c:delete val="1"/>
        <c:axPos val="l"/>
        <c:numFmt formatCode="General" sourceLinked="1"/>
        <c:majorTickMark val="out"/>
        <c:minorTickMark val="none"/>
        <c:tickLblPos val="nextTo"/>
        <c:crossAx val="71558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ap="flat" cmpd="sng" algn="ctr">
      <a:solidFill>
        <a:srgbClr val="FFFF00"/>
      </a:solidFill>
      <a:round/>
    </a:ln>
    <a:effectLst/>
  </c:spPr>
  <c:txPr>
    <a:bodyPr/>
    <a:lstStyle/>
    <a:p>
      <a:pPr>
        <a:defRPr sz="1600">
          <a:ln>
            <a:solidFill>
              <a:schemeClr val="tx1"/>
            </a:solidFill>
          </a:ln>
          <a:gradFill>
            <a:gsLst>
              <a:gs pos="82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Dashboard'!$C$25</c:f>
              <c:strCache>
                <c:ptCount val="1"/>
                <c:pt idx="0">
                  <c:v>Total</c:v>
                </c:pt>
              </c:strCache>
            </c:strRef>
          </c:tx>
          <c:spPr>
            <a:solidFill>
              <a:schemeClr val="accent1"/>
            </a:solidFill>
            <a:ln>
              <a:noFill/>
            </a:ln>
            <a:effectLst/>
            <a:sp3d/>
          </c:spPr>
          <c:invertIfNegative val="0"/>
          <c:cat>
            <c:strRef>
              <c:f>'Cu Dashboard'!$B$26:$B$28</c:f>
              <c:strCache>
                <c:ptCount val="3"/>
                <c:pt idx="0">
                  <c:v>Adrien Martin</c:v>
                </c:pt>
                <c:pt idx="1">
                  <c:v>Albain Forestier</c:v>
                </c:pt>
                <c:pt idx="2">
                  <c:v>Roch Cousineau</c:v>
                </c:pt>
              </c:strCache>
            </c:strRef>
          </c:cat>
          <c:val>
            <c:numRef>
              <c:f>'Cu Dashboard'!$C$26:$C$28</c:f>
              <c:numCache>
                <c:formatCode>0</c:formatCode>
                <c:ptCount val="3"/>
                <c:pt idx="0">
                  <c:v>255</c:v>
                </c:pt>
                <c:pt idx="1">
                  <c:v>254</c:v>
                </c:pt>
                <c:pt idx="2">
                  <c:v>285</c:v>
                </c:pt>
              </c:numCache>
            </c:numRef>
          </c:val>
          <c:extLst>
            <c:ext xmlns:c16="http://schemas.microsoft.com/office/drawing/2014/chart" uri="{C3380CC4-5D6E-409C-BE32-E72D297353CC}">
              <c16:uniqueId val="{00000000-FF88-4587-9ABC-5E96CC6C27C8}"/>
            </c:ext>
          </c:extLst>
        </c:ser>
        <c:dLbls>
          <c:showLegendKey val="0"/>
          <c:showVal val="0"/>
          <c:showCatName val="0"/>
          <c:showSerName val="0"/>
          <c:showPercent val="0"/>
          <c:showBubbleSize val="0"/>
        </c:dLbls>
        <c:gapWidth val="150"/>
        <c:shape val="box"/>
        <c:axId val="1558230335"/>
        <c:axId val="1558226975"/>
        <c:axId val="0"/>
      </c:bar3DChart>
      <c:catAx>
        <c:axId val="155823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26975"/>
        <c:crosses val="autoZero"/>
        <c:auto val="1"/>
        <c:lblAlgn val="ctr"/>
        <c:lblOffset val="100"/>
        <c:noMultiLvlLbl val="0"/>
      </c:catAx>
      <c:valAx>
        <c:axId val="155822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23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1.xlsx]Finance!PivotTable2</c:name>
    <c:fmtId val="3"/>
  </c:pivotSource>
  <c:chart>
    <c:title>
      <c:tx>
        <c:strRef>
          <c:f>Finance!$I$106</c:f>
          <c:strCache>
            <c:ptCount val="1"/>
            <c:pt idx="0">
              <c:v>Average Sales Value for Each Day</c:v>
            </c:pt>
          </c:strCache>
        </c:strRef>
      </c:tx>
      <c:layout>
        <c:manualLayout>
          <c:xMode val="edge"/>
          <c:yMode val="edge"/>
          <c:x val="0.34334803894194077"/>
          <c:y val="4.2946324936474572E-2"/>
        </c:manualLayout>
      </c:layout>
      <c:overlay val="0"/>
      <c:spPr>
        <a:noFill/>
        <a:ln>
          <a:noFill/>
        </a:ln>
        <a:effectLst/>
      </c:spPr>
      <c:txPr>
        <a:bodyPr rot="0" spcFirstLastPara="1" vertOverflow="ellipsis" vert="horz" wrap="square" anchor="ctr" anchorCtr="1"/>
        <a:lstStyle/>
        <a:p>
          <a:pPr>
            <a:defRPr sz="1920" b="0" i="0" u="none" strike="noStrike" kern="1200" spc="0" baseline="0">
              <a:ln>
                <a:solidFill>
                  <a:srgbClr val="002060"/>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Finance!$I$106</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6BE6-4215-AA5D-EF790432024E}"/>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6BE6-4215-AA5D-EF790432024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5-6BE6-4215-AA5D-EF790432024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7-6BE6-4215-AA5D-EF790432024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9-6BE6-4215-AA5D-EF790432024E}"/>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B-6BE6-4215-AA5D-EF790432024E}"/>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D-6BE6-4215-AA5D-EF790432024E}"/>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F-6BE6-4215-AA5D-EF790432024E}"/>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1-6BE6-4215-AA5D-EF790432024E}"/>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3-6BE6-4215-AA5D-EF790432024E}"/>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5-6BE6-4215-AA5D-EF790432024E}"/>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7-6BE6-4215-AA5D-EF790432024E}"/>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9-6BE6-4215-AA5D-EF790432024E}"/>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1B-6BE6-4215-AA5D-EF790432024E}"/>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1D-6BE6-4215-AA5D-EF790432024E}"/>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1F-6BE6-4215-AA5D-EF790432024E}"/>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1-6BE6-4215-AA5D-EF790432024E}"/>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3-6BE6-4215-AA5D-EF790432024E}"/>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5-6BE6-4215-AA5D-EF790432024E}"/>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27-6BE6-4215-AA5D-EF790432024E}"/>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29-6BE6-4215-AA5D-EF790432024E}"/>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2B-6BE6-4215-AA5D-EF790432024E}"/>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2D-6BE6-4215-AA5D-EF790432024E}"/>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2F-6BE6-4215-AA5D-EF790432024E}"/>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1-6BE6-4215-AA5D-EF790432024E}"/>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3-6BE6-4215-AA5D-EF790432024E}"/>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5-6BE6-4215-AA5D-EF790432024E}"/>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37-6BE6-4215-AA5D-EF790432024E}"/>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39-6BE6-4215-AA5D-EF790432024E}"/>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3B-6BE6-4215-AA5D-EF790432024E}"/>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3D-6BE6-4215-AA5D-EF790432024E}"/>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3F-6BE6-4215-AA5D-EF790432024E}"/>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1-6BE6-4215-AA5D-EF790432024E}"/>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43-6BE6-4215-AA5D-EF790432024E}"/>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45-6BE6-4215-AA5D-EF790432024E}"/>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47-6BE6-4215-AA5D-EF790432024E}"/>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49-6BE6-4215-AA5D-EF790432024E}"/>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4B-6BE6-4215-AA5D-EF790432024E}"/>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4D-6BE6-4215-AA5D-EF790432024E}"/>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4F-6BE6-4215-AA5D-EF790432024E}"/>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51-6BE6-4215-AA5D-EF790432024E}"/>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53-6BE6-4215-AA5D-EF790432024E}"/>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55-6BE6-4215-AA5D-EF790432024E}"/>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57-6BE6-4215-AA5D-EF790432024E}"/>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59-6BE6-4215-AA5D-EF790432024E}"/>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5B-6BE6-4215-AA5D-EF790432024E}"/>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5D-6BE6-4215-AA5D-EF790432024E}"/>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5F-6BE6-4215-AA5D-EF790432024E}"/>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61-6BE6-4215-AA5D-EF790432024E}"/>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63-6BE6-4215-AA5D-EF790432024E}"/>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65-6BE6-4215-AA5D-EF790432024E}"/>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67-6BE6-4215-AA5D-EF790432024E}"/>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69-6BE6-4215-AA5D-EF790432024E}"/>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6B-6BE6-4215-AA5D-EF790432024E}"/>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6D-6BE6-4215-AA5D-EF790432024E}"/>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6F-6BE6-4215-AA5D-EF790432024E}"/>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71-6BE6-4215-AA5D-EF790432024E}"/>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73-6BE6-4215-AA5D-EF790432024E}"/>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75-6BE6-4215-AA5D-EF790432024E}"/>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77-6BE6-4215-AA5D-EF790432024E}"/>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79-6BE6-4215-AA5D-EF790432024E}"/>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7B-6BE6-4215-AA5D-EF790432024E}"/>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7D-6BE6-4215-AA5D-EF790432024E}"/>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7F-6BE6-4215-AA5D-EF790432024E}"/>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81-6BE6-4215-AA5D-EF790432024E}"/>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83-6BE6-4215-AA5D-EF790432024E}"/>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85-6BE6-4215-AA5D-EF790432024E}"/>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87-6BE6-4215-AA5D-EF790432024E}"/>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89-6BE6-4215-AA5D-EF790432024E}"/>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8B-6BE6-4215-AA5D-EF790432024E}"/>
              </c:ext>
            </c:extLst>
          </c:dPt>
          <c:dLbls>
            <c:dLbl>
              <c:idx val="0"/>
              <c:delete val="1"/>
              <c:extLst>
                <c:ext xmlns:c15="http://schemas.microsoft.com/office/drawing/2012/chart" uri="{CE6537A1-D6FC-4f65-9D91-7224C49458BB}"/>
                <c:ext xmlns:c16="http://schemas.microsoft.com/office/drawing/2014/chart" uri="{C3380CC4-5D6E-409C-BE32-E72D297353CC}">
                  <c16:uniqueId val="{00000001-6BE6-4215-AA5D-EF790432024E}"/>
                </c:ext>
              </c:extLst>
            </c:dLbl>
            <c:dLbl>
              <c:idx val="1"/>
              <c:delete val="1"/>
              <c:extLst>
                <c:ext xmlns:c15="http://schemas.microsoft.com/office/drawing/2012/chart" uri="{CE6537A1-D6FC-4f65-9D91-7224C49458BB}"/>
                <c:ext xmlns:c16="http://schemas.microsoft.com/office/drawing/2014/chart" uri="{C3380CC4-5D6E-409C-BE32-E72D297353CC}">
                  <c16:uniqueId val="{00000003-6BE6-4215-AA5D-EF790432024E}"/>
                </c:ext>
              </c:extLst>
            </c:dLbl>
            <c:dLbl>
              <c:idx val="3"/>
              <c:delete val="1"/>
              <c:extLst>
                <c:ext xmlns:c15="http://schemas.microsoft.com/office/drawing/2012/chart" uri="{CE6537A1-D6FC-4f65-9D91-7224C49458BB}"/>
                <c:ext xmlns:c16="http://schemas.microsoft.com/office/drawing/2014/chart" uri="{C3380CC4-5D6E-409C-BE32-E72D297353CC}">
                  <c16:uniqueId val="{00000005-6BE6-4215-AA5D-EF790432024E}"/>
                </c:ext>
              </c:extLst>
            </c:dLbl>
            <c:dLbl>
              <c:idx val="4"/>
              <c:delete val="1"/>
              <c:extLst>
                <c:ext xmlns:c15="http://schemas.microsoft.com/office/drawing/2012/chart" uri="{CE6537A1-D6FC-4f65-9D91-7224C49458BB}"/>
                <c:ext xmlns:c16="http://schemas.microsoft.com/office/drawing/2014/chart" uri="{C3380CC4-5D6E-409C-BE32-E72D297353CC}">
                  <c16:uniqueId val="{00000007-6BE6-4215-AA5D-EF790432024E}"/>
                </c:ext>
              </c:extLst>
            </c:dLbl>
            <c:dLbl>
              <c:idx val="5"/>
              <c:delete val="1"/>
              <c:extLst>
                <c:ext xmlns:c15="http://schemas.microsoft.com/office/drawing/2012/chart" uri="{CE6537A1-D6FC-4f65-9D91-7224C49458BB}"/>
                <c:ext xmlns:c16="http://schemas.microsoft.com/office/drawing/2014/chart" uri="{C3380CC4-5D6E-409C-BE32-E72D297353CC}">
                  <c16:uniqueId val="{00000009-6BE6-4215-AA5D-EF790432024E}"/>
                </c:ext>
              </c:extLst>
            </c:dLbl>
            <c:dLbl>
              <c:idx val="7"/>
              <c:delete val="1"/>
              <c:extLst>
                <c:ext xmlns:c15="http://schemas.microsoft.com/office/drawing/2012/chart" uri="{CE6537A1-D6FC-4f65-9D91-7224C49458BB}"/>
                <c:ext xmlns:c16="http://schemas.microsoft.com/office/drawing/2014/chart" uri="{C3380CC4-5D6E-409C-BE32-E72D297353CC}">
                  <c16:uniqueId val="{0000000B-6BE6-4215-AA5D-EF790432024E}"/>
                </c:ext>
              </c:extLst>
            </c:dLbl>
            <c:dLbl>
              <c:idx val="8"/>
              <c:delete val="1"/>
              <c:extLst>
                <c:ext xmlns:c15="http://schemas.microsoft.com/office/drawing/2012/chart" uri="{CE6537A1-D6FC-4f65-9D91-7224C49458BB}"/>
                <c:ext xmlns:c16="http://schemas.microsoft.com/office/drawing/2014/chart" uri="{C3380CC4-5D6E-409C-BE32-E72D297353CC}">
                  <c16:uniqueId val="{0000000D-6BE6-4215-AA5D-EF790432024E}"/>
                </c:ext>
              </c:extLst>
            </c:dLbl>
            <c:dLbl>
              <c:idx val="9"/>
              <c:delete val="1"/>
              <c:extLst>
                <c:ext xmlns:c15="http://schemas.microsoft.com/office/drawing/2012/chart" uri="{CE6537A1-D6FC-4f65-9D91-7224C49458BB}"/>
                <c:ext xmlns:c16="http://schemas.microsoft.com/office/drawing/2014/chart" uri="{C3380CC4-5D6E-409C-BE32-E72D297353CC}">
                  <c16:uniqueId val="{0000000F-6BE6-4215-AA5D-EF790432024E}"/>
                </c:ext>
              </c:extLst>
            </c:dLbl>
            <c:dLbl>
              <c:idx val="10"/>
              <c:delete val="1"/>
              <c:extLst>
                <c:ext xmlns:c15="http://schemas.microsoft.com/office/drawing/2012/chart" uri="{CE6537A1-D6FC-4f65-9D91-7224C49458BB}"/>
                <c:ext xmlns:c16="http://schemas.microsoft.com/office/drawing/2014/chart" uri="{C3380CC4-5D6E-409C-BE32-E72D297353CC}">
                  <c16:uniqueId val="{00000011-6BE6-4215-AA5D-EF790432024E}"/>
                </c:ext>
              </c:extLst>
            </c:dLbl>
            <c:dLbl>
              <c:idx val="11"/>
              <c:delete val="1"/>
              <c:extLst>
                <c:ext xmlns:c15="http://schemas.microsoft.com/office/drawing/2012/chart" uri="{CE6537A1-D6FC-4f65-9D91-7224C49458BB}"/>
                <c:ext xmlns:c16="http://schemas.microsoft.com/office/drawing/2014/chart" uri="{C3380CC4-5D6E-409C-BE32-E72D297353CC}">
                  <c16:uniqueId val="{00000013-6BE6-4215-AA5D-EF790432024E}"/>
                </c:ext>
              </c:extLst>
            </c:dLbl>
            <c:dLbl>
              <c:idx val="13"/>
              <c:delete val="1"/>
              <c:extLst>
                <c:ext xmlns:c15="http://schemas.microsoft.com/office/drawing/2012/chart" uri="{CE6537A1-D6FC-4f65-9D91-7224C49458BB}"/>
                <c:ext xmlns:c16="http://schemas.microsoft.com/office/drawing/2014/chart" uri="{C3380CC4-5D6E-409C-BE32-E72D297353CC}">
                  <c16:uniqueId val="{00000015-6BE6-4215-AA5D-EF790432024E}"/>
                </c:ext>
              </c:extLst>
            </c:dLbl>
            <c:dLbl>
              <c:idx val="14"/>
              <c:delete val="1"/>
              <c:extLst>
                <c:ext xmlns:c15="http://schemas.microsoft.com/office/drawing/2012/chart" uri="{CE6537A1-D6FC-4f65-9D91-7224C49458BB}"/>
                <c:ext xmlns:c16="http://schemas.microsoft.com/office/drawing/2014/chart" uri="{C3380CC4-5D6E-409C-BE32-E72D297353CC}">
                  <c16:uniqueId val="{00000017-6BE6-4215-AA5D-EF790432024E}"/>
                </c:ext>
              </c:extLst>
            </c:dLbl>
            <c:dLbl>
              <c:idx val="15"/>
              <c:delete val="1"/>
              <c:extLst>
                <c:ext xmlns:c15="http://schemas.microsoft.com/office/drawing/2012/chart" uri="{CE6537A1-D6FC-4f65-9D91-7224C49458BB}"/>
                <c:ext xmlns:c16="http://schemas.microsoft.com/office/drawing/2014/chart" uri="{C3380CC4-5D6E-409C-BE32-E72D297353CC}">
                  <c16:uniqueId val="{00000019-6BE6-4215-AA5D-EF790432024E}"/>
                </c:ext>
              </c:extLst>
            </c:dLbl>
            <c:dLbl>
              <c:idx val="17"/>
              <c:delete val="1"/>
              <c:extLst>
                <c:ext xmlns:c15="http://schemas.microsoft.com/office/drawing/2012/chart" uri="{CE6537A1-D6FC-4f65-9D91-7224C49458BB}"/>
                <c:ext xmlns:c16="http://schemas.microsoft.com/office/drawing/2014/chart" uri="{C3380CC4-5D6E-409C-BE32-E72D297353CC}">
                  <c16:uniqueId val="{0000001B-6BE6-4215-AA5D-EF790432024E}"/>
                </c:ext>
              </c:extLst>
            </c:dLbl>
            <c:dLbl>
              <c:idx val="18"/>
              <c:delete val="1"/>
              <c:extLst>
                <c:ext xmlns:c15="http://schemas.microsoft.com/office/drawing/2012/chart" uri="{CE6537A1-D6FC-4f65-9D91-7224C49458BB}"/>
                <c:ext xmlns:c16="http://schemas.microsoft.com/office/drawing/2014/chart" uri="{C3380CC4-5D6E-409C-BE32-E72D297353CC}">
                  <c16:uniqueId val="{0000001D-6BE6-4215-AA5D-EF790432024E}"/>
                </c:ext>
              </c:extLst>
            </c:dLbl>
            <c:dLbl>
              <c:idx val="19"/>
              <c:delete val="1"/>
              <c:extLst>
                <c:ext xmlns:c15="http://schemas.microsoft.com/office/drawing/2012/chart" uri="{CE6537A1-D6FC-4f65-9D91-7224C49458BB}"/>
                <c:ext xmlns:c16="http://schemas.microsoft.com/office/drawing/2014/chart" uri="{C3380CC4-5D6E-409C-BE32-E72D297353CC}">
                  <c16:uniqueId val="{0000001F-6BE6-4215-AA5D-EF790432024E}"/>
                </c:ext>
              </c:extLst>
            </c:dLbl>
            <c:dLbl>
              <c:idx val="20"/>
              <c:delete val="1"/>
              <c:extLst>
                <c:ext xmlns:c15="http://schemas.microsoft.com/office/drawing/2012/chart" uri="{CE6537A1-D6FC-4f65-9D91-7224C49458BB}"/>
                <c:ext xmlns:c16="http://schemas.microsoft.com/office/drawing/2014/chart" uri="{C3380CC4-5D6E-409C-BE32-E72D297353CC}">
                  <c16:uniqueId val="{00000021-6BE6-4215-AA5D-EF790432024E}"/>
                </c:ext>
              </c:extLst>
            </c:dLbl>
            <c:dLbl>
              <c:idx val="21"/>
              <c:delete val="1"/>
              <c:extLst>
                <c:ext xmlns:c15="http://schemas.microsoft.com/office/drawing/2012/chart" uri="{CE6537A1-D6FC-4f65-9D91-7224C49458BB}"/>
                <c:ext xmlns:c16="http://schemas.microsoft.com/office/drawing/2014/chart" uri="{C3380CC4-5D6E-409C-BE32-E72D297353CC}">
                  <c16:uniqueId val="{00000023-6BE6-4215-AA5D-EF790432024E}"/>
                </c:ext>
              </c:extLst>
            </c:dLbl>
            <c:dLbl>
              <c:idx val="22"/>
              <c:delete val="1"/>
              <c:extLst>
                <c:ext xmlns:c15="http://schemas.microsoft.com/office/drawing/2012/chart" uri="{CE6537A1-D6FC-4f65-9D91-7224C49458BB}"/>
                <c:ext xmlns:c16="http://schemas.microsoft.com/office/drawing/2014/chart" uri="{C3380CC4-5D6E-409C-BE32-E72D297353CC}">
                  <c16:uniqueId val="{00000025-6BE6-4215-AA5D-EF790432024E}"/>
                </c:ext>
              </c:extLst>
            </c:dLbl>
            <c:dLbl>
              <c:idx val="24"/>
              <c:delete val="1"/>
              <c:extLst>
                <c:ext xmlns:c15="http://schemas.microsoft.com/office/drawing/2012/chart" uri="{CE6537A1-D6FC-4f65-9D91-7224C49458BB}"/>
                <c:ext xmlns:c16="http://schemas.microsoft.com/office/drawing/2014/chart" uri="{C3380CC4-5D6E-409C-BE32-E72D297353CC}">
                  <c16:uniqueId val="{00000027-6BE6-4215-AA5D-EF790432024E}"/>
                </c:ext>
              </c:extLst>
            </c:dLbl>
            <c:dLbl>
              <c:idx val="25"/>
              <c:delete val="1"/>
              <c:extLst>
                <c:ext xmlns:c15="http://schemas.microsoft.com/office/drawing/2012/chart" uri="{CE6537A1-D6FC-4f65-9D91-7224C49458BB}"/>
                <c:ext xmlns:c16="http://schemas.microsoft.com/office/drawing/2014/chart" uri="{C3380CC4-5D6E-409C-BE32-E72D297353CC}">
                  <c16:uniqueId val="{00000029-6BE6-4215-AA5D-EF790432024E}"/>
                </c:ext>
              </c:extLst>
            </c:dLbl>
            <c:dLbl>
              <c:idx val="26"/>
              <c:delete val="1"/>
              <c:extLst>
                <c:ext xmlns:c15="http://schemas.microsoft.com/office/drawing/2012/chart" uri="{CE6537A1-D6FC-4f65-9D91-7224C49458BB}"/>
                <c:ext xmlns:c16="http://schemas.microsoft.com/office/drawing/2014/chart" uri="{C3380CC4-5D6E-409C-BE32-E72D297353CC}">
                  <c16:uniqueId val="{0000002B-6BE6-4215-AA5D-EF790432024E}"/>
                </c:ext>
              </c:extLst>
            </c:dLbl>
            <c:dLbl>
              <c:idx val="27"/>
              <c:delete val="1"/>
              <c:extLst>
                <c:ext xmlns:c15="http://schemas.microsoft.com/office/drawing/2012/chart" uri="{CE6537A1-D6FC-4f65-9D91-7224C49458BB}"/>
                <c:ext xmlns:c16="http://schemas.microsoft.com/office/drawing/2014/chart" uri="{C3380CC4-5D6E-409C-BE32-E72D297353CC}">
                  <c16:uniqueId val="{0000002D-6BE6-4215-AA5D-EF790432024E}"/>
                </c:ext>
              </c:extLst>
            </c:dLbl>
            <c:dLbl>
              <c:idx val="28"/>
              <c:delete val="1"/>
              <c:extLst>
                <c:ext xmlns:c15="http://schemas.microsoft.com/office/drawing/2012/chart" uri="{CE6537A1-D6FC-4f65-9D91-7224C49458BB}"/>
                <c:ext xmlns:c16="http://schemas.microsoft.com/office/drawing/2014/chart" uri="{C3380CC4-5D6E-409C-BE32-E72D297353CC}">
                  <c16:uniqueId val="{0000002F-6BE6-4215-AA5D-EF790432024E}"/>
                </c:ext>
              </c:extLst>
            </c:dLbl>
            <c:dLbl>
              <c:idx val="29"/>
              <c:delete val="1"/>
              <c:extLst>
                <c:ext xmlns:c15="http://schemas.microsoft.com/office/drawing/2012/chart" uri="{CE6537A1-D6FC-4f65-9D91-7224C49458BB}"/>
                <c:ext xmlns:c16="http://schemas.microsoft.com/office/drawing/2014/chart" uri="{C3380CC4-5D6E-409C-BE32-E72D297353CC}">
                  <c16:uniqueId val="{00000031-6BE6-4215-AA5D-EF790432024E}"/>
                </c:ext>
              </c:extLst>
            </c:dLbl>
            <c:dLbl>
              <c:idx val="30"/>
              <c:delete val="1"/>
              <c:extLst>
                <c:ext xmlns:c15="http://schemas.microsoft.com/office/drawing/2012/chart" uri="{CE6537A1-D6FC-4f65-9D91-7224C49458BB}"/>
                <c:ext xmlns:c16="http://schemas.microsoft.com/office/drawing/2014/chart" uri="{C3380CC4-5D6E-409C-BE32-E72D297353CC}">
                  <c16:uniqueId val="{00000033-6BE6-4215-AA5D-EF790432024E}"/>
                </c:ext>
              </c:extLst>
            </c:dLbl>
            <c:dLbl>
              <c:idx val="31"/>
              <c:delete val="1"/>
              <c:extLst>
                <c:ext xmlns:c15="http://schemas.microsoft.com/office/drawing/2012/chart" uri="{CE6537A1-D6FC-4f65-9D91-7224C49458BB}"/>
                <c:ext xmlns:c16="http://schemas.microsoft.com/office/drawing/2014/chart" uri="{C3380CC4-5D6E-409C-BE32-E72D297353CC}">
                  <c16:uniqueId val="{00000035-6BE6-4215-AA5D-EF790432024E}"/>
                </c:ext>
              </c:extLst>
            </c:dLbl>
            <c:dLbl>
              <c:idx val="33"/>
              <c:delete val="1"/>
              <c:extLst>
                <c:ext xmlns:c15="http://schemas.microsoft.com/office/drawing/2012/chart" uri="{CE6537A1-D6FC-4f65-9D91-7224C49458BB}"/>
                <c:ext xmlns:c16="http://schemas.microsoft.com/office/drawing/2014/chart" uri="{C3380CC4-5D6E-409C-BE32-E72D297353CC}">
                  <c16:uniqueId val="{00000037-6BE6-4215-AA5D-EF790432024E}"/>
                </c:ext>
              </c:extLst>
            </c:dLbl>
            <c:dLbl>
              <c:idx val="34"/>
              <c:delete val="1"/>
              <c:extLst>
                <c:ext xmlns:c15="http://schemas.microsoft.com/office/drawing/2012/chart" uri="{CE6537A1-D6FC-4f65-9D91-7224C49458BB}"/>
                <c:ext xmlns:c16="http://schemas.microsoft.com/office/drawing/2014/chart" uri="{C3380CC4-5D6E-409C-BE32-E72D297353CC}">
                  <c16:uniqueId val="{00000039-6BE6-4215-AA5D-EF790432024E}"/>
                </c:ext>
              </c:extLst>
            </c:dLbl>
            <c:dLbl>
              <c:idx val="36"/>
              <c:delete val="1"/>
              <c:extLst>
                <c:ext xmlns:c15="http://schemas.microsoft.com/office/drawing/2012/chart" uri="{CE6537A1-D6FC-4f65-9D91-7224C49458BB}"/>
                <c:ext xmlns:c16="http://schemas.microsoft.com/office/drawing/2014/chart" uri="{C3380CC4-5D6E-409C-BE32-E72D297353CC}">
                  <c16:uniqueId val="{0000003B-6BE6-4215-AA5D-EF790432024E}"/>
                </c:ext>
              </c:extLst>
            </c:dLbl>
            <c:dLbl>
              <c:idx val="37"/>
              <c:delete val="1"/>
              <c:extLst>
                <c:ext xmlns:c15="http://schemas.microsoft.com/office/drawing/2012/chart" uri="{CE6537A1-D6FC-4f65-9D91-7224C49458BB}"/>
                <c:ext xmlns:c16="http://schemas.microsoft.com/office/drawing/2014/chart" uri="{C3380CC4-5D6E-409C-BE32-E72D297353CC}">
                  <c16:uniqueId val="{0000003D-6BE6-4215-AA5D-EF790432024E}"/>
                </c:ext>
              </c:extLst>
            </c:dLbl>
            <c:dLbl>
              <c:idx val="38"/>
              <c:delete val="1"/>
              <c:extLst>
                <c:ext xmlns:c15="http://schemas.microsoft.com/office/drawing/2012/chart" uri="{CE6537A1-D6FC-4f65-9D91-7224C49458BB}"/>
                <c:ext xmlns:c16="http://schemas.microsoft.com/office/drawing/2014/chart" uri="{C3380CC4-5D6E-409C-BE32-E72D297353CC}">
                  <c16:uniqueId val="{0000003F-6BE6-4215-AA5D-EF790432024E}"/>
                </c:ext>
              </c:extLst>
            </c:dLbl>
            <c:dLbl>
              <c:idx val="39"/>
              <c:delete val="1"/>
              <c:extLst>
                <c:ext xmlns:c15="http://schemas.microsoft.com/office/drawing/2012/chart" uri="{CE6537A1-D6FC-4f65-9D91-7224C49458BB}"/>
                <c:ext xmlns:c16="http://schemas.microsoft.com/office/drawing/2014/chart" uri="{C3380CC4-5D6E-409C-BE32-E72D297353CC}">
                  <c16:uniqueId val="{00000041-6BE6-4215-AA5D-EF790432024E}"/>
                </c:ext>
              </c:extLst>
            </c:dLbl>
            <c:dLbl>
              <c:idx val="40"/>
              <c:delete val="1"/>
              <c:extLst>
                <c:ext xmlns:c15="http://schemas.microsoft.com/office/drawing/2012/chart" uri="{CE6537A1-D6FC-4f65-9D91-7224C49458BB}"/>
                <c:ext xmlns:c16="http://schemas.microsoft.com/office/drawing/2014/chart" uri="{C3380CC4-5D6E-409C-BE32-E72D297353CC}">
                  <c16:uniqueId val="{00000043-6BE6-4215-AA5D-EF790432024E}"/>
                </c:ext>
              </c:extLst>
            </c:dLbl>
            <c:dLbl>
              <c:idx val="41"/>
              <c:delete val="1"/>
              <c:extLst>
                <c:ext xmlns:c15="http://schemas.microsoft.com/office/drawing/2012/chart" uri="{CE6537A1-D6FC-4f65-9D91-7224C49458BB}"/>
                <c:ext xmlns:c16="http://schemas.microsoft.com/office/drawing/2014/chart" uri="{C3380CC4-5D6E-409C-BE32-E72D297353CC}">
                  <c16:uniqueId val="{00000045-6BE6-4215-AA5D-EF790432024E}"/>
                </c:ext>
              </c:extLst>
            </c:dLbl>
            <c:dLbl>
              <c:idx val="42"/>
              <c:delete val="1"/>
              <c:extLst>
                <c:ext xmlns:c15="http://schemas.microsoft.com/office/drawing/2012/chart" uri="{CE6537A1-D6FC-4f65-9D91-7224C49458BB}"/>
                <c:ext xmlns:c16="http://schemas.microsoft.com/office/drawing/2014/chart" uri="{C3380CC4-5D6E-409C-BE32-E72D297353CC}">
                  <c16:uniqueId val="{00000047-6BE6-4215-AA5D-EF790432024E}"/>
                </c:ext>
              </c:extLst>
            </c:dLbl>
            <c:dLbl>
              <c:idx val="43"/>
              <c:delete val="1"/>
              <c:extLst>
                <c:ext xmlns:c15="http://schemas.microsoft.com/office/drawing/2012/chart" uri="{CE6537A1-D6FC-4f65-9D91-7224C49458BB}"/>
                <c:ext xmlns:c16="http://schemas.microsoft.com/office/drawing/2014/chart" uri="{C3380CC4-5D6E-409C-BE32-E72D297353CC}">
                  <c16:uniqueId val="{00000049-6BE6-4215-AA5D-EF790432024E}"/>
                </c:ext>
              </c:extLst>
            </c:dLbl>
            <c:dLbl>
              <c:idx val="45"/>
              <c:delete val="1"/>
              <c:extLst>
                <c:ext xmlns:c15="http://schemas.microsoft.com/office/drawing/2012/chart" uri="{CE6537A1-D6FC-4f65-9D91-7224C49458BB}"/>
                <c:ext xmlns:c16="http://schemas.microsoft.com/office/drawing/2014/chart" uri="{C3380CC4-5D6E-409C-BE32-E72D297353CC}">
                  <c16:uniqueId val="{0000004B-6BE6-4215-AA5D-EF790432024E}"/>
                </c:ext>
              </c:extLst>
            </c:dLbl>
            <c:dLbl>
              <c:idx val="46"/>
              <c:delete val="1"/>
              <c:extLst>
                <c:ext xmlns:c15="http://schemas.microsoft.com/office/drawing/2012/chart" uri="{CE6537A1-D6FC-4f65-9D91-7224C49458BB}"/>
                <c:ext xmlns:c16="http://schemas.microsoft.com/office/drawing/2014/chart" uri="{C3380CC4-5D6E-409C-BE32-E72D297353CC}">
                  <c16:uniqueId val="{0000004D-6BE6-4215-AA5D-EF790432024E}"/>
                </c:ext>
              </c:extLst>
            </c:dLbl>
            <c:dLbl>
              <c:idx val="47"/>
              <c:delete val="1"/>
              <c:extLst>
                <c:ext xmlns:c15="http://schemas.microsoft.com/office/drawing/2012/chart" uri="{CE6537A1-D6FC-4f65-9D91-7224C49458BB}"/>
                <c:ext xmlns:c16="http://schemas.microsoft.com/office/drawing/2014/chart" uri="{C3380CC4-5D6E-409C-BE32-E72D297353CC}">
                  <c16:uniqueId val="{0000004F-6BE6-4215-AA5D-EF790432024E}"/>
                </c:ext>
              </c:extLst>
            </c:dLbl>
            <c:dLbl>
              <c:idx val="48"/>
              <c:delete val="1"/>
              <c:extLst>
                <c:ext xmlns:c15="http://schemas.microsoft.com/office/drawing/2012/chart" uri="{CE6537A1-D6FC-4f65-9D91-7224C49458BB}"/>
                <c:ext xmlns:c16="http://schemas.microsoft.com/office/drawing/2014/chart" uri="{C3380CC4-5D6E-409C-BE32-E72D297353CC}">
                  <c16:uniqueId val="{00000051-6BE6-4215-AA5D-EF790432024E}"/>
                </c:ext>
              </c:extLst>
            </c:dLbl>
            <c:dLbl>
              <c:idx val="49"/>
              <c:delete val="1"/>
              <c:extLst>
                <c:ext xmlns:c15="http://schemas.microsoft.com/office/drawing/2012/chart" uri="{CE6537A1-D6FC-4f65-9D91-7224C49458BB}"/>
                <c:ext xmlns:c16="http://schemas.microsoft.com/office/drawing/2014/chart" uri="{C3380CC4-5D6E-409C-BE32-E72D297353CC}">
                  <c16:uniqueId val="{00000053-6BE6-4215-AA5D-EF790432024E}"/>
                </c:ext>
              </c:extLst>
            </c:dLbl>
            <c:dLbl>
              <c:idx val="51"/>
              <c:delete val="1"/>
              <c:extLst>
                <c:ext xmlns:c15="http://schemas.microsoft.com/office/drawing/2012/chart" uri="{CE6537A1-D6FC-4f65-9D91-7224C49458BB}"/>
                <c:ext xmlns:c16="http://schemas.microsoft.com/office/drawing/2014/chart" uri="{C3380CC4-5D6E-409C-BE32-E72D297353CC}">
                  <c16:uniqueId val="{00000055-6BE6-4215-AA5D-EF790432024E}"/>
                </c:ext>
              </c:extLst>
            </c:dLbl>
            <c:dLbl>
              <c:idx val="52"/>
              <c:delete val="1"/>
              <c:extLst>
                <c:ext xmlns:c15="http://schemas.microsoft.com/office/drawing/2012/chart" uri="{CE6537A1-D6FC-4f65-9D91-7224C49458BB}"/>
                <c:ext xmlns:c16="http://schemas.microsoft.com/office/drawing/2014/chart" uri="{C3380CC4-5D6E-409C-BE32-E72D297353CC}">
                  <c16:uniqueId val="{00000057-6BE6-4215-AA5D-EF790432024E}"/>
                </c:ext>
              </c:extLst>
            </c:dLbl>
            <c:dLbl>
              <c:idx val="53"/>
              <c:delete val="1"/>
              <c:extLst>
                <c:ext xmlns:c15="http://schemas.microsoft.com/office/drawing/2012/chart" uri="{CE6537A1-D6FC-4f65-9D91-7224C49458BB}"/>
                <c:ext xmlns:c16="http://schemas.microsoft.com/office/drawing/2014/chart" uri="{C3380CC4-5D6E-409C-BE32-E72D297353CC}">
                  <c16:uniqueId val="{00000059-6BE6-4215-AA5D-EF790432024E}"/>
                </c:ext>
              </c:extLst>
            </c:dLbl>
            <c:dLbl>
              <c:idx val="55"/>
              <c:delete val="1"/>
              <c:extLst>
                <c:ext xmlns:c15="http://schemas.microsoft.com/office/drawing/2012/chart" uri="{CE6537A1-D6FC-4f65-9D91-7224C49458BB}"/>
                <c:ext xmlns:c16="http://schemas.microsoft.com/office/drawing/2014/chart" uri="{C3380CC4-5D6E-409C-BE32-E72D297353CC}">
                  <c16:uniqueId val="{0000005B-6BE6-4215-AA5D-EF790432024E}"/>
                </c:ext>
              </c:extLst>
            </c:dLbl>
            <c:dLbl>
              <c:idx val="56"/>
              <c:delete val="1"/>
              <c:extLst>
                <c:ext xmlns:c15="http://schemas.microsoft.com/office/drawing/2012/chart" uri="{CE6537A1-D6FC-4f65-9D91-7224C49458BB}"/>
                <c:ext xmlns:c16="http://schemas.microsoft.com/office/drawing/2014/chart" uri="{C3380CC4-5D6E-409C-BE32-E72D297353CC}">
                  <c16:uniqueId val="{0000005D-6BE6-4215-AA5D-EF790432024E}"/>
                </c:ext>
              </c:extLst>
            </c:dLbl>
            <c:dLbl>
              <c:idx val="57"/>
              <c:delete val="1"/>
              <c:extLst>
                <c:ext xmlns:c15="http://schemas.microsoft.com/office/drawing/2012/chart" uri="{CE6537A1-D6FC-4f65-9D91-7224C49458BB}"/>
                <c:ext xmlns:c16="http://schemas.microsoft.com/office/drawing/2014/chart" uri="{C3380CC4-5D6E-409C-BE32-E72D297353CC}">
                  <c16:uniqueId val="{0000005F-6BE6-4215-AA5D-EF790432024E}"/>
                </c:ext>
              </c:extLst>
            </c:dLbl>
            <c:dLbl>
              <c:idx val="58"/>
              <c:delete val="1"/>
              <c:extLst>
                <c:ext xmlns:c15="http://schemas.microsoft.com/office/drawing/2012/chart" uri="{CE6537A1-D6FC-4f65-9D91-7224C49458BB}"/>
                <c:ext xmlns:c16="http://schemas.microsoft.com/office/drawing/2014/chart" uri="{C3380CC4-5D6E-409C-BE32-E72D297353CC}">
                  <c16:uniqueId val="{00000061-6BE6-4215-AA5D-EF790432024E}"/>
                </c:ext>
              </c:extLst>
            </c:dLbl>
            <c:dLbl>
              <c:idx val="59"/>
              <c:delete val="1"/>
              <c:extLst>
                <c:ext xmlns:c15="http://schemas.microsoft.com/office/drawing/2012/chart" uri="{CE6537A1-D6FC-4f65-9D91-7224C49458BB}"/>
                <c:ext xmlns:c16="http://schemas.microsoft.com/office/drawing/2014/chart" uri="{C3380CC4-5D6E-409C-BE32-E72D297353CC}">
                  <c16:uniqueId val="{00000063-6BE6-4215-AA5D-EF790432024E}"/>
                </c:ext>
              </c:extLst>
            </c:dLbl>
            <c:dLbl>
              <c:idx val="60"/>
              <c:delete val="1"/>
              <c:extLst>
                <c:ext xmlns:c15="http://schemas.microsoft.com/office/drawing/2012/chart" uri="{CE6537A1-D6FC-4f65-9D91-7224C49458BB}"/>
                <c:ext xmlns:c16="http://schemas.microsoft.com/office/drawing/2014/chart" uri="{C3380CC4-5D6E-409C-BE32-E72D297353CC}">
                  <c16:uniqueId val="{00000065-6BE6-4215-AA5D-EF790432024E}"/>
                </c:ext>
              </c:extLst>
            </c:dLbl>
            <c:dLbl>
              <c:idx val="61"/>
              <c:delete val="1"/>
              <c:extLst>
                <c:ext xmlns:c15="http://schemas.microsoft.com/office/drawing/2012/chart" uri="{CE6537A1-D6FC-4f65-9D91-7224C49458BB}"/>
                <c:ext xmlns:c16="http://schemas.microsoft.com/office/drawing/2014/chart" uri="{C3380CC4-5D6E-409C-BE32-E72D297353CC}">
                  <c16:uniqueId val="{00000067-6BE6-4215-AA5D-EF790432024E}"/>
                </c:ext>
              </c:extLst>
            </c:dLbl>
            <c:dLbl>
              <c:idx val="62"/>
              <c:delete val="1"/>
              <c:extLst>
                <c:ext xmlns:c15="http://schemas.microsoft.com/office/drawing/2012/chart" uri="{CE6537A1-D6FC-4f65-9D91-7224C49458BB}"/>
                <c:ext xmlns:c16="http://schemas.microsoft.com/office/drawing/2014/chart" uri="{C3380CC4-5D6E-409C-BE32-E72D297353CC}">
                  <c16:uniqueId val="{00000069-6BE6-4215-AA5D-EF790432024E}"/>
                </c:ext>
              </c:extLst>
            </c:dLbl>
            <c:dLbl>
              <c:idx val="63"/>
              <c:delete val="1"/>
              <c:extLst>
                <c:ext xmlns:c15="http://schemas.microsoft.com/office/drawing/2012/chart" uri="{CE6537A1-D6FC-4f65-9D91-7224C49458BB}"/>
                <c:ext xmlns:c16="http://schemas.microsoft.com/office/drawing/2014/chart" uri="{C3380CC4-5D6E-409C-BE32-E72D297353CC}">
                  <c16:uniqueId val="{0000006B-6BE6-4215-AA5D-EF790432024E}"/>
                </c:ext>
              </c:extLst>
            </c:dLbl>
            <c:dLbl>
              <c:idx val="64"/>
              <c:delete val="1"/>
              <c:extLst>
                <c:ext xmlns:c15="http://schemas.microsoft.com/office/drawing/2012/chart" uri="{CE6537A1-D6FC-4f65-9D91-7224C49458BB}"/>
                <c:ext xmlns:c16="http://schemas.microsoft.com/office/drawing/2014/chart" uri="{C3380CC4-5D6E-409C-BE32-E72D297353CC}">
                  <c16:uniqueId val="{0000006D-6BE6-4215-AA5D-EF790432024E}"/>
                </c:ext>
              </c:extLst>
            </c:dLbl>
            <c:dLbl>
              <c:idx val="66"/>
              <c:delete val="1"/>
              <c:extLst>
                <c:ext xmlns:c15="http://schemas.microsoft.com/office/drawing/2012/chart" uri="{CE6537A1-D6FC-4f65-9D91-7224C49458BB}"/>
                <c:ext xmlns:c16="http://schemas.microsoft.com/office/drawing/2014/chart" uri="{C3380CC4-5D6E-409C-BE32-E72D297353CC}">
                  <c16:uniqueId val="{0000006F-6BE6-4215-AA5D-EF790432024E}"/>
                </c:ext>
              </c:extLst>
            </c:dLbl>
            <c:dLbl>
              <c:idx val="67"/>
              <c:delete val="1"/>
              <c:extLst>
                <c:ext xmlns:c15="http://schemas.microsoft.com/office/drawing/2012/chart" uri="{CE6537A1-D6FC-4f65-9D91-7224C49458BB}"/>
                <c:ext xmlns:c16="http://schemas.microsoft.com/office/drawing/2014/chart" uri="{C3380CC4-5D6E-409C-BE32-E72D297353CC}">
                  <c16:uniqueId val="{00000071-6BE6-4215-AA5D-EF790432024E}"/>
                </c:ext>
              </c:extLst>
            </c:dLbl>
            <c:dLbl>
              <c:idx val="68"/>
              <c:delete val="1"/>
              <c:extLst>
                <c:ext xmlns:c15="http://schemas.microsoft.com/office/drawing/2012/chart" uri="{CE6537A1-D6FC-4f65-9D91-7224C49458BB}"/>
                <c:ext xmlns:c16="http://schemas.microsoft.com/office/drawing/2014/chart" uri="{C3380CC4-5D6E-409C-BE32-E72D297353CC}">
                  <c16:uniqueId val="{00000073-6BE6-4215-AA5D-EF790432024E}"/>
                </c:ext>
              </c:extLst>
            </c:dLbl>
            <c:dLbl>
              <c:idx val="69"/>
              <c:delete val="1"/>
              <c:extLst>
                <c:ext xmlns:c15="http://schemas.microsoft.com/office/drawing/2012/chart" uri="{CE6537A1-D6FC-4f65-9D91-7224C49458BB}"/>
                <c:ext xmlns:c16="http://schemas.microsoft.com/office/drawing/2014/chart" uri="{C3380CC4-5D6E-409C-BE32-E72D297353CC}">
                  <c16:uniqueId val="{00000075-6BE6-4215-AA5D-EF790432024E}"/>
                </c:ext>
              </c:extLst>
            </c:dLbl>
            <c:dLbl>
              <c:idx val="70"/>
              <c:delete val="1"/>
              <c:extLst>
                <c:ext xmlns:c15="http://schemas.microsoft.com/office/drawing/2012/chart" uri="{CE6537A1-D6FC-4f65-9D91-7224C49458BB}"/>
                <c:ext xmlns:c16="http://schemas.microsoft.com/office/drawing/2014/chart" uri="{C3380CC4-5D6E-409C-BE32-E72D297353CC}">
                  <c16:uniqueId val="{00000077-6BE6-4215-AA5D-EF790432024E}"/>
                </c:ext>
              </c:extLst>
            </c:dLbl>
            <c:dLbl>
              <c:idx val="71"/>
              <c:delete val="1"/>
              <c:extLst>
                <c:ext xmlns:c15="http://schemas.microsoft.com/office/drawing/2012/chart" uri="{CE6537A1-D6FC-4f65-9D91-7224C49458BB}"/>
                <c:ext xmlns:c16="http://schemas.microsoft.com/office/drawing/2014/chart" uri="{C3380CC4-5D6E-409C-BE32-E72D297353CC}">
                  <c16:uniqueId val="{00000079-6BE6-4215-AA5D-EF790432024E}"/>
                </c:ext>
              </c:extLst>
            </c:dLbl>
            <c:dLbl>
              <c:idx val="73"/>
              <c:delete val="1"/>
              <c:extLst>
                <c:ext xmlns:c15="http://schemas.microsoft.com/office/drawing/2012/chart" uri="{CE6537A1-D6FC-4f65-9D91-7224C49458BB}"/>
                <c:ext xmlns:c16="http://schemas.microsoft.com/office/drawing/2014/chart" uri="{C3380CC4-5D6E-409C-BE32-E72D297353CC}">
                  <c16:uniqueId val="{0000007B-6BE6-4215-AA5D-EF790432024E}"/>
                </c:ext>
              </c:extLst>
            </c:dLbl>
            <c:dLbl>
              <c:idx val="74"/>
              <c:delete val="1"/>
              <c:extLst>
                <c:ext xmlns:c15="http://schemas.microsoft.com/office/drawing/2012/chart" uri="{CE6537A1-D6FC-4f65-9D91-7224C49458BB}"/>
                <c:ext xmlns:c16="http://schemas.microsoft.com/office/drawing/2014/chart" uri="{C3380CC4-5D6E-409C-BE32-E72D297353CC}">
                  <c16:uniqueId val="{0000007D-6BE6-4215-AA5D-EF790432024E}"/>
                </c:ext>
              </c:extLst>
            </c:dLbl>
            <c:dLbl>
              <c:idx val="75"/>
              <c:delete val="1"/>
              <c:extLst>
                <c:ext xmlns:c15="http://schemas.microsoft.com/office/drawing/2012/chart" uri="{CE6537A1-D6FC-4f65-9D91-7224C49458BB}"/>
                <c:ext xmlns:c16="http://schemas.microsoft.com/office/drawing/2014/chart" uri="{C3380CC4-5D6E-409C-BE32-E72D297353CC}">
                  <c16:uniqueId val="{0000007F-6BE6-4215-AA5D-EF790432024E}"/>
                </c:ext>
              </c:extLst>
            </c:dLbl>
            <c:dLbl>
              <c:idx val="76"/>
              <c:delete val="1"/>
              <c:extLst>
                <c:ext xmlns:c15="http://schemas.microsoft.com/office/drawing/2012/chart" uri="{CE6537A1-D6FC-4f65-9D91-7224C49458BB}"/>
                <c:ext xmlns:c16="http://schemas.microsoft.com/office/drawing/2014/chart" uri="{C3380CC4-5D6E-409C-BE32-E72D297353CC}">
                  <c16:uniqueId val="{00000081-6BE6-4215-AA5D-EF790432024E}"/>
                </c:ext>
              </c:extLst>
            </c:dLbl>
            <c:dLbl>
              <c:idx val="77"/>
              <c:delete val="1"/>
              <c:extLst>
                <c:ext xmlns:c15="http://schemas.microsoft.com/office/drawing/2012/chart" uri="{CE6537A1-D6FC-4f65-9D91-7224C49458BB}"/>
                <c:ext xmlns:c16="http://schemas.microsoft.com/office/drawing/2014/chart" uri="{C3380CC4-5D6E-409C-BE32-E72D297353CC}">
                  <c16:uniqueId val="{00000083-6BE6-4215-AA5D-EF790432024E}"/>
                </c:ext>
              </c:extLst>
            </c:dLbl>
            <c:dLbl>
              <c:idx val="79"/>
              <c:delete val="1"/>
              <c:extLst>
                <c:ext xmlns:c15="http://schemas.microsoft.com/office/drawing/2012/chart" uri="{CE6537A1-D6FC-4f65-9D91-7224C49458BB}"/>
                <c:ext xmlns:c16="http://schemas.microsoft.com/office/drawing/2014/chart" uri="{C3380CC4-5D6E-409C-BE32-E72D297353CC}">
                  <c16:uniqueId val="{00000085-6BE6-4215-AA5D-EF790432024E}"/>
                </c:ext>
              </c:extLst>
            </c:dLbl>
            <c:dLbl>
              <c:idx val="80"/>
              <c:delete val="1"/>
              <c:extLst>
                <c:ext xmlns:c15="http://schemas.microsoft.com/office/drawing/2012/chart" uri="{CE6537A1-D6FC-4f65-9D91-7224C49458BB}"/>
                <c:ext xmlns:c16="http://schemas.microsoft.com/office/drawing/2014/chart" uri="{C3380CC4-5D6E-409C-BE32-E72D297353CC}">
                  <c16:uniqueId val="{00000087-6BE6-4215-AA5D-EF790432024E}"/>
                </c:ext>
              </c:extLst>
            </c:dLbl>
            <c:dLbl>
              <c:idx val="81"/>
              <c:delete val="1"/>
              <c:extLst>
                <c:ext xmlns:c15="http://schemas.microsoft.com/office/drawing/2012/chart" uri="{CE6537A1-D6FC-4f65-9D91-7224C49458BB}"/>
                <c:ext xmlns:c16="http://schemas.microsoft.com/office/drawing/2014/chart" uri="{C3380CC4-5D6E-409C-BE32-E72D297353CC}">
                  <c16:uniqueId val="{00000089-6BE6-4215-AA5D-EF790432024E}"/>
                </c:ext>
              </c:extLst>
            </c:dLbl>
            <c:dLbl>
              <c:idx val="82"/>
              <c:delete val="1"/>
              <c:extLst>
                <c:ext xmlns:c15="http://schemas.microsoft.com/office/drawing/2012/chart" uri="{CE6537A1-D6FC-4f65-9D91-7224C49458BB}"/>
                <c:ext xmlns:c16="http://schemas.microsoft.com/office/drawing/2014/chart" uri="{C3380CC4-5D6E-409C-BE32-E72D297353CC}">
                  <c16:uniqueId val="{0000008B-6BE6-4215-AA5D-EF79043202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rgbClr val="002060"/>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Finance!$I$106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Finance!$I$106</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4-7490-4A57-AA25-09A8CEBFEFB3}"/>
            </c:ext>
          </c:extLst>
        </c:ser>
        <c:dLbls>
          <c:showLegendKey val="0"/>
          <c:showVal val="0"/>
          <c:showCatName val="0"/>
          <c:showSerName val="0"/>
          <c:showPercent val="0"/>
          <c:showBubbleSize val="0"/>
        </c:dLbls>
        <c:smooth val="0"/>
        <c:axId val="715608559"/>
        <c:axId val="715594159"/>
      </c:lineChart>
      <c:catAx>
        <c:axId val="71560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crossAx val="715594159"/>
        <c:crosses val="autoZero"/>
        <c:auto val="1"/>
        <c:lblAlgn val="ctr"/>
        <c:lblOffset val="100"/>
        <c:noMultiLvlLbl val="0"/>
      </c:catAx>
      <c:valAx>
        <c:axId val="715594159"/>
        <c:scaling>
          <c:orientation val="minMax"/>
        </c:scaling>
        <c:delete val="1"/>
        <c:axPos val="l"/>
        <c:numFmt formatCode="0" sourceLinked="1"/>
        <c:majorTickMark val="out"/>
        <c:minorTickMark val="none"/>
        <c:tickLblPos val="nextTo"/>
        <c:crossAx val="7156085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5000">
          <a:schemeClr val="accent1">
            <a:lumMod val="6000"/>
            <a:lumOff val="9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600">
          <a:ln>
            <a:solidFill>
              <a:srgbClr val="002060"/>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r>
              <a:rPr lang="en-IN"/>
              <a:t>Sum of Sales-Amount by Bucket</a:t>
            </a:r>
          </a:p>
        </c:rich>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300-500</c:v>
              </c:pt>
              <c:pt idx="1">
                <c:v>500-700</c:v>
              </c:pt>
              <c:pt idx="2">
                <c:v>700-900</c:v>
              </c:pt>
            </c:strLit>
          </c:cat>
          <c:val>
            <c:numLit>
              <c:formatCode>General</c:formatCode>
              <c:ptCount val="3"/>
              <c:pt idx="0">
                <c:v>93582</c:v>
              </c:pt>
              <c:pt idx="1">
                <c:v>132315</c:v>
              </c:pt>
              <c:pt idx="2">
                <c:v>186171</c:v>
              </c:pt>
            </c:numLit>
          </c:val>
          <c:extLst>
            <c:ext xmlns:c16="http://schemas.microsoft.com/office/drawing/2014/chart" uri="{C3380CC4-5D6E-409C-BE32-E72D297353CC}">
              <c16:uniqueId val="{00000000-9130-45CE-88F3-9777E42212D0}"/>
            </c:ext>
          </c:extLst>
        </c:ser>
        <c:dLbls>
          <c:dLblPos val="outEnd"/>
          <c:showLegendKey val="0"/>
          <c:showVal val="1"/>
          <c:showCatName val="0"/>
          <c:showSerName val="0"/>
          <c:showPercent val="0"/>
          <c:showBubbleSize val="0"/>
        </c:dLbls>
        <c:gapWidth val="219"/>
        <c:overlap val="-27"/>
        <c:axId val="763236959"/>
        <c:axId val="763236479"/>
      </c:barChart>
      <c:catAx>
        <c:axId val="76323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763236479"/>
        <c:crosses val="autoZero"/>
        <c:auto val="1"/>
        <c:lblAlgn val="ctr"/>
        <c:lblOffset val="100"/>
        <c:noMultiLvlLbl val="0"/>
      </c:catAx>
      <c:valAx>
        <c:axId val="763236479"/>
        <c:scaling>
          <c:orientation val="minMax"/>
        </c:scaling>
        <c:delete val="1"/>
        <c:axPos val="l"/>
        <c:numFmt formatCode="General" sourceLinked="1"/>
        <c:majorTickMark val="none"/>
        <c:minorTickMark val="none"/>
        <c:tickLblPos val="nextTo"/>
        <c:crossAx val="763236959"/>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solidFill>
      <a:round/>
    </a:ln>
    <a:effectLst/>
  </c:spPr>
  <c:txPr>
    <a:bodyPr/>
    <a:lstStyle/>
    <a:p>
      <a:pPr>
        <a:defRPr sz="1600">
          <a:ln>
            <a:solidFill>
              <a:schemeClr val="tx1"/>
            </a:solidFill>
          </a:ln>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Finance!$BH$12</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920" b="0" i="0" u="none" strike="noStrike" kern="1200" spc="0" baseline="0">
              <a:ln w="6350">
                <a:solidFill>
                  <a:schemeClr val="tx1"/>
                </a:solidFill>
              </a:ln>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Finance!$BP$39</c:f>
              <c:strCache>
                <c:ptCount val="1"/>
                <c:pt idx="0">
                  <c:v>Average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Finance!$BO$40:$BO$458</c:f>
              <c:numCache>
                <c:formatCode>General</c:formatCode>
                <c:ptCount val="419"/>
                <c:pt idx="0">
                  <c:v>197</c:v>
                </c:pt>
                <c:pt idx="1">
                  <c:v>201</c:v>
                </c:pt>
                <c:pt idx="2">
                  <c:v>204</c:v>
                </c:pt>
                <c:pt idx="3">
                  <c:v>206</c:v>
                </c:pt>
                <c:pt idx="4">
                  <c:v>208</c:v>
                </c:pt>
                <c:pt idx="5">
                  <c:v>210</c:v>
                </c:pt>
                <c:pt idx="6">
                  <c:v>211</c:v>
                </c:pt>
                <c:pt idx="7">
                  <c:v>212</c:v>
                </c:pt>
                <c:pt idx="8">
                  <c:v>214</c:v>
                </c:pt>
                <c:pt idx="9">
                  <c:v>215</c:v>
                </c:pt>
                <c:pt idx="10">
                  <c:v>216</c:v>
                </c:pt>
                <c:pt idx="11">
                  <c:v>217</c:v>
                </c:pt>
                <c:pt idx="12">
                  <c:v>224</c:v>
                </c:pt>
                <c:pt idx="13">
                  <c:v>226</c:v>
                </c:pt>
                <c:pt idx="14">
                  <c:v>229</c:v>
                </c:pt>
                <c:pt idx="15">
                  <c:v>233</c:v>
                </c:pt>
                <c:pt idx="16">
                  <c:v>236</c:v>
                </c:pt>
                <c:pt idx="17">
                  <c:v>239</c:v>
                </c:pt>
                <c:pt idx="18">
                  <c:v>241</c:v>
                </c:pt>
                <c:pt idx="19">
                  <c:v>242</c:v>
                </c:pt>
                <c:pt idx="20">
                  <c:v>245</c:v>
                </c:pt>
                <c:pt idx="21">
                  <c:v>246</c:v>
                </c:pt>
                <c:pt idx="22">
                  <c:v>247</c:v>
                </c:pt>
                <c:pt idx="23">
                  <c:v>248</c:v>
                </c:pt>
                <c:pt idx="24">
                  <c:v>250</c:v>
                </c:pt>
                <c:pt idx="25">
                  <c:v>252</c:v>
                </c:pt>
                <c:pt idx="26">
                  <c:v>253</c:v>
                </c:pt>
                <c:pt idx="27">
                  <c:v>254</c:v>
                </c:pt>
                <c:pt idx="28">
                  <c:v>255</c:v>
                </c:pt>
                <c:pt idx="29">
                  <c:v>256</c:v>
                </c:pt>
                <c:pt idx="30">
                  <c:v>257</c:v>
                </c:pt>
                <c:pt idx="31">
                  <c:v>258</c:v>
                </c:pt>
                <c:pt idx="32">
                  <c:v>260</c:v>
                </c:pt>
                <c:pt idx="33">
                  <c:v>261</c:v>
                </c:pt>
                <c:pt idx="34">
                  <c:v>264</c:v>
                </c:pt>
                <c:pt idx="35">
                  <c:v>265</c:v>
                </c:pt>
                <c:pt idx="36">
                  <c:v>266</c:v>
                </c:pt>
                <c:pt idx="37">
                  <c:v>267</c:v>
                </c:pt>
                <c:pt idx="38">
                  <c:v>268</c:v>
                </c:pt>
                <c:pt idx="39">
                  <c:v>270</c:v>
                </c:pt>
                <c:pt idx="40">
                  <c:v>272</c:v>
                </c:pt>
                <c:pt idx="41">
                  <c:v>274</c:v>
                </c:pt>
                <c:pt idx="42">
                  <c:v>275</c:v>
                </c:pt>
                <c:pt idx="43">
                  <c:v>276</c:v>
                </c:pt>
                <c:pt idx="44">
                  <c:v>277</c:v>
                </c:pt>
                <c:pt idx="45">
                  <c:v>278</c:v>
                </c:pt>
                <c:pt idx="46">
                  <c:v>279</c:v>
                </c:pt>
                <c:pt idx="47">
                  <c:v>281</c:v>
                </c:pt>
                <c:pt idx="48">
                  <c:v>283</c:v>
                </c:pt>
                <c:pt idx="49">
                  <c:v>284</c:v>
                </c:pt>
                <c:pt idx="50">
                  <c:v>285</c:v>
                </c:pt>
                <c:pt idx="51">
                  <c:v>287</c:v>
                </c:pt>
                <c:pt idx="52">
                  <c:v>290</c:v>
                </c:pt>
                <c:pt idx="53">
                  <c:v>292</c:v>
                </c:pt>
                <c:pt idx="54">
                  <c:v>295</c:v>
                </c:pt>
                <c:pt idx="55">
                  <c:v>298</c:v>
                </c:pt>
                <c:pt idx="56">
                  <c:v>300</c:v>
                </c:pt>
                <c:pt idx="57">
                  <c:v>301</c:v>
                </c:pt>
                <c:pt idx="58">
                  <c:v>302</c:v>
                </c:pt>
                <c:pt idx="59">
                  <c:v>303</c:v>
                </c:pt>
                <c:pt idx="60">
                  <c:v>304</c:v>
                </c:pt>
                <c:pt idx="61">
                  <c:v>305</c:v>
                </c:pt>
                <c:pt idx="62">
                  <c:v>306</c:v>
                </c:pt>
                <c:pt idx="63">
                  <c:v>307</c:v>
                </c:pt>
                <c:pt idx="64">
                  <c:v>310</c:v>
                </c:pt>
                <c:pt idx="65">
                  <c:v>311</c:v>
                </c:pt>
                <c:pt idx="66">
                  <c:v>312</c:v>
                </c:pt>
                <c:pt idx="67">
                  <c:v>314</c:v>
                </c:pt>
                <c:pt idx="68">
                  <c:v>317</c:v>
                </c:pt>
                <c:pt idx="69">
                  <c:v>318</c:v>
                </c:pt>
                <c:pt idx="70">
                  <c:v>319</c:v>
                </c:pt>
                <c:pt idx="71">
                  <c:v>320</c:v>
                </c:pt>
                <c:pt idx="72">
                  <c:v>321</c:v>
                </c:pt>
                <c:pt idx="73">
                  <c:v>322</c:v>
                </c:pt>
                <c:pt idx="74">
                  <c:v>325</c:v>
                </c:pt>
                <c:pt idx="75">
                  <c:v>326</c:v>
                </c:pt>
                <c:pt idx="76">
                  <c:v>327</c:v>
                </c:pt>
                <c:pt idx="77">
                  <c:v>328</c:v>
                </c:pt>
                <c:pt idx="78">
                  <c:v>329</c:v>
                </c:pt>
                <c:pt idx="79">
                  <c:v>330</c:v>
                </c:pt>
                <c:pt idx="80">
                  <c:v>333</c:v>
                </c:pt>
                <c:pt idx="81">
                  <c:v>334</c:v>
                </c:pt>
                <c:pt idx="82">
                  <c:v>335</c:v>
                </c:pt>
                <c:pt idx="83">
                  <c:v>337</c:v>
                </c:pt>
                <c:pt idx="84">
                  <c:v>339</c:v>
                </c:pt>
                <c:pt idx="85">
                  <c:v>342</c:v>
                </c:pt>
                <c:pt idx="86">
                  <c:v>349</c:v>
                </c:pt>
                <c:pt idx="87">
                  <c:v>351</c:v>
                </c:pt>
                <c:pt idx="88">
                  <c:v>352</c:v>
                </c:pt>
                <c:pt idx="89">
                  <c:v>353</c:v>
                </c:pt>
                <c:pt idx="90">
                  <c:v>355</c:v>
                </c:pt>
                <c:pt idx="91">
                  <c:v>356</c:v>
                </c:pt>
                <c:pt idx="92">
                  <c:v>358</c:v>
                </c:pt>
                <c:pt idx="93">
                  <c:v>359</c:v>
                </c:pt>
                <c:pt idx="94">
                  <c:v>360</c:v>
                </c:pt>
                <c:pt idx="95">
                  <c:v>363</c:v>
                </c:pt>
                <c:pt idx="96">
                  <c:v>364</c:v>
                </c:pt>
                <c:pt idx="97">
                  <c:v>365</c:v>
                </c:pt>
                <c:pt idx="98">
                  <c:v>368</c:v>
                </c:pt>
                <c:pt idx="99">
                  <c:v>369</c:v>
                </c:pt>
                <c:pt idx="100">
                  <c:v>372</c:v>
                </c:pt>
                <c:pt idx="101">
                  <c:v>374</c:v>
                </c:pt>
                <c:pt idx="102">
                  <c:v>375</c:v>
                </c:pt>
                <c:pt idx="103">
                  <c:v>376</c:v>
                </c:pt>
                <c:pt idx="104">
                  <c:v>377</c:v>
                </c:pt>
                <c:pt idx="105">
                  <c:v>381</c:v>
                </c:pt>
                <c:pt idx="106">
                  <c:v>382</c:v>
                </c:pt>
                <c:pt idx="107">
                  <c:v>383</c:v>
                </c:pt>
                <c:pt idx="108">
                  <c:v>386</c:v>
                </c:pt>
                <c:pt idx="109">
                  <c:v>387</c:v>
                </c:pt>
                <c:pt idx="110">
                  <c:v>391</c:v>
                </c:pt>
                <c:pt idx="111">
                  <c:v>392</c:v>
                </c:pt>
                <c:pt idx="112">
                  <c:v>393</c:v>
                </c:pt>
                <c:pt idx="113">
                  <c:v>395</c:v>
                </c:pt>
                <c:pt idx="114">
                  <c:v>396</c:v>
                </c:pt>
                <c:pt idx="115">
                  <c:v>397</c:v>
                </c:pt>
                <c:pt idx="116">
                  <c:v>399</c:v>
                </c:pt>
                <c:pt idx="117">
                  <c:v>400</c:v>
                </c:pt>
                <c:pt idx="118">
                  <c:v>401</c:v>
                </c:pt>
                <c:pt idx="119">
                  <c:v>402</c:v>
                </c:pt>
                <c:pt idx="120">
                  <c:v>403</c:v>
                </c:pt>
                <c:pt idx="121">
                  <c:v>405</c:v>
                </c:pt>
                <c:pt idx="122">
                  <c:v>409</c:v>
                </c:pt>
                <c:pt idx="123">
                  <c:v>410</c:v>
                </c:pt>
                <c:pt idx="124">
                  <c:v>411</c:v>
                </c:pt>
                <c:pt idx="125">
                  <c:v>412</c:v>
                </c:pt>
                <c:pt idx="126">
                  <c:v>413</c:v>
                </c:pt>
                <c:pt idx="127">
                  <c:v>414</c:v>
                </c:pt>
                <c:pt idx="128">
                  <c:v>416</c:v>
                </c:pt>
                <c:pt idx="129">
                  <c:v>418</c:v>
                </c:pt>
                <c:pt idx="130">
                  <c:v>420</c:v>
                </c:pt>
                <c:pt idx="131">
                  <c:v>421</c:v>
                </c:pt>
                <c:pt idx="132">
                  <c:v>422</c:v>
                </c:pt>
                <c:pt idx="133">
                  <c:v>423</c:v>
                </c:pt>
                <c:pt idx="134">
                  <c:v>425</c:v>
                </c:pt>
                <c:pt idx="135">
                  <c:v>426</c:v>
                </c:pt>
                <c:pt idx="136">
                  <c:v>427</c:v>
                </c:pt>
                <c:pt idx="137">
                  <c:v>430</c:v>
                </c:pt>
                <c:pt idx="138">
                  <c:v>431</c:v>
                </c:pt>
                <c:pt idx="139">
                  <c:v>433</c:v>
                </c:pt>
                <c:pt idx="140">
                  <c:v>435</c:v>
                </c:pt>
                <c:pt idx="141">
                  <c:v>437</c:v>
                </c:pt>
                <c:pt idx="142">
                  <c:v>441</c:v>
                </c:pt>
                <c:pt idx="143">
                  <c:v>444</c:v>
                </c:pt>
                <c:pt idx="144">
                  <c:v>445</c:v>
                </c:pt>
                <c:pt idx="145">
                  <c:v>446</c:v>
                </c:pt>
                <c:pt idx="146">
                  <c:v>447</c:v>
                </c:pt>
                <c:pt idx="147">
                  <c:v>448</c:v>
                </c:pt>
                <c:pt idx="148">
                  <c:v>450</c:v>
                </c:pt>
                <c:pt idx="149">
                  <c:v>452</c:v>
                </c:pt>
                <c:pt idx="150">
                  <c:v>453</c:v>
                </c:pt>
                <c:pt idx="151">
                  <c:v>458</c:v>
                </c:pt>
                <c:pt idx="152">
                  <c:v>459</c:v>
                </c:pt>
                <c:pt idx="153">
                  <c:v>460</c:v>
                </c:pt>
                <c:pt idx="154">
                  <c:v>461</c:v>
                </c:pt>
                <c:pt idx="155">
                  <c:v>462</c:v>
                </c:pt>
                <c:pt idx="156">
                  <c:v>464</c:v>
                </c:pt>
                <c:pt idx="157">
                  <c:v>467</c:v>
                </c:pt>
                <c:pt idx="158">
                  <c:v>470</c:v>
                </c:pt>
                <c:pt idx="159">
                  <c:v>471</c:v>
                </c:pt>
                <c:pt idx="160">
                  <c:v>473</c:v>
                </c:pt>
                <c:pt idx="161">
                  <c:v>474</c:v>
                </c:pt>
                <c:pt idx="162">
                  <c:v>475</c:v>
                </c:pt>
                <c:pt idx="163">
                  <c:v>476</c:v>
                </c:pt>
                <c:pt idx="164">
                  <c:v>477</c:v>
                </c:pt>
                <c:pt idx="165">
                  <c:v>478</c:v>
                </c:pt>
                <c:pt idx="166">
                  <c:v>479</c:v>
                </c:pt>
                <c:pt idx="167">
                  <c:v>480</c:v>
                </c:pt>
                <c:pt idx="168">
                  <c:v>482</c:v>
                </c:pt>
                <c:pt idx="169">
                  <c:v>485</c:v>
                </c:pt>
                <c:pt idx="170">
                  <c:v>487</c:v>
                </c:pt>
                <c:pt idx="171">
                  <c:v>488</c:v>
                </c:pt>
                <c:pt idx="172">
                  <c:v>490</c:v>
                </c:pt>
                <c:pt idx="173">
                  <c:v>491</c:v>
                </c:pt>
                <c:pt idx="174">
                  <c:v>492</c:v>
                </c:pt>
                <c:pt idx="175">
                  <c:v>494</c:v>
                </c:pt>
                <c:pt idx="176">
                  <c:v>495</c:v>
                </c:pt>
                <c:pt idx="177">
                  <c:v>497</c:v>
                </c:pt>
                <c:pt idx="178">
                  <c:v>499</c:v>
                </c:pt>
                <c:pt idx="179">
                  <c:v>501</c:v>
                </c:pt>
                <c:pt idx="180">
                  <c:v>503</c:v>
                </c:pt>
                <c:pt idx="181">
                  <c:v>506</c:v>
                </c:pt>
                <c:pt idx="182">
                  <c:v>507</c:v>
                </c:pt>
                <c:pt idx="183">
                  <c:v>508</c:v>
                </c:pt>
                <c:pt idx="184">
                  <c:v>511</c:v>
                </c:pt>
                <c:pt idx="185">
                  <c:v>512</c:v>
                </c:pt>
                <c:pt idx="186">
                  <c:v>513</c:v>
                </c:pt>
                <c:pt idx="187">
                  <c:v>514</c:v>
                </c:pt>
                <c:pt idx="188">
                  <c:v>516</c:v>
                </c:pt>
                <c:pt idx="189">
                  <c:v>519</c:v>
                </c:pt>
                <c:pt idx="190">
                  <c:v>521</c:v>
                </c:pt>
                <c:pt idx="191">
                  <c:v>522</c:v>
                </c:pt>
                <c:pt idx="192">
                  <c:v>523</c:v>
                </c:pt>
                <c:pt idx="193">
                  <c:v>525</c:v>
                </c:pt>
                <c:pt idx="194">
                  <c:v>526</c:v>
                </c:pt>
                <c:pt idx="195">
                  <c:v>532</c:v>
                </c:pt>
                <c:pt idx="196">
                  <c:v>534</c:v>
                </c:pt>
                <c:pt idx="197">
                  <c:v>535</c:v>
                </c:pt>
                <c:pt idx="198">
                  <c:v>536</c:v>
                </c:pt>
                <c:pt idx="199">
                  <c:v>538</c:v>
                </c:pt>
                <c:pt idx="200">
                  <c:v>541</c:v>
                </c:pt>
                <c:pt idx="201">
                  <c:v>542</c:v>
                </c:pt>
                <c:pt idx="202">
                  <c:v>543</c:v>
                </c:pt>
                <c:pt idx="203">
                  <c:v>544</c:v>
                </c:pt>
                <c:pt idx="204">
                  <c:v>548</c:v>
                </c:pt>
                <c:pt idx="205">
                  <c:v>550</c:v>
                </c:pt>
                <c:pt idx="206">
                  <c:v>551</c:v>
                </c:pt>
                <c:pt idx="207">
                  <c:v>552</c:v>
                </c:pt>
                <c:pt idx="208">
                  <c:v>555</c:v>
                </c:pt>
                <c:pt idx="209">
                  <c:v>556</c:v>
                </c:pt>
                <c:pt idx="210">
                  <c:v>557</c:v>
                </c:pt>
                <c:pt idx="211">
                  <c:v>560</c:v>
                </c:pt>
                <c:pt idx="212">
                  <c:v>561</c:v>
                </c:pt>
                <c:pt idx="213">
                  <c:v>564</c:v>
                </c:pt>
                <c:pt idx="214">
                  <c:v>565</c:v>
                </c:pt>
                <c:pt idx="215">
                  <c:v>567</c:v>
                </c:pt>
                <c:pt idx="216">
                  <c:v>568</c:v>
                </c:pt>
                <c:pt idx="217">
                  <c:v>570</c:v>
                </c:pt>
                <c:pt idx="218">
                  <c:v>572</c:v>
                </c:pt>
                <c:pt idx="219">
                  <c:v>573</c:v>
                </c:pt>
                <c:pt idx="220">
                  <c:v>576</c:v>
                </c:pt>
                <c:pt idx="221">
                  <c:v>577</c:v>
                </c:pt>
                <c:pt idx="222">
                  <c:v>579</c:v>
                </c:pt>
                <c:pt idx="223">
                  <c:v>580</c:v>
                </c:pt>
                <c:pt idx="224">
                  <c:v>581</c:v>
                </c:pt>
                <c:pt idx="225">
                  <c:v>583</c:v>
                </c:pt>
                <c:pt idx="226">
                  <c:v>584</c:v>
                </c:pt>
                <c:pt idx="227">
                  <c:v>585</c:v>
                </c:pt>
                <c:pt idx="228">
                  <c:v>586</c:v>
                </c:pt>
                <c:pt idx="229">
                  <c:v>588</c:v>
                </c:pt>
                <c:pt idx="230">
                  <c:v>591</c:v>
                </c:pt>
                <c:pt idx="231">
                  <c:v>592</c:v>
                </c:pt>
                <c:pt idx="232">
                  <c:v>594</c:v>
                </c:pt>
                <c:pt idx="233">
                  <c:v>595</c:v>
                </c:pt>
                <c:pt idx="234">
                  <c:v>596</c:v>
                </c:pt>
                <c:pt idx="235">
                  <c:v>597</c:v>
                </c:pt>
                <c:pt idx="236">
                  <c:v>599</c:v>
                </c:pt>
                <c:pt idx="237">
                  <c:v>601</c:v>
                </c:pt>
                <c:pt idx="238">
                  <c:v>602</c:v>
                </c:pt>
                <c:pt idx="239">
                  <c:v>605</c:v>
                </c:pt>
                <c:pt idx="240">
                  <c:v>606</c:v>
                </c:pt>
                <c:pt idx="241">
                  <c:v>607</c:v>
                </c:pt>
                <c:pt idx="242">
                  <c:v>611</c:v>
                </c:pt>
                <c:pt idx="243">
                  <c:v>612</c:v>
                </c:pt>
                <c:pt idx="244">
                  <c:v>613</c:v>
                </c:pt>
                <c:pt idx="245">
                  <c:v>614</c:v>
                </c:pt>
                <c:pt idx="246">
                  <c:v>616</c:v>
                </c:pt>
                <c:pt idx="247">
                  <c:v>617</c:v>
                </c:pt>
                <c:pt idx="248">
                  <c:v>621</c:v>
                </c:pt>
                <c:pt idx="249">
                  <c:v>623</c:v>
                </c:pt>
                <c:pt idx="250">
                  <c:v>625</c:v>
                </c:pt>
                <c:pt idx="251">
                  <c:v>626</c:v>
                </c:pt>
                <c:pt idx="252">
                  <c:v>627</c:v>
                </c:pt>
                <c:pt idx="253">
                  <c:v>628</c:v>
                </c:pt>
                <c:pt idx="254">
                  <c:v>630</c:v>
                </c:pt>
                <c:pt idx="255">
                  <c:v>631</c:v>
                </c:pt>
                <c:pt idx="256">
                  <c:v>633</c:v>
                </c:pt>
                <c:pt idx="257">
                  <c:v>637</c:v>
                </c:pt>
                <c:pt idx="258">
                  <c:v>639</c:v>
                </c:pt>
                <c:pt idx="259">
                  <c:v>641</c:v>
                </c:pt>
                <c:pt idx="260">
                  <c:v>642</c:v>
                </c:pt>
                <c:pt idx="261">
                  <c:v>643</c:v>
                </c:pt>
                <c:pt idx="262">
                  <c:v>645</c:v>
                </c:pt>
                <c:pt idx="263">
                  <c:v>647</c:v>
                </c:pt>
                <c:pt idx="264">
                  <c:v>648</c:v>
                </c:pt>
                <c:pt idx="265">
                  <c:v>649</c:v>
                </c:pt>
                <c:pt idx="266">
                  <c:v>650</c:v>
                </c:pt>
                <c:pt idx="267">
                  <c:v>652</c:v>
                </c:pt>
                <c:pt idx="268">
                  <c:v>654</c:v>
                </c:pt>
                <c:pt idx="269">
                  <c:v>655</c:v>
                </c:pt>
                <c:pt idx="270">
                  <c:v>656</c:v>
                </c:pt>
                <c:pt idx="271">
                  <c:v>657</c:v>
                </c:pt>
                <c:pt idx="272">
                  <c:v>658</c:v>
                </c:pt>
                <c:pt idx="273">
                  <c:v>660</c:v>
                </c:pt>
                <c:pt idx="274">
                  <c:v>661</c:v>
                </c:pt>
                <c:pt idx="275">
                  <c:v>666</c:v>
                </c:pt>
                <c:pt idx="276">
                  <c:v>667</c:v>
                </c:pt>
                <c:pt idx="277">
                  <c:v>671</c:v>
                </c:pt>
                <c:pt idx="278">
                  <c:v>672</c:v>
                </c:pt>
                <c:pt idx="279">
                  <c:v>674</c:v>
                </c:pt>
                <c:pt idx="280">
                  <c:v>676</c:v>
                </c:pt>
                <c:pt idx="281">
                  <c:v>677</c:v>
                </c:pt>
                <c:pt idx="282">
                  <c:v>679</c:v>
                </c:pt>
                <c:pt idx="283">
                  <c:v>680</c:v>
                </c:pt>
                <c:pt idx="284">
                  <c:v>681</c:v>
                </c:pt>
                <c:pt idx="285">
                  <c:v>682</c:v>
                </c:pt>
                <c:pt idx="286">
                  <c:v>683</c:v>
                </c:pt>
                <c:pt idx="287">
                  <c:v>688</c:v>
                </c:pt>
                <c:pt idx="288">
                  <c:v>692</c:v>
                </c:pt>
                <c:pt idx="289">
                  <c:v>693</c:v>
                </c:pt>
                <c:pt idx="290">
                  <c:v>694</c:v>
                </c:pt>
                <c:pt idx="291">
                  <c:v>695</c:v>
                </c:pt>
                <c:pt idx="292">
                  <c:v>697</c:v>
                </c:pt>
                <c:pt idx="293">
                  <c:v>698</c:v>
                </c:pt>
                <c:pt idx="294">
                  <c:v>699</c:v>
                </c:pt>
                <c:pt idx="295">
                  <c:v>700</c:v>
                </c:pt>
                <c:pt idx="296">
                  <c:v>701</c:v>
                </c:pt>
                <c:pt idx="297">
                  <c:v>704</c:v>
                </c:pt>
                <c:pt idx="298">
                  <c:v>706</c:v>
                </c:pt>
                <c:pt idx="299">
                  <c:v>707</c:v>
                </c:pt>
                <c:pt idx="300">
                  <c:v>709</c:v>
                </c:pt>
                <c:pt idx="301">
                  <c:v>711</c:v>
                </c:pt>
                <c:pt idx="302">
                  <c:v>712</c:v>
                </c:pt>
                <c:pt idx="303">
                  <c:v>713</c:v>
                </c:pt>
                <c:pt idx="304">
                  <c:v>714</c:v>
                </c:pt>
                <c:pt idx="305">
                  <c:v>718</c:v>
                </c:pt>
                <c:pt idx="306">
                  <c:v>721</c:v>
                </c:pt>
                <c:pt idx="307">
                  <c:v>722</c:v>
                </c:pt>
                <c:pt idx="308">
                  <c:v>724</c:v>
                </c:pt>
                <c:pt idx="309">
                  <c:v>725</c:v>
                </c:pt>
                <c:pt idx="310">
                  <c:v>726</c:v>
                </c:pt>
                <c:pt idx="311">
                  <c:v>727</c:v>
                </c:pt>
                <c:pt idx="312">
                  <c:v>728</c:v>
                </c:pt>
                <c:pt idx="313">
                  <c:v>735</c:v>
                </c:pt>
                <c:pt idx="314">
                  <c:v>736</c:v>
                </c:pt>
                <c:pt idx="315">
                  <c:v>737</c:v>
                </c:pt>
                <c:pt idx="316">
                  <c:v>738</c:v>
                </c:pt>
                <c:pt idx="317">
                  <c:v>739</c:v>
                </c:pt>
                <c:pt idx="318">
                  <c:v>740</c:v>
                </c:pt>
                <c:pt idx="319">
                  <c:v>741</c:v>
                </c:pt>
                <c:pt idx="320">
                  <c:v>743</c:v>
                </c:pt>
                <c:pt idx="321">
                  <c:v>746</c:v>
                </c:pt>
                <c:pt idx="322">
                  <c:v>750</c:v>
                </c:pt>
                <c:pt idx="323">
                  <c:v>751</c:v>
                </c:pt>
                <c:pt idx="324">
                  <c:v>752</c:v>
                </c:pt>
                <c:pt idx="325">
                  <c:v>753</c:v>
                </c:pt>
                <c:pt idx="326">
                  <c:v>754</c:v>
                </c:pt>
                <c:pt idx="327">
                  <c:v>755</c:v>
                </c:pt>
                <c:pt idx="328">
                  <c:v>756</c:v>
                </c:pt>
                <c:pt idx="329">
                  <c:v>758</c:v>
                </c:pt>
                <c:pt idx="330">
                  <c:v>760</c:v>
                </c:pt>
                <c:pt idx="331">
                  <c:v>762</c:v>
                </c:pt>
                <c:pt idx="332">
                  <c:v>765</c:v>
                </c:pt>
                <c:pt idx="333">
                  <c:v>766</c:v>
                </c:pt>
                <c:pt idx="334">
                  <c:v>769</c:v>
                </c:pt>
                <c:pt idx="335">
                  <c:v>770</c:v>
                </c:pt>
                <c:pt idx="336">
                  <c:v>771</c:v>
                </c:pt>
                <c:pt idx="337">
                  <c:v>772</c:v>
                </c:pt>
                <c:pt idx="338">
                  <c:v>773</c:v>
                </c:pt>
                <c:pt idx="339">
                  <c:v>775</c:v>
                </c:pt>
                <c:pt idx="340">
                  <c:v>777</c:v>
                </c:pt>
                <c:pt idx="341">
                  <c:v>780</c:v>
                </c:pt>
                <c:pt idx="342">
                  <c:v>781</c:v>
                </c:pt>
                <c:pt idx="343">
                  <c:v>783</c:v>
                </c:pt>
                <c:pt idx="344">
                  <c:v>784</c:v>
                </c:pt>
                <c:pt idx="345">
                  <c:v>786</c:v>
                </c:pt>
                <c:pt idx="346">
                  <c:v>787</c:v>
                </c:pt>
                <c:pt idx="347">
                  <c:v>788</c:v>
                </c:pt>
                <c:pt idx="348">
                  <c:v>789</c:v>
                </c:pt>
                <c:pt idx="349">
                  <c:v>791</c:v>
                </c:pt>
                <c:pt idx="350">
                  <c:v>792</c:v>
                </c:pt>
                <c:pt idx="351">
                  <c:v>794</c:v>
                </c:pt>
                <c:pt idx="352">
                  <c:v>796</c:v>
                </c:pt>
                <c:pt idx="353">
                  <c:v>797</c:v>
                </c:pt>
                <c:pt idx="354">
                  <c:v>798</c:v>
                </c:pt>
                <c:pt idx="355">
                  <c:v>800</c:v>
                </c:pt>
                <c:pt idx="356">
                  <c:v>801</c:v>
                </c:pt>
                <c:pt idx="357">
                  <c:v>802</c:v>
                </c:pt>
                <c:pt idx="358">
                  <c:v>805</c:v>
                </c:pt>
                <c:pt idx="359">
                  <c:v>809</c:v>
                </c:pt>
                <c:pt idx="360">
                  <c:v>812</c:v>
                </c:pt>
                <c:pt idx="361">
                  <c:v>813</c:v>
                </c:pt>
                <c:pt idx="362">
                  <c:v>814</c:v>
                </c:pt>
                <c:pt idx="363">
                  <c:v>815</c:v>
                </c:pt>
                <c:pt idx="364">
                  <c:v>816</c:v>
                </c:pt>
                <c:pt idx="365">
                  <c:v>818</c:v>
                </c:pt>
                <c:pt idx="366">
                  <c:v>819</c:v>
                </c:pt>
                <c:pt idx="367">
                  <c:v>820</c:v>
                </c:pt>
                <c:pt idx="368">
                  <c:v>822</c:v>
                </c:pt>
                <c:pt idx="369">
                  <c:v>823</c:v>
                </c:pt>
                <c:pt idx="370">
                  <c:v>824</c:v>
                </c:pt>
                <c:pt idx="371">
                  <c:v>826</c:v>
                </c:pt>
                <c:pt idx="372">
                  <c:v>827</c:v>
                </c:pt>
                <c:pt idx="373">
                  <c:v>828</c:v>
                </c:pt>
                <c:pt idx="374">
                  <c:v>830</c:v>
                </c:pt>
                <c:pt idx="375">
                  <c:v>831</c:v>
                </c:pt>
                <c:pt idx="376">
                  <c:v>832</c:v>
                </c:pt>
                <c:pt idx="377">
                  <c:v>833</c:v>
                </c:pt>
                <c:pt idx="378">
                  <c:v>834</c:v>
                </c:pt>
                <c:pt idx="379">
                  <c:v>835</c:v>
                </c:pt>
                <c:pt idx="380">
                  <c:v>836</c:v>
                </c:pt>
                <c:pt idx="381">
                  <c:v>837</c:v>
                </c:pt>
                <c:pt idx="382">
                  <c:v>838</c:v>
                </c:pt>
                <c:pt idx="383">
                  <c:v>839</c:v>
                </c:pt>
                <c:pt idx="384">
                  <c:v>842</c:v>
                </c:pt>
                <c:pt idx="385">
                  <c:v>844</c:v>
                </c:pt>
                <c:pt idx="386">
                  <c:v>845</c:v>
                </c:pt>
                <c:pt idx="387">
                  <c:v>849</c:v>
                </c:pt>
                <c:pt idx="388">
                  <c:v>851</c:v>
                </c:pt>
                <c:pt idx="389">
                  <c:v>853</c:v>
                </c:pt>
                <c:pt idx="390">
                  <c:v>854</c:v>
                </c:pt>
                <c:pt idx="391">
                  <c:v>855</c:v>
                </c:pt>
                <c:pt idx="392">
                  <c:v>857</c:v>
                </c:pt>
                <c:pt idx="393">
                  <c:v>858</c:v>
                </c:pt>
                <c:pt idx="394">
                  <c:v>859</c:v>
                </c:pt>
                <c:pt idx="395">
                  <c:v>861</c:v>
                </c:pt>
                <c:pt idx="396">
                  <c:v>863</c:v>
                </c:pt>
                <c:pt idx="397">
                  <c:v>864</c:v>
                </c:pt>
                <c:pt idx="398">
                  <c:v>865</c:v>
                </c:pt>
                <c:pt idx="399">
                  <c:v>867</c:v>
                </c:pt>
                <c:pt idx="400">
                  <c:v>868</c:v>
                </c:pt>
                <c:pt idx="401">
                  <c:v>870</c:v>
                </c:pt>
                <c:pt idx="402">
                  <c:v>873</c:v>
                </c:pt>
                <c:pt idx="403">
                  <c:v>874</c:v>
                </c:pt>
                <c:pt idx="404">
                  <c:v>875</c:v>
                </c:pt>
                <c:pt idx="405">
                  <c:v>878</c:v>
                </c:pt>
                <c:pt idx="406">
                  <c:v>879</c:v>
                </c:pt>
                <c:pt idx="407">
                  <c:v>881</c:v>
                </c:pt>
                <c:pt idx="408">
                  <c:v>884</c:v>
                </c:pt>
                <c:pt idx="409">
                  <c:v>885</c:v>
                </c:pt>
                <c:pt idx="410">
                  <c:v>886</c:v>
                </c:pt>
                <c:pt idx="411">
                  <c:v>888</c:v>
                </c:pt>
                <c:pt idx="412">
                  <c:v>891</c:v>
                </c:pt>
                <c:pt idx="413">
                  <c:v>893</c:v>
                </c:pt>
                <c:pt idx="414">
                  <c:v>895</c:v>
                </c:pt>
                <c:pt idx="415">
                  <c:v>896</c:v>
                </c:pt>
                <c:pt idx="416">
                  <c:v>897</c:v>
                </c:pt>
                <c:pt idx="417">
                  <c:v>898</c:v>
                </c:pt>
                <c:pt idx="418">
                  <c:v>899</c:v>
                </c:pt>
              </c:numCache>
            </c:numRef>
          </c:xVal>
          <c:yVal>
            <c:numRef>
              <c:f>Finance!$BP$40:$BP$458</c:f>
              <c:numCache>
                <c:formatCode>General</c:formatCode>
                <c:ptCount val="419"/>
                <c:pt idx="56">
                  <c:v>357</c:v>
                </c:pt>
                <c:pt idx="57">
                  <c:v>428.5</c:v>
                </c:pt>
                <c:pt idx="58">
                  <c:v>317</c:v>
                </c:pt>
                <c:pt idx="59">
                  <c:v>428</c:v>
                </c:pt>
                <c:pt idx="60">
                  <c:v>576</c:v>
                </c:pt>
                <c:pt idx="61">
                  <c:v>363.5</c:v>
                </c:pt>
                <c:pt idx="62">
                  <c:v>406</c:v>
                </c:pt>
                <c:pt idx="63">
                  <c:v>510</c:v>
                </c:pt>
                <c:pt idx="64">
                  <c:v>463</c:v>
                </c:pt>
                <c:pt idx="65">
                  <c:v>429</c:v>
                </c:pt>
                <c:pt idx="66">
                  <c:v>423</c:v>
                </c:pt>
                <c:pt idx="67">
                  <c:v>515</c:v>
                </c:pt>
                <c:pt idx="68">
                  <c:v>568</c:v>
                </c:pt>
                <c:pt idx="69">
                  <c:v>395.5</c:v>
                </c:pt>
                <c:pt idx="70">
                  <c:v>539</c:v>
                </c:pt>
                <c:pt idx="71">
                  <c:v>471.5</c:v>
                </c:pt>
                <c:pt idx="72">
                  <c:v>372</c:v>
                </c:pt>
                <c:pt idx="73">
                  <c:v>542</c:v>
                </c:pt>
                <c:pt idx="74">
                  <c:v>493</c:v>
                </c:pt>
                <c:pt idx="75">
                  <c:v>458</c:v>
                </c:pt>
                <c:pt idx="76">
                  <c:v>345</c:v>
                </c:pt>
                <c:pt idx="77">
                  <c:v>412</c:v>
                </c:pt>
                <c:pt idx="78">
                  <c:v>592.5</c:v>
                </c:pt>
                <c:pt idx="79">
                  <c:v>570</c:v>
                </c:pt>
                <c:pt idx="80">
                  <c:v>509</c:v>
                </c:pt>
                <c:pt idx="81">
                  <c:v>521</c:v>
                </c:pt>
                <c:pt idx="82">
                  <c:v>459</c:v>
                </c:pt>
                <c:pt idx="83">
                  <c:v>477</c:v>
                </c:pt>
                <c:pt idx="84">
                  <c:v>494.5</c:v>
                </c:pt>
                <c:pt idx="85">
                  <c:v>385</c:v>
                </c:pt>
                <c:pt idx="86">
                  <c:v>358</c:v>
                </c:pt>
                <c:pt idx="87">
                  <c:v>657</c:v>
                </c:pt>
                <c:pt idx="88">
                  <c:v>504.5</c:v>
                </c:pt>
                <c:pt idx="89">
                  <c:v>428</c:v>
                </c:pt>
                <c:pt idx="90">
                  <c:v>548</c:v>
                </c:pt>
                <c:pt idx="91">
                  <c:v>548.33333333333337</c:v>
                </c:pt>
                <c:pt idx="92">
                  <c:v>371</c:v>
                </c:pt>
                <c:pt idx="93">
                  <c:v>492.33333333333331</c:v>
                </c:pt>
                <c:pt idx="94">
                  <c:v>693</c:v>
                </c:pt>
                <c:pt idx="95">
                  <c:v>521.33333333333337</c:v>
                </c:pt>
                <c:pt idx="96">
                  <c:v>387</c:v>
                </c:pt>
                <c:pt idx="97">
                  <c:v>373</c:v>
                </c:pt>
                <c:pt idx="98">
                  <c:v>412</c:v>
                </c:pt>
                <c:pt idx="99">
                  <c:v>533.5</c:v>
                </c:pt>
                <c:pt idx="100">
                  <c:v>647</c:v>
                </c:pt>
                <c:pt idx="101">
                  <c:v>476</c:v>
                </c:pt>
                <c:pt idx="102">
                  <c:v>494.33333333333331</c:v>
                </c:pt>
                <c:pt idx="103">
                  <c:v>387</c:v>
                </c:pt>
                <c:pt idx="104">
                  <c:v>625</c:v>
                </c:pt>
                <c:pt idx="105">
                  <c:v>736</c:v>
                </c:pt>
                <c:pt idx="106">
                  <c:v>476</c:v>
                </c:pt>
                <c:pt idx="107">
                  <c:v>594</c:v>
                </c:pt>
                <c:pt idx="108">
                  <c:v>547</c:v>
                </c:pt>
                <c:pt idx="109">
                  <c:v>685.5</c:v>
                </c:pt>
                <c:pt idx="110">
                  <c:v>694</c:v>
                </c:pt>
                <c:pt idx="111">
                  <c:v>740</c:v>
                </c:pt>
                <c:pt idx="112">
                  <c:v>758</c:v>
                </c:pt>
                <c:pt idx="113">
                  <c:v>451</c:v>
                </c:pt>
                <c:pt idx="114">
                  <c:v>560.25</c:v>
                </c:pt>
                <c:pt idx="115">
                  <c:v>671</c:v>
                </c:pt>
                <c:pt idx="116">
                  <c:v>583</c:v>
                </c:pt>
                <c:pt idx="117">
                  <c:v>731</c:v>
                </c:pt>
                <c:pt idx="118">
                  <c:v>469</c:v>
                </c:pt>
                <c:pt idx="119">
                  <c:v>578.66666666666663</c:v>
                </c:pt>
                <c:pt idx="120">
                  <c:v>725</c:v>
                </c:pt>
                <c:pt idx="121">
                  <c:v>633</c:v>
                </c:pt>
                <c:pt idx="122">
                  <c:v>677</c:v>
                </c:pt>
                <c:pt idx="123">
                  <c:v>440</c:v>
                </c:pt>
                <c:pt idx="124">
                  <c:v>794</c:v>
                </c:pt>
                <c:pt idx="125">
                  <c:v>487</c:v>
                </c:pt>
                <c:pt idx="126">
                  <c:v>624</c:v>
                </c:pt>
                <c:pt idx="127">
                  <c:v>520</c:v>
                </c:pt>
                <c:pt idx="128">
                  <c:v>549</c:v>
                </c:pt>
                <c:pt idx="129">
                  <c:v>823</c:v>
                </c:pt>
                <c:pt idx="130">
                  <c:v>827</c:v>
                </c:pt>
                <c:pt idx="131">
                  <c:v>728.5</c:v>
                </c:pt>
                <c:pt idx="132">
                  <c:v>704</c:v>
                </c:pt>
                <c:pt idx="133">
                  <c:v>655</c:v>
                </c:pt>
                <c:pt idx="134">
                  <c:v>626</c:v>
                </c:pt>
                <c:pt idx="135">
                  <c:v>734</c:v>
                </c:pt>
                <c:pt idx="136">
                  <c:v>578.25</c:v>
                </c:pt>
                <c:pt idx="137">
                  <c:v>666.5</c:v>
                </c:pt>
                <c:pt idx="138">
                  <c:v>585</c:v>
                </c:pt>
                <c:pt idx="139">
                  <c:v>733</c:v>
                </c:pt>
                <c:pt idx="140">
                  <c:v>686.5</c:v>
                </c:pt>
                <c:pt idx="141">
                  <c:v>591</c:v>
                </c:pt>
                <c:pt idx="142">
                  <c:v>697.66666666666663</c:v>
                </c:pt>
                <c:pt idx="143">
                  <c:v>585</c:v>
                </c:pt>
                <c:pt idx="144">
                  <c:v>672.66666666666663</c:v>
                </c:pt>
                <c:pt idx="145">
                  <c:v>853</c:v>
                </c:pt>
                <c:pt idx="146">
                  <c:v>756</c:v>
                </c:pt>
                <c:pt idx="147">
                  <c:v>802</c:v>
                </c:pt>
                <c:pt idx="148">
                  <c:v>614</c:v>
                </c:pt>
                <c:pt idx="149">
                  <c:v>870</c:v>
                </c:pt>
                <c:pt idx="150">
                  <c:v>598</c:v>
                </c:pt>
                <c:pt idx="151">
                  <c:v>652</c:v>
                </c:pt>
                <c:pt idx="152">
                  <c:v>477</c:v>
                </c:pt>
                <c:pt idx="153">
                  <c:v>719</c:v>
                </c:pt>
                <c:pt idx="154">
                  <c:v>772</c:v>
                </c:pt>
                <c:pt idx="155">
                  <c:v>472</c:v>
                </c:pt>
                <c:pt idx="156">
                  <c:v>621</c:v>
                </c:pt>
                <c:pt idx="157">
                  <c:v>592</c:v>
                </c:pt>
                <c:pt idx="158">
                  <c:v>692</c:v>
                </c:pt>
                <c:pt idx="159">
                  <c:v>784</c:v>
                </c:pt>
                <c:pt idx="160">
                  <c:v>880.5</c:v>
                </c:pt>
                <c:pt idx="161">
                  <c:v>793</c:v>
                </c:pt>
                <c:pt idx="162">
                  <c:v>745</c:v>
                </c:pt>
                <c:pt idx="163">
                  <c:v>618</c:v>
                </c:pt>
                <c:pt idx="164">
                  <c:v>952</c:v>
                </c:pt>
                <c:pt idx="165">
                  <c:v>914</c:v>
                </c:pt>
                <c:pt idx="166">
                  <c:v>708.33333333333337</c:v>
                </c:pt>
                <c:pt idx="167">
                  <c:v>485</c:v>
                </c:pt>
                <c:pt idx="168">
                  <c:v>681.33333333333337</c:v>
                </c:pt>
                <c:pt idx="169">
                  <c:v>556</c:v>
                </c:pt>
                <c:pt idx="170">
                  <c:v>703</c:v>
                </c:pt>
                <c:pt idx="171">
                  <c:v>560</c:v>
                </c:pt>
                <c:pt idx="172">
                  <c:v>508</c:v>
                </c:pt>
                <c:pt idx="173">
                  <c:v>901</c:v>
                </c:pt>
                <c:pt idx="174">
                  <c:v>678</c:v>
                </c:pt>
                <c:pt idx="175">
                  <c:v>864</c:v>
                </c:pt>
                <c:pt idx="176">
                  <c:v>856.66666666666663</c:v>
                </c:pt>
                <c:pt idx="177">
                  <c:v>569.5</c:v>
                </c:pt>
                <c:pt idx="178">
                  <c:v>844</c:v>
                </c:pt>
                <c:pt idx="179">
                  <c:v>724</c:v>
                </c:pt>
                <c:pt idx="180">
                  <c:v>942</c:v>
                </c:pt>
                <c:pt idx="181">
                  <c:v>751.5</c:v>
                </c:pt>
                <c:pt idx="182">
                  <c:v>758.5</c:v>
                </c:pt>
                <c:pt idx="183">
                  <c:v>736</c:v>
                </c:pt>
                <c:pt idx="184">
                  <c:v>643.5</c:v>
                </c:pt>
                <c:pt idx="185">
                  <c:v>812</c:v>
                </c:pt>
                <c:pt idx="186">
                  <c:v>851.33333333333337</c:v>
                </c:pt>
                <c:pt idx="187">
                  <c:v>842</c:v>
                </c:pt>
                <c:pt idx="188">
                  <c:v>1004</c:v>
                </c:pt>
                <c:pt idx="189">
                  <c:v>931</c:v>
                </c:pt>
                <c:pt idx="190">
                  <c:v>645</c:v>
                </c:pt>
                <c:pt idx="191">
                  <c:v>730</c:v>
                </c:pt>
                <c:pt idx="192">
                  <c:v>715.5</c:v>
                </c:pt>
                <c:pt idx="193">
                  <c:v>604</c:v>
                </c:pt>
                <c:pt idx="194">
                  <c:v>961</c:v>
                </c:pt>
                <c:pt idx="195">
                  <c:v>574</c:v>
                </c:pt>
                <c:pt idx="196">
                  <c:v>601</c:v>
                </c:pt>
                <c:pt idx="197">
                  <c:v>639</c:v>
                </c:pt>
                <c:pt idx="198">
                  <c:v>676.66666666666663</c:v>
                </c:pt>
                <c:pt idx="199">
                  <c:v>702</c:v>
                </c:pt>
                <c:pt idx="200">
                  <c:v>669.5</c:v>
                </c:pt>
                <c:pt idx="201">
                  <c:v>722</c:v>
                </c:pt>
                <c:pt idx="202">
                  <c:v>828</c:v>
                </c:pt>
                <c:pt idx="203">
                  <c:v>559</c:v>
                </c:pt>
                <c:pt idx="204">
                  <c:v>581</c:v>
                </c:pt>
                <c:pt idx="205">
                  <c:v>614</c:v>
                </c:pt>
                <c:pt idx="206">
                  <c:v>613</c:v>
                </c:pt>
                <c:pt idx="207">
                  <c:v>679</c:v>
                </c:pt>
                <c:pt idx="208">
                  <c:v>850.5</c:v>
                </c:pt>
                <c:pt idx="209">
                  <c:v>813</c:v>
                </c:pt>
                <c:pt idx="210">
                  <c:v>814</c:v>
                </c:pt>
                <c:pt idx="211">
                  <c:v>858</c:v>
                </c:pt>
                <c:pt idx="212">
                  <c:v>1091</c:v>
                </c:pt>
                <c:pt idx="213">
                  <c:v>789</c:v>
                </c:pt>
                <c:pt idx="214">
                  <c:v>712.5</c:v>
                </c:pt>
                <c:pt idx="215">
                  <c:v>768.33333333333337</c:v>
                </c:pt>
                <c:pt idx="216">
                  <c:v>776</c:v>
                </c:pt>
                <c:pt idx="217">
                  <c:v>934</c:v>
                </c:pt>
                <c:pt idx="218">
                  <c:v>691</c:v>
                </c:pt>
                <c:pt idx="219">
                  <c:v>1074</c:v>
                </c:pt>
                <c:pt idx="220">
                  <c:v>614</c:v>
                </c:pt>
                <c:pt idx="221">
                  <c:v>814.33333333333337</c:v>
                </c:pt>
                <c:pt idx="222">
                  <c:v>900.5</c:v>
                </c:pt>
                <c:pt idx="223">
                  <c:v>961.5</c:v>
                </c:pt>
                <c:pt idx="224">
                  <c:v>827.5</c:v>
                </c:pt>
                <c:pt idx="225">
                  <c:v>653</c:v>
                </c:pt>
                <c:pt idx="226">
                  <c:v>675</c:v>
                </c:pt>
                <c:pt idx="227">
                  <c:v>1063</c:v>
                </c:pt>
                <c:pt idx="228">
                  <c:v>757</c:v>
                </c:pt>
                <c:pt idx="229">
                  <c:v>883</c:v>
                </c:pt>
                <c:pt idx="230">
                  <c:v>756</c:v>
                </c:pt>
                <c:pt idx="231">
                  <c:v>846.25</c:v>
                </c:pt>
                <c:pt idx="232">
                  <c:v>618</c:v>
                </c:pt>
                <c:pt idx="233">
                  <c:v>610</c:v>
                </c:pt>
                <c:pt idx="234">
                  <c:v>882</c:v>
                </c:pt>
                <c:pt idx="235">
                  <c:v>706</c:v>
                </c:pt>
                <c:pt idx="236">
                  <c:v>626</c:v>
                </c:pt>
                <c:pt idx="237">
                  <c:v>668</c:v>
                </c:pt>
                <c:pt idx="238">
                  <c:v>866</c:v>
                </c:pt>
                <c:pt idx="239">
                  <c:v>619</c:v>
                </c:pt>
                <c:pt idx="240">
                  <c:v>688</c:v>
                </c:pt>
                <c:pt idx="241">
                  <c:v>793</c:v>
                </c:pt>
                <c:pt idx="242">
                  <c:v>1200</c:v>
                </c:pt>
                <c:pt idx="243">
                  <c:v>901.66666666666663</c:v>
                </c:pt>
                <c:pt idx="244">
                  <c:v>805.5</c:v>
                </c:pt>
                <c:pt idx="245">
                  <c:v>727</c:v>
                </c:pt>
                <c:pt idx="246">
                  <c:v>995.33333333333337</c:v>
                </c:pt>
                <c:pt idx="247">
                  <c:v>707</c:v>
                </c:pt>
                <c:pt idx="248">
                  <c:v>802</c:v>
                </c:pt>
                <c:pt idx="249">
                  <c:v>932.33333333333337</c:v>
                </c:pt>
                <c:pt idx="250">
                  <c:v>977</c:v>
                </c:pt>
                <c:pt idx="251">
                  <c:v>1060</c:v>
                </c:pt>
                <c:pt idx="252">
                  <c:v>881</c:v>
                </c:pt>
                <c:pt idx="253">
                  <c:v>1025</c:v>
                </c:pt>
                <c:pt idx="254">
                  <c:v>1230</c:v>
                </c:pt>
                <c:pt idx="255">
                  <c:v>1081</c:v>
                </c:pt>
                <c:pt idx="256">
                  <c:v>1065</c:v>
                </c:pt>
                <c:pt idx="257">
                  <c:v>692</c:v>
                </c:pt>
                <c:pt idx="258">
                  <c:v>771</c:v>
                </c:pt>
                <c:pt idx="259">
                  <c:v>665</c:v>
                </c:pt>
                <c:pt idx="260">
                  <c:v>958</c:v>
                </c:pt>
                <c:pt idx="261">
                  <c:v>889.5</c:v>
                </c:pt>
                <c:pt idx="262">
                  <c:v>683</c:v>
                </c:pt>
                <c:pt idx="263">
                  <c:v>705</c:v>
                </c:pt>
                <c:pt idx="264">
                  <c:v>798</c:v>
                </c:pt>
                <c:pt idx="265">
                  <c:v>674</c:v>
                </c:pt>
                <c:pt idx="266">
                  <c:v>941</c:v>
                </c:pt>
                <c:pt idx="267">
                  <c:v>701</c:v>
                </c:pt>
                <c:pt idx="268">
                  <c:v>1025</c:v>
                </c:pt>
                <c:pt idx="269">
                  <c:v>784</c:v>
                </c:pt>
                <c:pt idx="270">
                  <c:v>1295</c:v>
                </c:pt>
                <c:pt idx="271">
                  <c:v>860</c:v>
                </c:pt>
                <c:pt idx="272">
                  <c:v>823</c:v>
                </c:pt>
                <c:pt idx="273">
                  <c:v>806</c:v>
                </c:pt>
                <c:pt idx="274">
                  <c:v>802</c:v>
                </c:pt>
                <c:pt idx="275">
                  <c:v>1172.3333333333333</c:v>
                </c:pt>
                <c:pt idx="276">
                  <c:v>926</c:v>
                </c:pt>
                <c:pt idx="277">
                  <c:v>1156.5</c:v>
                </c:pt>
                <c:pt idx="278">
                  <c:v>1331</c:v>
                </c:pt>
                <c:pt idx="279">
                  <c:v>1096.5</c:v>
                </c:pt>
                <c:pt idx="280">
                  <c:v>1303.5</c:v>
                </c:pt>
                <c:pt idx="281">
                  <c:v>937.5</c:v>
                </c:pt>
                <c:pt idx="282">
                  <c:v>897</c:v>
                </c:pt>
                <c:pt idx="283">
                  <c:v>831</c:v>
                </c:pt>
                <c:pt idx="284">
                  <c:v>918</c:v>
                </c:pt>
                <c:pt idx="285">
                  <c:v>1048</c:v>
                </c:pt>
                <c:pt idx="286">
                  <c:v>1359</c:v>
                </c:pt>
                <c:pt idx="287">
                  <c:v>1111</c:v>
                </c:pt>
                <c:pt idx="288">
                  <c:v>1075.6666666666667</c:v>
                </c:pt>
                <c:pt idx="289">
                  <c:v>1022</c:v>
                </c:pt>
                <c:pt idx="290">
                  <c:v>1210</c:v>
                </c:pt>
                <c:pt idx="291">
                  <c:v>1083.6666666666667</c:v>
                </c:pt>
                <c:pt idx="292">
                  <c:v>1122.5</c:v>
                </c:pt>
                <c:pt idx="293">
                  <c:v>901</c:v>
                </c:pt>
                <c:pt idx="294">
                  <c:v>1177</c:v>
                </c:pt>
                <c:pt idx="295">
                  <c:v>1213</c:v>
                </c:pt>
                <c:pt idx="296">
                  <c:v>1109</c:v>
                </c:pt>
                <c:pt idx="297">
                  <c:v>950</c:v>
                </c:pt>
                <c:pt idx="298">
                  <c:v>949</c:v>
                </c:pt>
                <c:pt idx="299">
                  <c:v>1006.5</c:v>
                </c:pt>
                <c:pt idx="300">
                  <c:v>802</c:v>
                </c:pt>
                <c:pt idx="301">
                  <c:v>1300</c:v>
                </c:pt>
                <c:pt idx="302">
                  <c:v>796</c:v>
                </c:pt>
                <c:pt idx="303">
                  <c:v>854</c:v>
                </c:pt>
                <c:pt idx="304">
                  <c:v>1358</c:v>
                </c:pt>
                <c:pt idx="305">
                  <c:v>1264.5</c:v>
                </c:pt>
                <c:pt idx="306">
                  <c:v>1094</c:v>
                </c:pt>
                <c:pt idx="307">
                  <c:v>735</c:v>
                </c:pt>
                <c:pt idx="308">
                  <c:v>951</c:v>
                </c:pt>
                <c:pt idx="309">
                  <c:v>793.5</c:v>
                </c:pt>
                <c:pt idx="310">
                  <c:v>1329.5</c:v>
                </c:pt>
                <c:pt idx="311">
                  <c:v>1049</c:v>
                </c:pt>
                <c:pt idx="312">
                  <c:v>858</c:v>
                </c:pt>
                <c:pt idx="313">
                  <c:v>1113</c:v>
                </c:pt>
                <c:pt idx="314">
                  <c:v>1108</c:v>
                </c:pt>
                <c:pt idx="315">
                  <c:v>1093</c:v>
                </c:pt>
                <c:pt idx="316">
                  <c:v>977</c:v>
                </c:pt>
                <c:pt idx="317">
                  <c:v>956</c:v>
                </c:pt>
                <c:pt idx="318">
                  <c:v>1269</c:v>
                </c:pt>
                <c:pt idx="319">
                  <c:v>1205</c:v>
                </c:pt>
                <c:pt idx="320">
                  <c:v>1227.5</c:v>
                </c:pt>
                <c:pt idx="321">
                  <c:v>1166.5</c:v>
                </c:pt>
                <c:pt idx="322">
                  <c:v>894</c:v>
                </c:pt>
                <c:pt idx="323">
                  <c:v>1320.5</c:v>
                </c:pt>
                <c:pt idx="324">
                  <c:v>1004</c:v>
                </c:pt>
                <c:pt idx="325">
                  <c:v>760</c:v>
                </c:pt>
                <c:pt idx="326">
                  <c:v>1254</c:v>
                </c:pt>
                <c:pt idx="327">
                  <c:v>988.66666666666663</c:v>
                </c:pt>
                <c:pt idx="328">
                  <c:v>1281.5</c:v>
                </c:pt>
                <c:pt idx="329">
                  <c:v>1129</c:v>
                </c:pt>
                <c:pt idx="330">
                  <c:v>810</c:v>
                </c:pt>
                <c:pt idx="331">
                  <c:v>1036</c:v>
                </c:pt>
                <c:pt idx="332">
                  <c:v>1393</c:v>
                </c:pt>
                <c:pt idx="333">
                  <c:v>1477</c:v>
                </c:pt>
                <c:pt idx="334">
                  <c:v>1247</c:v>
                </c:pt>
                <c:pt idx="335">
                  <c:v>787</c:v>
                </c:pt>
                <c:pt idx="336">
                  <c:v>1078</c:v>
                </c:pt>
                <c:pt idx="337">
                  <c:v>1068</c:v>
                </c:pt>
                <c:pt idx="338">
                  <c:v>808</c:v>
                </c:pt>
                <c:pt idx="339">
                  <c:v>1115</c:v>
                </c:pt>
                <c:pt idx="340">
                  <c:v>1045.6666666666667</c:v>
                </c:pt>
                <c:pt idx="341">
                  <c:v>1187</c:v>
                </c:pt>
                <c:pt idx="342">
                  <c:v>860</c:v>
                </c:pt>
                <c:pt idx="343">
                  <c:v>1042.6666666666667</c:v>
                </c:pt>
                <c:pt idx="344">
                  <c:v>840</c:v>
                </c:pt>
                <c:pt idx="345">
                  <c:v>914</c:v>
                </c:pt>
                <c:pt idx="346">
                  <c:v>1433</c:v>
                </c:pt>
                <c:pt idx="347">
                  <c:v>922</c:v>
                </c:pt>
                <c:pt idx="348">
                  <c:v>1093.75</c:v>
                </c:pt>
                <c:pt idx="349">
                  <c:v>1145</c:v>
                </c:pt>
                <c:pt idx="350">
                  <c:v>945</c:v>
                </c:pt>
                <c:pt idx="351">
                  <c:v>993</c:v>
                </c:pt>
                <c:pt idx="352">
                  <c:v>1038.5</c:v>
                </c:pt>
                <c:pt idx="353">
                  <c:v>1331.6666666666667</c:v>
                </c:pt>
                <c:pt idx="354">
                  <c:v>1327</c:v>
                </c:pt>
                <c:pt idx="355">
                  <c:v>1079</c:v>
                </c:pt>
                <c:pt idx="356">
                  <c:v>814</c:v>
                </c:pt>
                <c:pt idx="357">
                  <c:v>886</c:v>
                </c:pt>
                <c:pt idx="358">
                  <c:v>1439</c:v>
                </c:pt>
                <c:pt idx="359">
                  <c:v>1344</c:v>
                </c:pt>
                <c:pt idx="360">
                  <c:v>1166</c:v>
                </c:pt>
                <c:pt idx="361">
                  <c:v>1035</c:v>
                </c:pt>
                <c:pt idx="362">
                  <c:v>1194</c:v>
                </c:pt>
                <c:pt idx="363">
                  <c:v>1172</c:v>
                </c:pt>
                <c:pt idx="364">
                  <c:v>1427</c:v>
                </c:pt>
                <c:pt idx="365">
                  <c:v>1589</c:v>
                </c:pt>
                <c:pt idx="366">
                  <c:v>913.5</c:v>
                </c:pt>
                <c:pt idx="367">
                  <c:v>1275.5</c:v>
                </c:pt>
                <c:pt idx="368">
                  <c:v>931</c:v>
                </c:pt>
                <c:pt idx="369">
                  <c:v>1640</c:v>
                </c:pt>
                <c:pt idx="370">
                  <c:v>839.5</c:v>
                </c:pt>
                <c:pt idx="371">
                  <c:v>1391</c:v>
                </c:pt>
                <c:pt idx="372">
                  <c:v>1547</c:v>
                </c:pt>
                <c:pt idx="373">
                  <c:v>1166</c:v>
                </c:pt>
                <c:pt idx="374">
                  <c:v>1463</c:v>
                </c:pt>
                <c:pt idx="375">
                  <c:v>1099</c:v>
                </c:pt>
                <c:pt idx="376">
                  <c:v>1303</c:v>
                </c:pt>
                <c:pt idx="377">
                  <c:v>1406.5</c:v>
                </c:pt>
                <c:pt idx="378">
                  <c:v>1184</c:v>
                </c:pt>
                <c:pt idx="379">
                  <c:v>1482</c:v>
                </c:pt>
                <c:pt idx="380">
                  <c:v>1262</c:v>
                </c:pt>
                <c:pt idx="381">
                  <c:v>873</c:v>
                </c:pt>
                <c:pt idx="382">
                  <c:v>1429</c:v>
                </c:pt>
                <c:pt idx="383">
                  <c:v>1135.5</c:v>
                </c:pt>
                <c:pt idx="384">
                  <c:v>1141.6666666666667</c:v>
                </c:pt>
                <c:pt idx="385">
                  <c:v>1228</c:v>
                </c:pt>
                <c:pt idx="386">
                  <c:v>1157</c:v>
                </c:pt>
                <c:pt idx="387">
                  <c:v>938</c:v>
                </c:pt>
                <c:pt idx="388">
                  <c:v>958</c:v>
                </c:pt>
                <c:pt idx="389">
                  <c:v>1189</c:v>
                </c:pt>
                <c:pt idx="390">
                  <c:v>1095.6666666666667</c:v>
                </c:pt>
                <c:pt idx="391">
                  <c:v>1050.3333333333333</c:v>
                </c:pt>
                <c:pt idx="392">
                  <c:v>1530</c:v>
                </c:pt>
                <c:pt idx="393">
                  <c:v>1707</c:v>
                </c:pt>
                <c:pt idx="394">
                  <c:v>1381</c:v>
                </c:pt>
                <c:pt idx="395">
                  <c:v>1225</c:v>
                </c:pt>
                <c:pt idx="396">
                  <c:v>1375</c:v>
                </c:pt>
                <c:pt idx="397">
                  <c:v>997</c:v>
                </c:pt>
                <c:pt idx="398">
                  <c:v>1026.25</c:v>
                </c:pt>
                <c:pt idx="399">
                  <c:v>1051</c:v>
                </c:pt>
                <c:pt idx="400">
                  <c:v>1458</c:v>
                </c:pt>
                <c:pt idx="401">
                  <c:v>1442</c:v>
                </c:pt>
                <c:pt idx="402">
                  <c:v>1345.5</c:v>
                </c:pt>
                <c:pt idx="403">
                  <c:v>1423</c:v>
                </c:pt>
                <c:pt idx="404">
                  <c:v>992</c:v>
                </c:pt>
                <c:pt idx="405">
                  <c:v>1096</c:v>
                </c:pt>
                <c:pt idx="406">
                  <c:v>1071</c:v>
                </c:pt>
                <c:pt idx="407">
                  <c:v>986.5</c:v>
                </c:pt>
                <c:pt idx="408">
                  <c:v>1322</c:v>
                </c:pt>
                <c:pt idx="409">
                  <c:v>1321</c:v>
                </c:pt>
                <c:pt idx="410">
                  <c:v>1366</c:v>
                </c:pt>
                <c:pt idx="411">
                  <c:v>1239</c:v>
                </c:pt>
                <c:pt idx="412">
                  <c:v>1232</c:v>
                </c:pt>
                <c:pt idx="413">
                  <c:v>910</c:v>
                </c:pt>
                <c:pt idx="414">
                  <c:v>1323.6666666666667</c:v>
                </c:pt>
                <c:pt idx="415">
                  <c:v>1430.5</c:v>
                </c:pt>
                <c:pt idx="416">
                  <c:v>1597</c:v>
                </c:pt>
                <c:pt idx="417">
                  <c:v>1399</c:v>
                </c:pt>
                <c:pt idx="418">
                  <c:v>1389</c:v>
                </c:pt>
              </c:numCache>
            </c:numRef>
          </c:yVal>
          <c:smooth val="0"/>
          <c:extLst>
            <c:ext xmlns:c16="http://schemas.microsoft.com/office/drawing/2014/chart" uri="{C3380CC4-5D6E-409C-BE32-E72D297353CC}">
              <c16:uniqueId val="{00000000-8FF1-4989-B65D-6E2BE7DBF8F7}"/>
            </c:ext>
          </c:extLst>
        </c:ser>
        <c:dLbls>
          <c:showLegendKey val="0"/>
          <c:showVal val="0"/>
          <c:showCatName val="0"/>
          <c:showSerName val="0"/>
          <c:showPercent val="0"/>
          <c:showBubbleSize val="0"/>
        </c:dLbls>
        <c:axId val="1381967743"/>
        <c:axId val="1381966783"/>
      </c:scatterChart>
      <c:valAx>
        <c:axId val="1381967743"/>
        <c:scaling>
          <c:orientation val="minMax"/>
        </c:scaling>
        <c:delete val="0"/>
        <c:axPos val="b"/>
        <c:title>
          <c:tx>
            <c:strRef>
              <c:f>Finance!$BO$39</c:f>
              <c:strCache>
                <c:ptCount val="1"/>
                <c:pt idx="0">
                  <c:v>Sales Value</c:v>
                </c:pt>
              </c:strCache>
            </c:strRef>
          </c:tx>
          <c:overlay val="0"/>
          <c:spPr>
            <a:noFill/>
            <a:ln>
              <a:noFill/>
            </a:ln>
            <a:effectLst/>
          </c:spPr>
          <c:txPr>
            <a:bodyPr rot="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crossAx val="1381966783"/>
        <c:crosses val="autoZero"/>
        <c:crossBetween val="midCat"/>
      </c:valAx>
      <c:valAx>
        <c:axId val="1381966783"/>
        <c:scaling>
          <c:orientation val="minMax"/>
        </c:scaling>
        <c:delete val="0"/>
        <c:axPos val="l"/>
        <c:majorGridlines>
          <c:spPr>
            <a:ln w="9525" cap="flat" cmpd="sng" algn="ctr">
              <a:solidFill>
                <a:schemeClr val="tx1">
                  <a:lumMod val="15000"/>
                  <a:lumOff val="85000"/>
                </a:schemeClr>
              </a:solidFill>
              <a:round/>
            </a:ln>
            <a:effectLst/>
          </c:spPr>
        </c:majorGridlines>
        <c:title>
          <c:tx>
            <c:strRef>
              <c:f>Finance!$BP$39</c:f>
              <c:strCache>
                <c:ptCount val="1"/>
                <c:pt idx="0">
                  <c:v>Average Price</c:v>
                </c:pt>
              </c:strCache>
            </c:strRef>
          </c:tx>
          <c:overlay val="0"/>
          <c:spPr>
            <a:noFill/>
            <a:ln>
              <a:noFill/>
            </a:ln>
            <a:effectLst/>
          </c:spPr>
          <c:txPr>
            <a:bodyPr rot="-540000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ln w="6350">
                  <a:solidFill>
                    <a:schemeClr val="tx1"/>
                  </a:solidFill>
                </a:ln>
                <a:solidFill>
                  <a:schemeClr val="tx1"/>
                </a:solidFill>
                <a:latin typeface="+mn-lt"/>
                <a:ea typeface="+mn-ea"/>
                <a:cs typeface="+mn-cs"/>
              </a:defRPr>
            </a:pPr>
            <a:endParaRPr lang="en-US"/>
          </a:p>
        </c:txPr>
        <c:crossAx val="1381967743"/>
        <c:crosses val="autoZero"/>
        <c:crossBetween val="midCat"/>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sz="1600">
          <a:ln w="6350">
            <a:solidFill>
              <a:schemeClr val="tx1"/>
            </a:solidFill>
          </a:ln>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Finance!$AP$12</c:f>
          <c:strCache>
            <c:ptCount val="1"/>
            <c:pt idx="0">
              <c:v> Number of sold products in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Finance!$AU$20</c:f>
              <c:strCache>
                <c:ptCount val="1"/>
                <c:pt idx="0">
                  <c:v>Sold Product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1C-40F8-820C-E288E132B1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1C-40F8-820C-E288E132B1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1C-40F8-820C-E288E132B1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1C-40F8-820C-E288E132B1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1C-40F8-820C-E288E132B13D}"/>
              </c:ext>
            </c:extLst>
          </c:dPt>
          <c:dLbls>
            <c:dLbl>
              <c:idx val="0"/>
              <c:layout>
                <c:manualLayout>
                  <c:x val="0.1111111111111111"/>
                  <c:y val="-4.6296296296296335E-2"/>
                </c:manualLayout>
              </c:layout>
              <c:tx>
                <c:rich>
                  <a:bodyPr/>
                  <a:lstStyle/>
                  <a:p>
                    <a:fld id="{28519B27-AD4E-402B-AE96-A955BE8689B7}" type="CELLRANGE">
                      <a:rPr lang="en-US" baseline="0"/>
                      <a:pPr/>
                      <a:t>[CELLRANGE]</a:t>
                    </a:fld>
                    <a:r>
                      <a:rPr lang="en-US" baseline="0"/>
                      <a:t>, </a:t>
                    </a:r>
                    <a:fld id="{F0017B46-7E57-4C01-B5C9-30655D66E4FD}"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1C-40F8-820C-E288E132B13D}"/>
                </c:ext>
              </c:extLst>
            </c:dLbl>
            <c:dLbl>
              <c:idx val="1"/>
              <c:layout>
                <c:manualLayout>
                  <c:x val="0"/>
                  <c:y val="9.2592592592592587E-2"/>
                </c:manualLayout>
              </c:layout>
              <c:tx>
                <c:rich>
                  <a:bodyPr/>
                  <a:lstStyle/>
                  <a:p>
                    <a:fld id="{7761EB33-9738-49B3-801B-47BDEB5054C7}" type="CELLRANGE">
                      <a:rPr lang="en-US" baseline="0"/>
                      <a:pPr/>
                      <a:t>[CELLRANGE]</a:t>
                    </a:fld>
                    <a:r>
                      <a:rPr lang="en-US" baseline="0"/>
                      <a:t>, </a:t>
                    </a:r>
                    <a:fld id="{8948CBE9-0691-43E8-B452-8582655F3E3C}"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91C-40F8-820C-E288E132B13D}"/>
                </c:ext>
              </c:extLst>
            </c:dLbl>
            <c:dLbl>
              <c:idx val="2"/>
              <c:layout>
                <c:manualLayout>
                  <c:x val="-0.11944444444444446"/>
                  <c:y val="-5.5555555555555552E-2"/>
                </c:manualLayout>
              </c:layout>
              <c:tx>
                <c:rich>
                  <a:bodyPr/>
                  <a:lstStyle/>
                  <a:p>
                    <a:fld id="{1CA792FA-50DC-4693-BE64-003FCCDF4DD6}" type="CELLRANGE">
                      <a:rPr lang="en-US" baseline="0"/>
                      <a:pPr/>
                      <a:t>[CELLRANGE]</a:t>
                    </a:fld>
                    <a:r>
                      <a:rPr lang="en-US" baseline="0"/>
                      <a:t>, </a:t>
                    </a:r>
                    <a:fld id="{60E72529-E361-4EB5-BEF4-6F0C5C52F15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91C-40F8-820C-E288E132B13D}"/>
                </c:ext>
              </c:extLst>
            </c:dLbl>
            <c:dLbl>
              <c:idx val="3"/>
              <c:layout>
                <c:manualLayout>
                  <c:x val="8.611111111111111E-2"/>
                  <c:y val="-0.10185185185185185"/>
                </c:manualLayout>
              </c:layout>
              <c:tx>
                <c:rich>
                  <a:bodyPr/>
                  <a:lstStyle/>
                  <a:p>
                    <a:fld id="{15635A44-D164-41F5-A3C1-1010490AA294}" type="CELLRANGE">
                      <a:rPr lang="en-US" baseline="0"/>
                      <a:pPr/>
                      <a:t>[CELLRANGE]</a:t>
                    </a:fld>
                    <a:r>
                      <a:rPr lang="en-US" baseline="0"/>
                      <a:t>, </a:t>
                    </a:r>
                    <a:fld id="{2F8618EA-9B4C-40D9-972C-6F6BC45A9EA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91C-40F8-820C-E288E132B13D}"/>
                </c:ext>
              </c:extLst>
            </c:dLbl>
            <c:dLbl>
              <c:idx val="4"/>
              <c:layout>
                <c:manualLayout>
                  <c:x val="-8.611111111111111E-2"/>
                  <c:y val="-8.7962962962962979E-2"/>
                </c:manualLayout>
              </c:layout>
              <c:tx>
                <c:rich>
                  <a:bodyPr/>
                  <a:lstStyle/>
                  <a:p>
                    <a:fld id="{801F308B-6DA2-4721-BC0A-F878A5355300}" type="CELLRANGE">
                      <a:rPr lang="en-US" baseline="0"/>
                      <a:pPr/>
                      <a:t>[CELLRANGE]</a:t>
                    </a:fld>
                    <a:r>
                      <a:rPr lang="en-US" baseline="0"/>
                      <a:t>, </a:t>
                    </a:r>
                    <a:fld id="{875F7DB1-22EC-4D00-9103-ADE881F69A13}"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91C-40F8-820C-E288E132B13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ln>
                      <a:solidFill>
                        <a:schemeClr val="tx1"/>
                      </a:solidFill>
                    </a:ln>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Finance!$AT$21:$AT$25</c:f>
              <c:strCache>
                <c:ptCount val="5"/>
                <c:pt idx="0">
                  <c:v>300-500</c:v>
                </c:pt>
                <c:pt idx="1">
                  <c:v>500-700</c:v>
                </c:pt>
                <c:pt idx="2">
                  <c:v>700-900</c:v>
                </c:pt>
                <c:pt idx="3">
                  <c:v>900-1100</c:v>
                </c:pt>
                <c:pt idx="4">
                  <c:v>1100-1300</c:v>
                </c:pt>
              </c:strCache>
            </c:strRef>
          </c:cat>
          <c:val>
            <c:numRef>
              <c:f>Finance!$AU$21:$AU$25</c:f>
              <c:numCache>
                <c:formatCode>General</c:formatCode>
                <c:ptCount val="5"/>
                <c:pt idx="0">
                  <c:v>34.156976744186046</c:v>
                </c:pt>
                <c:pt idx="1">
                  <c:v>32.122093023255815</c:v>
                </c:pt>
                <c:pt idx="2">
                  <c:v>33.720930232558139</c:v>
                </c:pt>
                <c:pt idx="3">
                  <c:v>0</c:v>
                </c:pt>
                <c:pt idx="4">
                  <c:v>0</c:v>
                </c:pt>
              </c:numCache>
            </c:numRef>
          </c:val>
          <c:extLst>
            <c:ext xmlns:c15="http://schemas.microsoft.com/office/drawing/2012/chart" uri="{02D57815-91ED-43cb-92C2-25804820EDAC}">
              <c15:datalabelsRange>
                <c15:f>Finance!$AS$21:$AS$25</c15:f>
                <c15:dlblRangeCache>
                  <c:ptCount val="5"/>
                  <c:pt idx="0">
                    <c:v>235</c:v>
                  </c:pt>
                  <c:pt idx="1">
                    <c:v>221</c:v>
                  </c:pt>
                  <c:pt idx="2">
                    <c:v>232</c:v>
                  </c:pt>
                  <c:pt idx="3">
                    <c:v>0</c:v>
                  </c:pt>
                  <c:pt idx="4">
                    <c:v>0</c:v>
                  </c:pt>
                </c15:dlblRangeCache>
              </c15:datalabelsRange>
            </c:ext>
            <c:ext xmlns:c16="http://schemas.microsoft.com/office/drawing/2014/chart" uri="{C3380CC4-5D6E-409C-BE32-E72D297353CC}">
              <c16:uniqueId val="{0000000A-D91C-40F8-820C-E288E132B13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9525" cap="flat" cmpd="sng" algn="ctr">
      <a:solidFill>
        <a:schemeClr val="tx1">
          <a:lumMod val="15000"/>
          <a:lumOff val="85000"/>
        </a:schemeClr>
      </a:solidFill>
      <a:round/>
    </a:ln>
    <a:effectLst/>
  </c:spPr>
  <c:txPr>
    <a:bodyPr/>
    <a:lstStyle/>
    <a:p>
      <a:pPr>
        <a:defRPr sz="1600">
          <a:ln>
            <a:solidFill>
              <a:schemeClr val="tx1"/>
            </a:solidFill>
          </a:ln>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1.xlsx]Orders!trend of no sale</c:name>
    <c:fmtId val="0"/>
  </c:pivotSource>
  <c:chart>
    <c:title>
      <c:tx>
        <c:strRef>
          <c:f>Orders!$N$34</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Orders!$N$34</c:f>
              <c:strCache>
                <c:ptCount val="1"/>
                <c:pt idx="0">
                  <c:v>Total</c:v>
                </c:pt>
              </c:strCache>
            </c:strRef>
          </c:tx>
          <c:spPr>
            <a:ln w="28575" cap="rnd">
              <a:solidFill>
                <a:schemeClr val="accent1"/>
              </a:solidFill>
              <a:round/>
            </a:ln>
            <a:effectLst/>
          </c:spPr>
          <c:marker>
            <c:symbol val="none"/>
          </c:marker>
          <c:cat>
            <c:strRef>
              <c:f>Orders!$N$34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Orders!$N$34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779-448D-B2F3-4AD189B5D3C0}"/>
            </c:ext>
          </c:extLst>
        </c:ser>
        <c:dLbls>
          <c:showLegendKey val="0"/>
          <c:showVal val="0"/>
          <c:showCatName val="0"/>
          <c:showSerName val="0"/>
          <c:showPercent val="0"/>
          <c:showBubbleSize val="0"/>
        </c:dLbls>
        <c:smooth val="0"/>
        <c:axId val="2059085023"/>
        <c:axId val="2059075423"/>
      </c:lineChart>
      <c:catAx>
        <c:axId val="20590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75423"/>
        <c:crosses val="autoZero"/>
        <c:auto val="1"/>
        <c:lblAlgn val="ctr"/>
        <c:lblOffset val="100"/>
        <c:noMultiLvlLbl val="0"/>
      </c:catAx>
      <c:valAx>
        <c:axId val="2059075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1.xlsx]Orders!PivotTable3</c:name>
    <c:fmtId val="0"/>
  </c:pivotSource>
  <c:chart>
    <c:title>
      <c:tx>
        <c:strRef>
          <c:f>Orders!$Y$34</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Orders!$Y$34</c:f>
              <c:strCache>
                <c:ptCount val="1"/>
                <c:pt idx="0">
                  <c:v>Total</c:v>
                </c:pt>
              </c:strCache>
            </c:strRef>
          </c:tx>
          <c:spPr>
            <a:ln w="28575" cap="rnd">
              <a:solidFill>
                <a:schemeClr val="accent1"/>
              </a:solidFill>
              <a:round/>
            </a:ln>
            <a:effectLst/>
          </c:spPr>
          <c:marker>
            <c:symbol val="none"/>
          </c:marker>
          <c:cat>
            <c:strRef>
              <c:f>Orders!$Y$34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Orders!$Y$34</c:f>
              <c:numCache>
                <c:formatCode>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6824.7019958518649</c:v>
                </c:pt>
                <c:pt idx="30">
                  <c:v>4260.5312296459979</c:v>
                </c:pt>
                <c:pt idx="31">
                  <c:v>3598.5523652491574</c:v>
                </c:pt>
                <c:pt idx="32">
                  <c:v>1193.2501185551812</c:v>
                </c:pt>
                <c:pt idx="33">
                  <c:v>4608.352554174844</c:v>
                </c:pt>
                <c:pt idx="34">
                  <c:v>5563.7673486474478</c:v>
                </c:pt>
                <c:pt idx="35">
                  <c:v>4036.4952217855871</c:v>
                </c:pt>
                <c:pt idx="36">
                  <c:v>4129.3359220928205</c:v>
                </c:pt>
                <c:pt idx="37">
                  <c:v>4784.9304603108831</c:v>
                </c:pt>
                <c:pt idx="38">
                  <c:v>4077.4388722855992</c:v>
                </c:pt>
                <c:pt idx="39">
                  <c:v>3453.5460632337094</c:v>
                </c:pt>
                <c:pt idx="40">
                  <c:v>1207.7086967378973</c:v>
                </c:pt>
                <c:pt idx="41">
                  <c:v>1395.5498962376455</c:v>
                </c:pt>
                <c:pt idx="42">
                  <c:v>2519.8840185654008</c:v>
                </c:pt>
                <c:pt idx="43">
                  <c:v>2244.3378115150267</c:v>
                </c:pt>
                <c:pt idx="44">
                  <c:v>1790.5306221199728</c:v>
                </c:pt>
                <c:pt idx="45">
                  <c:v>673.40918644436317</c:v>
                </c:pt>
                <c:pt idx="46">
                  <c:v>219.66403803018841</c:v>
                </c:pt>
                <c:pt idx="47">
                  <c:v>2346.0574648435586</c:v>
                </c:pt>
                <c:pt idx="48">
                  <c:v>951.24623442881227</c:v>
                </c:pt>
                <c:pt idx="49">
                  <c:v>1464.002672614193</c:v>
                </c:pt>
                <c:pt idx="50">
                  <c:v>1099.6033589257645</c:v>
                </c:pt>
                <c:pt idx="51">
                  <c:v>949.77228841526198</c:v>
                </c:pt>
                <c:pt idx="52">
                  <c:v>801.74009202109823</c:v>
                </c:pt>
                <c:pt idx="53">
                  <c:v>1034.9371404926276</c:v>
                </c:pt>
                <c:pt idx="54">
                  <c:v>1221.8282476390496</c:v>
                </c:pt>
                <c:pt idx="55">
                  <c:v>2195.2582702907357</c:v>
                </c:pt>
                <c:pt idx="56">
                  <c:v>622.20897242517299</c:v>
                </c:pt>
                <c:pt idx="57">
                  <c:v>781.39674104701203</c:v>
                </c:pt>
                <c:pt idx="58">
                  <c:v>1081.5160383868295</c:v>
                </c:pt>
                <c:pt idx="59">
                  <c:v>329.65108226273742</c:v>
                </c:pt>
                <c:pt idx="60">
                  <c:v>2558.8162281299128</c:v>
                </c:pt>
                <c:pt idx="61">
                  <c:v>991.21751067736307</c:v>
                </c:pt>
                <c:pt idx="62">
                  <c:v>1588.5315103347336</c:v>
                </c:pt>
                <c:pt idx="63">
                  <c:v>1461.3447452017622</c:v>
                </c:pt>
                <c:pt idx="64">
                  <c:v>2855.3829161786412</c:v>
                </c:pt>
                <c:pt idx="65">
                  <c:v>568.89803251995352</c:v>
                </c:pt>
                <c:pt idx="66">
                  <c:v>1900.7897927729648</c:v>
                </c:pt>
                <c:pt idx="67">
                  <c:v>2726.6107561529216</c:v>
                </c:pt>
                <c:pt idx="68">
                  <c:v>1278.0503379305653</c:v>
                </c:pt>
                <c:pt idx="69">
                  <c:v>1573.0018806313235</c:v>
                </c:pt>
                <c:pt idx="70">
                  <c:v>734.04848504824736</c:v>
                </c:pt>
                <c:pt idx="71">
                  <c:v>1338.2431131262808</c:v>
                </c:pt>
                <c:pt idx="72">
                  <c:v>3167.3626469254305</c:v>
                </c:pt>
                <c:pt idx="73">
                  <c:v>2632.3872863665333</c:v>
                </c:pt>
                <c:pt idx="74">
                  <c:v>1046.5462308042145</c:v>
                </c:pt>
                <c:pt idx="75">
                  <c:v>1811.716301548211</c:v>
                </c:pt>
                <c:pt idx="76">
                  <c:v>1094.653067115974</c:v>
                </c:pt>
                <c:pt idx="77">
                  <c:v>127.45613888617419</c:v>
                </c:pt>
                <c:pt idx="78">
                  <c:v>337.99447291233156</c:v>
                </c:pt>
                <c:pt idx="79">
                  <c:v>899.57511449790286</c:v>
                </c:pt>
                <c:pt idx="80">
                  <c:v>1379.4598527799083</c:v>
                </c:pt>
                <c:pt idx="81">
                  <c:v>3302.1763103936246</c:v>
                </c:pt>
                <c:pt idx="82">
                  <c:v>1746.2545485444998</c:v>
                </c:pt>
                <c:pt idx="83">
                  <c:v>1049.8331723319934</c:v>
                </c:pt>
              </c:numCache>
            </c:numRef>
          </c:val>
          <c:smooth val="0"/>
          <c:extLst>
            <c:ext xmlns:c16="http://schemas.microsoft.com/office/drawing/2014/chart" uri="{C3380CC4-5D6E-409C-BE32-E72D297353CC}">
              <c16:uniqueId val="{00000000-E75B-4B21-9399-D61D465095F6}"/>
            </c:ext>
          </c:extLst>
        </c:ser>
        <c:dLbls>
          <c:showLegendKey val="0"/>
          <c:showVal val="0"/>
          <c:showCatName val="0"/>
          <c:showSerName val="0"/>
          <c:showPercent val="0"/>
          <c:showBubbleSize val="0"/>
        </c:dLbls>
        <c:smooth val="0"/>
        <c:axId val="2059089343"/>
        <c:axId val="2059084543"/>
      </c:lineChart>
      <c:catAx>
        <c:axId val="20590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4543"/>
        <c:crosses val="autoZero"/>
        <c:auto val="1"/>
        <c:lblAlgn val="ctr"/>
        <c:lblOffset val="100"/>
        <c:noMultiLvlLbl val="0"/>
      </c:catAx>
      <c:valAx>
        <c:axId val="205908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8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1.xlsx]Orders!PivotTable4</c:name>
    <c:fmtId val="0"/>
  </c:pivotSource>
  <c:chart>
    <c:title>
      <c:tx>
        <c:strRef>
          <c:f>Orders!$AO$34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Orders!$AO$34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Orders!$AO$34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Orders!$AO$34</c:f>
              <c:numCache>
                <c:formatCode>0</c:formatCode>
                <c:ptCount val="6"/>
                <c:pt idx="0">
                  <c:v>10222.496927803273</c:v>
                </c:pt>
                <c:pt idx="1">
                  <c:v>46175.334375898296</c:v>
                </c:pt>
                <c:pt idx="2">
                  <c:v>54856.635019972244</c:v>
                </c:pt>
                <c:pt idx="3">
                  <c:v>51295.101215611256</c:v>
                </c:pt>
                <c:pt idx="4">
                  <c:v>20921.834648130476</c:v>
                </c:pt>
                <c:pt idx="5">
                  <c:v>53906.439859302474</c:v>
                </c:pt>
              </c:numCache>
            </c:numRef>
          </c:val>
          <c:extLst>
            <c:ext xmlns:c16="http://schemas.microsoft.com/office/drawing/2014/chart" uri="{C3380CC4-5D6E-409C-BE32-E72D297353CC}">
              <c16:uniqueId val="{00000000-52B5-4309-86FA-D23F9BBB0132}"/>
            </c:ext>
          </c:extLst>
        </c:ser>
        <c:dLbls>
          <c:dLblPos val="outEnd"/>
          <c:showLegendKey val="0"/>
          <c:showVal val="1"/>
          <c:showCatName val="0"/>
          <c:showSerName val="0"/>
          <c:showPercent val="0"/>
          <c:showBubbleSize val="0"/>
        </c:dLbls>
        <c:gapWidth val="219"/>
        <c:overlap val="-27"/>
        <c:axId val="2059065823"/>
        <c:axId val="2059091743"/>
      </c:barChart>
      <c:catAx>
        <c:axId val="205906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91743"/>
        <c:crosses val="autoZero"/>
        <c:auto val="1"/>
        <c:lblAlgn val="ctr"/>
        <c:lblOffset val="100"/>
        <c:noMultiLvlLbl val="0"/>
      </c:catAx>
      <c:valAx>
        <c:axId val="2059091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6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1.xlsx]Orders!PivotTable4</c:name>
    <c:fmtId val="2"/>
  </c:pivotSource>
  <c:chart>
    <c:title>
      <c:tx>
        <c:strRef>
          <c:f>Orders!$AO$34</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2400" b="0" i="0" u="none" strike="noStrike" kern="1200" spc="0" baseline="0">
              <a:ln>
                <a:solidFill>
                  <a:schemeClr val="tx1"/>
                </a:solidFill>
              </a:ln>
              <a:solidFill>
                <a:schemeClr val="tx1">
                  <a:alpha val="97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ln>
                    <a:solidFill>
                      <a:schemeClr val="tx1"/>
                    </a:solidFill>
                  </a:ln>
                  <a:solidFill>
                    <a:schemeClr val="tx1">
                      <a:alpha val="9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Orders!$AO$34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ln>
                      <a:solidFill>
                        <a:schemeClr val="tx1"/>
                      </a:solidFill>
                    </a:ln>
                    <a:solidFill>
                      <a:schemeClr val="tx1">
                        <a:alpha val="97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Orders!$AO$34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Orders!$AO$34</c:f>
              <c:numCache>
                <c:formatCode>0</c:formatCode>
                <c:ptCount val="6"/>
                <c:pt idx="0">
                  <c:v>10222.496927803273</c:v>
                </c:pt>
                <c:pt idx="1">
                  <c:v>46175.334375898296</c:v>
                </c:pt>
                <c:pt idx="2">
                  <c:v>54856.635019972244</c:v>
                </c:pt>
                <c:pt idx="3">
                  <c:v>51295.101215611256</c:v>
                </c:pt>
                <c:pt idx="4">
                  <c:v>20921.834648130476</c:v>
                </c:pt>
                <c:pt idx="5">
                  <c:v>53906.439859302474</c:v>
                </c:pt>
              </c:numCache>
            </c:numRef>
          </c:val>
          <c:extLst>
            <c:ext xmlns:c16="http://schemas.microsoft.com/office/drawing/2014/chart" uri="{C3380CC4-5D6E-409C-BE32-E72D297353CC}">
              <c16:uniqueId val="{00000001-89AC-4B80-803D-3E2CCC55575F}"/>
            </c:ext>
          </c:extLst>
        </c:ser>
        <c:dLbls>
          <c:dLblPos val="outEnd"/>
          <c:showLegendKey val="0"/>
          <c:showVal val="1"/>
          <c:showCatName val="0"/>
          <c:showSerName val="0"/>
          <c:showPercent val="0"/>
          <c:showBubbleSize val="0"/>
        </c:dLbls>
        <c:gapWidth val="219"/>
        <c:overlap val="-27"/>
        <c:axId val="2059065823"/>
        <c:axId val="2059091743"/>
      </c:barChart>
      <c:catAx>
        <c:axId val="2059065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solidFill>
                    <a:schemeClr val="tx1"/>
                  </a:solidFill>
                </a:ln>
                <a:solidFill>
                  <a:schemeClr val="tx1">
                    <a:alpha val="97000"/>
                  </a:schemeClr>
                </a:solidFill>
                <a:latin typeface="+mn-lt"/>
                <a:ea typeface="+mn-ea"/>
                <a:cs typeface="+mn-cs"/>
              </a:defRPr>
            </a:pPr>
            <a:endParaRPr lang="en-US"/>
          </a:p>
        </c:txPr>
        <c:crossAx val="2059091743"/>
        <c:crosses val="autoZero"/>
        <c:auto val="1"/>
        <c:lblAlgn val="ctr"/>
        <c:lblOffset val="100"/>
        <c:noMultiLvlLbl val="0"/>
      </c:catAx>
      <c:valAx>
        <c:axId val="2059091743"/>
        <c:scaling>
          <c:orientation val="minMax"/>
        </c:scaling>
        <c:delete val="1"/>
        <c:axPos val="l"/>
        <c:numFmt formatCode="0" sourceLinked="1"/>
        <c:majorTickMark val="none"/>
        <c:minorTickMark val="none"/>
        <c:tickLblPos val="nextTo"/>
        <c:crossAx val="205906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n>
            <a:solidFill>
              <a:schemeClr val="tx1"/>
            </a:solidFill>
          </a:ln>
          <a:solidFill>
            <a:schemeClr val="tx1">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1.xlsx]Orders!PivotTable3</c:name>
    <c:fmtId val="2"/>
  </c:pivotSource>
  <c:chart>
    <c:title>
      <c:tx>
        <c:strRef>
          <c:f>Orders!$Y$34</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2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Orders!$Y$34</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47-E25F-4309-84EA-A692BD88FCE1}"/>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4-E25F-4309-84EA-A692BD88FCE1}"/>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E25F-4309-84EA-A692BD88FCE1}"/>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1-E25F-4309-84EA-A692BD88FCE1}"/>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7-E25F-4309-84EA-A692BD88FCE1}"/>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6-E25F-4309-84EA-A692BD88FCE1}"/>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5-E25F-4309-84EA-A692BD88FCE1}"/>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2-E25F-4309-84EA-A692BD88FCE1}"/>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8-E25F-4309-84EA-A692BD88FCE1}"/>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E-E25F-4309-84EA-A692BD88FCE1}"/>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C-E25F-4309-84EA-A692BD88FCE1}"/>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B-E25F-4309-84EA-A692BD88FCE1}"/>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0F-E25F-4309-84EA-A692BD88FCE1}"/>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1A-E25F-4309-84EA-A692BD88FCE1}"/>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09-E25F-4309-84EA-A692BD88FCE1}"/>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49-E25F-4309-84EA-A692BD88FCE1}"/>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12-E25F-4309-84EA-A692BD88FCE1}"/>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19-E25F-4309-84EA-A692BD88FCE1}"/>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0A-E25F-4309-84EA-A692BD88FCE1}"/>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18-E25F-4309-84EA-A692BD88FCE1}"/>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17-E25F-4309-84EA-A692BD88FCE1}"/>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48-E25F-4309-84EA-A692BD88FCE1}"/>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0B-E25F-4309-84EA-A692BD88FCE1}"/>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11-E25F-4309-84EA-A692BD88FCE1}"/>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20-E25F-4309-84EA-A692BD88FCE1}"/>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16-E25F-4309-84EA-A692BD88FCE1}"/>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14-E25F-4309-84EA-A692BD88FCE1}"/>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1D-E25F-4309-84EA-A692BD88FCE1}"/>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1F-E25F-4309-84EA-A692BD88FCE1}"/>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A-E25F-4309-84EA-A692BD88FCE1}"/>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15-E25F-4309-84EA-A692BD88FCE1}"/>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27-E25F-4309-84EA-A692BD88FCE1}"/>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2C-E25F-4309-84EA-A692BD88FCE1}"/>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26-E25F-4309-84EA-A692BD88FCE1}"/>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2B-E25F-4309-84EA-A692BD88FCE1}"/>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1E-E25F-4309-84EA-A692BD88FCE1}"/>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25-E25F-4309-84EA-A692BD88FCE1}"/>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21-E25F-4309-84EA-A692BD88FCE1}"/>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4B-E25F-4309-84EA-A692BD88FCE1}"/>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30-E25F-4309-84EA-A692BD88FCE1}"/>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2E-E25F-4309-84EA-A692BD88FCE1}"/>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2A-E25F-4309-84EA-A692BD88FCE1}"/>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28-E25F-4309-84EA-A692BD88FCE1}"/>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2D-E25F-4309-84EA-A692BD88FCE1}"/>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24-E25F-4309-84EA-A692BD88FCE1}"/>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29-E25F-4309-84EA-A692BD88FCE1}"/>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22-E25F-4309-84EA-A692BD88FCE1}"/>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23-E25F-4309-84EA-A692BD88FCE1}"/>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4C-E25F-4309-84EA-A692BD88FCE1}"/>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36-E25F-4309-84EA-A692BD88FCE1}"/>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33-E25F-4309-84EA-A692BD88FCE1}"/>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31-E25F-4309-84EA-A692BD88FCE1}"/>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32-E25F-4309-84EA-A692BD88FCE1}"/>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3A-E25F-4309-84EA-A692BD88FCE1}"/>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39-E25F-4309-84EA-A692BD88FCE1}"/>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38-E25F-4309-84EA-A692BD88FCE1}"/>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35-E25F-4309-84EA-A692BD88FCE1}"/>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37-E25F-4309-84EA-A692BD88FCE1}"/>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4D-E25F-4309-84EA-A692BD88FCE1}"/>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42-E25F-4309-84EA-A692BD88FCE1}"/>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4E-E25F-4309-84EA-A692BD88FCE1}"/>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41-E25F-4309-84EA-A692BD88FCE1}"/>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3C-E25F-4309-84EA-A692BD88FCE1}"/>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40-E25F-4309-84EA-A692BD88FCE1}"/>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3F-E25F-4309-84EA-A692BD88FCE1}"/>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3D-E25F-4309-84EA-A692BD88FCE1}"/>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3E-E25F-4309-84EA-A692BD88FCE1}"/>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46-E25F-4309-84EA-A692BD88FCE1}"/>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43-E25F-4309-84EA-A692BD88FCE1}"/>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00-0458-43DA-9D1D-C162E196CC11}"/>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01-0458-43DA-9D1D-C162E196CC11}"/>
              </c:ext>
            </c:extLst>
          </c:dPt>
          <c:dLbls>
            <c:dLbl>
              <c:idx val="1"/>
              <c:delete val="1"/>
              <c:extLst>
                <c:ext xmlns:c15="http://schemas.microsoft.com/office/drawing/2012/chart" uri="{CE6537A1-D6FC-4f65-9D91-7224C49458BB}"/>
                <c:ext xmlns:c16="http://schemas.microsoft.com/office/drawing/2014/chart" uri="{C3380CC4-5D6E-409C-BE32-E72D297353CC}">
                  <c16:uniqueId val="{00000047-E25F-4309-84EA-A692BD88FCE1}"/>
                </c:ext>
              </c:extLst>
            </c:dLbl>
            <c:dLbl>
              <c:idx val="2"/>
              <c:delete val="1"/>
              <c:extLst>
                <c:ext xmlns:c15="http://schemas.microsoft.com/office/drawing/2012/chart" uri="{CE6537A1-D6FC-4f65-9D91-7224C49458BB}"/>
                <c:ext xmlns:c16="http://schemas.microsoft.com/office/drawing/2014/chart" uri="{C3380CC4-5D6E-409C-BE32-E72D297353CC}">
                  <c16:uniqueId val="{00000004-E25F-4309-84EA-A692BD88FCE1}"/>
                </c:ext>
              </c:extLst>
            </c:dLbl>
            <c:dLbl>
              <c:idx val="3"/>
              <c:delete val="1"/>
              <c:extLst>
                <c:ext xmlns:c15="http://schemas.microsoft.com/office/drawing/2012/chart" uri="{CE6537A1-D6FC-4f65-9D91-7224C49458BB}"/>
                <c:ext xmlns:c16="http://schemas.microsoft.com/office/drawing/2014/chart" uri="{C3380CC4-5D6E-409C-BE32-E72D297353CC}">
                  <c16:uniqueId val="{00000003-E25F-4309-84EA-A692BD88FCE1}"/>
                </c:ext>
              </c:extLst>
            </c:dLbl>
            <c:dLbl>
              <c:idx val="4"/>
              <c:delete val="1"/>
              <c:extLst>
                <c:ext xmlns:c15="http://schemas.microsoft.com/office/drawing/2012/chart" uri="{CE6537A1-D6FC-4f65-9D91-7224C49458BB}"/>
                <c:ext xmlns:c16="http://schemas.microsoft.com/office/drawing/2014/chart" uri="{C3380CC4-5D6E-409C-BE32-E72D297353CC}">
                  <c16:uniqueId val="{00000001-E25F-4309-84EA-A692BD88FCE1}"/>
                </c:ext>
              </c:extLst>
            </c:dLbl>
            <c:dLbl>
              <c:idx val="5"/>
              <c:delete val="1"/>
              <c:extLst>
                <c:ext xmlns:c15="http://schemas.microsoft.com/office/drawing/2012/chart" uri="{CE6537A1-D6FC-4f65-9D91-7224C49458BB}"/>
                <c:ext xmlns:c16="http://schemas.microsoft.com/office/drawing/2014/chart" uri="{C3380CC4-5D6E-409C-BE32-E72D297353CC}">
                  <c16:uniqueId val="{00000007-E25F-4309-84EA-A692BD88FCE1}"/>
                </c:ext>
              </c:extLst>
            </c:dLbl>
            <c:dLbl>
              <c:idx val="6"/>
              <c:delete val="1"/>
              <c:extLst>
                <c:ext xmlns:c15="http://schemas.microsoft.com/office/drawing/2012/chart" uri="{CE6537A1-D6FC-4f65-9D91-7224C49458BB}"/>
                <c:ext xmlns:c16="http://schemas.microsoft.com/office/drawing/2014/chart" uri="{C3380CC4-5D6E-409C-BE32-E72D297353CC}">
                  <c16:uniqueId val="{00000006-E25F-4309-84EA-A692BD88FCE1}"/>
                </c:ext>
              </c:extLst>
            </c:dLbl>
            <c:dLbl>
              <c:idx val="7"/>
              <c:delete val="1"/>
              <c:extLst>
                <c:ext xmlns:c15="http://schemas.microsoft.com/office/drawing/2012/chart" uri="{CE6537A1-D6FC-4f65-9D91-7224C49458BB}"/>
                <c:ext xmlns:c16="http://schemas.microsoft.com/office/drawing/2014/chart" uri="{C3380CC4-5D6E-409C-BE32-E72D297353CC}">
                  <c16:uniqueId val="{00000005-E25F-4309-84EA-A692BD88FCE1}"/>
                </c:ext>
              </c:extLst>
            </c:dLbl>
            <c:dLbl>
              <c:idx val="8"/>
              <c:delete val="1"/>
              <c:extLst>
                <c:ext xmlns:c15="http://schemas.microsoft.com/office/drawing/2012/chart" uri="{CE6537A1-D6FC-4f65-9D91-7224C49458BB}"/>
                <c:ext xmlns:c16="http://schemas.microsoft.com/office/drawing/2014/chart" uri="{C3380CC4-5D6E-409C-BE32-E72D297353CC}">
                  <c16:uniqueId val="{00000002-E25F-4309-84EA-A692BD88FCE1}"/>
                </c:ext>
              </c:extLst>
            </c:dLbl>
            <c:dLbl>
              <c:idx val="11"/>
              <c:delete val="1"/>
              <c:extLst>
                <c:ext xmlns:c15="http://schemas.microsoft.com/office/drawing/2012/chart" uri="{CE6537A1-D6FC-4f65-9D91-7224C49458BB}"/>
                <c:ext xmlns:c16="http://schemas.microsoft.com/office/drawing/2014/chart" uri="{C3380CC4-5D6E-409C-BE32-E72D297353CC}">
                  <c16:uniqueId val="{00000008-E25F-4309-84EA-A692BD88FCE1}"/>
                </c:ext>
              </c:extLst>
            </c:dLbl>
            <c:dLbl>
              <c:idx val="12"/>
              <c:delete val="1"/>
              <c:extLst>
                <c:ext xmlns:c15="http://schemas.microsoft.com/office/drawing/2012/chart" uri="{CE6537A1-D6FC-4f65-9D91-7224C49458BB}"/>
                <c:ext xmlns:c16="http://schemas.microsoft.com/office/drawing/2014/chart" uri="{C3380CC4-5D6E-409C-BE32-E72D297353CC}">
                  <c16:uniqueId val="{0000000E-E25F-4309-84EA-A692BD88FCE1}"/>
                </c:ext>
              </c:extLst>
            </c:dLbl>
            <c:dLbl>
              <c:idx val="13"/>
              <c:delete val="1"/>
              <c:extLst>
                <c:ext xmlns:c15="http://schemas.microsoft.com/office/drawing/2012/chart" uri="{CE6537A1-D6FC-4f65-9D91-7224C49458BB}"/>
                <c:ext xmlns:c16="http://schemas.microsoft.com/office/drawing/2014/chart" uri="{C3380CC4-5D6E-409C-BE32-E72D297353CC}">
                  <c16:uniqueId val="{0000000C-E25F-4309-84EA-A692BD88FCE1}"/>
                </c:ext>
              </c:extLst>
            </c:dLbl>
            <c:dLbl>
              <c:idx val="14"/>
              <c:delete val="1"/>
              <c:extLst>
                <c:ext xmlns:c15="http://schemas.microsoft.com/office/drawing/2012/chart" uri="{CE6537A1-D6FC-4f65-9D91-7224C49458BB}"/>
                <c:ext xmlns:c16="http://schemas.microsoft.com/office/drawing/2014/chart" uri="{C3380CC4-5D6E-409C-BE32-E72D297353CC}">
                  <c16:uniqueId val="{0000001B-E25F-4309-84EA-A692BD88FCE1}"/>
                </c:ext>
              </c:extLst>
            </c:dLbl>
            <c:dLbl>
              <c:idx val="15"/>
              <c:delete val="1"/>
              <c:extLst>
                <c:ext xmlns:c15="http://schemas.microsoft.com/office/drawing/2012/chart" uri="{CE6537A1-D6FC-4f65-9D91-7224C49458BB}"/>
                <c:ext xmlns:c16="http://schemas.microsoft.com/office/drawing/2014/chart" uri="{C3380CC4-5D6E-409C-BE32-E72D297353CC}">
                  <c16:uniqueId val="{0000000F-E25F-4309-84EA-A692BD88FCE1}"/>
                </c:ext>
              </c:extLst>
            </c:dLbl>
            <c:dLbl>
              <c:idx val="17"/>
              <c:delete val="1"/>
              <c:extLst>
                <c:ext xmlns:c15="http://schemas.microsoft.com/office/drawing/2012/chart" uri="{CE6537A1-D6FC-4f65-9D91-7224C49458BB}"/>
                <c:ext xmlns:c16="http://schemas.microsoft.com/office/drawing/2014/chart" uri="{C3380CC4-5D6E-409C-BE32-E72D297353CC}">
                  <c16:uniqueId val="{0000001A-E25F-4309-84EA-A692BD88FCE1}"/>
                </c:ext>
              </c:extLst>
            </c:dLbl>
            <c:dLbl>
              <c:idx val="18"/>
              <c:delete val="1"/>
              <c:extLst>
                <c:ext xmlns:c15="http://schemas.microsoft.com/office/drawing/2012/chart" uri="{CE6537A1-D6FC-4f65-9D91-7224C49458BB}"/>
                <c:ext xmlns:c16="http://schemas.microsoft.com/office/drawing/2014/chart" uri="{C3380CC4-5D6E-409C-BE32-E72D297353CC}">
                  <c16:uniqueId val="{00000009-E25F-4309-84EA-A692BD88FCE1}"/>
                </c:ext>
              </c:extLst>
            </c:dLbl>
            <c:dLbl>
              <c:idx val="19"/>
              <c:delete val="1"/>
              <c:extLst>
                <c:ext xmlns:c15="http://schemas.microsoft.com/office/drawing/2012/chart" uri="{CE6537A1-D6FC-4f65-9D91-7224C49458BB}"/>
                <c:ext xmlns:c16="http://schemas.microsoft.com/office/drawing/2014/chart" uri="{C3380CC4-5D6E-409C-BE32-E72D297353CC}">
                  <c16:uniqueId val="{00000049-E25F-4309-84EA-A692BD88FCE1}"/>
                </c:ext>
              </c:extLst>
            </c:dLbl>
            <c:dLbl>
              <c:idx val="20"/>
              <c:delete val="1"/>
              <c:extLst>
                <c:ext xmlns:c15="http://schemas.microsoft.com/office/drawing/2012/chart" uri="{CE6537A1-D6FC-4f65-9D91-7224C49458BB}"/>
                <c:ext xmlns:c16="http://schemas.microsoft.com/office/drawing/2014/chart" uri="{C3380CC4-5D6E-409C-BE32-E72D297353CC}">
                  <c16:uniqueId val="{00000012-E25F-4309-84EA-A692BD88FCE1}"/>
                </c:ext>
              </c:extLst>
            </c:dLbl>
            <c:dLbl>
              <c:idx val="21"/>
              <c:delete val="1"/>
              <c:extLst>
                <c:ext xmlns:c15="http://schemas.microsoft.com/office/drawing/2012/chart" uri="{CE6537A1-D6FC-4f65-9D91-7224C49458BB}"/>
                <c:ext xmlns:c16="http://schemas.microsoft.com/office/drawing/2014/chart" uri="{C3380CC4-5D6E-409C-BE32-E72D297353CC}">
                  <c16:uniqueId val="{00000019-E25F-4309-84EA-A692BD88FCE1}"/>
                </c:ext>
              </c:extLst>
            </c:dLbl>
            <c:dLbl>
              <c:idx val="22"/>
              <c:delete val="1"/>
              <c:extLst>
                <c:ext xmlns:c15="http://schemas.microsoft.com/office/drawing/2012/chart" uri="{CE6537A1-D6FC-4f65-9D91-7224C49458BB}"/>
                <c:ext xmlns:c16="http://schemas.microsoft.com/office/drawing/2014/chart" uri="{C3380CC4-5D6E-409C-BE32-E72D297353CC}">
                  <c16:uniqueId val="{0000000A-E25F-4309-84EA-A692BD88FCE1}"/>
                </c:ext>
              </c:extLst>
            </c:dLbl>
            <c:dLbl>
              <c:idx val="23"/>
              <c:delete val="1"/>
              <c:extLst>
                <c:ext xmlns:c15="http://schemas.microsoft.com/office/drawing/2012/chart" uri="{CE6537A1-D6FC-4f65-9D91-7224C49458BB}"/>
                <c:ext xmlns:c16="http://schemas.microsoft.com/office/drawing/2014/chart" uri="{C3380CC4-5D6E-409C-BE32-E72D297353CC}">
                  <c16:uniqueId val="{00000018-E25F-4309-84EA-A692BD88FCE1}"/>
                </c:ext>
              </c:extLst>
            </c:dLbl>
            <c:dLbl>
              <c:idx val="25"/>
              <c:delete val="1"/>
              <c:extLst>
                <c:ext xmlns:c15="http://schemas.microsoft.com/office/drawing/2012/chart" uri="{CE6537A1-D6FC-4f65-9D91-7224C49458BB}"/>
                <c:ext xmlns:c16="http://schemas.microsoft.com/office/drawing/2014/chart" uri="{C3380CC4-5D6E-409C-BE32-E72D297353CC}">
                  <c16:uniqueId val="{00000017-E25F-4309-84EA-A692BD88FCE1}"/>
                </c:ext>
              </c:extLst>
            </c:dLbl>
            <c:dLbl>
              <c:idx val="26"/>
              <c:delete val="1"/>
              <c:extLst>
                <c:ext xmlns:c15="http://schemas.microsoft.com/office/drawing/2012/chart" uri="{CE6537A1-D6FC-4f65-9D91-7224C49458BB}"/>
                <c:ext xmlns:c16="http://schemas.microsoft.com/office/drawing/2014/chart" uri="{C3380CC4-5D6E-409C-BE32-E72D297353CC}">
                  <c16:uniqueId val="{00000048-E25F-4309-84EA-A692BD88FCE1}"/>
                </c:ext>
              </c:extLst>
            </c:dLbl>
            <c:dLbl>
              <c:idx val="27"/>
              <c:delete val="1"/>
              <c:extLst>
                <c:ext xmlns:c15="http://schemas.microsoft.com/office/drawing/2012/chart" uri="{CE6537A1-D6FC-4f65-9D91-7224C49458BB}"/>
                <c:ext xmlns:c16="http://schemas.microsoft.com/office/drawing/2014/chart" uri="{C3380CC4-5D6E-409C-BE32-E72D297353CC}">
                  <c16:uniqueId val="{0000000B-E25F-4309-84EA-A692BD88FCE1}"/>
                </c:ext>
              </c:extLst>
            </c:dLbl>
            <c:dLbl>
              <c:idx val="28"/>
              <c:delete val="1"/>
              <c:extLst>
                <c:ext xmlns:c15="http://schemas.microsoft.com/office/drawing/2012/chart" uri="{CE6537A1-D6FC-4f65-9D91-7224C49458BB}"/>
                <c:ext xmlns:c16="http://schemas.microsoft.com/office/drawing/2014/chart" uri="{C3380CC4-5D6E-409C-BE32-E72D297353CC}">
                  <c16:uniqueId val="{00000011-E25F-4309-84EA-A692BD88FCE1}"/>
                </c:ext>
              </c:extLst>
            </c:dLbl>
            <c:dLbl>
              <c:idx val="29"/>
              <c:delete val="1"/>
              <c:extLst>
                <c:ext xmlns:c15="http://schemas.microsoft.com/office/drawing/2012/chart" uri="{CE6537A1-D6FC-4f65-9D91-7224C49458BB}"/>
                <c:ext xmlns:c16="http://schemas.microsoft.com/office/drawing/2014/chart" uri="{C3380CC4-5D6E-409C-BE32-E72D297353CC}">
                  <c16:uniqueId val="{00000020-E25F-4309-84EA-A692BD88FCE1}"/>
                </c:ext>
              </c:extLst>
            </c:dLbl>
            <c:dLbl>
              <c:idx val="30"/>
              <c:delete val="1"/>
              <c:extLst>
                <c:ext xmlns:c15="http://schemas.microsoft.com/office/drawing/2012/chart" uri="{CE6537A1-D6FC-4f65-9D91-7224C49458BB}"/>
                <c:ext xmlns:c16="http://schemas.microsoft.com/office/drawing/2014/chart" uri="{C3380CC4-5D6E-409C-BE32-E72D297353CC}">
                  <c16:uniqueId val="{00000016-E25F-4309-84EA-A692BD88FCE1}"/>
                </c:ext>
              </c:extLst>
            </c:dLbl>
            <c:dLbl>
              <c:idx val="31"/>
              <c:delete val="1"/>
              <c:extLst>
                <c:ext xmlns:c15="http://schemas.microsoft.com/office/drawing/2012/chart" uri="{CE6537A1-D6FC-4f65-9D91-7224C49458BB}"/>
                <c:ext xmlns:c16="http://schemas.microsoft.com/office/drawing/2014/chart" uri="{C3380CC4-5D6E-409C-BE32-E72D297353CC}">
                  <c16:uniqueId val="{00000014-E25F-4309-84EA-A692BD88FCE1}"/>
                </c:ext>
              </c:extLst>
            </c:dLbl>
            <c:dLbl>
              <c:idx val="32"/>
              <c:delete val="1"/>
              <c:extLst>
                <c:ext xmlns:c15="http://schemas.microsoft.com/office/drawing/2012/chart" uri="{CE6537A1-D6FC-4f65-9D91-7224C49458BB}"/>
                <c:ext xmlns:c16="http://schemas.microsoft.com/office/drawing/2014/chart" uri="{C3380CC4-5D6E-409C-BE32-E72D297353CC}">
                  <c16:uniqueId val="{0000001D-E25F-4309-84EA-A692BD88FCE1}"/>
                </c:ext>
              </c:extLst>
            </c:dLbl>
            <c:dLbl>
              <c:idx val="33"/>
              <c:delete val="1"/>
              <c:extLst>
                <c:ext xmlns:c15="http://schemas.microsoft.com/office/drawing/2012/chart" uri="{CE6537A1-D6FC-4f65-9D91-7224C49458BB}"/>
                <c:ext xmlns:c16="http://schemas.microsoft.com/office/drawing/2014/chart" uri="{C3380CC4-5D6E-409C-BE32-E72D297353CC}">
                  <c16:uniqueId val="{0000001F-E25F-4309-84EA-A692BD88FCE1}"/>
                </c:ext>
              </c:extLst>
            </c:dLbl>
            <c:dLbl>
              <c:idx val="34"/>
              <c:delete val="1"/>
              <c:extLst>
                <c:ext xmlns:c15="http://schemas.microsoft.com/office/drawing/2012/chart" uri="{CE6537A1-D6FC-4f65-9D91-7224C49458BB}"/>
                <c:ext xmlns:c16="http://schemas.microsoft.com/office/drawing/2014/chart" uri="{C3380CC4-5D6E-409C-BE32-E72D297353CC}">
                  <c16:uniqueId val="{0000004A-E25F-4309-84EA-A692BD88FCE1}"/>
                </c:ext>
              </c:extLst>
            </c:dLbl>
            <c:dLbl>
              <c:idx val="36"/>
              <c:delete val="1"/>
              <c:extLst>
                <c:ext xmlns:c15="http://schemas.microsoft.com/office/drawing/2012/chart" uri="{CE6537A1-D6FC-4f65-9D91-7224C49458BB}"/>
                <c:ext xmlns:c16="http://schemas.microsoft.com/office/drawing/2014/chart" uri="{C3380CC4-5D6E-409C-BE32-E72D297353CC}">
                  <c16:uniqueId val="{00000015-E25F-4309-84EA-A692BD88FCE1}"/>
                </c:ext>
              </c:extLst>
            </c:dLbl>
            <c:dLbl>
              <c:idx val="37"/>
              <c:delete val="1"/>
              <c:extLst>
                <c:ext xmlns:c15="http://schemas.microsoft.com/office/drawing/2012/chart" uri="{CE6537A1-D6FC-4f65-9D91-7224C49458BB}"/>
                <c:ext xmlns:c16="http://schemas.microsoft.com/office/drawing/2014/chart" uri="{C3380CC4-5D6E-409C-BE32-E72D297353CC}">
                  <c16:uniqueId val="{00000027-E25F-4309-84EA-A692BD88FCE1}"/>
                </c:ext>
              </c:extLst>
            </c:dLbl>
            <c:dLbl>
              <c:idx val="38"/>
              <c:delete val="1"/>
              <c:extLst>
                <c:ext xmlns:c15="http://schemas.microsoft.com/office/drawing/2012/chart" uri="{CE6537A1-D6FC-4f65-9D91-7224C49458BB}"/>
                <c:ext xmlns:c16="http://schemas.microsoft.com/office/drawing/2014/chart" uri="{C3380CC4-5D6E-409C-BE32-E72D297353CC}">
                  <c16:uniqueId val="{0000002C-E25F-4309-84EA-A692BD88FCE1}"/>
                </c:ext>
              </c:extLst>
            </c:dLbl>
            <c:dLbl>
              <c:idx val="39"/>
              <c:delete val="1"/>
              <c:extLst>
                <c:ext xmlns:c15="http://schemas.microsoft.com/office/drawing/2012/chart" uri="{CE6537A1-D6FC-4f65-9D91-7224C49458BB}"/>
                <c:ext xmlns:c16="http://schemas.microsoft.com/office/drawing/2014/chart" uri="{C3380CC4-5D6E-409C-BE32-E72D297353CC}">
                  <c16:uniqueId val="{00000026-E25F-4309-84EA-A692BD88FCE1}"/>
                </c:ext>
              </c:extLst>
            </c:dLbl>
            <c:dLbl>
              <c:idx val="40"/>
              <c:delete val="1"/>
              <c:extLst>
                <c:ext xmlns:c15="http://schemas.microsoft.com/office/drawing/2012/chart" uri="{CE6537A1-D6FC-4f65-9D91-7224C49458BB}"/>
                <c:ext xmlns:c16="http://schemas.microsoft.com/office/drawing/2014/chart" uri="{C3380CC4-5D6E-409C-BE32-E72D297353CC}">
                  <c16:uniqueId val="{0000002B-E25F-4309-84EA-A692BD88FCE1}"/>
                </c:ext>
              </c:extLst>
            </c:dLbl>
            <c:dLbl>
              <c:idx val="41"/>
              <c:delete val="1"/>
              <c:extLst>
                <c:ext xmlns:c15="http://schemas.microsoft.com/office/drawing/2012/chart" uri="{CE6537A1-D6FC-4f65-9D91-7224C49458BB}"/>
                <c:ext xmlns:c16="http://schemas.microsoft.com/office/drawing/2014/chart" uri="{C3380CC4-5D6E-409C-BE32-E72D297353CC}">
                  <c16:uniqueId val="{0000001E-E25F-4309-84EA-A692BD88FCE1}"/>
                </c:ext>
              </c:extLst>
            </c:dLbl>
            <c:dLbl>
              <c:idx val="42"/>
              <c:delete val="1"/>
              <c:extLst>
                <c:ext xmlns:c15="http://schemas.microsoft.com/office/drawing/2012/chart" uri="{CE6537A1-D6FC-4f65-9D91-7224C49458BB}"/>
                <c:ext xmlns:c16="http://schemas.microsoft.com/office/drawing/2014/chart" uri="{C3380CC4-5D6E-409C-BE32-E72D297353CC}">
                  <c16:uniqueId val="{00000025-E25F-4309-84EA-A692BD88FCE1}"/>
                </c:ext>
              </c:extLst>
            </c:dLbl>
            <c:dLbl>
              <c:idx val="43"/>
              <c:delete val="1"/>
              <c:extLst>
                <c:ext xmlns:c15="http://schemas.microsoft.com/office/drawing/2012/chart" uri="{CE6537A1-D6FC-4f65-9D91-7224C49458BB}"/>
                <c:ext xmlns:c16="http://schemas.microsoft.com/office/drawing/2014/chart" uri="{C3380CC4-5D6E-409C-BE32-E72D297353CC}">
                  <c16:uniqueId val="{00000021-E25F-4309-84EA-A692BD88FCE1}"/>
                </c:ext>
              </c:extLst>
            </c:dLbl>
            <c:dLbl>
              <c:idx val="44"/>
              <c:delete val="1"/>
              <c:extLst>
                <c:ext xmlns:c15="http://schemas.microsoft.com/office/drawing/2012/chart" uri="{CE6537A1-D6FC-4f65-9D91-7224C49458BB}"/>
                <c:ext xmlns:c16="http://schemas.microsoft.com/office/drawing/2014/chart" uri="{C3380CC4-5D6E-409C-BE32-E72D297353CC}">
                  <c16:uniqueId val="{0000004B-E25F-4309-84EA-A692BD88FCE1}"/>
                </c:ext>
              </c:extLst>
            </c:dLbl>
            <c:dLbl>
              <c:idx val="45"/>
              <c:delete val="1"/>
              <c:extLst>
                <c:ext xmlns:c15="http://schemas.microsoft.com/office/drawing/2012/chart" uri="{CE6537A1-D6FC-4f65-9D91-7224C49458BB}"/>
                <c:ext xmlns:c16="http://schemas.microsoft.com/office/drawing/2014/chart" uri="{C3380CC4-5D6E-409C-BE32-E72D297353CC}">
                  <c16:uniqueId val="{00000030-E25F-4309-84EA-A692BD88FCE1}"/>
                </c:ext>
              </c:extLst>
            </c:dLbl>
            <c:dLbl>
              <c:idx val="47"/>
              <c:delete val="1"/>
              <c:extLst>
                <c:ext xmlns:c15="http://schemas.microsoft.com/office/drawing/2012/chart" uri="{CE6537A1-D6FC-4f65-9D91-7224C49458BB}"/>
                <c:ext xmlns:c16="http://schemas.microsoft.com/office/drawing/2014/chart" uri="{C3380CC4-5D6E-409C-BE32-E72D297353CC}">
                  <c16:uniqueId val="{0000002E-E25F-4309-84EA-A692BD88FCE1}"/>
                </c:ext>
              </c:extLst>
            </c:dLbl>
            <c:dLbl>
              <c:idx val="48"/>
              <c:delete val="1"/>
              <c:extLst>
                <c:ext xmlns:c15="http://schemas.microsoft.com/office/drawing/2012/chart" uri="{CE6537A1-D6FC-4f65-9D91-7224C49458BB}"/>
                <c:ext xmlns:c16="http://schemas.microsoft.com/office/drawing/2014/chart" uri="{C3380CC4-5D6E-409C-BE32-E72D297353CC}">
                  <c16:uniqueId val="{0000002A-E25F-4309-84EA-A692BD88FCE1}"/>
                </c:ext>
              </c:extLst>
            </c:dLbl>
            <c:dLbl>
              <c:idx val="49"/>
              <c:delete val="1"/>
              <c:extLst>
                <c:ext xmlns:c15="http://schemas.microsoft.com/office/drawing/2012/chart" uri="{CE6537A1-D6FC-4f65-9D91-7224C49458BB}"/>
                <c:ext xmlns:c16="http://schemas.microsoft.com/office/drawing/2014/chart" uri="{C3380CC4-5D6E-409C-BE32-E72D297353CC}">
                  <c16:uniqueId val="{00000028-E25F-4309-84EA-A692BD88FCE1}"/>
                </c:ext>
              </c:extLst>
            </c:dLbl>
            <c:dLbl>
              <c:idx val="50"/>
              <c:delete val="1"/>
              <c:extLst>
                <c:ext xmlns:c15="http://schemas.microsoft.com/office/drawing/2012/chart" uri="{CE6537A1-D6FC-4f65-9D91-7224C49458BB}"/>
                <c:ext xmlns:c16="http://schemas.microsoft.com/office/drawing/2014/chart" uri="{C3380CC4-5D6E-409C-BE32-E72D297353CC}">
                  <c16:uniqueId val="{0000002D-E25F-4309-84EA-A692BD88FCE1}"/>
                </c:ext>
              </c:extLst>
            </c:dLbl>
            <c:dLbl>
              <c:idx val="51"/>
              <c:delete val="1"/>
              <c:extLst>
                <c:ext xmlns:c15="http://schemas.microsoft.com/office/drawing/2012/chart" uri="{CE6537A1-D6FC-4f65-9D91-7224C49458BB}"/>
                <c:ext xmlns:c16="http://schemas.microsoft.com/office/drawing/2014/chart" uri="{C3380CC4-5D6E-409C-BE32-E72D297353CC}">
                  <c16:uniqueId val="{00000024-E25F-4309-84EA-A692BD88FCE1}"/>
                </c:ext>
              </c:extLst>
            </c:dLbl>
            <c:dLbl>
              <c:idx val="52"/>
              <c:delete val="1"/>
              <c:extLst>
                <c:ext xmlns:c15="http://schemas.microsoft.com/office/drawing/2012/chart" uri="{CE6537A1-D6FC-4f65-9D91-7224C49458BB}"/>
                <c:ext xmlns:c16="http://schemas.microsoft.com/office/drawing/2014/chart" uri="{C3380CC4-5D6E-409C-BE32-E72D297353CC}">
                  <c16:uniqueId val="{00000029-E25F-4309-84EA-A692BD88FCE1}"/>
                </c:ext>
              </c:extLst>
            </c:dLbl>
            <c:dLbl>
              <c:idx val="53"/>
              <c:delete val="1"/>
              <c:extLst>
                <c:ext xmlns:c15="http://schemas.microsoft.com/office/drawing/2012/chart" uri="{CE6537A1-D6FC-4f65-9D91-7224C49458BB}"/>
                <c:ext xmlns:c16="http://schemas.microsoft.com/office/drawing/2014/chart" uri="{C3380CC4-5D6E-409C-BE32-E72D297353CC}">
                  <c16:uniqueId val="{00000022-E25F-4309-84EA-A692BD88FCE1}"/>
                </c:ext>
              </c:extLst>
            </c:dLbl>
            <c:dLbl>
              <c:idx val="54"/>
              <c:delete val="1"/>
              <c:extLst>
                <c:ext xmlns:c15="http://schemas.microsoft.com/office/drawing/2012/chart" uri="{CE6537A1-D6FC-4f65-9D91-7224C49458BB}"/>
                <c:ext xmlns:c16="http://schemas.microsoft.com/office/drawing/2014/chart" uri="{C3380CC4-5D6E-409C-BE32-E72D297353CC}">
                  <c16:uniqueId val="{00000023-E25F-4309-84EA-A692BD88FCE1}"/>
                </c:ext>
              </c:extLst>
            </c:dLbl>
            <c:dLbl>
              <c:idx val="55"/>
              <c:delete val="1"/>
              <c:extLst>
                <c:ext xmlns:c15="http://schemas.microsoft.com/office/drawing/2012/chart" uri="{CE6537A1-D6FC-4f65-9D91-7224C49458BB}"/>
                <c:ext xmlns:c16="http://schemas.microsoft.com/office/drawing/2014/chart" uri="{C3380CC4-5D6E-409C-BE32-E72D297353CC}">
                  <c16:uniqueId val="{0000004C-E25F-4309-84EA-A692BD88FCE1}"/>
                </c:ext>
              </c:extLst>
            </c:dLbl>
            <c:dLbl>
              <c:idx val="57"/>
              <c:delete val="1"/>
              <c:extLst>
                <c:ext xmlns:c15="http://schemas.microsoft.com/office/drawing/2012/chart" uri="{CE6537A1-D6FC-4f65-9D91-7224C49458BB}"/>
                <c:ext xmlns:c16="http://schemas.microsoft.com/office/drawing/2014/chart" uri="{C3380CC4-5D6E-409C-BE32-E72D297353CC}">
                  <c16:uniqueId val="{00000036-E25F-4309-84EA-A692BD88FCE1}"/>
                </c:ext>
              </c:extLst>
            </c:dLbl>
            <c:dLbl>
              <c:idx val="58"/>
              <c:delete val="1"/>
              <c:extLst>
                <c:ext xmlns:c15="http://schemas.microsoft.com/office/drawing/2012/chart" uri="{CE6537A1-D6FC-4f65-9D91-7224C49458BB}"/>
                <c:ext xmlns:c16="http://schemas.microsoft.com/office/drawing/2014/chart" uri="{C3380CC4-5D6E-409C-BE32-E72D297353CC}">
                  <c16:uniqueId val="{00000033-E25F-4309-84EA-A692BD88FCE1}"/>
                </c:ext>
              </c:extLst>
            </c:dLbl>
            <c:dLbl>
              <c:idx val="59"/>
              <c:delete val="1"/>
              <c:extLst>
                <c:ext xmlns:c15="http://schemas.microsoft.com/office/drawing/2012/chart" uri="{CE6537A1-D6FC-4f65-9D91-7224C49458BB}"/>
                <c:ext xmlns:c16="http://schemas.microsoft.com/office/drawing/2014/chart" uri="{C3380CC4-5D6E-409C-BE32-E72D297353CC}">
                  <c16:uniqueId val="{00000031-E25F-4309-84EA-A692BD88FCE1}"/>
                </c:ext>
              </c:extLst>
            </c:dLbl>
            <c:dLbl>
              <c:idx val="60"/>
              <c:delete val="1"/>
              <c:extLst>
                <c:ext xmlns:c15="http://schemas.microsoft.com/office/drawing/2012/chart" uri="{CE6537A1-D6FC-4f65-9D91-7224C49458BB}"/>
                <c:ext xmlns:c16="http://schemas.microsoft.com/office/drawing/2014/chart" uri="{C3380CC4-5D6E-409C-BE32-E72D297353CC}">
                  <c16:uniqueId val="{00000032-E25F-4309-84EA-A692BD88FCE1}"/>
                </c:ext>
              </c:extLst>
            </c:dLbl>
            <c:dLbl>
              <c:idx val="61"/>
              <c:delete val="1"/>
              <c:extLst>
                <c:ext xmlns:c15="http://schemas.microsoft.com/office/drawing/2012/chart" uri="{CE6537A1-D6FC-4f65-9D91-7224C49458BB}"/>
                <c:ext xmlns:c16="http://schemas.microsoft.com/office/drawing/2014/chart" uri="{C3380CC4-5D6E-409C-BE32-E72D297353CC}">
                  <c16:uniqueId val="{0000003A-E25F-4309-84EA-A692BD88FCE1}"/>
                </c:ext>
              </c:extLst>
            </c:dLbl>
            <c:dLbl>
              <c:idx val="62"/>
              <c:delete val="1"/>
              <c:extLst>
                <c:ext xmlns:c15="http://schemas.microsoft.com/office/drawing/2012/chart" uri="{CE6537A1-D6FC-4f65-9D91-7224C49458BB}"/>
                <c:ext xmlns:c16="http://schemas.microsoft.com/office/drawing/2014/chart" uri="{C3380CC4-5D6E-409C-BE32-E72D297353CC}">
                  <c16:uniqueId val="{00000039-E25F-4309-84EA-A692BD88FCE1}"/>
                </c:ext>
              </c:extLst>
            </c:dLbl>
            <c:dLbl>
              <c:idx val="63"/>
              <c:delete val="1"/>
              <c:extLst>
                <c:ext xmlns:c15="http://schemas.microsoft.com/office/drawing/2012/chart" uri="{CE6537A1-D6FC-4f65-9D91-7224C49458BB}"/>
                <c:ext xmlns:c16="http://schemas.microsoft.com/office/drawing/2014/chart" uri="{C3380CC4-5D6E-409C-BE32-E72D297353CC}">
                  <c16:uniqueId val="{00000038-E25F-4309-84EA-A692BD88FCE1}"/>
                </c:ext>
              </c:extLst>
            </c:dLbl>
            <c:dLbl>
              <c:idx val="64"/>
              <c:delete val="1"/>
              <c:extLst>
                <c:ext xmlns:c15="http://schemas.microsoft.com/office/drawing/2012/chart" uri="{CE6537A1-D6FC-4f65-9D91-7224C49458BB}"/>
                <c:ext xmlns:c16="http://schemas.microsoft.com/office/drawing/2014/chart" uri="{C3380CC4-5D6E-409C-BE32-E72D297353CC}">
                  <c16:uniqueId val="{00000035-E25F-4309-84EA-A692BD88FCE1}"/>
                </c:ext>
              </c:extLst>
            </c:dLbl>
            <c:dLbl>
              <c:idx val="65"/>
              <c:delete val="1"/>
              <c:extLst>
                <c:ext xmlns:c15="http://schemas.microsoft.com/office/drawing/2012/chart" uri="{CE6537A1-D6FC-4f65-9D91-7224C49458BB}"/>
                <c:ext xmlns:c16="http://schemas.microsoft.com/office/drawing/2014/chart" uri="{C3380CC4-5D6E-409C-BE32-E72D297353CC}">
                  <c16:uniqueId val="{00000037-E25F-4309-84EA-A692BD88FCE1}"/>
                </c:ext>
              </c:extLst>
            </c:dLbl>
            <c:dLbl>
              <c:idx val="66"/>
              <c:delete val="1"/>
              <c:extLst>
                <c:ext xmlns:c15="http://schemas.microsoft.com/office/drawing/2012/chart" uri="{CE6537A1-D6FC-4f65-9D91-7224C49458BB}"/>
                <c:ext xmlns:c16="http://schemas.microsoft.com/office/drawing/2014/chart" uri="{C3380CC4-5D6E-409C-BE32-E72D297353CC}">
                  <c16:uniqueId val="{0000004D-E25F-4309-84EA-A692BD88FCE1}"/>
                </c:ext>
              </c:extLst>
            </c:dLbl>
            <c:dLbl>
              <c:idx val="67"/>
              <c:delete val="1"/>
              <c:extLst>
                <c:ext xmlns:c15="http://schemas.microsoft.com/office/drawing/2012/chart" uri="{CE6537A1-D6FC-4f65-9D91-7224C49458BB}"/>
                <c:ext xmlns:c16="http://schemas.microsoft.com/office/drawing/2014/chart" uri="{C3380CC4-5D6E-409C-BE32-E72D297353CC}">
                  <c16:uniqueId val="{00000042-E25F-4309-84EA-A692BD88FCE1}"/>
                </c:ext>
              </c:extLst>
            </c:dLbl>
            <c:dLbl>
              <c:idx val="69"/>
              <c:delete val="1"/>
              <c:extLst>
                <c:ext xmlns:c15="http://schemas.microsoft.com/office/drawing/2012/chart" uri="{CE6537A1-D6FC-4f65-9D91-7224C49458BB}"/>
                <c:ext xmlns:c16="http://schemas.microsoft.com/office/drawing/2014/chart" uri="{C3380CC4-5D6E-409C-BE32-E72D297353CC}">
                  <c16:uniqueId val="{0000004E-E25F-4309-84EA-A692BD88FCE1}"/>
                </c:ext>
              </c:extLst>
            </c:dLbl>
            <c:dLbl>
              <c:idx val="70"/>
              <c:delete val="1"/>
              <c:extLst>
                <c:ext xmlns:c15="http://schemas.microsoft.com/office/drawing/2012/chart" uri="{CE6537A1-D6FC-4f65-9D91-7224C49458BB}"/>
                <c:ext xmlns:c16="http://schemas.microsoft.com/office/drawing/2014/chart" uri="{C3380CC4-5D6E-409C-BE32-E72D297353CC}">
                  <c16:uniqueId val="{00000041-E25F-4309-84EA-A692BD88FCE1}"/>
                </c:ext>
              </c:extLst>
            </c:dLbl>
            <c:dLbl>
              <c:idx val="71"/>
              <c:delete val="1"/>
              <c:extLst>
                <c:ext xmlns:c15="http://schemas.microsoft.com/office/drawing/2012/chart" uri="{CE6537A1-D6FC-4f65-9D91-7224C49458BB}"/>
                <c:ext xmlns:c16="http://schemas.microsoft.com/office/drawing/2014/chart" uri="{C3380CC4-5D6E-409C-BE32-E72D297353CC}">
                  <c16:uniqueId val="{0000003C-E25F-4309-84EA-A692BD88FCE1}"/>
                </c:ext>
              </c:extLst>
            </c:dLbl>
            <c:dLbl>
              <c:idx val="72"/>
              <c:delete val="1"/>
              <c:extLst>
                <c:ext xmlns:c15="http://schemas.microsoft.com/office/drawing/2012/chart" uri="{CE6537A1-D6FC-4f65-9D91-7224C49458BB}"/>
                <c:ext xmlns:c16="http://schemas.microsoft.com/office/drawing/2014/chart" uri="{C3380CC4-5D6E-409C-BE32-E72D297353CC}">
                  <c16:uniqueId val="{00000040-E25F-4309-84EA-A692BD88FCE1}"/>
                </c:ext>
              </c:extLst>
            </c:dLbl>
            <c:dLbl>
              <c:idx val="73"/>
              <c:delete val="1"/>
              <c:extLst>
                <c:ext xmlns:c15="http://schemas.microsoft.com/office/drawing/2012/chart" uri="{CE6537A1-D6FC-4f65-9D91-7224C49458BB}"/>
                <c:ext xmlns:c16="http://schemas.microsoft.com/office/drawing/2014/chart" uri="{C3380CC4-5D6E-409C-BE32-E72D297353CC}">
                  <c16:uniqueId val="{0000003F-E25F-4309-84EA-A692BD88FCE1}"/>
                </c:ext>
              </c:extLst>
            </c:dLbl>
            <c:dLbl>
              <c:idx val="74"/>
              <c:delete val="1"/>
              <c:extLst>
                <c:ext xmlns:c15="http://schemas.microsoft.com/office/drawing/2012/chart" uri="{CE6537A1-D6FC-4f65-9D91-7224C49458BB}"/>
                <c:ext xmlns:c16="http://schemas.microsoft.com/office/drawing/2014/chart" uri="{C3380CC4-5D6E-409C-BE32-E72D297353CC}">
                  <c16:uniqueId val="{0000003D-E25F-4309-84EA-A692BD88FCE1}"/>
                </c:ext>
              </c:extLst>
            </c:dLbl>
            <c:dLbl>
              <c:idx val="75"/>
              <c:delete val="1"/>
              <c:extLst>
                <c:ext xmlns:c15="http://schemas.microsoft.com/office/drawing/2012/chart" uri="{CE6537A1-D6FC-4f65-9D91-7224C49458BB}"/>
                <c:ext xmlns:c16="http://schemas.microsoft.com/office/drawing/2014/chart" uri="{C3380CC4-5D6E-409C-BE32-E72D297353CC}">
                  <c16:uniqueId val="{0000003E-E25F-4309-84EA-A692BD88FCE1}"/>
                </c:ext>
              </c:extLst>
            </c:dLbl>
            <c:dLbl>
              <c:idx val="76"/>
              <c:delete val="1"/>
              <c:extLst>
                <c:ext xmlns:c15="http://schemas.microsoft.com/office/drawing/2012/chart" uri="{CE6537A1-D6FC-4f65-9D91-7224C49458BB}"/>
                <c:ext xmlns:c16="http://schemas.microsoft.com/office/drawing/2014/chart" uri="{C3380CC4-5D6E-409C-BE32-E72D297353CC}">
                  <c16:uniqueId val="{00000046-E25F-4309-84EA-A692BD88FCE1}"/>
                </c:ext>
              </c:extLst>
            </c:dLbl>
            <c:dLbl>
              <c:idx val="78"/>
              <c:delete val="1"/>
              <c:extLst>
                <c:ext xmlns:c15="http://schemas.microsoft.com/office/drawing/2012/chart" uri="{CE6537A1-D6FC-4f65-9D91-7224C49458BB}"/>
                <c:ext xmlns:c16="http://schemas.microsoft.com/office/drawing/2014/chart" uri="{C3380CC4-5D6E-409C-BE32-E72D297353CC}">
                  <c16:uniqueId val="{00000043-E25F-4309-84EA-A692BD88FCE1}"/>
                </c:ext>
              </c:extLst>
            </c:dLbl>
            <c:dLbl>
              <c:idx val="81"/>
              <c:delete val="1"/>
              <c:extLst>
                <c:ext xmlns:c15="http://schemas.microsoft.com/office/drawing/2012/chart" uri="{CE6537A1-D6FC-4f65-9D91-7224C49458BB}"/>
                <c:ext xmlns:c16="http://schemas.microsoft.com/office/drawing/2014/chart" uri="{C3380CC4-5D6E-409C-BE32-E72D297353CC}">
                  <c16:uniqueId val="{00000000-0458-43DA-9D1D-C162E196CC11}"/>
                </c:ext>
              </c:extLst>
            </c:dLbl>
            <c:dLbl>
              <c:idx val="82"/>
              <c:delete val="1"/>
              <c:extLst>
                <c:ext xmlns:c15="http://schemas.microsoft.com/office/drawing/2012/chart" uri="{CE6537A1-D6FC-4f65-9D91-7224C49458BB}"/>
                <c:ext xmlns:c16="http://schemas.microsoft.com/office/drawing/2014/chart" uri="{C3380CC4-5D6E-409C-BE32-E72D297353CC}">
                  <c16:uniqueId val="{00000001-0458-43DA-9D1D-C162E196CC1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Orders!$Y$34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Orders!$Y$34</c:f>
              <c:numCache>
                <c:formatCode>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6824.7019958518649</c:v>
                </c:pt>
                <c:pt idx="30">
                  <c:v>4260.5312296459979</c:v>
                </c:pt>
                <c:pt idx="31">
                  <c:v>3598.5523652491574</c:v>
                </c:pt>
                <c:pt idx="32">
                  <c:v>1193.2501185551812</c:v>
                </c:pt>
                <c:pt idx="33">
                  <c:v>4608.352554174844</c:v>
                </c:pt>
                <c:pt idx="34">
                  <c:v>5563.7673486474478</c:v>
                </c:pt>
                <c:pt idx="35">
                  <c:v>4036.4952217855871</c:v>
                </c:pt>
                <c:pt idx="36">
                  <c:v>4129.3359220928205</c:v>
                </c:pt>
                <c:pt idx="37">
                  <c:v>4784.9304603108831</c:v>
                </c:pt>
                <c:pt idx="38">
                  <c:v>4077.4388722855992</c:v>
                </c:pt>
                <c:pt idx="39">
                  <c:v>3453.5460632337094</c:v>
                </c:pt>
                <c:pt idx="40">
                  <c:v>1207.7086967378973</c:v>
                </c:pt>
                <c:pt idx="41">
                  <c:v>1395.5498962376455</c:v>
                </c:pt>
                <c:pt idx="42">
                  <c:v>2519.8840185654008</c:v>
                </c:pt>
                <c:pt idx="43">
                  <c:v>2244.3378115150267</c:v>
                </c:pt>
                <c:pt idx="44">
                  <c:v>1790.5306221199728</c:v>
                </c:pt>
                <c:pt idx="45">
                  <c:v>673.40918644436317</c:v>
                </c:pt>
                <c:pt idx="46">
                  <c:v>219.66403803018841</c:v>
                </c:pt>
                <c:pt idx="47">
                  <c:v>2346.0574648435586</c:v>
                </c:pt>
                <c:pt idx="48">
                  <c:v>951.24623442881227</c:v>
                </c:pt>
                <c:pt idx="49">
                  <c:v>1464.002672614193</c:v>
                </c:pt>
                <c:pt idx="50">
                  <c:v>1099.6033589257645</c:v>
                </c:pt>
                <c:pt idx="51">
                  <c:v>949.77228841526198</c:v>
                </c:pt>
                <c:pt idx="52">
                  <c:v>801.74009202109823</c:v>
                </c:pt>
                <c:pt idx="53">
                  <c:v>1034.9371404926276</c:v>
                </c:pt>
                <c:pt idx="54">
                  <c:v>1221.8282476390496</c:v>
                </c:pt>
                <c:pt idx="55">
                  <c:v>2195.2582702907357</c:v>
                </c:pt>
                <c:pt idx="56">
                  <c:v>622.20897242517299</c:v>
                </c:pt>
                <c:pt idx="57">
                  <c:v>781.39674104701203</c:v>
                </c:pt>
                <c:pt idx="58">
                  <c:v>1081.5160383868295</c:v>
                </c:pt>
                <c:pt idx="59">
                  <c:v>329.65108226273742</c:v>
                </c:pt>
                <c:pt idx="60">
                  <c:v>2558.8162281299128</c:v>
                </c:pt>
                <c:pt idx="61">
                  <c:v>991.21751067736307</c:v>
                </c:pt>
                <c:pt idx="62">
                  <c:v>1588.5315103347336</c:v>
                </c:pt>
                <c:pt idx="63">
                  <c:v>1461.3447452017622</c:v>
                </c:pt>
                <c:pt idx="64">
                  <c:v>2855.3829161786412</c:v>
                </c:pt>
                <c:pt idx="65">
                  <c:v>568.89803251995352</c:v>
                </c:pt>
                <c:pt idx="66">
                  <c:v>1900.7897927729648</c:v>
                </c:pt>
                <c:pt idx="67">
                  <c:v>2726.6107561529216</c:v>
                </c:pt>
                <c:pt idx="68">
                  <c:v>1278.0503379305653</c:v>
                </c:pt>
                <c:pt idx="69">
                  <c:v>1573.0018806313235</c:v>
                </c:pt>
                <c:pt idx="70">
                  <c:v>734.04848504824736</c:v>
                </c:pt>
                <c:pt idx="71">
                  <c:v>1338.2431131262808</c:v>
                </c:pt>
                <c:pt idx="72">
                  <c:v>3167.3626469254305</c:v>
                </c:pt>
                <c:pt idx="73">
                  <c:v>2632.3872863665333</c:v>
                </c:pt>
                <c:pt idx="74">
                  <c:v>1046.5462308042145</c:v>
                </c:pt>
                <c:pt idx="75">
                  <c:v>1811.716301548211</c:v>
                </c:pt>
                <c:pt idx="76">
                  <c:v>1094.653067115974</c:v>
                </c:pt>
                <c:pt idx="77">
                  <c:v>127.45613888617419</c:v>
                </c:pt>
                <c:pt idx="78">
                  <c:v>337.99447291233156</c:v>
                </c:pt>
                <c:pt idx="79">
                  <c:v>899.57511449790286</c:v>
                </c:pt>
                <c:pt idx="80">
                  <c:v>1379.4598527799083</c:v>
                </c:pt>
                <c:pt idx="81">
                  <c:v>3302.1763103936246</c:v>
                </c:pt>
                <c:pt idx="82">
                  <c:v>1746.2545485444998</c:v>
                </c:pt>
                <c:pt idx="83">
                  <c:v>1049.8331723319934</c:v>
                </c:pt>
              </c:numCache>
            </c:numRef>
          </c:val>
          <c:smooth val="0"/>
          <c:extLst>
            <c:ext xmlns:c16="http://schemas.microsoft.com/office/drawing/2014/chart" uri="{C3380CC4-5D6E-409C-BE32-E72D297353CC}">
              <c16:uniqueId val="{00000000-C1A0-4505-9EB9-0EBF340DD96D}"/>
            </c:ext>
          </c:extLst>
        </c:ser>
        <c:dLbls>
          <c:showLegendKey val="0"/>
          <c:showVal val="0"/>
          <c:showCatName val="0"/>
          <c:showSerName val="0"/>
          <c:showPercent val="0"/>
          <c:showBubbleSize val="0"/>
        </c:dLbls>
        <c:smooth val="0"/>
        <c:axId val="2059089343"/>
        <c:axId val="2059084543"/>
      </c:lineChart>
      <c:catAx>
        <c:axId val="20590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solidFill>
                    <a:schemeClr val="tx1"/>
                  </a:solidFill>
                </a:ln>
                <a:solidFill>
                  <a:schemeClr val="tx1"/>
                </a:solidFill>
                <a:latin typeface="+mn-lt"/>
                <a:ea typeface="+mn-ea"/>
                <a:cs typeface="+mn-cs"/>
              </a:defRPr>
            </a:pPr>
            <a:endParaRPr lang="en-US"/>
          </a:p>
        </c:txPr>
        <c:crossAx val="2059084543"/>
        <c:crosses val="autoZero"/>
        <c:auto val="1"/>
        <c:lblAlgn val="ctr"/>
        <c:lblOffset val="100"/>
        <c:noMultiLvlLbl val="0"/>
      </c:catAx>
      <c:valAx>
        <c:axId val="2059084543"/>
        <c:scaling>
          <c:orientation val="minMax"/>
        </c:scaling>
        <c:delete val="1"/>
        <c:axPos val="l"/>
        <c:numFmt formatCode="0" sourceLinked="1"/>
        <c:majorTickMark val="none"/>
        <c:minorTickMark val="none"/>
        <c:tickLblPos val="nextTo"/>
        <c:crossAx val="20590893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1.xlsx]Orders!trend of no sale</c:name>
    <c:fmtId val="2"/>
  </c:pivotSource>
  <c:chart>
    <c:title>
      <c:tx>
        <c:strRef>
          <c:f>Orders!$N$34</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2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Orders!$N$34</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42-2454-44D5-948F-00883CB51628}"/>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1-2454-44D5-948F-00883CB51628}"/>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0-2454-44D5-948F-00883CB51628}"/>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43-2454-44D5-948F-00883CB51628}"/>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3-2454-44D5-948F-00883CB51628}"/>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4-2454-44D5-948F-00883CB51628}"/>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6-2454-44D5-948F-00883CB51628}"/>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5-2454-44D5-948F-00883CB51628}"/>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C-2454-44D5-948F-00883CB51628}"/>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7-2454-44D5-948F-00883CB51628}"/>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9-2454-44D5-948F-00883CB51628}"/>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8-2454-44D5-948F-00883CB51628}"/>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0D-2454-44D5-948F-00883CB51628}"/>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0A-2454-44D5-948F-00883CB51628}"/>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13-2454-44D5-948F-00883CB51628}"/>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45-2454-44D5-948F-00883CB51628}"/>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0F-2454-44D5-948F-00883CB51628}"/>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12-2454-44D5-948F-00883CB51628}"/>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10-2454-44D5-948F-00883CB51628}"/>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44-2454-44D5-948F-00883CB51628}"/>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14-2454-44D5-948F-00883CB51628}"/>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18-2454-44D5-948F-00883CB51628}"/>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17-2454-44D5-948F-00883CB51628}"/>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15-2454-44D5-948F-00883CB51628}"/>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16-2454-44D5-948F-00883CB51628}"/>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7-2454-44D5-948F-00883CB51628}"/>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19-2454-44D5-948F-00883CB51628}"/>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1B-2454-44D5-948F-00883CB51628}"/>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1A-2454-44D5-948F-00883CB51628}"/>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00-1B8D-4D90-8173-D902757777F8}"/>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1F-2454-44D5-948F-00883CB51628}"/>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40-2454-44D5-948F-00883CB51628}"/>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27-2454-44D5-948F-00883CB51628}"/>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26-2454-44D5-948F-00883CB51628}"/>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20-2454-44D5-948F-00883CB51628}"/>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25-2454-44D5-948F-00883CB51628}"/>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23-2454-44D5-948F-00883CB51628}"/>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28-2454-44D5-948F-00883CB51628}"/>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24-2454-44D5-948F-00883CB51628}"/>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22-2454-44D5-948F-00883CB51628}"/>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2E-2454-44D5-948F-00883CB51628}"/>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29-2454-44D5-948F-00883CB51628}"/>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2B-2454-44D5-948F-00883CB51628}"/>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01-1B8D-4D90-8173-D902757777F8}"/>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2A-2454-44D5-948F-00883CB51628}"/>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35-2454-44D5-948F-00883CB51628}"/>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32-2454-44D5-948F-00883CB51628}"/>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2D-2454-44D5-948F-00883CB51628}"/>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33-2454-44D5-948F-00883CB51628}"/>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31-2454-44D5-948F-00883CB51628}"/>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34-2454-44D5-948F-00883CB51628}"/>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30-2454-44D5-948F-00883CB51628}"/>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02-1B8D-4D90-8173-D902757777F8}"/>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36-2454-44D5-948F-00883CB51628}"/>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49-2454-44D5-948F-00883CB51628}"/>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3B-2454-44D5-948F-00883CB51628}"/>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37-2454-44D5-948F-00883CB51628}"/>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03-1B8D-4D90-8173-D902757777F8}"/>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39-2454-44D5-948F-00883CB51628}"/>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3C-2454-44D5-948F-00883CB51628}"/>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04-1B8D-4D90-8173-D902757777F8}"/>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3F-2454-44D5-948F-00883CB51628}"/>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05-1B8D-4D90-8173-D902757777F8}"/>
              </c:ext>
            </c:extLst>
          </c:dPt>
          <c:dLbls>
            <c:dLbl>
              <c:idx val="0"/>
              <c:delete val="1"/>
              <c:extLst>
                <c:ext xmlns:c15="http://schemas.microsoft.com/office/drawing/2012/chart" uri="{CE6537A1-D6FC-4f65-9D91-7224C49458BB}"/>
                <c:ext xmlns:c16="http://schemas.microsoft.com/office/drawing/2014/chart" uri="{C3380CC4-5D6E-409C-BE32-E72D297353CC}">
                  <c16:uniqueId val="{00000042-2454-44D5-948F-00883CB51628}"/>
                </c:ext>
              </c:extLst>
            </c:dLbl>
            <c:dLbl>
              <c:idx val="2"/>
              <c:delete val="1"/>
              <c:extLst>
                <c:ext xmlns:c15="http://schemas.microsoft.com/office/drawing/2012/chart" uri="{CE6537A1-D6FC-4f65-9D91-7224C49458BB}"/>
                <c:ext xmlns:c16="http://schemas.microsoft.com/office/drawing/2014/chart" uri="{C3380CC4-5D6E-409C-BE32-E72D297353CC}">
                  <c16:uniqueId val="{00000001-2454-44D5-948F-00883CB51628}"/>
                </c:ext>
              </c:extLst>
            </c:dLbl>
            <c:dLbl>
              <c:idx val="3"/>
              <c:delete val="1"/>
              <c:extLst>
                <c:ext xmlns:c15="http://schemas.microsoft.com/office/drawing/2012/chart" uri="{CE6537A1-D6FC-4f65-9D91-7224C49458BB}"/>
                <c:ext xmlns:c16="http://schemas.microsoft.com/office/drawing/2014/chart" uri="{C3380CC4-5D6E-409C-BE32-E72D297353CC}">
                  <c16:uniqueId val="{00000000-2454-44D5-948F-00883CB51628}"/>
                </c:ext>
              </c:extLst>
            </c:dLbl>
            <c:dLbl>
              <c:idx val="4"/>
              <c:delete val="1"/>
              <c:extLst>
                <c:ext xmlns:c15="http://schemas.microsoft.com/office/drawing/2012/chart" uri="{CE6537A1-D6FC-4f65-9D91-7224C49458BB}"/>
                <c:ext xmlns:c16="http://schemas.microsoft.com/office/drawing/2014/chart" uri="{C3380CC4-5D6E-409C-BE32-E72D297353CC}">
                  <c16:uniqueId val="{00000043-2454-44D5-948F-00883CB51628}"/>
                </c:ext>
              </c:extLst>
            </c:dLbl>
            <c:dLbl>
              <c:idx val="5"/>
              <c:delete val="1"/>
              <c:extLst>
                <c:ext xmlns:c15="http://schemas.microsoft.com/office/drawing/2012/chart" uri="{CE6537A1-D6FC-4f65-9D91-7224C49458BB}"/>
                <c:ext xmlns:c16="http://schemas.microsoft.com/office/drawing/2014/chart" uri="{C3380CC4-5D6E-409C-BE32-E72D297353CC}">
                  <c16:uniqueId val="{00000003-2454-44D5-948F-00883CB51628}"/>
                </c:ext>
              </c:extLst>
            </c:dLbl>
            <c:dLbl>
              <c:idx val="6"/>
              <c:delete val="1"/>
              <c:extLst>
                <c:ext xmlns:c15="http://schemas.microsoft.com/office/drawing/2012/chart" uri="{CE6537A1-D6FC-4f65-9D91-7224C49458BB}"/>
                <c:ext xmlns:c16="http://schemas.microsoft.com/office/drawing/2014/chart" uri="{C3380CC4-5D6E-409C-BE32-E72D297353CC}">
                  <c16:uniqueId val="{00000004-2454-44D5-948F-00883CB51628}"/>
                </c:ext>
              </c:extLst>
            </c:dLbl>
            <c:dLbl>
              <c:idx val="7"/>
              <c:delete val="1"/>
              <c:extLst>
                <c:ext xmlns:c15="http://schemas.microsoft.com/office/drawing/2012/chart" uri="{CE6537A1-D6FC-4f65-9D91-7224C49458BB}"/>
                <c:ext xmlns:c16="http://schemas.microsoft.com/office/drawing/2014/chart" uri="{C3380CC4-5D6E-409C-BE32-E72D297353CC}">
                  <c16:uniqueId val="{00000006-2454-44D5-948F-00883CB51628}"/>
                </c:ext>
              </c:extLst>
            </c:dLbl>
            <c:dLbl>
              <c:idx val="8"/>
              <c:delete val="1"/>
              <c:extLst>
                <c:ext xmlns:c15="http://schemas.microsoft.com/office/drawing/2012/chart" uri="{CE6537A1-D6FC-4f65-9D91-7224C49458BB}"/>
                <c:ext xmlns:c16="http://schemas.microsoft.com/office/drawing/2014/chart" uri="{C3380CC4-5D6E-409C-BE32-E72D297353CC}">
                  <c16:uniqueId val="{00000005-2454-44D5-948F-00883CB51628}"/>
                </c:ext>
              </c:extLst>
            </c:dLbl>
            <c:dLbl>
              <c:idx val="10"/>
              <c:delete val="1"/>
              <c:extLst>
                <c:ext xmlns:c15="http://schemas.microsoft.com/office/drawing/2012/chart" uri="{CE6537A1-D6FC-4f65-9D91-7224C49458BB}"/>
                <c:ext xmlns:c16="http://schemas.microsoft.com/office/drawing/2014/chart" uri="{C3380CC4-5D6E-409C-BE32-E72D297353CC}">
                  <c16:uniqueId val="{0000000C-2454-44D5-948F-00883CB51628}"/>
                </c:ext>
              </c:extLst>
            </c:dLbl>
            <c:dLbl>
              <c:idx val="11"/>
              <c:delete val="1"/>
              <c:extLst>
                <c:ext xmlns:c15="http://schemas.microsoft.com/office/drawing/2012/chart" uri="{CE6537A1-D6FC-4f65-9D91-7224C49458BB}"/>
                <c:ext xmlns:c16="http://schemas.microsoft.com/office/drawing/2014/chart" uri="{C3380CC4-5D6E-409C-BE32-E72D297353CC}">
                  <c16:uniqueId val="{00000007-2454-44D5-948F-00883CB51628}"/>
                </c:ext>
              </c:extLst>
            </c:dLbl>
            <c:dLbl>
              <c:idx val="12"/>
              <c:delete val="1"/>
              <c:extLst>
                <c:ext xmlns:c15="http://schemas.microsoft.com/office/drawing/2012/chart" uri="{CE6537A1-D6FC-4f65-9D91-7224C49458BB}"/>
                <c:ext xmlns:c16="http://schemas.microsoft.com/office/drawing/2014/chart" uri="{C3380CC4-5D6E-409C-BE32-E72D297353CC}">
                  <c16:uniqueId val="{00000009-2454-44D5-948F-00883CB51628}"/>
                </c:ext>
              </c:extLst>
            </c:dLbl>
            <c:dLbl>
              <c:idx val="13"/>
              <c:delete val="1"/>
              <c:extLst>
                <c:ext xmlns:c15="http://schemas.microsoft.com/office/drawing/2012/chart" uri="{CE6537A1-D6FC-4f65-9D91-7224C49458BB}"/>
                <c:ext xmlns:c16="http://schemas.microsoft.com/office/drawing/2014/chart" uri="{C3380CC4-5D6E-409C-BE32-E72D297353CC}">
                  <c16:uniqueId val="{00000008-2454-44D5-948F-00883CB51628}"/>
                </c:ext>
              </c:extLst>
            </c:dLbl>
            <c:dLbl>
              <c:idx val="14"/>
              <c:delete val="1"/>
              <c:extLst>
                <c:ext xmlns:c15="http://schemas.microsoft.com/office/drawing/2012/chart" uri="{CE6537A1-D6FC-4f65-9D91-7224C49458BB}"/>
                <c:ext xmlns:c16="http://schemas.microsoft.com/office/drawing/2014/chart" uri="{C3380CC4-5D6E-409C-BE32-E72D297353CC}">
                  <c16:uniqueId val="{0000000D-2454-44D5-948F-00883CB51628}"/>
                </c:ext>
              </c:extLst>
            </c:dLbl>
            <c:dLbl>
              <c:idx val="15"/>
              <c:delete val="1"/>
              <c:extLst>
                <c:ext xmlns:c15="http://schemas.microsoft.com/office/drawing/2012/chart" uri="{CE6537A1-D6FC-4f65-9D91-7224C49458BB}"/>
                <c:ext xmlns:c16="http://schemas.microsoft.com/office/drawing/2014/chart" uri="{C3380CC4-5D6E-409C-BE32-E72D297353CC}">
                  <c16:uniqueId val="{0000000A-2454-44D5-948F-00883CB51628}"/>
                </c:ext>
              </c:extLst>
            </c:dLbl>
            <c:dLbl>
              <c:idx val="17"/>
              <c:delete val="1"/>
              <c:extLst>
                <c:ext xmlns:c15="http://schemas.microsoft.com/office/drawing/2012/chart" uri="{CE6537A1-D6FC-4f65-9D91-7224C49458BB}"/>
                <c:ext xmlns:c16="http://schemas.microsoft.com/office/drawing/2014/chart" uri="{C3380CC4-5D6E-409C-BE32-E72D297353CC}">
                  <c16:uniqueId val="{00000013-2454-44D5-948F-00883CB51628}"/>
                </c:ext>
              </c:extLst>
            </c:dLbl>
            <c:dLbl>
              <c:idx val="19"/>
              <c:delete val="1"/>
              <c:extLst>
                <c:ext xmlns:c15="http://schemas.microsoft.com/office/drawing/2012/chart" uri="{CE6537A1-D6FC-4f65-9D91-7224C49458BB}"/>
                <c:ext xmlns:c16="http://schemas.microsoft.com/office/drawing/2014/chart" uri="{C3380CC4-5D6E-409C-BE32-E72D297353CC}">
                  <c16:uniqueId val="{00000045-2454-44D5-948F-00883CB51628}"/>
                </c:ext>
              </c:extLst>
            </c:dLbl>
            <c:dLbl>
              <c:idx val="20"/>
              <c:delete val="1"/>
              <c:extLst>
                <c:ext xmlns:c15="http://schemas.microsoft.com/office/drawing/2012/chart" uri="{CE6537A1-D6FC-4f65-9D91-7224C49458BB}"/>
                <c:ext xmlns:c16="http://schemas.microsoft.com/office/drawing/2014/chart" uri="{C3380CC4-5D6E-409C-BE32-E72D297353CC}">
                  <c16:uniqueId val="{0000000F-2454-44D5-948F-00883CB51628}"/>
                </c:ext>
              </c:extLst>
            </c:dLbl>
            <c:dLbl>
              <c:idx val="21"/>
              <c:delete val="1"/>
              <c:extLst>
                <c:ext xmlns:c15="http://schemas.microsoft.com/office/drawing/2012/chart" uri="{CE6537A1-D6FC-4f65-9D91-7224C49458BB}"/>
                <c:ext xmlns:c16="http://schemas.microsoft.com/office/drawing/2014/chart" uri="{C3380CC4-5D6E-409C-BE32-E72D297353CC}">
                  <c16:uniqueId val="{00000012-2454-44D5-948F-00883CB51628}"/>
                </c:ext>
              </c:extLst>
            </c:dLbl>
            <c:dLbl>
              <c:idx val="23"/>
              <c:delete val="1"/>
              <c:extLst>
                <c:ext xmlns:c15="http://schemas.microsoft.com/office/drawing/2012/chart" uri="{CE6537A1-D6FC-4f65-9D91-7224C49458BB}"/>
                <c:ext xmlns:c16="http://schemas.microsoft.com/office/drawing/2014/chart" uri="{C3380CC4-5D6E-409C-BE32-E72D297353CC}">
                  <c16:uniqueId val="{00000010-2454-44D5-948F-00883CB51628}"/>
                </c:ext>
              </c:extLst>
            </c:dLbl>
            <c:dLbl>
              <c:idx val="24"/>
              <c:delete val="1"/>
              <c:extLst>
                <c:ext xmlns:c15="http://schemas.microsoft.com/office/drawing/2012/chart" uri="{CE6537A1-D6FC-4f65-9D91-7224C49458BB}"/>
                <c:ext xmlns:c16="http://schemas.microsoft.com/office/drawing/2014/chart" uri="{C3380CC4-5D6E-409C-BE32-E72D297353CC}">
                  <c16:uniqueId val="{00000044-2454-44D5-948F-00883CB51628}"/>
                </c:ext>
              </c:extLst>
            </c:dLbl>
            <c:dLbl>
              <c:idx val="25"/>
              <c:delete val="1"/>
              <c:extLst>
                <c:ext xmlns:c15="http://schemas.microsoft.com/office/drawing/2012/chart" uri="{CE6537A1-D6FC-4f65-9D91-7224C49458BB}"/>
                <c:ext xmlns:c16="http://schemas.microsoft.com/office/drawing/2014/chart" uri="{C3380CC4-5D6E-409C-BE32-E72D297353CC}">
                  <c16:uniqueId val="{00000014-2454-44D5-948F-00883CB51628}"/>
                </c:ext>
              </c:extLst>
            </c:dLbl>
            <c:dLbl>
              <c:idx val="27"/>
              <c:delete val="1"/>
              <c:extLst>
                <c:ext xmlns:c15="http://schemas.microsoft.com/office/drawing/2012/chart" uri="{CE6537A1-D6FC-4f65-9D91-7224C49458BB}"/>
                <c:ext xmlns:c16="http://schemas.microsoft.com/office/drawing/2014/chart" uri="{C3380CC4-5D6E-409C-BE32-E72D297353CC}">
                  <c16:uniqueId val="{00000018-2454-44D5-948F-00883CB51628}"/>
                </c:ext>
              </c:extLst>
            </c:dLbl>
            <c:dLbl>
              <c:idx val="28"/>
              <c:delete val="1"/>
              <c:extLst>
                <c:ext xmlns:c15="http://schemas.microsoft.com/office/drawing/2012/chart" uri="{CE6537A1-D6FC-4f65-9D91-7224C49458BB}"/>
                <c:ext xmlns:c16="http://schemas.microsoft.com/office/drawing/2014/chart" uri="{C3380CC4-5D6E-409C-BE32-E72D297353CC}">
                  <c16:uniqueId val="{00000017-2454-44D5-948F-00883CB51628}"/>
                </c:ext>
              </c:extLst>
            </c:dLbl>
            <c:dLbl>
              <c:idx val="29"/>
              <c:delete val="1"/>
              <c:extLst>
                <c:ext xmlns:c15="http://schemas.microsoft.com/office/drawing/2012/chart" uri="{CE6537A1-D6FC-4f65-9D91-7224C49458BB}"/>
                <c:ext xmlns:c16="http://schemas.microsoft.com/office/drawing/2014/chart" uri="{C3380CC4-5D6E-409C-BE32-E72D297353CC}">
                  <c16:uniqueId val="{00000015-2454-44D5-948F-00883CB51628}"/>
                </c:ext>
              </c:extLst>
            </c:dLbl>
            <c:dLbl>
              <c:idx val="31"/>
              <c:delete val="1"/>
              <c:extLst>
                <c:ext xmlns:c15="http://schemas.microsoft.com/office/drawing/2012/chart" uri="{CE6537A1-D6FC-4f65-9D91-7224C49458BB}"/>
                <c:ext xmlns:c16="http://schemas.microsoft.com/office/drawing/2014/chart" uri="{C3380CC4-5D6E-409C-BE32-E72D297353CC}">
                  <c16:uniqueId val="{00000016-2454-44D5-948F-00883CB51628}"/>
                </c:ext>
              </c:extLst>
            </c:dLbl>
            <c:dLbl>
              <c:idx val="32"/>
              <c:delete val="1"/>
              <c:extLst>
                <c:ext xmlns:c15="http://schemas.microsoft.com/office/drawing/2012/chart" uri="{CE6537A1-D6FC-4f65-9D91-7224C49458BB}"/>
                <c:ext xmlns:c16="http://schemas.microsoft.com/office/drawing/2014/chart" uri="{C3380CC4-5D6E-409C-BE32-E72D297353CC}">
                  <c16:uniqueId val="{00000047-2454-44D5-948F-00883CB51628}"/>
                </c:ext>
              </c:extLst>
            </c:dLbl>
            <c:dLbl>
              <c:idx val="33"/>
              <c:delete val="1"/>
              <c:extLst>
                <c:ext xmlns:c15="http://schemas.microsoft.com/office/drawing/2012/chart" uri="{CE6537A1-D6FC-4f65-9D91-7224C49458BB}"/>
                <c:ext xmlns:c16="http://schemas.microsoft.com/office/drawing/2014/chart" uri="{C3380CC4-5D6E-409C-BE32-E72D297353CC}">
                  <c16:uniqueId val="{00000019-2454-44D5-948F-00883CB51628}"/>
                </c:ext>
              </c:extLst>
            </c:dLbl>
            <c:dLbl>
              <c:idx val="34"/>
              <c:delete val="1"/>
              <c:extLst>
                <c:ext xmlns:c15="http://schemas.microsoft.com/office/drawing/2012/chart" uri="{CE6537A1-D6FC-4f65-9D91-7224C49458BB}"/>
                <c:ext xmlns:c16="http://schemas.microsoft.com/office/drawing/2014/chart" uri="{C3380CC4-5D6E-409C-BE32-E72D297353CC}">
                  <c16:uniqueId val="{0000001B-2454-44D5-948F-00883CB51628}"/>
                </c:ext>
              </c:extLst>
            </c:dLbl>
            <c:dLbl>
              <c:idx val="35"/>
              <c:delete val="1"/>
              <c:extLst>
                <c:ext xmlns:c15="http://schemas.microsoft.com/office/drawing/2012/chart" uri="{CE6537A1-D6FC-4f65-9D91-7224C49458BB}"/>
                <c:ext xmlns:c16="http://schemas.microsoft.com/office/drawing/2014/chart" uri="{C3380CC4-5D6E-409C-BE32-E72D297353CC}">
                  <c16:uniqueId val="{0000001A-2454-44D5-948F-00883CB51628}"/>
                </c:ext>
              </c:extLst>
            </c:dLbl>
            <c:dLbl>
              <c:idx val="36"/>
              <c:delete val="1"/>
              <c:extLst>
                <c:ext xmlns:c15="http://schemas.microsoft.com/office/drawing/2012/chart" uri="{CE6537A1-D6FC-4f65-9D91-7224C49458BB}"/>
                <c:ext xmlns:c16="http://schemas.microsoft.com/office/drawing/2014/chart" uri="{C3380CC4-5D6E-409C-BE32-E72D297353CC}">
                  <c16:uniqueId val="{00000000-1B8D-4D90-8173-D902757777F8}"/>
                </c:ext>
              </c:extLst>
            </c:dLbl>
            <c:dLbl>
              <c:idx val="40"/>
              <c:delete val="1"/>
              <c:extLst>
                <c:ext xmlns:c15="http://schemas.microsoft.com/office/drawing/2012/chart" uri="{CE6537A1-D6FC-4f65-9D91-7224C49458BB}"/>
                <c:ext xmlns:c16="http://schemas.microsoft.com/office/drawing/2014/chart" uri="{C3380CC4-5D6E-409C-BE32-E72D297353CC}">
                  <c16:uniqueId val="{0000001F-2454-44D5-948F-00883CB51628}"/>
                </c:ext>
              </c:extLst>
            </c:dLbl>
            <c:dLbl>
              <c:idx val="41"/>
              <c:delete val="1"/>
              <c:extLst>
                <c:ext xmlns:c15="http://schemas.microsoft.com/office/drawing/2012/chart" uri="{CE6537A1-D6FC-4f65-9D91-7224C49458BB}"/>
                <c:ext xmlns:c16="http://schemas.microsoft.com/office/drawing/2014/chart" uri="{C3380CC4-5D6E-409C-BE32-E72D297353CC}">
                  <c16:uniqueId val="{00000040-2454-44D5-948F-00883CB51628}"/>
                </c:ext>
              </c:extLst>
            </c:dLbl>
            <c:dLbl>
              <c:idx val="42"/>
              <c:delete val="1"/>
              <c:extLst>
                <c:ext xmlns:c15="http://schemas.microsoft.com/office/drawing/2012/chart" uri="{CE6537A1-D6FC-4f65-9D91-7224C49458BB}"/>
                <c:ext xmlns:c16="http://schemas.microsoft.com/office/drawing/2014/chart" uri="{C3380CC4-5D6E-409C-BE32-E72D297353CC}">
                  <c16:uniqueId val="{00000027-2454-44D5-948F-00883CB51628}"/>
                </c:ext>
              </c:extLst>
            </c:dLbl>
            <c:dLbl>
              <c:idx val="43"/>
              <c:delete val="1"/>
              <c:extLst>
                <c:ext xmlns:c15="http://schemas.microsoft.com/office/drawing/2012/chart" uri="{CE6537A1-D6FC-4f65-9D91-7224C49458BB}"/>
                <c:ext xmlns:c16="http://schemas.microsoft.com/office/drawing/2014/chart" uri="{C3380CC4-5D6E-409C-BE32-E72D297353CC}">
                  <c16:uniqueId val="{00000026-2454-44D5-948F-00883CB51628}"/>
                </c:ext>
              </c:extLst>
            </c:dLbl>
            <c:dLbl>
              <c:idx val="44"/>
              <c:delete val="1"/>
              <c:extLst>
                <c:ext xmlns:c15="http://schemas.microsoft.com/office/drawing/2012/chart" uri="{CE6537A1-D6FC-4f65-9D91-7224C49458BB}"/>
                <c:ext xmlns:c16="http://schemas.microsoft.com/office/drawing/2014/chart" uri="{C3380CC4-5D6E-409C-BE32-E72D297353CC}">
                  <c16:uniqueId val="{00000020-2454-44D5-948F-00883CB51628}"/>
                </c:ext>
              </c:extLst>
            </c:dLbl>
            <c:dLbl>
              <c:idx val="46"/>
              <c:delete val="1"/>
              <c:extLst>
                <c:ext xmlns:c15="http://schemas.microsoft.com/office/drawing/2012/chart" uri="{CE6537A1-D6FC-4f65-9D91-7224C49458BB}"/>
                <c:ext xmlns:c16="http://schemas.microsoft.com/office/drawing/2014/chart" uri="{C3380CC4-5D6E-409C-BE32-E72D297353CC}">
                  <c16:uniqueId val="{00000025-2454-44D5-948F-00883CB51628}"/>
                </c:ext>
              </c:extLst>
            </c:dLbl>
            <c:dLbl>
              <c:idx val="47"/>
              <c:delete val="1"/>
              <c:extLst>
                <c:ext xmlns:c15="http://schemas.microsoft.com/office/drawing/2012/chart" uri="{CE6537A1-D6FC-4f65-9D91-7224C49458BB}"/>
                <c:ext xmlns:c16="http://schemas.microsoft.com/office/drawing/2014/chart" uri="{C3380CC4-5D6E-409C-BE32-E72D297353CC}">
                  <c16:uniqueId val="{00000023-2454-44D5-948F-00883CB51628}"/>
                </c:ext>
              </c:extLst>
            </c:dLbl>
            <c:dLbl>
              <c:idx val="49"/>
              <c:delete val="1"/>
              <c:extLst>
                <c:ext xmlns:c15="http://schemas.microsoft.com/office/drawing/2012/chart" uri="{CE6537A1-D6FC-4f65-9D91-7224C49458BB}"/>
                <c:ext xmlns:c16="http://schemas.microsoft.com/office/drawing/2014/chart" uri="{C3380CC4-5D6E-409C-BE32-E72D297353CC}">
                  <c16:uniqueId val="{00000028-2454-44D5-948F-00883CB51628}"/>
                </c:ext>
              </c:extLst>
            </c:dLbl>
            <c:dLbl>
              <c:idx val="50"/>
              <c:delete val="1"/>
              <c:extLst>
                <c:ext xmlns:c15="http://schemas.microsoft.com/office/drawing/2012/chart" uri="{CE6537A1-D6FC-4f65-9D91-7224C49458BB}"/>
                <c:ext xmlns:c16="http://schemas.microsoft.com/office/drawing/2014/chart" uri="{C3380CC4-5D6E-409C-BE32-E72D297353CC}">
                  <c16:uniqueId val="{00000024-2454-44D5-948F-00883CB51628}"/>
                </c:ext>
              </c:extLst>
            </c:dLbl>
            <c:dLbl>
              <c:idx val="51"/>
              <c:delete val="1"/>
              <c:extLst>
                <c:ext xmlns:c15="http://schemas.microsoft.com/office/drawing/2012/chart" uri="{CE6537A1-D6FC-4f65-9D91-7224C49458BB}"/>
                <c:ext xmlns:c16="http://schemas.microsoft.com/office/drawing/2014/chart" uri="{C3380CC4-5D6E-409C-BE32-E72D297353CC}">
                  <c16:uniqueId val="{00000022-2454-44D5-948F-00883CB51628}"/>
                </c:ext>
              </c:extLst>
            </c:dLbl>
            <c:dLbl>
              <c:idx val="52"/>
              <c:delete val="1"/>
              <c:extLst>
                <c:ext xmlns:c15="http://schemas.microsoft.com/office/drawing/2012/chart" uri="{CE6537A1-D6FC-4f65-9D91-7224C49458BB}"/>
                <c:ext xmlns:c16="http://schemas.microsoft.com/office/drawing/2014/chart" uri="{C3380CC4-5D6E-409C-BE32-E72D297353CC}">
                  <c16:uniqueId val="{0000002E-2454-44D5-948F-00883CB51628}"/>
                </c:ext>
              </c:extLst>
            </c:dLbl>
            <c:dLbl>
              <c:idx val="53"/>
              <c:delete val="1"/>
              <c:extLst>
                <c:ext xmlns:c15="http://schemas.microsoft.com/office/drawing/2012/chart" uri="{CE6537A1-D6FC-4f65-9D91-7224C49458BB}"/>
                <c:ext xmlns:c16="http://schemas.microsoft.com/office/drawing/2014/chart" uri="{C3380CC4-5D6E-409C-BE32-E72D297353CC}">
                  <c16:uniqueId val="{00000029-2454-44D5-948F-00883CB51628}"/>
                </c:ext>
              </c:extLst>
            </c:dLbl>
            <c:dLbl>
              <c:idx val="54"/>
              <c:delete val="1"/>
              <c:extLst>
                <c:ext xmlns:c15="http://schemas.microsoft.com/office/drawing/2012/chart" uri="{CE6537A1-D6FC-4f65-9D91-7224C49458BB}"/>
                <c:ext xmlns:c16="http://schemas.microsoft.com/office/drawing/2014/chart" uri="{C3380CC4-5D6E-409C-BE32-E72D297353CC}">
                  <c16:uniqueId val="{0000002B-2454-44D5-948F-00883CB51628}"/>
                </c:ext>
              </c:extLst>
            </c:dLbl>
            <c:dLbl>
              <c:idx val="55"/>
              <c:delete val="1"/>
              <c:extLst>
                <c:ext xmlns:c15="http://schemas.microsoft.com/office/drawing/2012/chart" uri="{CE6537A1-D6FC-4f65-9D91-7224C49458BB}"/>
                <c:ext xmlns:c16="http://schemas.microsoft.com/office/drawing/2014/chart" uri="{C3380CC4-5D6E-409C-BE32-E72D297353CC}">
                  <c16:uniqueId val="{00000001-1B8D-4D90-8173-D902757777F8}"/>
                </c:ext>
              </c:extLst>
            </c:dLbl>
            <c:dLbl>
              <c:idx val="57"/>
              <c:delete val="1"/>
              <c:extLst>
                <c:ext xmlns:c15="http://schemas.microsoft.com/office/drawing/2012/chart" uri="{CE6537A1-D6FC-4f65-9D91-7224C49458BB}"/>
                <c:ext xmlns:c16="http://schemas.microsoft.com/office/drawing/2014/chart" uri="{C3380CC4-5D6E-409C-BE32-E72D297353CC}">
                  <c16:uniqueId val="{0000002A-2454-44D5-948F-00883CB51628}"/>
                </c:ext>
              </c:extLst>
            </c:dLbl>
            <c:dLbl>
              <c:idx val="58"/>
              <c:delete val="1"/>
              <c:extLst>
                <c:ext xmlns:c15="http://schemas.microsoft.com/office/drawing/2012/chart" uri="{CE6537A1-D6FC-4f65-9D91-7224C49458BB}"/>
                <c:ext xmlns:c16="http://schemas.microsoft.com/office/drawing/2014/chart" uri="{C3380CC4-5D6E-409C-BE32-E72D297353CC}">
                  <c16:uniqueId val="{00000035-2454-44D5-948F-00883CB51628}"/>
                </c:ext>
              </c:extLst>
            </c:dLbl>
            <c:dLbl>
              <c:idx val="59"/>
              <c:delete val="1"/>
              <c:extLst>
                <c:ext xmlns:c15="http://schemas.microsoft.com/office/drawing/2012/chart" uri="{CE6537A1-D6FC-4f65-9D91-7224C49458BB}"/>
                <c:ext xmlns:c16="http://schemas.microsoft.com/office/drawing/2014/chart" uri="{C3380CC4-5D6E-409C-BE32-E72D297353CC}">
                  <c16:uniqueId val="{00000032-2454-44D5-948F-00883CB51628}"/>
                </c:ext>
              </c:extLst>
            </c:dLbl>
            <c:dLbl>
              <c:idx val="60"/>
              <c:delete val="1"/>
              <c:extLst>
                <c:ext xmlns:c15="http://schemas.microsoft.com/office/drawing/2012/chart" uri="{CE6537A1-D6FC-4f65-9D91-7224C49458BB}"/>
                <c:ext xmlns:c16="http://schemas.microsoft.com/office/drawing/2014/chart" uri="{C3380CC4-5D6E-409C-BE32-E72D297353CC}">
                  <c16:uniqueId val="{0000002D-2454-44D5-948F-00883CB51628}"/>
                </c:ext>
              </c:extLst>
            </c:dLbl>
            <c:dLbl>
              <c:idx val="61"/>
              <c:delete val="1"/>
              <c:extLst>
                <c:ext xmlns:c15="http://schemas.microsoft.com/office/drawing/2012/chart" uri="{CE6537A1-D6FC-4f65-9D91-7224C49458BB}"/>
                <c:ext xmlns:c16="http://schemas.microsoft.com/office/drawing/2014/chart" uri="{C3380CC4-5D6E-409C-BE32-E72D297353CC}">
                  <c16:uniqueId val="{00000033-2454-44D5-948F-00883CB51628}"/>
                </c:ext>
              </c:extLst>
            </c:dLbl>
            <c:dLbl>
              <c:idx val="63"/>
              <c:delete val="1"/>
              <c:extLst>
                <c:ext xmlns:c15="http://schemas.microsoft.com/office/drawing/2012/chart" uri="{CE6537A1-D6FC-4f65-9D91-7224C49458BB}"/>
                <c:ext xmlns:c16="http://schemas.microsoft.com/office/drawing/2014/chart" uri="{C3380CC4-5D6E-409C-BE32-E72D297353CC}">
                  <c16:uniqueId val="{00000031-2454-44D5-948F-00883CB51628}"/>
                </c:ext>
              </c:extLst>
            </c:dLbl>
            <c:dLbl>
              <c:idx val="64"/>
              <c:delete val="1"/>
              <c:extLst>
                <c:ext xmlns:c15="http://schemas.microsoft.com/office/drawing/2012/chart" uri="{CE6537A1-D6FC-4f65-9D91-7224C49458BB}"/>
                <c:ext xmlns:c16="http://schemas.microsoft.com/office/drawing/2014/chart" uri="{C3380CC4-5D6E-409C-BE32-E72D297353CC}">
                  <c16:uniqueId val="{00000034-2454-44D5-948F-00883CB51628}"/>
                </c:ext>
              </c:extLst>
            </c:dLbl>
            <c:dLbl>
              <c:idx val="65"/>
              <c:delete val="1"/>
              <c:extLst>
                <c:ext xmlns:c15="http://schemas.microsoft.com/office/drawing/2012/chart" uri="{CE6537A1-D6FC-4f65-9D91-7224C49458BB}"/>
                <c:ext xmlns:c16="http://schemas.microsoft.com/office/drawing/2014/chart" uri="{C3380CC4-5D6E-409C-BE32-E72D297353CC}">
                  <c16:uniqueId val="{00000030-2454-44D5-948F-00883CB51628}"/>
                </c:ext>
              </c:extLst>
            </c:dLbl>
            <c:dLbl>
              <c:idx val="66"/>
              <c:delete val="1"/>
              <c:extLst>
                <c:ext xmlns:c15="http://schemas.microsoft.com/office/drawing/2012/chart" uri="{CE6537A1-D6FC-4f65-9D91-7224C49458BB}"/>
                <c:ext xmlns:c16="http://schemas.microsoft.com/office/drawing/2014/chart" uri="{C3380CC4-5D6E-409C-BE32-E72D297353CC}">
                  <c16:uniqueId val="{00000002-1B8D-4D90-8173-D902757777F8}"/>
                </c:ext>
              </c:extLst>
            </c:dLbl>
            <c:dLbl>
              <c:idx val="68"/>
              <c:delete val="1"/>
              <c:extLst>
                <c:ext xmlns:c15="http://schemas.microsoft.com/office/drawing/2012/chart" uri="{CE6537A1-D6FC-4f65-9D91-7224C49458BB}"/>
                <c:ext xmlns:c16="http://schemas.microsoft.com/office/drawing/2014/chart" uri="{C3380CC4-5D6E-409C-BE32-E72D297353CC}">
                  <c16:uniqueId val="{00000036-2454-44D5-948F-00883CB51628}"/>
                </c:ext>
              </c:extLst>
            </c:dLbl>
            <c:dLbl>
              <c:idx val="69"/>
              <c:delete val="1"/>
              <c:extLst>
                <c:ext xmlns:c15="http://schemas.microsoft.com/office/drawing/2012/chart" uri="{CE6537A1-D6FC-4f65-9D91-7224C49458BB}"/>
                <c:ext xmlns:c16="http://schemas.microsoft.com/office/drawing/2014/chart" uri="{C3380CC4-5D6E-409C-BE32-E72D297353CC}">
                  <c16:uniqueId val="{00000049-2454-44D5-948F-00883CB51628}"/>
                </c:ext>
              </c:extLst>
            </c:dLbl>
            <c:dLbl>
              <c:idx val="70"/>
              <c:delete val="1"/>
              <c:extLst>
                <c:ext xmlns:c15="http://schemas.microsoft.com/office/drawing/2012/chart" uri="{CE6537A1-D6FC-4f65-9D91-7224C49458BB}"/>
                <c:ext xmlns:c16="http://schemas.microsoft.com/office/drawing/2014/chart" uri="{C3380CC4-5D6E-409C-BE32-E72D297353CC}">
                  <c16:uniqueId val="{0000003B-2454-44D5-948F-00883CB51628}"/>
                </c:ext>
              </c:extLst>
            </c:dLbl>
            <c:dLbl>
              <c:idx val="71"/>
              <c:delete val="1"/>
              <c:extLst>
                <c:ext xmlns:c15="http://schemas.microsoft.com/office/drawing/2012/chart" uri="{CE6537A1-D6FC-4f65-9D91-7224C49458BB}"/>
                <c:ext xmlns:c16="http://schemas.microsoft.com/office/drawing/2014/chart" uri="{C3380CC4-5D6E-409C-BE32-E72D297353CC}">
                  <c16:uniqueId val="{00000037-2454-44D5-948F-00883CB51628}"/>
                </c:ext>
              </c:extLst>
            </c:dLbl>
            <c:dLbl>
              <c:idx val="72"/>
              <c:delete val="1"/>
              <c:extLst>
                <c:ext xmlns:c15="http://schemas.microsoft.com/office/drawing/2012/chart" uri="{CE6537A1-D6FC-4f65-9D91-7224C49458BB}"/>
                <c:ext xmlns:c16="http://schemas.microsoft.com/office/drawing/2014/chart" uri="{C3380CC4-5D6E-409C-BE32-E72D297353CC}">
                  <c16:uniqueId val="{00000003-1B8D-4D90-8173-D902757777F8}"/>
                </c:ext>
              </c:extLst>
            </c:dLbl>
            <c:dLbl>
              <c:idx val="74"/>
              <c:delete val="1"/>
              <c:extLst>
                <c:ext xmlns:c15="http://schemas.microsoft.com/office/drawing/2012/chart" uri="{CE6537A1-D6FC-4f65-9D91-7224C49458BB}"/>
                <c:ext xmlns:c16="http://schemas.microsoft.com/office/drawing/2014/chart" uri="{C3380CC4-5D6E-409C-BE32-E72D297353CC}">
                  <c16:uniqueId val="{00000039-2454-44D5-948F-00883CB51628}"/>
                </c:ext>
              </c:extLst>
            </c:dLbl>
            <c:dLbl>
              <c:idx val="75"/>
              <c:delete val="1"/>
              <c:extLst>
                <c:ext xmlns:c15="http://schemas.microsoft.com/office/drawing/2012/chart" uri="{CE6537A1-D6FC-4f65-9D91-7224C49458BB}"/>
                <c:ext xmlns:c16="http://schemas.microsoft.com/office/drawing/2014/chart" uri="{C3380CC4-5D6E-409C-BE32-E72D297353CC}">
                  <c16:uniqueId val="{0000003C-2454-44D5-948F-00883CB51628}"/>
                </c:ext>
              </c:extLst>
            </c:dLbl>
            <c:dLbl>
              <c:idx val="76"/>
              <c:delete val="1"/>
              <c:extLst>
                <c:ext xmlns:c15="http://schemas.microsoft.com/office/drawing/2012/chart" uri="{CE6537A1-D6FC-4f65-9D91-7224C49458BB}"/>
                <c:ext xmlns:c16="http://schemas.microsoft.com/office/drawing/2014/chart" uri="{C3380CC4-5D6E-409C-BE32-E72D297353CC}">
                  <c16:uniqueId val="{00000004-1B8D-4D90-8173-D902757777F8}"/>
                </c:ext>
              </c:extLst>
            </c:dLbl>
            <c:dLbl>
              <c:idx val="79"/>
              <c:delete val="1"/>
              <c:extLst>
                <c:ext xmlns:c15="http://schemas.microsoft.com/office/drawing/2012/chart" uri="{CE6537A1-D6FC-4f65-9D91-7224C49458BB}"/>
                <c:ext xmlns:c16="http://schemas.microsoft.com/office/drawing/2014/chart" uri="{C3380CC4-5D6E-409C-BE32-E72D297353CC}">
                  <c16:uniqueId val="{0000003F-2454-44D5-948F-00883CB51628}"/>
                </c:ext>
              </c:extLst>
            </c:dLbl>
            <c:dLbl>
              <c:idx val="80"/>
              <c:delete val="1"/>
              <c:extLst>
                <c:ext xmlns:c15="http://schemas.microsoft.com/office/drawing/2012/chart" uri="{CE6537A1-D6FC-4f65-9D91-7224C49458BB}"/>
                <c:ext xmlns:c16="http://schemas.microsoft.com/office/drawing/2014/chart" uri="{C3380CC4-5D6E-409C-BE32-E72D297353CC}">
                  <c16:uniqueId val="{00000005-1B8D-4D90-8173-D902757777F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20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Orders!$N$34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Orders!$N$34</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3C2E-4DD0-96C4-4E23BB774A5B}"/>
            </c:ext>
          </c:extLst>
        </c:ser>
        <c:dLbls>
          <c:showLegendKey val="0"/>
          <c:showVal val="0"/>
          <c:showCatName val="0"/>
          <c:showSerName val="0"/>
          <c:showPercent val="0"/>
          <c:showBubbleSize val="0"/>
        </c:dLbls>
        <c:smooth val="0"/>
        <c:axId val="2059085023"/>
        <c:axId val="2059075423"/>
      </c:lineChart>
      <c:catAx>
        <c:axId val="2059085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solidFill>
                    <a:schemeClr val="tx1"/>
                  </a:solidFill>
                </a:ln>
                <a:solidFill>
                  <a:schemeClr val="tx1"/>
                </a:solidFill>
                <a:latin typeface="+mn-lt"/>
                <a:ea typeface="+mn-ea"/>
                <a:cs typeface="+mn-cs"/>
              </a:defRPr>
            </a:pPr>
            <a:endParaRPr lang="en-US"/>
          </a:p>
        </c:txPr>
        <c:crossAx val="2059075423"/>
        <c:crosses val="autoZero"/>
        <c:auto val="1"/>
        <c:lblAlgn val="ctr"/>
        <c:lblOffset val="100"/>
        <c:noMultiLvlLbl val="0"/>
      </c:catAx>
      <c:valAx>
        <c:axId val="2059075423"/>
        <c:scaling>
          <c:orientation val="minMax"/>
        </c:scaling>
        <c:delete val="1"/>
        <c:axPos val="l"/>
        <c:numFmt formatCode="General" sourceLinked="1"/>
        <c:majorTickMark val="none"/>
        <c:minorTickMark val="none"/>
        <c:tickLblPos val="nextTo"/>
        <c:crossAx val="20590850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3142107757363663"/>
          <c:w val="0.74097222222222225"/>
          <c:h val="0.68578922426363376"/>
        </c:manualLayout>
      </c:layout>
      <c:pie3DChart>
        <c:varyColors val="1"/>
        <c:ser>
          <c:idx val="0"/>
          <c:order val="0"/>
          <c:tx>
            <c:strRef>
              <c:f>'Cu Dashboard'!$C$37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F5-4527-9302-57B383C5A6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F5-4527-9302-57B383C5A6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F5-4527-9302-57B383C5A6B8}"/>
              </c:ext>
            </c:extLst>
          </c:dPt>
          <c:cat>
            <c:strRef>
              <c:f>'Cu Dashboard'!$B$38:$B$40</c:f>
              <c:strCache>
                <c:ptCount val="3"/>
                <c:pt idx="0">
                  <c:v>Complaint</c:v>
                </c:pt>
                <c:pt idx="1">
                  <c:v>Query</c:v>
                </c:pt>
                <c:pt idx="2">
                  <c:v>Request</c:v>
                </c:pt>
              </c:strCache>
            </c:strRef>
          </c:cat>
          <c:val>
            <c:numRef>
              <c:f>'Cu Dashboard'!$C$38:$C$40</c:f>
              <c:numCache>
                <c:formatCode>0</c:formatCode>
                <c:ptCount val="3"/>
                <c:pt idx="0">
                  <c:v>72</c:v>
                </c:pt>
                <c:pt idx="1">
                  <c:v>300</c:v>
                </c:pt>
                <c:pt idx="2">
                  <c:v>422</c:v>
                </c:pt>
              </c:numCache>
            </c:numRef>
          </c:val>
          <c:extLst>
            <c:ext xmlns:c16="http://schemas.microsoft.com/office/drawing/2014/chart" uri="{C3380CC4-5D6E-409C-BE32-E72D297353CC}">
              <c16:uniqueId val="{00000000-E821-4FAF-8BA9-F4B9EB64C9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 Dashboard'!$C$50</c:f>
              <c:strCache>
                <c:ptCount val="1"/>
                <c:pt idx="0">
                  <c:v>Total</c:v>
                </c:pt>
              </c:strCache>
            </c:strRef>
          </c:tx>
          <c:spPr>
            <a:solidFill>
              <a:schemeClr val="accent1"/>
            </a:solidFill>
            <a:ln>
              <a:noFill/>
            </a:ln>
            <a:effectLst/>
          </c:spPr>
          <c:invertIfNegative val="0"/>
          <c:cat>
            <c:strRef>
              <c:f>'Cu Dashboard'!$B$51:$B$53</c:f>
              <c:strCache>
                <c:ptCount val="3"/>
                <c:pt idx="0">
                  <c:v>Complaint</c:v>
                </c:pt>
                <c:pt idx="1">
                  <c:v>Query</c:v>
                </c:pt>
                <c:pt idx="2">
                  <c:v>Request</c:v>
                </c:pt>
              </c:strCache>
            </c:strRef>
          </c:cat>
          <c:val>
            <c:numRef>
              <c:f>'Cu Dashboard'!$C$51:$C$53</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0-2375-4946-96B1-AEDCBDC5393E}"/>
            </c:ext>
          </c:extLst>
        </c:ser>
        <c:dLbls>
          <c:showLegendKey val="0"/>
          <c:showVal val="0"/>
          <c:showCatName val="0"/>
          <c:showSerName val="0"/>
          <c:showPercent val="0"/>
          <c:showBubbleSize val="0"/>
        </c:dLbls>
        <c:gapWidth val="182"/>
        <c:axId val="1329977759"/>
        <c:axId val="1329976319"/>
      </c:barChart>
      <c:catAx>
        <c:axId val="13299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76319"/>
        <c:crosses val="autoZero"/>
        <c:auto val="1"/>
        <c:lblAlgn val="ctr"/>
        <c:lblOffset val="100"/>
        <c:noMultiLvlLbl val="0"/>
      </c:catAx>
      <c:valAx>
        <c:axId val="13299763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97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 Dashboard'!$C$61</c:f>
              <c:strCache>
                <c:ptCount val="1"/>
                <c:pt idx="0">
                  <c:v>Total</c:v>
                </c:pt>
              </c:strCache>
            </c:strRef>
          </c:tx>
          <c:spPr>
            <a:ln w="28575" cap="rnd">
              <a:solidFill>
                <a:schemeClr val="accent1"/>
              </a:solidFill>
              <a:round/>
            </a:ln>
            <a:effectLst/>
          </c:spPr>
          <c:marker>
            <c:symbol val="none"/>
          </c:marker>
          <c:cat>
            <c:strRef>
              <c:f>'Cu Dashboard'!$B$62:$B$145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Dashboard'!$C$62:$C$145</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6-B3CC-413C-97DB-B2E1213AC89E}"/>
            </c:ext>
          </c:extLst>
        </c:ser>
        <c:dLbls>
          <c:showLegendKey val="0"/>
          <c:showVal val="0"/>
          <c:showCatName val="0"/>
          <c:showSerName val="0"/>
          <c:showPercent val="0"/>
          <c:showBubbleSize val="0"/>
        </c:dLbls>
        <c:smooth val="0"/>
        <c:axId val="1327020847"/>
        <c:axId val="1327021807"/>
      </c:lineChart>
      <c:catAx>
        <c:axId val="132702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21807"/>
        <c:crosses val="autoZero"/>
        <c:auto val="1"/>
        <c:lblAlgn val="ctr"/>
        <c:lblOffset val="100"/>
        <c:noMultiLvlLbl val="0"/>
      </c:catAx>
      <c:valAx>
        <c:axId val="132702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2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 Dashboard'!$N$61</c:f>
              <c:strCache>
                <c:ptCount val="1"/>
                <c:pt idx="0">
                  <c:v>Total</c:v>
                </c:pt>
              </c:strCache>
            </c:strRef>
          </c:tx>
          <c:spPr>
            <a:solidFill>
              <a:schemeClr val="accent1"/>
            </a:solidFill>
            <a:ln w="25400">
              <a:noFill/>
            </a:ln>
            <a:effectLst/>
          </c:spPr>
          <c:cat>
            <c:strRef>
              <c:f>'Cu Dashboard'!$M$62:$M$145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 Dashboard'!$N$62:$N$145</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36B1-4881-AAC9-38D96F564E0F}"/>
            </c:ext>
          </c:extLst>
        </c:ser>
        <c:dLbls>
          <c:showLegendKey val="0"/>
          <c:showVal val="0"/>
          <c:showCatName val="0"/>
          <c:showSerName val="0"/>
          <c:showPercent val="0"/>
          <c:showBubbleSize val="0"/>
        </c:dLbls>
        <c:axId val="1557337631"/>
        <c:axId val="1557343391"/>
      </c:areaChart>
      <c:catAx>
        <c:axId val="155733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43391"/>
        <c:crosses val="autoZero"/>
        <c:auto val="1"/>
        <c:lblAlgn val="ctr"/>
        <c:lblOffset val="100"/>
        <c:noMultiLvlLbl val="0"/>
      </c:catAx>
      <c:valAx>
        <c:axId val="1557343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37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Dashboard!PivotTable2</c:name>
    <c:fmtId val="2"/>
  </c:pivotSource>
  <c:chart>
    <c:title>
      <c:tx>
        <c:strRef>
          <c:f>'Cu Dashboard'!$B$23</c:f>
          <c:strCache>
            <c:ptCount val="1"/>
            <c:pt idx="0">
              <c:v>Include Every Agent's No of Interactions with customers</c:v>
            </c:pt>
          </c:strCache>
        </c:strRef>
      </c:tx>
      <c:layout>
        <c:manualLayout>
          <c:xMode val="edge"/>
          <c:yMode val="edge"/>
          <c:x val="0.20941080762125522"/>
          <c:y val="1.5491862990451645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9.1536897489954432E-17"/>
              <c:y val="-8.18092378039942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4.9929793599275667E-3"/>
              <c:y val="-4.719763719461208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2.2884224372488608E-17"/>
              <c:y val="-4.40511280483046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 Dashboard'!$B$23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2-52E1-4FD4-BF30-78C5B645923A}"/>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52E1-4FD4-BF30-78C5B645923A}"/>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0-52E1-4FD4-BF30-78C5B645923A}"/>
              </c:ext>
            </c:extLst>
          </c:dPt>
          <c:dLbls>
            <c:dLbl>
              <c:idx val="0"/>
              <c:layout>
                <c:manualLayout>
                  <c:x val="-2.2884224372488608E-17"/>
                  <c:y val="-4.40511280483046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E1-4FD4-BF30-78C5B645923A}"/>
                </c:ext>
              </c:extLst>
            </c:dLbl>
            <c:dLbl>
              <c:idx val="1"/>
              <c:layout>
                <c:manualLayout>
                  <c:x val="-4.9929793599275667E-3"/>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E1-4FD4-BF30-78C5B645923A}"/>
                </c:ext>
              </c:extLst>
            </c:dLbl>
            <c:dLbl>
              <c:idx val="2"/>
              <c:layout>
                <c:manualLayout>
                  <c:x val="-9.1536897489954432E-17"/>
                  <c:y val="-8.18092378039942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E1-4FD4-BF30-78C5B64592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Dashboard'!$B$23</c:f>
              <c:strCache>
                <c:ptCount val="3"/>
                <c:pt idx="0">
                  <c:v>Adrien Martin</c:v>
                </c:pt>
                <c:pt idx="1">
                  <c:v>Albain Forestier</c:v>
                </c:pt>
                <c:pt idx="2">
                  <c:v>Roch Cousineau</c:v>
                </c:pt>
              </c:strCache>
            </c:strRef>
          </c:cat>
          <c:val>
            <c:numRef>
              <c:f>'Cu Dashboard'!$B$23</c:f>
              <c:numCache>
                <c:formatCode>0</c:formatCode>
                <c:ptCount val="3"/>
                <c:pt idx="0">
                  <c:v>255</c:v>
                </c:pt>
                <c:pt idx="1">
                  <c:v>254</c:v>
                </c:pt>
                <c:pt idx="2">
                  <c:v>285</c:v>
                </c:pt>
              </c:numCache>
            </c:numRef>
          </c:val>
          <c:extLst>
            <c:ext xmlns:c16="http://schemas.microsoft.com/office/drawing/2014/chart" uri="{C3380CC4-5D6E-409C-BE32-E72D297353CC}">
              <c16:uniqueId val="{00000000-777A-47F0-9187-12932D01487D}"/>
            </c:ext>
          </c:extLst>
        </c:ser>
        <c:dLbls>
          <c:showLegendKey val="0"/>
          <c:showVal val="0"/>
          <c:showCatName val="0"/>
          <c:showSerName val="0"/>
          <c:showPercent val="0"/>
          <c:showBubbleSize val="0"/>
        </c:dLbls>
        <c:gapWidth val="150"/>
        <c:shape val="box"/>
        <c:axId val="1558230335"/>
        <c:axId val="1558226975"/>
        <c:axId val="0"/>
      </c:bar3DChart>
      <c:catAx>
        <c:axId val="15582303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58226975"/>
        <c:crosses val="autoZero"/>
        <c:auto val="1"/>
        <c:lblAlgn val="ctr"/>
        <c:lblOffset val="100"/>
        <c:noMultiLvlLbl val="0"/>
      </c:catAx>
      <c:valAx>
        <c:axId val="1558226975"/>
        <c:scaling>
          <c:orientation val="minMax"/>
        </c:scaling>
        <c:delete val="1"/>
        <c:axPos val="l"/>
        <c:numFmt formatCode="0" sourceLinked="1"/>
        <c:majorTickMark val="out"/>
        <c:minorTickMark val="none"/>
        <c:tickLblPos val="nextTo"/>
        <c:crossAx val="15582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Dashboard!PivotTable3</c:name>
    <c:fmtId val="2"/>
  </c:pivotSource>
  <c:chart>
    <c:title>
      <c:tx>
        <c:strRef>
          <c:f>'Cu Dashboard'!$B$34</c:f>
          <c:strCache>
            <c:ptCount val="1"/>
            <c:pt idx="0">
              <c:v>Include Every Contact Types's No of Interactions </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1927861148456333"/>
          <c:y val="0.22789091949801471"/>
          <c:w val="0.74097222222222225"/>
          <c:h val="0.68578922426363376"/>
        </c:manualLayout>
      </c:layout>
      <c:doughnutChart>
        <c:varyColors val="1"/>
        <c:ser>
          <c:idx val="0"/>
          <c:order val="0"/>
          <c:tx>
            <c:strRef>
              <c:f>'Cu Dashboard'!$B$34</c:f>
              <c:strCache>
                <c:ptCount val="1"/>
                <c:pt idx="0">
                  <c:v>Total</c:v>
                </c:pt>
              </c:strCache>
            </c:strRef>
          </c:tx>
          <c:explosion val="1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1E-4751-812C-1F5B896169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1E-4751-812C-1F5B896169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1E-4751-812C-1F5B896169E0}"/>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 Dashboard'!$B$34</c:f>
              <c:strCache>
                <c:ptCount val="3"/>
                <c:pt idx="0">
                  <c:v>Complaint</c:v>
                </c:pt>
                <c:pt idx="1">
                  <c:v>Query</c:v>
                </c:pt>
                <c:pt idx="2">
                  <c:v>Request</c:v>
                </c:pt>
              </c:strCache>
            </c:strRef>
          </c:cat>
          <c:val>
            <c:numRef>
              <c:f>'Cu Dashboard'!$B$34</c:f>
              <c:numCache>
                <c:formatCode>0</c:formatCode>
                <c:ptCount val="3"/>
                <c:pt idx="0">
                  <c:v>72</c:v>
                </c:pt>
                <c:pt idx="1">
                  <c:v>300</c:v>
                </c:pt>
                <c:pt idx="2">
                  <c:v>422</c:v>
                </c:pt>
              </c:numCache>
            </c:numRef>
          </c:val>
          <c:extLst>
            <c:ext xmlns:c16="http://schemas.microsoft.com/office/drawing/2014/chart" uri="{C3380CC4-5D6E-409C-BE32-E72D297353CC}">
              <c16:uniqueId val="{00000006-031E-4751-812C-1F5B896169E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1.xlsx]Cu Dashboard!PivotTable4</c:name>
    <c:fmtId val="2"/>
  </c:pivotSource>
  <c:chart>
    <c:title>
      <c:tx>
        <c:strRef>
          <c:f>'Cu Dashboard'!$B$10</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4.9966053531929434E-2"/>
              <c:y val="2.75862068965517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9.5587232843691097E-2"/>
              <c:y val="2.45210727969347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12817378949494942"/>
              <c:y val="2.75862068965516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'Cu Dashboard'!$B$10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B44D-415C-9188-A9FD3E0B306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B44D-415C-9188-A9FD3E0B306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0-B44D-415C-9188-A9FD3E0B3064}"/>
              </c:ext>
            </c:extLst>
          </c:dPt>
          <c:dLbls>
            <c:dLbl>
              <c:idx val="0"/>
              <c:layout>
                <c:manualLayout>
                  <c:x val="0.12817378949494942"/>
                  <c:y val="2.7586206896551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4D-415C-9188-A9FD3E0B3064}"/>
                </c:ext>
              </c:extLst>
            </c:dLbl>
            <c:dLbl>
              <c:idx val="1"/>
              <c:layout>
                <c:manualLayout>
                  <c:x val="9.5587232843691097E-2"/>
                  <c:y val="2.45210727969347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4D-415C-9188-A9FD3E0B3064}"/>
                </c:ext>
              </c:extLst>
            </c:dLbl>
            <c:dLbl>
              <c:idx val="2"/>
              <c:layout>
                <c:manualLayout>
                  <c:x val="4.9966053531929434E-2"/>
                  <c:y val="2.7586206896551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4D-415C-9188-A9FD3E0B306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 Dashboard'!$B$10</c:f>
              <c:strCache>
                <c:ptCount val="3"/>
                <c:pt idx="0">
                  <c:v>Complaint</c:v>
                </c:pt>
                <c:pt idx="1">
                  <c:v>Query</c:v>
                </c:pt>
                <c:pt idx="2">
                  <c:v>Request</c:v>
                </c:pt>
              </c:strCache>
            </c:strRef>
          </c:cat>
          <c:val>
            <c:numRef>
              <c:f>'Cu Dashboard'!$B$10</c:f>
              <c:numCache>
                <c:formatCode>0</c:formatCode>
                <c:ptCount val="3"/>
                <c:pt idx="0">
                  <c:v>6.625</c:v>
                </c:pt>
                <c:pt idx="1">
                  <c:v>6.9133333333333331</c:v>
                </c:pt>
                <c:pt idx="2">
                  <c:v>7.1824644549763033</c:v>
                </c:pt>
              </c:numCache>
            </c:numRef>
          </c:val>
          <c:extLst>
            <c:ext xmlns:c16="http://schemas.microsoft.com/office/drawing/2014/chart" uri="{C3380CC4-5D6E-409C-BE32-E72D297353CC}">
              <c16:uniqueId val="{00000000-C773-430E-8A8C-91A6E8B48C00}"/>
            </c:ext>
          </c:extLst>
        </c:ser>
        <c:dLbls>
          <c:dLblPos val="outEnd"/>
          <c:showLegendKey val="0"/>
          <c:showVal val="1"/>
          <c:showCatName val="0"/>
          <c:showSerName val="0"/>
          <c:showPercent val="0"/>
          <c:showBubbleSize val="0"/>
        </c:dLbls>
        <c:gapWidth val="182"/>
        <c:axId val="1329977759"/>
        <c:axId val="1329976319"/>
      </c:barChart>
      <c:catAx>
        <c:axId val="13299777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29976319"/>
        <c:crosses val="autoZero"/>
        <c:auto val="1"/>
        <c:lblAlgn val="ctr"/>
        <c:lblOffset val="100"/>
        <c:noMultiLvlLbl val="0"/>
      </c:catAx>
      <c:valAx>
        <c:axId val="1329976319"/>
        <c:scaling>
          <c:orientation val="minMax"/>
        </c:scaling>
        <c:delete val="1"/>
        <c:axPos val="b"/>
        <c:numFmt formatCode="0" sourceLinked="1"/>
        <c:majorTickMark val="out"/>
        <c:minorTickMark val="none"/>
        <c:tickLblPos val="nextTo"/>
        <c:crossAx val="13299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44759106-7E18-4C2C-8F5F-211245177090}" formatIdx="0">
          <cx:tx>
            <cx:txData>
              <cx:f>_xlchart.v2.1</cx:f>
              <cx:v/>
            </cx:txData>
          </cx:tx>
          <cx:dataLabels>
            <cx:visibility seriesName="0" categoryName="0" value="1"/>
          </cx:dataLabels>
          <cx:dataId val="0"/>
        </cx:series>
      </cx:plotAreaRegion>
      <cx:axis id="0">
        <cx:cat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clusteredColumn" uniqueId="{29379CCF-B2CE-45D5-91D1-AA32B3E07B9C}" formatIdx="0">
          <cx:tx>
            <cx:txData>
              <cx:f>_xlchart.v1.3</cx:f>
              <cx:v>Amount in Sales</cx:v>
            </cx:txData>
          </cx:tx>
          <cx:dataLabels>
            <cx:visibility seriesName="0" categoryName="0" value="1"/>
          </cx:dataLabels>
          <cx:dataId val="0"/>
          <cx:layoutPr>
            <cx:binning intervalClosed="r"/>
          </cx:layoutPr>
          <cx:axisId val="1"/>
        </cx:series>
        <cx:series layoutId="paretoLine" ownerIdx="0" uniqueId="{CD332DFD-9878-4FFD-8B5E-9775ED0BE259}" formatIdx="1">
          <cx:axisId val="2"/>
        </cx:series>
        <cx:series layoutId="clusteredColumn" hidden="1" uniqueId="{4EC96980-070F-4C37-B54B-071831EF11C4}" formatIdx="2">
          <cx:tx>
            <cx:txData>
              <cx:f>_xlchart.v1.5</cx:f>
              <cx:v>Round-s</cx:v>
            </cx:txData>
          </cx:tx>
          <cx:dataLabels/>
          <cx:dataId val="1"/>
          <cx:layoutPr>
            <cx:binning intervalClosed="r"/>
          </cx:layoutPr>
          <cx:axisId val="1"/>
        </cx:series>
        <cx:series layoutId="paretoLine" ownerIdx="2" uniqueId="{ED6ADF2D-5067-4FA8-B865-B223A34E1432}" formatIdx="3">
          <cx:axisId val="2"/>
        </cx:series>
      </cx:plotAreaRegion>
      <cx:axis id="0">
        <cx:catScaling gapWidth="0"/>
        <cx:tickLabels/>
      </cx:axis>
      <cx:axis id="1">
        <cx:valScaling/>
        <cx:title/>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chartData>
  <cx:chart>
    <cx:title pos="t" align="ctr" overlay="0">
      <cx:tx>
        <cx:rich>
          <a:bodyPr spcFirstLastPara="1" vertOverflow="ellipsis" horzOverflow="overflow" wrap="square" lIns="0" tIns="0" rIns="0" bIns="0" anchor="ctr" anchorCtr="1"/>
          <a:lstStyle/>
          <a:p>
            <a:pPr algn="ctr" rtl="0">
              <a:defRPr sz="1600">
                <a:ln>
                  <a:solidFill>
                    <a:schemeClr val="tx1"/>
                  </a:solidFill>
                </a:ln>
              </a:defRPr>
            </a:pPr>
            <a:r>
              <a:rPr lang="en-IN" sz="1600" b="0" i="0" u="none" strike="noStrike" baseline="0">
                <a:ln>
                  <a:solidFill>
                    <a:schemeClr val="tx1"/>
                  </a:solidFill>
                </a:ln>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Round off Value for the Sale amount </a:t>
            </a:r>
            <a:r>
              <a:rPr lang="en-IN" sz="1600">
                <a:ln>
                  <a:solidFill>
                    <a:schemeClr val="tx1"/>
                  </a:solidFill>
                </a:ln>
              </a:rPr>
              <a:t> </a:t>
            </a:r>
            <a:endParaRPr lang="en-US" sz="1600" b="0" i="0" u="none" strike="noStrike" baseline="0">
              <a:ln>
                <a:solidFill>
                  <a:schemeClr val="tx1"/>
                </a:solidFill>
              </a:ln>
              <a:solidFill>
                <a:sysClr val="windowText" lastClr="000000">
                  <a:lumMod val="65000"/>
                  <a:lumOff val="35000"/>
                </a:sysClr>
              </a:solidFill>
              <a:latin typeface="Calibri" panose="020F0502020204030204"/>
            </a:endParaRPr>
          </a:p>
        </cx:rich>
      </cx:tx>
    </cx:title>
    <cx:plotArea>
      <cx:plotAreaRegion>
        <cx:series layoutId="clusteredColumn" uniqueId="{29379CCF-B2CE-45D5-91D1-AA32B3E07B9C}" formatIdx="0">
          <cx:tx>
            <cx:txData>
              <cx:f>_xlchart.v1.7</cx:f>
              <cx:v>Amount in Sales</cx:v>
            </cx:txData>
          </cx:tx>
          <cx:dataLabels pos="outEnd">
            <cx:txPr>
              <a:bodyPr vertOverflow="overflow" horzOverflow="overflow" wrap="square" lIns="0" tIns="0" rIns="0" bIns="0"/>
              <a:lstStyle/>
              <a:p>
                <a:pPr algn="ctr" rtl="0">
                  <a:defRPr sz="1600" b="0" i="0">
                    <a:ln>
                      <a:solidFill>
                        <a:schemeClr val="tx1"/>
                      </a:solidFill>
                    </a:ln>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solidFill>
                    <a:schemeClr val="tx1"/>
                  </a:solidFill>
                </a:endParaRPr>
              </a:p>
            </cx:txPr>
            <cx:visibility seriesName="0" categoryName="0" value="1"/>
            <cx:separator>, </cx:separator>
            <cx:dataLabel idx="3">
              <cx:txPr>
                <a:bodyPr vertOverflow="overflow" horzOverflow="overflow" wrap="square" lIns="0" tIns="0" rIns="0" bIns="0"/>
                <a:lstStyle/>
                <a:p>
                  <a:pPr algn="ctr" rtl="0">
                    <a:defRPr>
                      <a:solidFill>
                        <a:schemeClr val="tx1"/>
                      </a:solidFill>
                    </a:defRPr>
                  </a:pPr>
                  <a:r>
                    <a:rPr lang="en-IN" sz="1600">
                      <a:ln>
                        <a:solidFill>
                          <a:schemeClr val="tx2"/>
                        </a:solidFill>
                      </a:ln>
                      <a:solidFill>
                        <a:schemeClr val="tx1"/>
                      </a:solidFill>
                    </a:rPr>
                    <a:t>87</a:t>
                  </a:r>
                </a:p>
              </cx:txPr>
            </cx:dataLabel>
          </cx:dataLabels>
          <cx:dataId val="0"/>
          <cx:layoutPr>
            <cx:binning intervalClosed="r"/>
          </cx:layoutPr>
          <cx:axisId val="1"/>
        </cx:series>
        <cx:series layoutId="paretoLine" ownerIdx="0" uniqueId="{CD332DFD-9878-4FFD-8B5E-9775ED0BE259}" formatIdx="1">
          <cx:axisId val="2"/>
        </cx:series>
        <cx:series layoutId="clusteredColumn" hidden="1" uniqueId="{4EC96980-070F-4C37-B54B-071831EF11C4}" formatIdx="2">
          <cx:tx>
            <cx:txData>
              <cx:f>_xlchart.v1.9</cx:f>
              <cx:v>Round-s</cx:v>
            </cx:txData>
          </cx:tx>
          <cx:dataLabels pos="outEnd">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visibility seriesName="0" categoryName="0" value="0"/>
            <cx:separator>, </cx:separator>
          </cx:dataLabels>
          <cx:dataId val="1"/>
          <cx:layoutPr>
            <cx:binning intervalClosed="r"/>
          </cx:layoutPr>
          <cx:axisId val="1"/>
        </cx:series>
        <cx:series layoutId="paretoLine" ownerIdx="2" uniqueId="{ED6ADF2D-5067-4FA8-B865-B223A34E1432}" formatIdx="3">
          <cx:axisId val="2"/>
        </cx:series>
      </cx:plotAreaRegion>
      <cx:axis id="0">
        <cx:catScaling gapWidth="0"/>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axis id="1">
        <cx:valScaling/>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axis id="2">
        <cx:valScaling max="1" min="0"/>
        <cx:units unit="percentage"/>
        <cx:tickLabels/>
        <cx:txPr>
          <a:bodyPr vertOverflow="overflow" horzOverflow="overflow" wrap="square" lIns="0" tIns="0" rIns="0" bIns="0"/>
          <a:lstStyle/>
          <a:p>
            <a:pPr algn="ctr" rtl="0">
              <a:defRPr sz="1600" b="0" i="0">
                <a:ln>
                  <a:solidFill>
                    <a:schemeClr val="tx1"/>
                  </a:solid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ln>
                <a:solidFill>
                  <a:schemeClr val="tx1"/>
                </a:solidFill>
              </a:ln>
            </a:endParaRPr>
          </a:p>
        </cx:txPr>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5" Type="http://schemas.microsoft.com/office/2014/relationships/chartEx" Target="../charts/chartEx1.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microsoft.com/office/2014/relationships/chartEx" Target="../charts/chartEx3.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9.xml"/><Relationship Id="rId5" Type="http://schemas.openxmlformats.org/officeDocument/2006/relationships/image" Target="../media/image5.png"/><Relationship Id="rId10" Type="http://schemas.openxmlformats.org/officeDocument/2006/relationships/chart" Target="../charts/chart28.xml"/><Relationship Id="rId4" Type="http://schemas.openxmlformats.org/officeDocument/2006/relationships/image" Target="../media/image4.svg"/><Relationship Id="rId9"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3</xdr:col>
      <xdr:colOff>579120</xdr:colOff>
      <xdr:row>6</xdr:row>
      <xdr:rowOff>0</xdr:rowOff>
    </xdr:from>
    <xdr:to>
      <xdr:col>11</xdr:col>
      <xdr:colOff>274320</xdr:colOff>
      <xdr:row>21</xdr:row>
      <xdr:rowOff>0</xdr:rowOff>
    </xdr:to>
    <xdr:graphicFrame macro="">
      <xdr:nvGraphicFramePr>
        <xdr:cNvPr id="2" name="c satisfaction">
          <a:extLst>
            <a:ext uri="{FF2B5EF4-FFF2-40B4-BE49-F238E27FC236}">
              <a16:creationId xmlns:a16="http://schemas.microsoft.com/office/drawing/2014/main" id="{837BBD65-0DCA-71F6-B3AC-E39F0F382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21</xdr:row>
      <xdr:rowOff>68580</xdr:rowOff>
    </xdr:from>
    <xdr:to>
      <xdr:col>11</xdr:col>
      <xdr:colOff>548640</xdr:colOff>
      <xdr:row>36</xdr:row>
      <xdr:rowOff>68580</xdr:rowOff>
    </xdr:to>
    <xdr:graphicFrame macro="">
      <xdr:nvGraphicFramePr>
        <xdr:cNvPr id="3" name="Chart 2">
          <a:extLst>
            <a:ext uri="{FF2B5EF4-FFF2-40B4-BE49-F238E27FC236}">
              <a16:creationId xmlns:a16="http://schemas.microsoft.com/office/drawing/2014/main" id="{BFDF8A91-B638-10A9-FCF9-53C3CEDC3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35</xdr:row>
      <xdr:rowOff>106680</xdr:rowOff>
    </xdr:from>
    <xdr:to>
      <xdr:col>12</xdr:col>
      <xdr:colOff>45720</xdr:colOff>
      <xdr:row>50</xdr:row>
      <xdr:rowOff>106680</xdr:rowOff>
    </xdr:to>
    <xdr:graphicFrame macro="">
      <xdr:nvGraphicFramePr>
        <xdr:cNvPr id="4" name="Chart 3">
          <a:extLst>
            <a:ext uri="{FF2B5EF4-FFF2-40B4-BE49-F238E27FC236}">
              <a16:creationId xmlns:a16="http://schemas.microsoft.com/office/drawing/2014/main" id="{8A15428E-6CFE-A0C4-6F5A-4FC5BAC97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50</xdr:row>
      <xdr:rowOff>83820</xdr:rowOff>
    </xdr:from>
    <xdr:to>
      <xdr:col>11</xdr:col>
      <xdr:colOff>304800</xdr:colOff>
      <xdr:row>65</xdr:row>
      <xdr:rowOff>83820</xdr:rowOff>
    </xdr:to>
    <xdr:graphicFrame macro="">
      <xdr:nvGraphicFramePr>
        <xdr:cNvPr id="5" name="Chart 4">
          <a:extLst>
            <a:ext uri="{FF2B5EF4-FFF2-40B4-BE49-F238E27FC236}">
              <a16:creationId xmlns:a16="http://schemas.microsoft.com/office/drawing/2014/main" id="{0FDC5997-87AA-57C1-92CB-1AE65DAC0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434340</xdr:colOff>
      <xdr:row>66</xdr:row>
      <xdr:rowOff>152400</xdr:rowOff>
    </xdr:from>
    <xdr:to>
      <xdr:col>11</xdr:col>
      <xdr:colOff>129540</xdr:colOff>
      <xdr:row>81</xdr:row>
      <xdr:rowOff>152400</xdr:rowOff>
    </xdr:to>
    <xdr:graphicFrame macro="">
      <xdr:nvGraphicFramePr>
        <xdr:cNvPr id="6" name="Chart 5">
          <a:extLst>
            <a:ext uri="{FF2B5EF4-FFF2-40B4-BE49-F238E27FC236}">
              <a16:creationId xmlns:a16="http://schemas.microsoft.com/office/drawing/2014/main" id="{F7506614-1B41-CDE2-2FF5-E369A47FC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22860</xdr:colOff>
      <xdr:row>123</xdr:row>
      <xdr:rowOff>160020</xdr:rowOff>
    </xdr:from>
    <xdr:to>
      <xdr:col>11</xdr:col>
      <xdr:colOff>327660</xdr:colOff>
      <xdr:row>138</xdr:row>
      <xdr:rowOff>160020</xdr:rowOff>
    </xdr:to>
    <xdr:graphicFrame macro="">
      <xdr:nvGraphicFramePr>
        <xdr:cNvPr id="7" name="Chart 6">
          <a:extLst>
            <a:ext uri="{FF2B5EF4-FFF2-40B4-BE49-F238E27FC236}">
              <a16:creationId xmlns:a16="http://schemas.microsoft.com/office/drawing/2014/main" id="{3200FE69-9041-CED3-17BD-B1275F32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492480</xdr:colOff>
      <xdr:row>9</xdr:row>
      <xdr:rowOff>156480</xdr:rowOff>
    </xdr:from>
    <xdr:to>
      <xdr:col>16</xdr:col>
      <xdr:colOff>381000</xdr:colOff>
      <xdr:row>13</xdr:row>
      <xdr:rowOff>114300</xdr:rowOff>
    </xdr:to>
    <mc:AlternateContent xmlns:mc="http://schemas.openxmlformats.org/markup-compatibility/2006" xmlns:a14="http://schemas.microsoft.com/office/drawing/2010/main">
      <mc:Choice Requires="a14">
        <xdr:graphicFrame macro="">
          <xdr:nvGraphicFramePr>
            <xdr:cNvPr id="8" name="Agent Handled">
              <a:extLst>
                <a:ext uri="{FF2B5EF4-FFF2-40B4-BE49-F238E27FC236}">
                  <a16:creationId xmlns:a16="http://schemas.microsoft.com/office/drawing/2014/main" id="{0B619215-5F82-9ADB-4B7E-17A8C2E53AE6}"/>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8066760" y="1802400"/>
              <a:ext cx="3698520" cy="689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411480</xdr:colOff>
      <xdr:row>60</xdr:row>
      <xdr:rowOff>114300</xdr:rowOff>
    </xdr:from>
    <xdr:to>
      <xdr:col>16</xdr:col>
      <xdr:colOff>53340</xdr:colOff>
      <xdr:row>68</xdr:row>
      <xdr:rowOff>38100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F434B04F-F6EC-AAF5-5E4E-581397DA21FB}"/>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5547360" y="11087100"/>
              <a:ext cx="5890260"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3</xdr:row>
      <xdr:rowOff>137637</xdr:rowOff>
    </xdr:from>
    <xdr:to>
      <xdr:col>38</xdr:col>
      <xdr:colOff>559594</xdr:colOff>
      <xdr:row>58</xdr:row>
      <xdr:rowOff>59531</xdr:rowOff>
    </xdr:to>
    <xdr:sp macro="" textlink="">
      <xdr:nvSpPr>
        <xdr:cNvPr id="2" name="Rectangle 1">
          <a:extLst>
            <a:ext uri="{FF2B5EF4-FFF2-40B4-BE49-F238E27FC236}">
              <a16:creationId xmlns:a16="http://schemas.microsoft.com/office/drawing/2014/main" id="{67FE78DF-B44C-1DFC-1AE1-C269895EBFAA}"/>
            </a:ext>
          </a:extLst>
        </xdr:cNvPr>
        <xdr:cNvSpPr/>
      </xdr:nvSpPr>
      <xdr:spPr>
        <a:xfrm>
          <a:off x="190500" y="673418"/>
          <a:ext cx="22228969" cy="9744551"/>
        </a:xfrm>
        <a:prstGeom prst="rect">
          <a:avLst/>
        </a:prstGeom>
        <a:solidFill>
          <a:schemeClr val="accent1">
            <a:lumMod val="20000"/>
            <a:lumOff val="80000"/>
          </a:schemeClr>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85725</xdr:colOff>
      <xdr:row>20</xdr:row>
      <xdr:rowOff>38100</xdr:rowOff>
    </xdr:from>
    <xdr:to>
      <xdr:col>30</xdr:col>
      <xdr:colOff>315118</xdr:colOff>
      <xdr:row>42</xdr:row>
      <xdr:rowOff>50800</xdr:rowOff>
    </xdr:to>
    <xdr:graphicFrame macro="">
      <xdr:nvGraphicFramePr>
        <xdr:cNvPr id="4" name="Chart 3">
          <a:extLst>
            <a:ext uri="{FF2B5EF4-FFF2-40B4-BE49-F238E27FC236}">
              <a16:creationId xmlns:a16="http://schemas.microsoft.com/office/drawing/2014/main" id="{D6DC99B9-40CA-47DD-B26E-38275C7D0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383381</xdr:colOff>
      <xdr:row>20</xdr:row>
      <xdr:rowOff>50800</xdr:rowOff>
    </xdr:from>
    <xdr:to>
      <xdr:col>38</xdr:col>
      <xdr:colOff>561974</xdr:colOff>
      <xdr:row>42</xdr:row>
      <xdr:rowOff>25400</xdr:rowOff>
    </xdr:to>
    <xdr:graphicFrame macro="">
      <xdr:nvGraphicFramePr>
        <xdr:cNvPr id="5" name="Chart 4">
          <a:extLst>
            <a:ext uri="{FF2B5EF4-FFF2-40B4-BE49-F238E27FC236}">
              <a16:creationId xmlns:a16="http://schemas.microsoft.com/office/drawing/2014/main" id="{AAB252AE-AE75-4D3C-AACE-E10A57B3C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263954</xdr:colOff>
      <xdr:row>20</xdr:row>
      <xdr:rowOff>25400</xdr:rowOff>
    </xdr:from>
    <xdr:to>
      <xdr:col>22</xdr:col>
      <xdr:colOff>37736</xdr:colOff>
      <xdr:row>42</xdr:row>
      <xdr:rowOff>88900</xdr:rowOff>
    </xdr:to>
    <xdr:graphicFrame macro="">
      <xdr:nvGraphicFramePr>
        <xdr:cNvPr id="6" name="Chart 5">
          <a:extLst>
            <a:ext uri="{FF2B5EF4-FFF2-40B4-BE49-F238E27FC236}">
              <a16:creationId xmlns:a16="http://schemas.microsoft.com/office/drawing/2014/main" id="{5B666B1E-1939-4DF3-B656-F9867ED7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214313</xdr:colOff>
      <xdr:row>4</xdr:row>
      <xdr:rowOff>63818</xdr:rowOff>
    </xdr:from>
    <xdr:to>
      <xdr:col>28</xdr:col>
      <xdr:colOff>266701</xdr:colOff>
      <xdr:row>19</xdr:row>
      <xdr:rowOff>128112</xdr:rowOff>
    </xdr:to>
    <xdr:graphicFrame macro="">
      <xdr:nvGraphicFramePr>
        <xdr:cNvPr id="7" name="Chart 6">
          <a:extLst>
            <a:ext uri="{FF2B5EF4-FFF2-40B4-BE49-F238E27FC236}">
              <a16:creationId xmlns:a16="http://schemas.microsoft.com/office/drawing/2014/main" id="{77F9846B-ADD2-4FD2-AF06-C82831D6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284163</xdr:colOff>
      <xdr:row>42</xdr:row>
      <xdr:rowOff>159068</xdr:rowOff>
    </xdr:from>
    <xdr:to>
      <xdr:col>38</xdr:col>
      <xdr:colOff>486569</xdr:colOff>
      <xdr:row>57</xdr:row>
      <xdr:rowOff>114300</xdr:rowOff>
    </xdr:to>
    <xdr:graphicFrame macro="">
      <xdr:nvGraphicFramePr>
        <xdr:cNvPr id="8" name="Chart 7">
          <a:extLst>
            <a:ext uri="{FF2B5EF4-FFF2-40B4-BE49-F238E27FC236}">
              <a16:creationId xmlns:a16="http://schemas.microsoft.com/office/drawing/2014/main" id="{7810193C-9DB8-4776-B71D-768B7498A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177800</xdr:colOff>
      <xdr:row>1</xdr:row>
      <xdr:rowOff>83344</xdr:rowOff>
    </xdr:from>
    <xdr:to>
      <xdr:col>38</xdr:col>
      <xdr:colOff>584200</xdr:colOff>
      <xdr:row>3</xdr:row>
      <xdr:rowOff>130969</xdr:rowOff>
    </xdr:to>
    <xdr:sp macro="" textlink="">
      <xdr:nvSpPr>
        <xdr:cNvPr id="9" name="Rectangle 8">
          <a:extLst>
            <a:ext uri="{FF2B5EF4-FFF2-40B4-BE49-F238E27FC236}">
              <a16:creationId xmlns:a16="http://schemas.microsoft.com/office/drawing/2014/main" id="{BE61D412-5BC3-A8B3-A8B6-2AE29CB8C866}"/>
            </a:ext>
          </a:extLst>
        </xdr:cNvPr>
        <xdr:cNvSpPr/>
      </xdr:nvSpPr>
      <xdr:spPr>
        <a:xfrm>
          <a:off x="177800" y="261144"/>
          <a:ext cx="22352000" cy="695325"/>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                                                                                                                                                                                   </a:t>
          </a:r>
          <a:r>
            <a:rPr lang="en-IN" sz="2800" b="1">
              <a:solidFill>
                <a:sysClr val="windowText" lastClr="000000"/>
              </a:solidFill>
            </a:rPr>
            <a:t>Customer</a:t>
          </a:r>
          <a:r>
            <a:rPr lang="en-IN" sz="2800" b="1" baseline="0">
              <a:solidFill>
                <a:sysClr val="windowText" lastClr="000000"/>
              </a:solidFill>
            </a:rPr>
            <a:t> Service Dashboard</a:t>
          </a:r>
          <a:endParaRPr lang="en-IN" sz="1600" b="1">
            <a:solidFill>
              <a:sysClr val="windowText" lastClr="000000"/>
            </a:solidFill>
          </a:endParaRPr>
        </a:p>
      </xdr:txBody>
    </xdr:sp>
    <xdr:clientData/>
  </xdr:twoCellAnchor>
  <xdr:twoCellAnchor editAs="oneCell">
    <xdr:from>
      <xdr:col>28</xdr:col>
      <xdr:colOff>318293</xdr:colOff>
      <xdr:row>5</xdr:row>
      <xdr:rowOff>35718</xdr:rowOff>
    </xdr:from>
    <xdr:to>
      <xdr:col>38</xdr:col>
      <xdr:colOff>508794</xdr:colOff>
      <xdr:row>10</xdr:row>
      <xdr:rowOff>88899</xdr:rowOff>
    </xdr:to>
    <mc:AlternateContent xmlns:mc="http://schemas.openxmlformats.org/markup-compatibility/2006" xmlns:a14="http://schemas.microsoft.com/office/drawing/2010/main">
      <mc:Choice Requires="a14">
        <xdr:graphicFrame macro="">
          <xdr:nvGraphicFramePr>
            <xdr:cNvPr id="10" name="Agent Handled 1">
              <a:extLst>
                <a:ext uri="{FF2B5EF4-FFF2-40B4-BE49-F238E27FC236}">
                  <a16:creationId xmlns:a16="http://schemas.microsoft.com/office/drawing/2014/main" id="{F0A78D2C-C61B-48CA-9F89-E1EF2164C412}"/>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mlns="">
        <xdr:sp macro="" textlink="">
          <xdr:nvSpPr>
            <xdr:cNvPr id="0" name=""/>
            <xdr:cNvSpPr>
              <a:spLocks noTextEdit="1"/>
            </xdr:cNvSpPr>
          </xdr:nvSpPr>
          <xdr:spPr>
            <a:xfrm>
              <a:off x="16167893" y="1216818"/>
              <a:ext cx="6286501" cy="942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367506</xdr:colOff>
      <xdr:row>11</xdr:row>
      <xdr:rowOff>0</xdr:rowOff>
    </xdr:from>
    <xdr:to>
      <xdr:col>38</xdr:col>
      <xdr:colOff>489337</xdr:colOff>
      <xdr:row>17</xdr:row>
      <xdr:rowOff>88599</xdr:rowOff>
    </xdr:to>
    <mc:AlternateContent xmlns:mc="http://schemas.openxmlformats.org/markup-compatibility/2006" xmlns:tsle="http://schemas.microsoft.com/office/drawing/2012/timeslicer">
      <mc:Choice Requires="tsle">
        <xdr:graphicFrame macro="">
          <xdr:nvGraphicFramePr>
            <xdr:cNvPr id="12" name="Contact Date 1">
              <a:extLst>
                <a:ext uri="{FF2B5EF4-FFF2-40B4-BE49-F238E27FC236}">
                  <a16:creationId xmlns:a16="http://schemas.microsoft.com/office/drawing/2014/main" id="{CB98D71C-AD75-46CF-A007-DAAAB606DF5A}"/>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7363981" y="2273085"/>
              <a:ext cx="619200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229675</xdr:colOff>
      <xdr:row>20</xdr:row>
      <xdr:rowOff>0</xdr:rowOff>
    </xdr:from>
    <xdr:to>
      <xdr:col>12</xdr:col>
      <xdr:colOff>255075</xdr:colOff>
      <xdr:row>42</xdr:row>
      <xdr:rowOff>50800</xdr:rowOff>
    </xdr:to>
    <xdr:graphicFrame macro="">
      <xdr:nvGraphicFramePr>
        <xdr:cNvPr id="13" name="c satisfaction">
          <a:extLst>
            <a:ext uri="{FF2B5EF4-FFF2-40B4-BE49-F238E27FC236}">
              <a16:creationId xmlns:a16="http://schemas.microsoft.com/office/drawing/2014/main" id="{E06EDDEC-E506-475A-99EF-CA8533085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503695</xdr:colOff>
      <xdr:row>1</xdr:row>
      <xdr:rowOff>154983</xdr:rowOff>
    </xdr:from>
    <xdr:to>
      <xdr:col>37</xdr:col>
      <xdr:colOff>555356</xdr:colOff>
      <xdr:row>3</xdr:row>
      <xdr:rowOff>38746</xdr:rowOff>
    </xdr:to>
    <xdr:sp macro="" textlink="">
      <xdr:nvSpPr>
        <xdr:cNvPr id="3" name="Rectangle 2">
          <a:extLst>
            <a:ext uri="{FF2B5EF4-FFF2-40B4-BE49-F238E27FC236}">
              <a16:creationId xmlns:a16="http://schemas.microsoft.com/office/drawing/2014/main" id="{7F63839C-2D74-F8B5-C619-6522BE2CEB03}"/>
            </a:ext>
          </a:extLst>
        </xdr:cNvPr>
        <xdr:cNvSpPr/>
      </xdr:nvSpPr>
      <xdr:spPr>
        <a:xfrm>
          <a:off x="19928237" y="335797"/>
          <a:ext cx="3086746" cy="529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a:solidFill>
                <a:schemeClr val="tx1"/>
              </a:solidFill>
              <a:effectLst/>
              <a:latin typeface="+mn-lt"/>
              <a:ea typeface="+mn-ea"/>
              <a:cs typeface="+mn-cs"/>
            </a:rPr>
            <a:t>Sathwik</a:t>
          </a:r>
          <a:r>
            <a:rPr lang="en-IN" sz="2000" b="1" baseline="0">
              <a:solidFill>
                <a:schemeClr val="tx1"/>
              </a:solidFill>
              <a:effectLst/>
              <a:latin typeface="+mn-lt"/>
              <a:ea typeface="+mn-ea"/>
              <a:cs typeface="+mn-cs"/>
            </a:rPr>
            <a:t>  Bhat</a:t>
          </a:r>
          <a:endParaRPr lang="en-IN" sz="2000">
            <a:solidFill>
              <a:schemeClr val="tx1"/>
            </a:solidFill>
            <a:effectLst/>
          </a:endParaRPr>
        </a:p>
        <a:p>
          <a:pPr algn="l"/>
          <a:endParaRPr lang="en-IN" sz="20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69</xdr:col>
      <xdr:colOff>155864</xdr:colOff>
      <xdr:row>435</xdr:row>
      <xdr:rowOff>152401</xdr:rowOff>
    </xdr:from>
    <xdr:to>
      <xdr:col>76</xdr:col>
      <xdr:colOff>460664</xdr:colOff>
      <xdr:row>451</xdr:row>
      <xdr:rowOff>13855</xdr:rowOff>
    </xdr:to>
    <xdr:graphicFrame macro="">
      <xdr:nvGraphicFramePr>
        <xdr:cNvPr id="2" name="Chart 1">
          <a:extLst>
            <a:ext uri="{FF2B5EF4-FFF2-40B4-BE49-F238E27FC236}">
              <a16:creationId xmlns:a16="http://schemas.microsoft.com/office/drawing/2014/main" id="{732E8470-E769-7E14-836F-E2232E994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235911</xdr:colOff>
      <xdr:row>21</xdr:row>
      <xdr:rowOff>77739</xdr:rowOff>
    </xdr:from>
    <xdr:to>
      <xdr:col>24</xdr:col>
      <xdr:colOff>130848</xdr:colOff>
      <xdr:row>36</xdr:row>
      <xdr:rowOff>119302</xdr:rowOff>
    </xdr:to>
    <xdr:graphicFrame macro="">
      <xdr:nvGraphicFramePr>
        <xdr:cNvPr id="3" name="Chart 2">
          <a:extLst>
            <a:ext uri="{FF2B5EF4-FFF2-40B4-BE49-F238E27FC236}">
              <a16:creationId xmlns:a16="http://schemas.microsoft.com/office/drawing/2014/main" id="{57C2F75C-40E2-6330-F3B7-9BA756154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1194953</xdr:colOff>
      <xdr:row>109</xdr:row>
      <xdr:rowOff>13855</xdr:rowOff>
    </xdr:from>
    <xdr:to>
      <xdr:col>21</xdr:col>
      <xdr:colOff>588817</xdr:colOff>
      <xdr:row>124</xdr:row>
      <xdr:rowOff>55419</xdr:rowOff>
    </xdr:to>
    <xdr:graphicFrame macro="">
      <xdr:nvGraphicFramePr>
        <xdr:cNvPr id="4" name="Chart 3">
          <a:extLst>
            <a:ext uri="{FF2B5EF4-FFF2-40B4-BE49-F238E27FC236}">
              <a16:creationId xmlns:a16="http://schemas.microsoft.com/office/drawing/2014/main" id="{0507D936-8891-243A-E8B7-246BE546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568037</xdr:colOff>
      <xdr:row>20</xdr:row>
      <xdr:rowOff>20782</xdr:rowOff>
    </xdr:from>
    <xdr:to>
      <xdr:col>37</xdr:col>
      <xdr:colOff>138547</xdr:colOff>
      <xdr:row>38</xdr:row>
      <xdr:rowOff>20782</xdr:rowOff>
    </xdr:to>
    <xdr:graphicFrame macro="">
      <xdr:nvGraphicFramePr>
        <xdr:cNvPr id="6" name="Chart 5">
          <a:extLst>
            <a:ext uri="{FF2B5EF4-FFF2-40B4-BE49-F238E27FC236}">
              <a16:creationId xmlns:a16="http://schemas.microsoft.com/office/drawing/2014/main" id="{8575E63A-EA01-400D-B3C3-148EA7C6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135082</xdr:colOff>
      <xdr:row>55</xdr:row>
      <xdr:rowOff>62346</xdr:rowOff>
    </xdr:from>
    <xdr:to>
      <xdr:col>49</xdr:col>
      <xdr:colOff>204355</xdr:colOff>
      <xdr:row>74</xdr:row>
      <xdr:rowOff>103910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73B7B5A8-C39C-4819-C69D-E740187B23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9266342" y="10120746"/>
              <a:ext cx="4572693" cy="35162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69</xdr:col>
      <xdr:colOff>100445</xdr:colOff>
      <xdr:row>99</xdr:row>
      <xdr:rowOff>103909</xdr:rowOff>
    </xdr:from>
    <xdr:to>
      <xdr:col>76</xdr:col>
      <xdr:colOff>405245</xdr:colOff>
      <xdr:row>114</xdr:row>
      <xdr:rowOff>145473</xdr:rowOff>
    </xdr:to>
    <xdr:graphicFrame macro="">
      <xdr:nvGraphicFramePr>
        <xdr:cNvPr id="5" name="Chart 4">
          <a:extLst>
            <a:ext uri="{FF2B5EF4-FFF2-40B4-BE49-F238E27FC236}">
              <a16:creationId xmlns:a16="http://schemas.microsoft.com/office/drawing/2014/main" id="{C9F16423-ACA5-3F0C-A2C4-33D1B8CE7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531091</xdr:colOff>
      <xdr:row>26</xdr:row>
      <xdr:rowOff>40794</xdr:rowOff>
    </xdr:from>
    <xdr:to>
      <xdr:col>49</xdr:col>
      <xdr:colOff>0</xdr:colOff>
      <xdr:row>97</xdr:row>
      <xdr:rowOff>13085</xdr:rowOff>
    </xdr:to>
    <xdr:graphicFrame macro="">
      <xdr:nvGraphicFramePr>
        <xdr:cNvPr id="8" name="Chart 7">
          <a:extLst>
            <a:ext uri="{FF2B5EF4-FFF2-40B4-BE49-F238E27FC236}">
              <a16:creationId xmlns:a16="http://schemas.microsoft.com/office/drawing/2014/main" id="{D0807C5B-B800-B166-0FE5-524C5BF8F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554182</xdr:colOff>
      <xdr:row>2</xdr:row>
      <xdr:rowOff>48490</xdr:rowOff>
    </xdr:from>
    <xdr:to>
      <xdr:col>19</xdr:col>
      <xdr:colOff>261697</xdr:colOff>
      <xdr:row>17</xdr:row>
      <xdr:rowOff>20781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A8D4F79-4DFC-FC2D-C491-CD9FC1A0C9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178242" y="414250"/>
              <a:ext cx="4584315" cy="27154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7</xdr:col>
      <xdr:colOff>477212</xdr:colOff>
      <xdr:row>5</xdr:row>
      <xdr:rowOff>102139</xdr:rowOff>
    </xdr:from>
    <xdr:to>
      <xdr:col>11</xdr:col>
      <xdr:colOff>25862</xdr:colOff>
      <xdr:row>9</xdr:row>
      <xdr:rowOff>46182</xdr:rowOff>
    </xdr:to>
    <mc:AlternateContent xmlns:mc="http://schemas.openxmlformats.org/markup-compatibility/2006" xmlns:sle15="http://schemas.microsoft.com/office/drawing/2012/slicer">
      <mc:Choice Requires="sle15">
        <xdr:graphicFrame macro="">
          <xdr:nvGraphicFramePr>
            <xdr:cNvPr id="9" name="Region">
              <a:extLst>
                <a:ext uri="{FF2B5EF4-FFF2-40B4-BE49-F238E27FC236}">
                  <a16:creationId xmlns:a16="http://schemas.microsoft.com/office/drawing/2014/main" id="{FF0133BB-1ED8-495F-3C43-AE0F76CD8C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19212" y="1025775"/>
              <a:ext cx="3327862" cy="68295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277151</xdr:colOff>
      <xdr:row>8</xdr:row>
      <xdr:rowOff>38485</xdr:rowOff>
    </xdr:from>
    <xdr:to>
      <xdr:col>15</xdr:col>
      <xdr:colOff>392545</xdr:colOff>
      <xdr:row>14</xdr:row>
      <xdr:rowOff>103601</xdr:rowOff>
    </xdr:to>
    <mc:AlternateContent xmlns:mc="http://schemas.openxmlformats.org/markup-compatibility/2006" xmlns:tsle="http://schemas.microsoft.com/office/drawing/2012/timeslicer">
      <mc:Choice Requires="tsle">
        <xdr:graphicFrame macro="">
          <xdr:nvGraphicFramePr>
            <xdr:cNvPr id="10" name="Sale Date">
              <a:extLst>
                <a:ext uri="{FF2B5EF4-FFF2-40B4-BE49-F238E27FC236}">
                  <a16:creationId xmlns:a16="http://schemas.microsoft.com/office/drawing/2014/main" id="{ADA2AF5F-43B2-4A24-BE03-81BA271BE71B}"/>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6727212" y="1516303"/>
              <a:ext cx="5718788"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63500</xdr:rowOff>
    </xdr:from>
    <xdr:to>
      <xdr:col>38</xdr:col>
      <xdr:colOff>584200</xdr:colOff>
      <xdr:row>62</xdr:row>
      <xdr:rowOff>12700</xdr:rowOff>
    </xdr:to>
    <xdr:sp macro="" textlink="">
      <xdr:nvSpPr>
        <xdr:cNvPr id="3" name="Rectangle 2">
          <a:extLst>
            <a:ext uri="{FF2B5EF4-FFF2-40B4-BE49-F238E27FC236}">
              <a16:creationId xmlns:a16="http://schemas.microsoft.com/office/drawing/2014/main" id="{8195A8FD-FD0F-ECDB-74D8-96C35342CA66}"/>
            </a:ext>
          </a:extLst>
        </xdr:cNvPr>
        <xdr:cNvSpPr/>
      </xdr:nvSpPr>
      <xdr:spPr>
        <a:xfrm>
          <a:off x="50800" y="63500"/>
          <a:ext cx="23698200" cy="109728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444500</xdr:colOff>
      <xdr:row>0</xdr:row>
      <xdr:rowOff>101600</xdr:rowOff>
    </xdr:from>
    <xdr:to>
      <xdr:col>25</xdr:col>
      <xdr:colOff>152400</xdr:colOff>
      <xdr:row>4</xdr:row>
      <xdr:rowOff>38100</xdr:rowOff>
    </xdr:to>
    <xdr:sp macro="" textlink="">
      <xdr:nvSpPr>
        <xdr:cNvPr id="4" name="Rectangle 3">
          <a:extLst>
            <a:ext uri="{FF2B5EF4-FFF2-40B4-BE49-F238E27FC236}">
              <a16:creationId xmlns:a16="http://schemas.microsoft.com/office/drawing/2014/main" id="{F300E1E4-67D6-9DAE-4AF5-DB461AA12B5B}"/>
            </a:ext>
          </a:extLst>
        </xdr:cNvPr>
        <xdr:cNvSpPr/>
      </xdr:nvSpPr>
      <xdr:spPr>
        <a:xfrm>
          <a:off x="7759700" y="101600"/>
          <a:ext cx="7632700" cy="647700"/>
        </a:xfrm>
        <a:prstGeom prst="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                       </a:t>
          </a:r>
          <a:r>
            <a:rPr lang="en-IN" sz="3200">
              <a:solidFill>
                <a:sysClr val="windowText" lastClr="000000"/>
              </a:solidFill>
            </a:rPr>
            <a:t>Finance Dashboard</a:t>
          </a:r>
        </a:p>
      </xdr:txBody>
    </xdr:sp>
    <xdr:clientData/>
  </xdr:twoCellAnchor>
  <xdr:twoCellAnchor>
    <xdr:from>
      <xdr:col>0</xdr:col>
      <xdr:colOff>101600</xdr:colOff>
      <xdr:row>23</xdr:row>
      <xdr:rowOff>0</xdr:rowOff>
    </xdr:from>
    <xdr:to>
      <xdr:col>27</xdr:col>
      <xdr:colOff>533400</xdr:colOff>
      <xdr:row>45</xdr:row>
      <xdr:rowOff>101600</xdr:rowOff>
    </xdr:to>
    <xdr:graphicFrame macro="">
      <xdr:nvGraphicFramePr>
        <xdr:cNvPr id="5" name="Chart 4">
          <a:extLst>
            <a:ext uri="{FF2B5EF4-FFF2-40B4-BE49-F238E27FC236}">
              <a16:creationId xmlns:a16="http://schemas.microsoft.com/office/drawing/2014/main" id="{9DF7540D-0F2C-4D84-B279-FEF466860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4</xdr:row>
      <xdr:rowOff>76200</xdr:rowOff>
    </xdr:from>
    <xdr:to>
      <xdr:col>17</xdr:col>
      <xdr:colOff>469900</xdr:colOff>
      <xdr:row>22</xdr:row>
      <xdr:rowOff>63500</xdr:rowOff>
    </xdr:to>
    <xdr:graphicFrame macro="">
      <xdr:nvGraphicFramePr>
        <xdr:cNvPr id="7" name="Chart 6">
          <a:extLst>
            <a:ext uri="{FF2B5EF4-FFF2-40B4-BE49-F238E27FC236}">
              <a16:creationId xmlns:a16="http://schemas.microsoft.com/office/drawing/2014/main" id="{56A4A6BE-596E-43F8-8720-1351DBEBF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38100</xdr:colOff>
      <xdr:row>4</xdr:row>
      <xdr:rowOff>34637</xdr:rowOff>
    </xdr:from>
    <xdr:to>
      <xdr:col>38</xdr:col>
      <xdr:colOff>459510</xdr:colOff>
      <xdr:row>22</xdr:row>
      <xdr:rowOff>74237</xdr:rowOff>
    </xdr:to>
    <xdr:graphicFrame macro="">
      <xdr:nvGraphicFramePr>
        <xdr:cNvPr id="8" name="Chart 7">
          <a:extLst>
            <a:ext uri="{FF2B5EF4-FFF2-40B4-BE49-F238E27FC236}">
              <a16:creationId xmlns:a16="http://schemas.microsoft.com/office/drawing/2014/main" id="{3AC174FB-5986-401D-9DA9-10D19C65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46</xdr:row>
      <xdr:rowOff>38100</xdr:rowOff>
    </xdr:from>
    <xdr:to>
      <xdr:col>30</xdr:col>
      <xdr:colOff>0</xdr:colOff>
      <xdr:row>61</xdr:row>
      <xdr:rowOff>114300</xdr:rowOff>
    </xdr:to>
    <xdr:graphicFrame macro="">
      <xdr:nvGraphicFramePr>
        <xdr:cNvPr id="9" name="Chart 8">
          <a:extLst>
            <a:ext uri="{FF2B5EF4-FFF2-40B4-BE49-F238E27FC236}">
              <a16:creationId xmlns:a16="http://schemas.microsoft.com/office/drawing/2014/main" id="{B458432E-2C83-4A88-80CF-BEEE80CA9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50800</xdr:colOff>
      <xdr:row>23</xdr:row>
      <xdr:rowOff>0</xdr:rowOff>
    </xdr:from>
    <xdr:to>
      <xdr:col>38</xdr:col>
      <xdr:colOff>457200</xdr:colOff>
      <xdr:row>45</xdr:row>
      <xdr:rowOff>84400</xdr:rowOff>
    </xdr:to>
    <xdr:graphicFrame macro="">
      <xdr:nvGraphicFramePr>
        <xdr:cNvPr id="10" name="Chart 9">
          <a:extLst>
            <a:ext uri="{FF2B5EF4-FFF2-40B4-BE49-F238E27FC236}">
              <a16:creationId xmlns:a16="http://schemas.microsoft.com/office/drawing/2014/main" id="{735D50EE-690D-4A71-A5A5-589A1A093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558800</xdr:colOff>
      <xdr:row>4</xdr:row>
      <xdr:rowOff>63500</xdr:rowOff>
    </xdr:from>
    <xdr:to>
      <xdr:col>27</xdr:col>
      <xdr:colOff>546100</xdr:colOff>
      <xdr:row>22</xdr:row>
      <xdr:rowOff>88900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EC3B507-D57C-4309-BD85-B982BA2D6F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922000" y="795020"/>
              <a:ext cx="6083300" cy="3317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30</xdr:col>
      <xdr:colOff>0</xdr:colOff>
      <xdr:row>53</xdr:row>
      <xdr:rowOff>147320</xdr:rowOff>
    </xdr:from>
    <xdr:to>
      <xdr:col>38</xdr:col>
      <xdr:colOff>523200</xdr:colOff>
      <xdr:row>60</xdr:row>
      <xdr:rowOff>76200</xdr:rowOff>
    </xdr:to>
    <mc:AlternateContent xmlns:mc="http://schemas.openxmlformats.org/markup-compatibility/2006" xmlns:tsle="http://schemas.microsoft.com/office/drawing/2012/timeslicer">
      <mc:Choice Requires="tsle">
        <xdr:graphicFrame macro="">
          <xdr:nvGraphicFramePr>
            <xdr:cNvPr id="12" name="Sale Date 1">
              <a:extLst>
                <a:ext uri="{FF2B5EF4-FFF2-40B4-BE49-F238E27FC236}">
                  <a16:creationId xmlns:a16="http://schemas.microsoft.com/office/drawing/2014/main" id="{3DE9AA64-6631-4821-B2CD-4DCFD250E395}"/>
                </a:ext>
              </a:extLst>
            </xdr:cNvPr>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8288000" y="9570720"/>
              <a:ext cx="5400000"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30</xdr:col>
      <xdr:colOff>25400</xdr:colOff>
      <xdr:row>46</xdr:row>
      <xdr:rowOff>101600</xdr:rowOff>
    </xdr:from>
    <xdr:to>
      <xdr:col>38</xdr:col>
      <xdr:colOff>476600</xdr:colOff>
      <xdr:row>53</xdr:row>
      <xdr:rowOff>9000</xdr:rowOff>
    </xdr:to>
    <mc:AlternateContent xmlns:mc="http://schemas.openxmlformats.org/markup-compatibility/2006">
      <mc:Choice xmlns:sle15="http://schemas.microsoft.com/office/drawing/2012/slicer" Requires="sle15">
        <xdr:graphicFrame macro="">
          <xdr:nvGraphicFramePr>
            <xdr:cNvPr id="2" name="Region 1">
              <a:extLst>
                <a:ext uri="{FF2B5EF4-FFF2-40B4-BE49-F238E27FC236}">
                  <a16:creationId xmlns:a16="http://schemas.microsoft.com/office/drawing/2014/main" id="{C3243B52-CABB-4F03-ACE9-810856B1B8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313400" y="8280400"/>
              <a:ext cx="5328000" cy="115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31</xdr:col>
      <xdr:colOff>381000</xdr:colOff>
      <xdr:row>1</xdr:row>
      <xdr:rowOff>12700</xdr:rowOff>
    </xdr:from>
    <xdr:to>
      <xdr:col>37</xdr:col>
      <xdr:colOff>190500</xdr:colOff>
      <xdr:row>3</xdr:row>
      <xdr:rowOff>76200</xdr:rowOff>
    </xdr:to>
    <xdr:sp macro="" textlink="">
      <xdr:nvSpPr>
        <xdr:cNvPr id="6" name="Rectangle 5">
          <a:extLst>
            <a:ext uri="{FF2B5EF4-FFF2-40B4-BE49-F238E27FC236}">
              <a16:creationId xmlns:a16="http://schemas.microsoft.com/office/drawing/2014/main" id="{D6032B7A-C413-0E65-9E04-396F05EA8C5E}"/>
            </a:ext>
          </a:extLst>
        </xdr:cNvPr>
        <xdr:cNvSpPr/>
      </xdr:nvSpPr>
      <xdr:spPr>
        <a:xfrm>
          <a:off x="19278600" y="190500"/>
          <a:ext cx="34671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a:solidFill>
                <a:schemeClr val="lt1"/>
              </a:solidFill>
              <a:effectLst/>
              <a:latin typeface="+mn-lt"/>
              <a:ea typeface="+mn-ea"/>
              <a:cs typeface="+mn-cs"/>
            </a:rPr>
            <a:t>Sathwik</a:t>
          </a:r>
          <a:r>
            <a:rPr lang="en-IN" sz="2400" b="1" baseline="0">
              <a:solidFill>
                <a:schemeClr val="lt1"/>
              </a:solidFill>
              <a:effectLst/>
              <a:latin typeface="+mn-lt"/>
              <a:ea typeface="+mn-ea"/>
              <a:cs typeface="+mn-cs"/>
            </a:rPr>
            <a:t>  Bhat</a:t>
          </a:r>
          <a:endParaRPr lang="en-IN" sz="2400">
            <a:effectLst/>
          </a:endParaRPr>
        </a:p>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59</xdr:col>
      <xdr:colOff>228600</xdr:colOff>
      <xdr:row>41</xdr:row>
      <xdr:rowOff>76200</xdr:rowOff>
    </xdr:from>
    <xdr:to>
      <xdr:col>60</xdr:col>
      <xdr:colOff>1196340</xdr:colOff>
      <xdr:row>54</xdr:row>
      <xdr:rowOff>165735</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DAF67E3A-AE8A-A902-6AD6-6BE2896E5A4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49278540" y="7574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61</xdr:col>
      <xdr:colOff>251460</xdr:colOff>
      <xdr:row>41</xdr:row>
      <xdr:rowOff>68581</xdr:rowOff>
    </xdr:from>
    <xdr:to>
      <xdr:col>64</xdr:col>
      <xdr:colOff>251460</xdr:colOff>
      <xdr:row>46</xdr:row>
      <xdr:rowOff>45721</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A2AD7A4F-4344-D1E5-E462-40FE1852286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1442620" y="7566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144780</xdr:colOff>
      <xdr:row>38</xdr:row>
      <xdr:rowOff>137160</xdr:rowOff>
    </xdr:from>
    <xdr:to>
      <xdr:col>22</xdr:col>
      <xdr:colOff>449580</xdr:colOff>
      <xdr:row>53</xdr:row>
      <xdr:rowOff>137160</xdr:rowOff>
    </xdr:to>
    <xdr:graphicFrame macro="">
      <xdr:nvGraphicFramePr>
        <xdr:cNvPr id="5" name="Chart 4">
          <a:extLst>
            <a:ext uri="{FF2B5EF4-FFF2-40B4-BE49-F238E27FC236}">
              <a16:creationId xmlns:a16="http://schemas.microsoft.com/office/drawing/2014/main" id="{3452D48D-D7C3-3AB3-A6DD-343012366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45720</xdr:colOff>
      <xdr:row>38</xdr:row>
      <xdr:rowOff>144780</xdr:rowOff>
    </xdr:from>
    <xdr:to>
      <xdr:col>33</xdr:col>
      <xdr:colOff>350520</xdr:colOff>
      <xdr:row>53</xdr:row>
      <xdr:rowOff>144780</xdr:rowOff>
    </xdr:to>
    <xdr:graphicFrame macro="">
      <xdr:nvGraphicFramePr>
        <xdr:cNvPr id="6" name="Chart 5">
          <a:extLst>
            <a:ext uri="{FF2B5EF4-FFF2-40B4-BE49-F238E27FC236}">
              <a16:creationId xmlns:a16="http://schemas.microsoft.com/office/drawing/2014/main" id="{93DCD225-4722-7BE4-B148-C048CFE44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335280</xdr:colOff>
      <xdr:row>43</xdr:row>
      <xdr:rowOff>167640</xdr:rowOff>
    </xdr:from>
    <xdr:to>
      <xdr:col>43</xdr:col>
      <xdr:colOff>441960</xdr:colOff>
      <xdr:row>58</xdr:row>
      <xdr:rowOff>167640</xdr:rowOff>
    </xdr:to>
    <xdr:graphicFrame macro="">
      <xdr:nvGraphicFramePr>
        <xdr:cNvPr id="7" name="Chart 6">
          <a:extLst>
            <a:ext uri="{FF2B5EF4-FFF2-40B4-BE49-F238E27FC236}">
              <a16:creationId xmlns:a16="http://schemas.microsoft.com/office/drawing/2014/main" id="{C2DADBB0-4A9C-3A47-03F2-4D97188E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127000</xdr:colOff>
      <xdr:row>62</xdr:row>
      <xdr:rowOff>88900</xdr:rowOff>
    </xdr:to>
    <xdr:sp macro="" textlink="">
      <xdr:nvSpPr>
        <xdr:cNvPr id="2" name="Rectangle 1">
          <a:extLst>
            <a:ext uri="{FF2B5EF4-FFF2-40B4-BE49-F238E27FC236}">
              <a16:creationId xmlns:a16="http://schemas.microsoft.com/office/drawing/2014/main" id="{387189ED-4EB1-14AB-9C2F-C7056D1C33BC}"/>
            </a:ext>
          </a:extLst>
        </xdr:cNvPr>
        <xdr:cNvSpPr/>
      </xdr:nvSpPr>
      <xdr:spPr>
        <a:xfrm>
          <a:off x="0" y="0"/>
          <a:ext cx="23901400" cy="1111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571500</xdr:colOff>
      <xdr:row>0</xdr:row>
      <xdr:rowOff>101600</xdr:rowOff>
    </xdr:from>
    <xdr:to>
      <xdr:col>24</xdr:col>
      <xdr:colOff>482600</xdr:colOff>
      <xdr:row>5</xdr:row>
      <xdr:rowOff>102000</xdr:rowOff>
    </xdr:to>
    <xdr:sp macro="" textlink="">
      <xdr:nvSpPr>
        <xdr:cNvPr id="10" name="Rectangle 9">
          <a:extLst>
            <a:ext uri="{FF2B5EF4-FFF2-40B4-BE49-F238E27FC236}">
              <a16:creationId xmlns:a16="http://schemas.microsoft.com/office/drawing/2014/main" id="{6F8D1E8E-73B5-5153-2475-8FF66369EE53}"/>
            </a:ext>
          </a:extLst>
        </xdr:cNvPr>
        <xdr:cNvSpPr/>
      </xdr:nvSpPr>
      <xdr:spPr>
        <a:xfrm>
          <a:off x="8496300" y="101600"/>
          <a:ext cx="6616700" cy="889400"/>
        </a:xfrm>
        <a:prstGeom prst="rect">
          <a:avLst/>
        </a:prstGeom>
        <a:solidFill>
          <a:schemeClr val="bg2"/>
        </a:solidFill>
        <a:ln>
          <a:noFill/>
        </a:ln>
        <a:effectLst>
          <a:outerShdw blurRad="44450" dist="27940" dir="5400000" algn="ctr">
            <a:srgbClr val="000000">
              <a:alpha val="32000"/>
            </a:srgbClr>
          </a:outerShdw>
          <a:softEdge rad="127000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180000" rtlCol="0" anchor="t">
          <a:sp3d/>
        </a:bodyPr>
        <a:lstStyle/>
        <a:p>
          <a:pPr algn="l"/>
          <a:r>
            <a:rPr lang="en-IN" sz="3200">
              <a:solidFill>
                <a:schemeClr val="tx1"/>
              </a:solidFill>
            </a:rPr>
            <a:t>        Order Fullfillment DashBaord</a:t>
          </a:r>
        </a:p>
      </xdr:txBody>
    </xdr:sp>
    <xdr:clientData/>
  </xdr:twoCellAnchor>
  <xdr:twoCellAnchor>
    <xdr:from>
      <xdr:col>3</xdr:col>
      <xdr:colOff>0</xdr:colOff>
      <xdr:row>12</xdr:row>
      <xdr:rowOff>0</xdr:rowOff>
    </xdr:from>
    <xdr:to>
      <xdr:col>9</xdr:col>
      <xdr:colOff>0</xdr:colOff>
      <xdr:row>19</xdr:row>
      <xdr:rowOff>88900</xdr:rowOff>
    </xdr:to>
    <xdr:sp macro="" textlink="">
      <xdr:nvSpPr>
        <xdr:cNvPr id="13" name="Rectangle: Rounded Corners 12">
          <a:extLst>
            <a:ext uri="{FF2B5EF4-FFF2-40B4-BE49-F238E27FC236}">
              <a16:creationId xmlns:a16="http://schemas.microsoft.com/office/drawing/2014/main" id="{3F9E1B63-633C-2486-DC3E-EE4C23AB2EC0}"/>
            </a:ext>
          </a:extLst>
        </xdr:cNvPr>
        <xdr:cNvSpPr/>
      </xdr:nvSpPr>
      <xdr:spPr>
        <a:xfrm>
          <a:off x="1828800" y="2133600"/>
          <a:ext cx="3657600" cy="1333500"/>
        </a:xfrm>
        <a:prstGeom prst="roundRect">
          <a:avLst/>
        </a:prstGeom>
        <a:ln w="28575">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tIns="216000" rtlCol="0" anchor="t"/>
        <a:lstStyle/>
        <a:p>
          <a:pPr algn="l"/>
          <a:r>
            <a:rPr lang="en-IN" sz="3600"/>
            <a:t>         </a:t>
          </a:r>
          <a:r>
            <a:rPr lang="en-IN" sz="4400"/>
            <a:t>794</a:t>
          </a:r>
          <a:endParaRPr lang="en-IN" sz="3600"/>
        </a:p>
      </xdr:txBody>
    </xdr:sp>
    <xdr:clientData/>
  </xdr:twoCellAnchor>
  <xdr:twoCellAnchor>
    <xdr:from>
      <xdr:col>3</xdr:col>
      <xdr:colOff>381000</xdr:colOff>
      <xdr:row>6</xdr:row>
      <xdr:rowOff>139700</xdr:rowOff>
    </xdr:from>
    <xdr:to>
      <xdr:col>8</xdr:col>
      <xdr:colOff>215900</xdr:colOff>
      <xdr:row>10</xdr:row>
      <xdr:rowOff>76200</xdr:rowOff>
    </xdr:to>
    <xdr:sp macro="" textlink="">
      <xdr:nvSpPr>
        <xdr:cNvPr id="14" name="Flowchart: Terminator 13">
          <a:extLst>
            <a:ext uri="{FF2B5EF4-FFF2-40B4-BE49-F238E27FC236}">
              <a16:creationId xmlns:a16="http://schemas.microsoft.com/office/drawing/2014/main" id="{972EE765-11C9-AD18-EFEB-A77EA1A27264}"/>
            </a:ext>
          </a:extLst>
        </xdr:cNvPr>
        <xdr:cNvSpPr/>
      </xdr:nvSpPr>
      <xdr:spPr>
        <a:xfrm>
          <a:off x="2209800" y="1206500"/>
          <a:ext cx="2882900" cy="647700"/>
        </a:xfrm>
        <a:prstGeom prst="flowChartTermina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tIns="0" rtlCol="0" anchor="t"/>
        <a:lstStyle/>
        <a:p>
          <a:pPr algn="l"/>
          <a:r>
            <a:rPr lang="en-IN" sz="2800"/>
            <a:t>    Total Order</a:t>
          </a:r>
        </a:p>
      </xdr:txBody>
    </xdr:sp>
    <xdr:clientData/>
  </xdr:twoCellAnchor>
  <xdr:twoCellAnchor>
    <xdr:from>
      <xdr:col>12</xdr:col>
      <xdr:colOff>0</xdr:colOff>
      <xdr:row>12</xdr:row>
      <xdr:rowOff>0</xdr:rowOff>
    </xdr:from>
    <xdr:to>
      <xdr:col>18</xdr:col>
      <xdr:colOff>0</xdr:colOff>
      <xdr:row>19</xdr:row>
      <xdr:rowOff>88900</xdr:rowOff>
    </xdr:to>
    <xdr:sp macro="" textlink="">
      <xdr:nvSpPr>
        <xdr:cNvPr id="15" name="Rectangle: Rounded Corners 14">
          <a:extLst>
            <a:ext uri="{FF2B5EF4-FFF2-40B4-BE49-F238E27FC236}">
              <a16:creationId xmlns:a16="http://schemas.microsoft.com/office/drawing/2014/main" id="{FB416F2F-34ED-41A4-BD5A-5F921CAC1936}"/>
            </a:ext>
          </a:extLst>
        </xdr:cNvPr>
        <xdr:cNvSpPr/>
      </xdr:nvSpPr>
      <xdr:spPr>
        <a:xfrm>
          <a:off x="7315200" y="2133600"/>
          <a:ext cx="3657600" cy="1333500"/>
        </a:xfrm>
        <a:prstGeom prst="roundRect">
          <a:avLst/>
        </a:prstGeom>
        <a:ln w="28575">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tIns="288000" rtlCol="0" anchor="t"/>
        <a:lstStyle/>
        <a:p>
          <a:pPr algn="l"/>
          <a:r>
            <a:rPr lang="en-IN" sz="4000" b="0" i="0" u="none" strike="noStrike">
              <a:solidFill>
                <a:schemeClr val="lt1"/>
              </a:solidFill>
              <a:effectLst/>
              <a:latin typeface="+mn-lt"/>
              <a:ea typeface="+mn-ea"/>
              <a:cs typeface="+mn-cs"/>
            </a:rPr>
            <a:t>      235860</a:t>
          </a:r>
          <a:r>
            <a:rPr lang="en-IN"/>
            <a:t> </a:t>
          </a:r>
          <a:endParaRPr lang="en-IN" sz="1100"/>
        </a:p>
      </xdr:txBody>
    </xdr:sp>
    <xdr:clientData/>
  </xdr:twoCellAnchor>
  <xdr:twoCellAnchor>
    <xdr:from>
      <xdr:col>22</xdr:col>
      <xdr:colOff>38100</xdr:colOff>
      <xdr:row>12</xdr:row>
      <xdr:rowOff>0</xdr:rowOff>
    </xdr:from>
    <xdr:to>
      <xdr:col>28</xdr:col>
      <xdr:colOff>38100</xdr:colOff>
      <xdr:row>19</xdr:row>
      <xdr:rowOff>88900</xdr:rowOff>
    </xdr:to>
    <xdr:sp macro="" textlink="">
      <xdr:nvSpPr>
        <xdr:cNvPr id="16" name="Rectangle: Rounded Corners 15">
          <a:extLst>
            <a:ext uri="{FF2B5EF4-FFF2-40B4-BE49-F238E27FC236}">
              <a16:creationId xmlns:a16="http://schemas.microsoft.com/office/drawing/2014/main" id="{923ECA55-00FD-469F-90A5-173FD7D66890}"/>
            </a:ext>
          </a:extLst>
        </xdr:cNvPr>
        <xdr:cNvSpPr/>
      </xdr:nvSpPr>
      <xdr:spPr>
        <a:xfrm>
          <a:off x="13449300" y="2133600"/>
          <a:ext cx="3657600" cy="1333500"/>
        </a:xfrm>
        <a:prstGeom prst="roundRect">
          <a:avLst/>
        </a:prstGeom>
        <a:ln w="28575">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tIns="252000" rtlCol="0" anchor="t"/>
        <a:lstStyle/>
        <a:p>
          <a:pPr algn="l"/>
          <a:r>
            <a:rPr lang="en-IN" sz="4400" b="0" i="0" u="none" strike="noStrike">
              <a:solidFill>
                <a:schemeClr val="lt1"/>
              </a:solidFill>
              <a:effectLst/>
              <a:latin typeface="+mn-lt"/>
              <a:ea typeface="+mn-ea"/>
              <a:cs typeface="+mn-cs"/>
            </a:rPr>
            <a:t>        297</a:t>
          </a:r>
          <a:r>
            <a:rPr lang="en-IN"/>
            <a:t> </a:t>
          </a:r>
          <a:endParaRPr lang="en-IN" sz="1100"/>
        </a:p>
      </xdr:txBody>
    </xdr:sp>
    <xdr:clientData/>
  </xdr:twoCellAnchor>
  <xdr:twoCellAnchor>
    <xdr:from>
      <xdr:col>31</xdr:col>
      <xdr:colOff>0</xdr:colOff>
      <xdr:row>12</xdr:row>
      <xdr:rowOff>0</xdr:rowOff>
    </xdr:from>
    <xdr:to>
      <xdr:col>37</xdr:col>
      <xdr:colOff>0</xdr:colOff>
      <xdr:row>19</xdr:row>
      <xdr:rowOff>88900</xdr:rowOff>
    </xdr:to>
    <xdr:sp macro="" textlink="">
      <xdr:nvSpPr>
        <xdr:cNvPr id="17" name="Rectangle: Rounded Corners 16">
          <a:extLst>
            <a:ext uri="{FF2B5EF4-FFF2-40B4-BE49-F238E27FC236}">
              <a16:creationId xmlns:a16="http://schemas.microsoft.com/office/drawing/2014/main" id="{309C4339-CDE4-477E-BA94-90984D5CFF0F}"/>
            </a:ext>
          </a:extLst>
        </xdr:cNvPr>
        <xdr:cNvSpPr/>
      </xdr:nvSpPr>
      <xdr:spPr>
        <a:xfrm>
          <a:off x="18897600" y="2133600"/>
          <a:ext cx="3657600" cy="1333500"/>
        </a:xfrm>
        <a:prstGeom prst="roundRect">
          <a:avLst/>
        </a:prstGeom>
        <a:ln w="28575">
          <a:solidFill>
            <a:schemeClr val="tx1"/>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tIns="252000" rtlCol="0" anchor="t"/>
        <a:lstStyle/>
        <a:p>
          <a:pPr algn="l"/>
          <a:r>
            <a:rPr lang="en-IN" sz="4400" b="0" i="0" u="none" strike="noStrike">
              <a:solidFill>
                <a:schemeClr val="lt1"/>
              </a:solidFill>
              <a:effectLst/>
              <a:latin typeface="+mn-lt"/>
              <a:ea typeface="+mn-ea"/>
              <a:cs typeface="+mn-cs"/>
            </a:rPr>
            <a:t>        254</a:t>
          </a:r>
          <a:r>
            <a:rPr lang="en-IN"/>
            <a:t> </a:t>
          </a:r>
          <a:endParaRPr lang="en-IN" sz="1100"/>
        </a:p>
      </xdr:txBody>
    </xdr:sp>
    <xdr:clientData/>
  </xdr:twoCellAnchor>
  <xdr:twoCellAnchor>
    <xdr:from>
      <xdr:col>12</xdr:col>
      <xdr:colOff>304800</xdr:colOff>
      <xdr:row>6</xdr:row>
      <xdr:rowOff>63500</xdr:rowOff>
    </xdr:from>
    <xdr:to>
      <xdr:col>17</xdr:col>
      <xdr:colOff>152400</xdr:colOff>
      <xdr:row>10</xdr:row>
      <xdr:rowOff>76200</xdr:rowOff>
    </xdr:to>
    <xdr:sp macro="" textlink="">
      <xdr:nvSpPr>
        <xdr:cNvPr id="18" name="Flowchart: Terminator 17">
          <a:extLst>
            <a:ext uri="{FF2B5EF4-FFF2-40B4-BE49-F238E27FC236}">
              <a16:creationId xmlns:a16="http://schemas.microsoft.com/office/drawing/2014/main" id="{56169C3B-184D-40E1-9577-DA40A9246C58}"/>
            </a:ext>
          </a:extLst>
        </xdr:cNvPr>
        <xdr:cNvSpPr/>
      </xdr:nvSpPr>
      <xdr:spPr>
        <a:xfrm>
          <a:off x="7620000" y="1130300"/>
          <a:ext cx="2895600" cy="723900"/>
        </a:xfrm>
        <a:prstGeom prst="flowChartTermina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800"/>
            <a:t>   Total Revenue</a:t>
          </a:r>
        </a:p>
      </xdr:txBody>
    </xdr:sp>
    <xdr:clientData/>
  </xdr:twoCellAnchor>
  <xdr:twoCellAnchor>
    <xdr:from>
      <xdr:col>22</xdr:col>
      <xdr:colOff>279400</xdr:colOff>
      <xdr:row>6</xdr:row>
      <xdr:rowOff>0</xdr:rowOff>
    </xdr:from>
    <xdr:to>
      <xdr:col>27</xdr:col>
      <xdr:colOff>304800</xdr:colOff>
      <xdr:row>10</xdr:row>
      <xdr:rowOff>114300</xdr:rowOff>
    </xdr:to>
    <xdr:sp macro="" textlink="">
      <xdr:nvSpPr>
        <xdr:cNvPr id="19" name="Flowchart: Terminator 18">
          <a:extLst>
            <a:ext uri="{FF2B5EF4-FFF2-40B4-BE49-F238E27FC236}">
              <a16:creationId xmlns:a16="http://schemas.microsoft.com/office/drawing/2014/main" id="{7991B946-6F3D-4A40-A362-3C6DECDD0920}"/>
            </a:ext>
          </a:extLst>
        </xdr:cNvPr>
        <xdr:cNvSpPr/>
      </xdr:nvSpPr>
      <xdr:spPr>
        <a:xfrm>
          <a:off x="13690600" y="1066800"/>
          <a:ext cx="3073400" cy="825500"/>
        </a:xfrm>
        <a:prstGeom prst="flowChartTermina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800"/>
            <a:t>Average</a:t>
          </a:r>
          <a:r>
            <a:rPr lang="en-IN" sz="2800" baseline="0"/>
            <a:t> Revenue</a:t>
          </a:r>
          <a:endParaRPr lang="en-IN" sz="2800"/>
        </a:p>
      </xdr:txBody>
    </xdr:sp>
    <xdr:clientData/>
  </xdr:twoCellAnchor>
  <xdr:twoCellAnchor>
    <xdr:from>
      <xdr:col>31</xdr:col>
      <xdr:colOff>215900</xdr:colOff>
      <xdr:row>6</xdr:row>
      <xdr:rowOff>50800</xdr:rowOff>
    </xdr:from>
    <xdr:to>
      <xdr:col>36</xdr:col>
      <xdr:colOff>254000</xdr:colOff>
      <xdr:row>10</xdr:row>
      <xdr:rowOff>76200</xdr:rowOff>
    </xdr:to>
    <xdr:sp macro="" textlink="">
      <xdr:nvSpPr>
        <xdr:cNvPr id="20" name="Flowchart: Terminator 19">
          <a:extLst>
            <a:ext uri="{FF2B5EF4-FFF2-40B4-BE49-F238E27FC236}">
              <a16:creationId xmlns:a16="http://schemas.microsoft.com/office/drawing/2014/main" id="{1CB9B372-F1D9-4480-9BCF-B134CCB811E3}"/>
            </a:ext>
          </a:extLst>
        </xdr:cNvPr>
        <xdr:cNvSpPr/>
      </xdr:nvSpPr>
      <xdr:spPr>
        <a:xfrm>
          <a:off x="19113500" y="1117600"/>
          <a:ext cx="3086100" cy="736600"/>
        </a:xfrm>
        <a:prstGeom prst="flowChartTerminator">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800"/>
            <a:t>Average</a:t>
          </a:r>
          <a:r>
            <a:rPr lang="en-IN" sz="2800" baseline="0"/>
            <a:t> Discount  </a:t>
          </a:r>
          <a:endParaRPr lang="en-IN" sz="2800"/>
        </a:p>
      </xdr:txBody>
    </xdr:sp>
    <xdr:clientData/>
  </xdr:twoCellAnchor>
  <xdr:twoCellAnchor editAs="oneCell">
    <xdr:from>
      <xdr:col>6</xdr:col>
      <xdr:colOff>520700</xdr:colOff>
      <xdr:row>13</xdr:row>
      <xdr:rowOff>25400</xdr:rowOff>
    </xdr:from>
    <xdr:to>
      <xdr:col>8</xdr:col>
      <xdr:colOff>215900</xdr:colOff>
      <xdr:row>18</xdr:row>
      <xdr:rowOff>50800</xdr:rowOff>
    </xdr:to>
    <xdr:pic>
      <xdr:nvPicPr>
        <xdr:cNvPr id="9" name="Graphic 8" descr="Shopping cart">
          <a:extLst>
            <a:ext uri="{FF2B5EF4-FFF2-40B4-BE49-F238E27FC236}">
              <a16:creationId xmlns:a16="http://schemas.microsoft.com/office/drawing/2014/main" id="{BF826A42-6361-21DE-EA07-854B3070C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78300" y="2336800"/>
          <a:ext cx="914400" cy="914400"/>
        </a:xfrm>
        <a:prstGeom prst="rect">
          <a:avLst/>
        </a:prstGeom>
      </xdr:spPr>
    </xdr:pic>
    <xdr:clientData/>
  </xdr:twoCellAnchor>
  <xdr:twoCellAnchor editAs="oneCell">
    <xdr:from>
      <xdr:col>16</xdr:col>
      <xdr:colOff>76200</xdr:colOff>
      <xdr:row>13</xdr:row>
      <xdr:rowOff>50800</xdr:rowOff>
    </xdr:from>
    <xdr:to>
      <xdr:col>17</xdr:col>
      <xdr:colOff>381000</xdr:colOff>
      <xdr:row>18</xdr:row>
      <xdr:rowOff>76200</xdr:rowOff>
    </xdr:to>
    <xdr:pic>
      <xdr:nvPicPr>
        <xdr:cNvPr id="26" name="Graphic 25" descr="Coins">
          <a:extLst>
            <a:ext uri="{FF2B5EF4-FFF2-40B4-BE49-F238E27FC236}">
              <a16:creationId xmlns:a16="http://schemas.microsoft.com/office/drawing/2014/main" id="{29C40F20-E0D8-C3AC-DF89-92CF2210D53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829800" y="2362200"/>
          <a:ext cx="914400" cy="914400"/>
        </a:xfrm>
        <a:prstGeom prst="rect">
          <a:avLst/>
        </a:prstGeom>
      </xdr:spPr>
    </xdr:pic>
    <xdr:clientData/>
  </xdr:twoCellAnchor>
  <xdr:twoCellAnchor editAs="oneCell">
    <xdr:from>
      <xdr:col>26</xdr:col>
      <xdr:colOff>25400</xdr:colOff>
      <xdr:row>12</xdr:row>
      <xdr:rowOff>139700</xdr:rowOff>
    </xdr:from>
    <xdr:to>
      <xdr:col>27</xdr:col>
      <xdr:colOff>330200</xdr:colOff>
      <xdr:row>17</xdr:row>
      <xdr:rowOff>165100</xdr:rowOff>
    </xdr:to>
    <xdr:pic>
      <xdr:nvPicPr>
        <xdr:cNvPr id="28" name="Graphic 27" descr="Money">
          <a:extLst>
            <a:ext uri="{FF2B5EF4-FFF2-40B4-BE49-F238E27FC236}">
              <a16:creationId xmlns:a16="http://schemas.microsoft.com/office/drawing/2014/main" id="{740EF5FC-3932-1867-11C3-42C5344892E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875000" y="2273300"/>
          <a:ext cx="914400" cy="914400"/>
        </a:xfrm>
        <a:prstGeom prst="rect">
          <a:avLst/>
        </a:prstGeom>
      </xdr:spPr>
    </xdr:pic>
    <xdr:clientData/>
  </xdr:twoCellAnchor>
  <xdr:twoCellAnchor editAs="oneCell">
    <xdr:from>
      <xdr:col>34</xdr:col>
      <xdr:colOff>520700</xdr:colOff>
      <xdr:row>13</xdr:row>
      <xdr:rowOff>25400</xdr:rowOff>
    </xdr:from>
    <xdr:to>
      <xdr:col>36</xdr:col>
      <xdr:colOff>215900</xdr:colOff>
      <xdr:row>18</xdr:row>
      <xdr:rowOff>50800</xdr:rowOff>
    </xdr:to>
    <xdr:pic>
      <xdr:nvPicPr>
        <xdr:cNvPr id="30" name="Graphic 29" descr="List RTL">
          <a:extLst>
            <a:ext uri="{FF2B5EF4-FFF2-40B4-BE49-F238E27FC236}">
              <a16:creationId xmlns:a16="http://schemas.microsoft.com/office/drawing/2014/main" id="{8E776B6C-762F-8559-D8F6-208B92C5A80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247100" y="2336800"/>
          <a:ext cx="914400" cy="914400"/>
        </a:xfrm>
        <a:prstGeom prst="rect">
          <a:avLst/>
        </a:prstGeom>
      </xdr:spPr>
    </xdr:pic>
    <xdr:clientData/>
  </xdr:twoCellAnchor>
  <xdr:twoCellAnchor>
    <xdr:from>
      <xdr:col>0</xdr:col>
      <xdr:colOff>152400</xdr:colOff>
      <xdr:row>21</xdr:row>
      <xdr:rowOff>165100</xdr:rowOff>
    </xdr:from>
    <xdr:to>
      <xdr:col>12</xdr:col>
      <xdr:colOff>330200</xdr:colOff>
      <xdr:row>48</xdr:row>
      <xdr:rowOff>76200</xdr:rowOff>
    </xdr:to>
    <xdr:sp macro="" textlink="">
      <xdr:nvSpPr>
        <xdr:cNvPr id="35" name="Rectangle 34">
          <a:extLst>
            <a:ext uri="{FF2B5EF4-FFF2-40B4-BE49-F238E27FC236}">
              <a16:creationId xmlns:a16="http://schemas.microsoft.com/office/drawing/2014/main" id="{553FCB17-5E8E-8E40-AAF8-9BFBAE064092}"/>
            </a:ext>
          </a:extLst>
        </xdr:cNvPr>
        <xdr:cNvSpPr/>
      </xdr:nvSpPr>
      <xdr:spPr>
        <a:xfrm>
          <a:off x="152400" y="3898900"/>
          <a:ext cx="7493000" cy="47117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254000</xdr:colOff>
      <xdr:row>22</xdr:row>
      <xdr:rowOff>101600</xdr:rowOff>
    </xdr:from>
    <xdr:to>
      <xdr:col>12</xdr:col>
      <xdr:colOff>215900</xdr:colOff>
      <xdr:row>47</xdr:row>
      <xdr:rowOff>152400</xdr:rowOff>
    </xdr:to>
    <xdr:graphicFrame macro="">
      <xdr:nvGraphicFramePr>
        <xdr:cNvPr id="5" name="Chart 4">
          <a:extLst>
            <a:ext uri="{FF2B5EF4-FFF2-40B4-BE49-F238E27FC236}">
              <a16:creationId xmlns:a16="http://schemas.microsoft.com/office/drawing/2014/main" id="{C20BEDA1-5650-4152-A2C9-0F3BE1EAF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482600</xdr:colOff>
      <xdr:row>22</xdr:row>
      <xdr:rowOff>0</xdr:rowOff>
    </xdr:from>
    <xdr:to>
      <xdr:col>26</xdr:col>
      <xdr:colOff>444500</xdr:colOff>
      <xdr:row>48</xdr:row>
      <xdr:rowOff>88900</xdr:rowOff>
    </xdr:to>
    <xdr:sp macro="" textlink="">
      <xdr:nvSpPr>
        <xdr:cNvPr id="36" name="Rectangle 35">
          <a:extLst>
            <a:ext uri="{FF2B5EF4-FFF2-40B4-BE49-F238E27FC236}">
              <a16:creationId xmlns:a16="http://schemas.microsoft.com/office/drawing/2014/main" id="{A6F32F2B-E101-45D3-B038-26E63A5E8464}"/>
            </a:ext>
          </a:extLst>
        </xdr:cNvPr>
        <xdr:cNvSpPr/>
      </xdr:nvSpPr>
      <xdr:spPr>
        <a:xfrm>
          <a:off x="7797800" y="3911600"/>
          <a:ext cx="8496300" cy="47117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584200</xdr:colOff>
      <xdr:row>22</xdr:row>
      <xdr:rowOff>88900</xdr:rowOff>
    </xdr:from>
    <xdr:to>
      <xdr:col>26</xdr:col>
      <xdr:colOff>355600</xdr:colOff>
      <xdr:row>48</xdr:row>
      <xdr:rowOff>0</xdr:rowOff>
    </xdr:to>
    <xdr:graphicFrame macro="">
      <xdr:nvGraphicFramePr>
        <xdr:cNvPr id="4" name="Chart 3">
          <a:extLst>
            <a:ext uri="{FF2B5EF4-FFF2-40B4-BE49-F238E27FC236}">
              <a16:creationId xmlns:a16="http://schemas.microsoft.com/office/drawing/2014/main" id="{CE80060F-7A70-4807-BD3B-7810F2212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571500</xdr:colOff>
      <xdr:row>22</xdr:row>
      <xdr:rowOff>12700</xdr:rowOff>
    </xdr:from>
    <xdr:to>
      <xdr:col>39</xdr:col>
      <xdr:colOff>38100</xdr:colOff>
      <xdr:row>48</xdr:row>
      <xdr:rowOff>101600</xdr:rowOff>
    </xdr:to>
    <xdr:sp macro="" textlink="">
      <xdr:nvSpPr>
        <xdr:cNvPr id="37" name="Rectangle 36">
          <a:extLst>
            <a:ext uri="{FF2B5EF4-FFF2-40B4-BE49-F238E27FC236}">
              <a16:creationId xmlns:a16="http://schemas.microsoft.com/office/drawing/2014/main" id="{F8DBE3C4-593B-4450-A84D-D1D4FDE0301D}"/>
            </a:ext>
          </a:extLst>
        </xdr:cNvPr>
        <xdr:cNvSpPr/>
      </xdr:nvSpPr>
      <xdr:spPr>
        <a:xfrm>
          <a:off x="16421100" y="3924300"/>
          <a:ext cx="7391400" cy="47117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50800</xdr:colOff>
      <xdr:row>22</xdr:row>
      <xdr:rowOff>88900</xdr:rowOff>
    </xdr:from>
    <xdr:to>
      <xdr:col>38</xdr:col>
      <xdr:colOff>558800</xdr:colOff>
      <xdr:row>48</xdr:row>
      <xdr:rowOff>12700</xdr:rowOff>
    </xdr:to>
    <xdr:graphicFrame macro="">
      <xdr:nvGraphicFramePr>
        <xdr:cNvPr id="3" name="Chart 2">
          <a:extLst>
            <a:ext uri="{FF2B5EF4-FFF2-40B4-BE49-F238E27FC236}">
              <a16:creationId xmlns:a16="http://schemas.microsoft.com/office/drawing/2014/main" id="{89A77E69-F568-4FC2-99A8-541475626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215900</xdr:colOff>
      <xdr:row>49</xdr:row>
      <xdr:rowOff>25400</xdr:rowOff>
    </xdr:from>
    <xdr:to>
      <xdr:col>20</xdr:col>
      <xdr:colOff>482600</xdr:colOff>
      <xdr:row>61</xdr:row>
      <xdr:rowOff>114300</xdr:rowOff>
    </xdr:to>
    <xdr:sp macro="" textlink="">
      <xdr:nvSpPr>
        <xdr:cNvPr id="41" name="Rectangle 40">
          <a:extLst>
            <a:ext uri="{FF2B5EF4-FFF2-40B4-BE49-F238E27FC236}">
              <a16:creationId xmlns:a16="http://schemas.microsoft.com/office/drawing/2014/main" id="{DBC6CDBA-20AD-6FF3-E4B2-EFC76BFC3483}"/>
            </a:ext>
          </a:extLst>
        </xdr:cNvPr>
        <xdr:cNvSpPr/>
      </xdr:nvSpPr>
      <xdr:spPr>
        <a:xfrm>
          <a:off x="1435100" y="8737600"/>
          <a:ext cx="11239500" cy="22225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393696</xdr:colOff>
      <xdr:row>50</xdr:row>
      <xdr:rowOff>1</xdr:rowOff>
    </xdr:from>
    <xdr:to>
      <xdr:col>20</xdr:col>
      <xdr:colOff>317500</xdr:colOff>
      <xdr:row>60</xdr:row>
      <xdr:rowOff>130001</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A6B87003-A917-43AF-9AE2-389618CAEF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612896" y="8890001"/>
              <a:ext cx="10896604" cy="19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342900</xdr:colOff>
      <xdr:row>49</xdr:row>
      <xdr:rowOff>63500</xdr:rowOff>
    </xdr:from>
    <xdr:to>
      <xdr:col>38</xdr:col>
      <xdr:colOff>25400</xdr:colOff>
      <xdr:row>61</xdr:row>
      <xdr:rowOff>152400</xdr:rowOff>
    </xdr:to>
    <xdr:sp macro="" textlink="">
      <xdr:nvSpPr>
        <xdr:cNvPr id="42" name="Rectangle 41">
          <a:extLst>
            <a:ext uri="{FF2B5EF4-FFF2-40B4-BE49-F238E27FC236}">
              <a16:creationId xmlns:a16="http://schemas.microsoft.com/office/drawing/2014/main" id="{E07F5D33-D0BF-4DA2-8D73-CD186C07A9F1}"/>
            </a:ext>
          </a:extLst>
        </xdr:cNvPr>
        <xdr:cNvSpPr/>
      </xdr:nvSpPr>
      <xdr:spPr>
        <a:xfrm>
          <a:off x="13754100" y="8775700"/>
          <a:ext cx="9436100" cy="22225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22</xdr:col>
      <xdr:colOff>546100</xdr:colOff>
      <xdr:row>50</xdr:row>
      <xdr:rowOff>63500</xdr:rowOff>
    </xdr:from>
    <xdr:to>
      <xdr:col>37</xdr:col>
      <xdr:colOff>495300</xdr:colOff>
      <xdr:row>60</xdr:row>
      <xdr:rowOff>139700</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267215B9-C833-414C-9A3D-DDED2994FA9D}"/>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3957300" y="8953500"/>
              <a:ext cx="9093200" cy="1854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355600</xdr:colOff>
      <xdr:row>20</xdr:row>
      <xdr:rowOff>114300</xdr:rowOff>
    </xdr:from>
    <xdr:to>
      <xdr:col>37</xdr:col>
      <xdr:colOff>406400</xdr:colOff>
      <xdr:row>21</xdr:row>
      <xdr:rowOff>12700</xdr:rowOff>
    </xdr:to>
    <xdr:cxnSp macro="">
      <xdr:nvCxnSpPr>
        <xdr:cNvPr id="44" name="Straight Connector 43">
          <a:extLst>
            <a:ext uri="{FF2B5EF4-FFF2-40B4-BE49-F238E27FC236}">
              <a16:creationId xmlns:a16="http://schemas.microsoft.com/office/drawing/2014/main" id="{6D57B913-5E63-CCCE-10A7-FB29D644826F}"/>
            </a:ext>
          </a:extLst>
        </xdr:cNvPr>
        <xdr:cNvCxnSpPr/>
      </xdr:nvCxnSpPr>
      <xdr:spPr>
        <a:xfrm>
          <a:off x="355600" y="3670300"/>
          <a:ext cx="22606000" cy="762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203200</xdr:colOff>
      <xdr:row>7</xdr:row>
      <xdr:rowOff>139700</xdr:rowOff>
    </xdr:from>
    <xdr:to>
      <xdr:col>10</xdr:col>
      <xdr:colOff>203200</xdr:colOff>
      <xdr:row>19</xdr:row>
      <xdr:rowOff>50800</xdr:rowOff>
    </xdr:to>
    <xdr:cxnSp macro="">
      <xdr:nvCxnSpPr>
        <xdr:cNvPr id="51" name="Straight Connector 50">
          <a:extLst>
            <a:ext uri="{FF2B5EF4-FFF2-40B4-BE49-F238E27FC236}">
              <a16:creationId xmlns:a16="http://schemas.microsoft.com/office/drawing/2014/main" id="{49AD00B0-6CA9-397B-B64B-341E0D132BA5}"/>
            </a:ext>
          </a:extLst>
        </xdr:cNvPr>
        <xdr:cNvCxnSpPr/>
      </xdr:nvCxnSpPr>
      <xdr:spPr>
        <a:xfrm>
          <a:off x="6299200" y="1384300"/>
          <a:ext cx="0" cy="2044700"/>
        </a:xfrm>
        <a:prstGeom prst="line">
          <a:avLst/>
        </a:prstGeom>
        <a:ln w="571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0</xdr:col>
      <xdr:colOff>0</xdr:colOff>
      <xdr:row>11</xdr:row>
      <xdr:rowOff>88900</xdr:rowOff>
    </xdr:to>
    <xdr:cxnSp macro="">
      <xdr:nvCxnSpPr>
        <xdr:cNvPr id="53" name="Straight Connector 52">
          <a:extLst>
            <a:ext uri="{FF2B5EF4-FFF2-40B4-BE49-F238E27FC236}">
              <a16:creationId xmlns:a16="http://schemas.microsoft.com/office/drawing/2014/main" id="{DD6FB298-79E7-4696-9696-09349E1316AF}"/>
            </a:ext>
          </a:extLst>
        </xdr:cNvPr>
        <xdr:cNvCxnSpPr/>
      </xdr:nvCxnSpPr>
      <xdr:spPr>
        <a:xfrm>
          <a:off x="0" y="0"/>
          <a:ext cx="0" cy="2044700"/>
        </a:xfrm>
        <a:prstGeom prst="line">
          <a:avLst/>
        </a:prstGeom>
        <a:ln w="571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520700</xdr:colOff>
      <xdr:row>8</xdr:row>
      <xdr:rowOff>0</xdr:rowOff>
    </xdr:from>
    <xdr:to>
      <xdr:col>19</xdr:col>
      <xdr:colOff>520700</xdr:colOff>
      <xdr:row>19</xdr:row>
      <xdr:rowOff>88900</xdr:rowOff>
    </xdr:to>
    <xdr:cxnSp macro="">
      <xdr:nvCxnSpPr>
        <xdr:cNvPr id="54" name="Straight Connector 53">
          <a:extLst>
            <a:ext uri="{FF2B5EF4-FFF2-40B4-BE49-F238E27FC236}">
              <a16:creationId xmlns:a16="http://schemas.microsoft.com/office/drawing/2014/main" id="{0F43AD01-842B-4CB9-995C-C27C32332397}"/>
            </a:ext>
          </a:extLst>
        </xdr:cNvPr>
        <xdr:cNvCxnSpPr/>
      </xdr:nvCxnSpPr>
      <xdr:spPr>
        <a:xfrm>
          <a:off x="12103100" y="1422400"/>
          <a:ext cx="0" cy="2044700"/>
        </a:xfrm>
        <a:prstGeom prst="line">
          <a:avLst/>
        </a:prstGeom>
        <a:ln w="571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279400</xdr:colOff>
      <xdr:row>7</xdr:row>
      <xdr:rowOff>88900</xdr:rowOff>
    </xdr:from>
    <xdr:to>
      <xdr:col>29</xdr:col>
      <xdr:colOff>279400</xdr:colOff>
      <xdr:row>19</xdr:row>
      <xdr:rowOff>0</xdr:rowOff>
    </xdr:to>
    <xdr:cxnSp macro="">
      <xdr:nvCxnSpPr>
        <xdr:cNvPr id="55" name="Straight Connector 54">
          <a:extLst>
            <a:ext uri="{FF2B5EF4-FFF2-40B4-BE49-F238E27FC236}">
              <a16:creationId xmlns:a16="http://schemas.microsoft.com/office/drawing/2014/main" id="{8F91591C-9895-4559-BD9B-F729B13E5873}"/>
            </a:ext>
          </a:extLst>
        </xdr:cNvPr>
        <xdr:cNvCxnSpPr/>
      </xdr:nvCxnSpPr>
      <xdr:spPr>
        <a:xfrm>
          <a:off x="17957800" y="1333500"/>
          <a:ext cx="0" cy="2044700"/>
        </a:xfrm>
        <a:prstGeom prst="line">
          <a:avLst/>
        </a:prstGeom>
        <a:ln w="571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317500</xdr:colOff>
      <xdr:row>1</xdr:row>
      <xdr:rowOff>101600</xdr:rowOff>
    </xdr:from>
    <xdr:to>
      <xdr:col>38</xdr:col>
      <xdr:colOff>254000</xdr:colOff>
      <xdr:row>4</xdr:row>
      <xdr:rowOff>25400</xdr:rowOff>
    </xdr:to>
    <xdr:sp macro="" textlink="">
      <xdr:nvSpPr>
        <xdr:cNvPr id="56" name="Rectangle 55">
          <a:extLst>
            <a:ext uri="{FF2B5EF4-FFF2-40B4-BE49-F238E27FC236}">
              <a16:creationId xmlns:a16="http://schemas.microsoft.com/office/drawing/2014/main" id="{51564FBB-CCBF-5423-7B28-71D70193F499}"/>
            </a:ext>
          </a:extLst>
        </xdr:cNvPr>
        <xdr:cNvSpPr/>
      </xdr:nvSpPr>
      <xdr:spPr>
        <a:xfrm>
          <a:off x="20434300" y="279400"/>
          <a:ext cx="2984500"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Sathwik</a:t>
          </a:r>
          <a:r>
            <a:rPr lang="en-IN" sz="2400" b="1" baseline="0">
              <a:solidFill>
                <a:schemeClr val="tx1"/>
              </a:solidFill>
            </a:rPr>
            <a:t>  Bhat</a:t>
          </a:r>
          <a:endParaRPr lang="en-IN" sz="2400" b="1">
            <a:solidFill>
              <a:schemeClr val="tx1"/>
            </a:solidFill>
          </a:endParaRPr>
        </a:p>
      </xdr:txBody>
    </xdr:sp>
    <xdr:clientData/>
  </xdr:twoCellAnchor>
  <xdr:twoCellAnchor>
    <xdr:from>
      <xdr:col>33</xdr:col>
      <xdr:colOff>393700</xdr:colOff>
      <xdr:row>4</xdr:row>
      <xdr:rowOff>0</xdr:rowOff>
    </xdr:from>
    <xdr:to>
      <xdr:col>38</xdr:col>
      <xdr:colOff>152400</xdr:colOff>
      <xdr:row>4</xdr:row>
      <xdr:rowOff>12700</xdr:rowOff>
    </xdr:to>
    <xdr:cxnSp macro="">
      <xdr:nvCxnSpPr>
        <xdr:cNvPr id="57" name="Straight Connector 56">
          <a:extLst>
            <a:ext uri="{FF2B5EF4-FFF2-40B4-BE49-F238E27FC236}">
              <a16:creationId xmlns:a16="http://schemas.microsoft.com/office/drawing/2014/main" id="{584E7FB4-87F3-45D4-9D66-E5EBF4A39300}"/>
            </a:ext>
          </a:extLst>
        </xdr:cNvPr>
        <xdr:cNvCxnSpPr/>
      </xdr:nvCxnSpPr>
      <xdr:spPr>
        <a:xfrm flipV="1">
          <a:off x="20510500" y="711200"/>
          <a:ext cx="2806700" cy="12700"/>
        </a:xfrm>
        <a:prstGeom prst="line">
          <a:avLst/>
        </a:prstGeom>
        <a:ln w="571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7.411910416668" createdVersion="8" refreshedVersion="8" minRefreshableVersion="3" recordCount="794" xr:uid="{9D5FE8E9-8A76-4792-8E22-A4E21880D0EA}">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78666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8.989711574075" createdVersion="8" refreshedVersion="8" minRefreshableVersion="3" recordCount="794" xr:uid="{7D624ED9-39AE-440A-A295-162D310ED21C}">
  <cacheSource type="worksheet">
    <worksheetSource ref="BH14:BJ808" sheet="Finance"/>
  </cacheSource>
  <cacheFields count="3">
    <cacheField name="Sold Vlaue"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price" numFmtId="0">
      <sharedItems containsString="0" containsBlank="1" containsNumber="1" minValue="311.95999999999998" maxValue="1707.24"/>
    </cacheField>
    <cacheField name="Round" numFmtId="0">
      <sharedItems containsString="0" containsBlank="1" containsNumber="1" containsInteger="1" minValue="312" maxValue="1707" count="524">
        <n v="605"/>
        <n v="472"/>
        <n v="1477"/>
        <n v="763"/>
        <n v="377"/>
        <n v="604"/>
        <n v="1294"/>
        <n v="850"/>
        <n v="532"/>
        <n v="800"/>
        <m/>
        <n v="649"/>
        <n v="778"/>
        <n v="1051"/>
        <n v="1031"/>
        <n v="665"/>
        <n v="816"/>
        <n v="485"/>
        <n v="398"/>
        <n v="957"/>
        <n v="1024"/>
        <n v="656"/>
        <n v="362"/>
        <n v="621"/>
        <n v="463"/>
        <n v="903"/>
        <n v="949"/>
        <n v="477"/>
        <n v="553"/>
        <n v="653"/>
        <n v="1020"/>
        <n v="1088"/>
        <n v="451"/>
        <n v="784"/>
        <n v="841"/>
        <n v="371"/>
        <n v="412"/>
        <n v="498"/>
        <n v="1060"/>
        <n v="587"/>
        <n v="1082"/>
        <n v="373"/>
        <n v="1421"/>
        <n v="444"/>
        <n v="552"/>
        <n v="977"/>
        <n v="440"/>
        <n v="995"/>
        <n v="430"/>
        <n v="474"/>
        <n v="814"/>
        <n v="940"/>
        <n v="869"/>
        <n v="803"/>
        <n v="765"/>
        <n v="901"/>
        <n v="874"/>
        <n v="967"/>
        <n v="458"/>
        <n v="1179"/>
        <n v="947"/>
        <n v="802"/>
        <n v="450"/>
        <n v="576"/>
        <n v="855"/>
        <n v="1064"/>
        <n v="820"/>
        <n v="829"/>
        <n v="938"/>
        <n v="956"/>
        <n v="1182"/>
        <n v="611"/>
        <n v="981"/>
        <n v="406"/>
        <n v="708"/>
        <n v="823"/>
        <n v="487"/>
        <n v="471"/>
        <n v="1529"/>
        <n v="1187"/>
        <n v="1137"/>
        <n v="907"/>
        <n v="775"/>
        <n v="952"/>
        <n v="934"/>
        <n v="1702"/>
        <n v="637"/>
        <n v="1439"/>
        <n v="1218"/>
        <n v="964"/>
        <n v="846"/>
        <n v="1589"/>
        <n v="602"/>
        <n v="317"/>
        <n v="1288"/>
        <n v="1231"/>
        <n v="1418"/>
        <n v="1106"/>
        <n v="1033"/>
        <n v="899"/>
        <n v="842"/>
        <n v="563"/>
        <n v="442"/>
        <n v="476"/>
        <n v="1391"/>
        <n v="1052"/>
        <n v="1594"/>
        <n v="758"/>
        <n v="694"/>
        <n v="661"/>
        <n v="870"/>
        <n v="1359"/>
        <n v="568"/>
        <n v="705"/>
        <n v="328"/>
        <n v="715"/>
        <n v="518"/>
        <n v="1028"/>
        <n v="529"/>
        <n v="1239"/>
        <n v="610"/>
        <n v="807"/>
        <n v="873"/>
        <n v="799"/>
        <n v="1203"/>
        <n v="1576"/>
        <n v="1686"/>
        <n v="1162"/>
        <n v="537"/>
        <n v="434"/>
        <n v="831"/>
        <n v="809"/>
        <n v="1159"/>
        <n v="1246"/>
        <n v="615"/>
        <n v="857"/>
        <n v="1019"/>
        <n v="1346"/>
        <n v="706"/>
        <n v="1482"/>
        <n v="588"/>
        <n v="428"/>
        <n v="1285"/>
        <n v="1062"/>
        <n v="991"/>
        <n v="1072"/>
        <n v="994"/>
        <n v="462"/>
        <n v="1282"/>
        <n v="1035"/>
        <n v="886"/>
        <n v="551"/>
        <n v="1096"/>
        <n v="560"/>
        <n v="860"/>
        <n v="882"/>
        <n v="1429"/>
        <n v="1197"/>
        <n v="541"/>
        <n v="722"/>
        <n v="730"/>
        <n v="760"/>
        <n v="1584"/>
        <n v="942"/>
        <n v="1172"/>
        <n v="599"/>
        <n v="926"/>
        <n v="1275"/>
        <n v="725"/>
        <n v="1065"/>
        <n v="767"/>
        <n v="798"/>
        <n v="787"/>
        <n v="734"/>
        <n v="737"/>
        <n v="678"/>
        <n v="976"/>
        <n v="467"/>
        <n v="1358"/>
        <n v="608"/>
        <n v="520"/>
        <n v="624"/>
        <n v="1111"/>
        <n v="1004"/>
        <n v="1230"/>
        <n v="950"/>
        <n v="752"/>
        <n v="714"/>
        <n v="616"/>
        <n v="574"/>
        <n v="1205"/>
        <n v="1299"/>
        <n v="452"/>
        <n v="736"/>
        <n v="848"/>
        <n v="914"/>
        <n v="1219"/>
        <n v="345"/>
        <n v="682"/>
        <n v="717"/>
        <n v="793"/>
        <n v="415"/>
        <n v="614"/>
        <n v="1059"/>
        <n v="675"/>
        <n v="523"/>
        <n v="1361"/>
        <n v="561"/>
        <n v="733"/>
        <n v="806"/>
        <n v="1089"/>
        <n v="686"/>
        <n v="669"/>
        <n v="1054"/>
        <n v="776"/>
        <n v="786"/>
        <n v="676"/>
        <n v="896"/>
        <n v="565"/>
        <n v="1547"/>
        <n v="358"/>
        <n v="791"/>
        <n v="1417"/>
        <n v="1101"/>
        <n v="385"/>
        <n v="1261"/>
        <n v="928"/>
        <n v="431"/>
        <n v="1241"/>
        <n v="1433"/>
        <n v="1303"/>
        <n v="960"/>
        <n v="688"/>
        <n v="1048"/>
        <n v="707"/>
        <n v="1355"/>
        <n v="591"/>
        <n v="447"/>
        <n v="933"/>
        <n v="728"/>
        <n v="844"/>
        <n v="1318"/>
        <n v="489"/>
        <n v="1103"/>
        <n v="745"/>
        <n v="350"/>
        <n v="429"/>
        <n v="559"/>
        <n v="866"/>
        <n v="997"/>
        <n v="845"/>
        <n v="556"/>
        <n v="897"/>
        <n v="1091"/>
        <n v="598"/>
        <n v="930"/>
        <n v="1123"/>
        <n v="579"/>
        <n v="1232"/>
        <n v="352"/>
        <n v="1200"/>
        <n v="648"/>
        <n v="921"/>
        <n v="623"/>
        <n v="666"/>
        <n v="1321"/>
        <n v="1389"/>
        <n v="677"/>
        <n v="359"/>
        <n v="469"/>
        <n v="1451"/>
        <n v="1002"/>
        <n v="941"/>
        <n v="905"/>
        <n v="1108"/>
        <n v="978"/>
        <n v="394"/>
        <n v="974"/>
        <n v="1013"/>
        <n v="1269"/>
        <n v="980"/>
        <n v="810"/>
        <n v="1194"/>
        <n v="1071"/>
        <n v="674"/>
        <n v="397"/>
        <n v="771"/>
        <n v="312"/>
        <n v="937"/>
        <n v="1366"/>
        <n v="1217"/>
        <n v="620"/>
        <n v="1403"/>
        <n v="808"/>
        <n v="1658"/>
        <n v="1025"/>
        <n v="1146"/>
        <n v="1423"/>
        <n v="1036"/>
        <n v="1639"/>
        <n v="1177"/>
        <n v="593"/>
        <n v="1381"/>
        <n v="629"/>
        <n v="1530"/>
        <n v="548"/>
        <n v="1654"/>
        <n v="535"/>
        <n v="880"/>
        <n v="691"/>
        <n v="979"/>
        <n v="374"/>
        <n v="983"/>
        <n v="1360"/>
        <n v="711"/>
        <n v="427"/>
        <n v="1009"/>
        <n v="701"/>
        <n v="813"/>
        <n v="782"/>
        <n v="1213"/>
        <n v="567"/>
        <n v="1295"/>
        <n v="1131"/>
        <n v="1157"/>
        <n v="750"/>
        <n v="1251"/>
        <n v="1262"/>
        <n v="521"/>
        <n v="628"/>
        <n v="951"/>
        <n v="1014"/>
        <n v="1228"/>
        <n v="872"/>
        <n v="1523"/>
        <n v="655"/>
        <n v="743"/>
        <n v="1427"/>
        <n v="692"/>
        <n v="509"/>
        <n v="625"/>
        <n v="613"/>
        <n v="640"/>
        <n v="885"/>
        <n v="854"/>
        <n v="1113"/>
        <n v="645"/>
        <n v="1105"/>
        <n v="883"/>
        <n v="840"/>
        <n v="1557"/>
        <n v="716"/>
        <n v="740"/>
        <n v="511"/>
        <n v="401"/>
        <n v="530"/>
        <n v="423"/>
        <n v="1049"/>
        <n v="542"/>
        <n v="1438"/>
        <n v="858"/>
        <n v="1356"/>
        <n v="755"/>
        <n v="1327"/>
        <n v="592"/>
        <n v="1235"/>
        <n v="910"/>
        <n v="1229"/>
        <n v="1174"/>
        <n v="735"/>
        <n v="884"/>
        <n v="618"/>
        <n v="526"/>
        <n v="1593"/>
        <n v="1371"/>
        <n v="936"/>
        <n v="819"/>
        <n v="1010"/>
        <n v="1458"/>
        <n v="595"/>
        <n v="827"/>
        <n v="1392"/>
        <n v="1017"/>
        <n v="761"/>
        <n v="794"/>
        <n v="679"/>
        <n v="894"/>
        <n v="879"/>
        <n v="913"/>
        <n v="389"/>
        <n v="410"/>
        <n v="502"/>
        <n v="667"/>
        <n v="583"/>
        <n v="1300"/>
        <n v="630"/>
        <n v="853"/>
        <n v="1063"/>
        <n v="867"/>
        <n v="657"/>
        <n v="464"/>
        <n v="1216"/>
        <n v="865"/>
        <n v="1354"/>
        <n v="939"/>
        <n v="1254"/>
        <n v="709"/>
        <n v="774"/>
        <n v="918"/>
        <n v="581"/>
        <n v="435"/>
        <n v="1087"/>
        <n v="945"/>
        <n v="1344"/>
        <n v="357"/>
        <n v="922"/>
        <n v="996"/>
        <n v="777"/>
        <n v="627"/>
        <n v="539"/>
        <n v="570"/>
        <n v="386"/>
        <n v="626"/>
        <n v="578"/>
        <n v="998"/>
        <n v="1190"/>
        <n v="601"/>
        <n v="748"/>
        <n v="495"/>
        <n v="1184"/>
        <n v="789"/>
        <n v="699"/>
        <n v="1393"/>
        <n v="1223"/>
        <n v="1534"/>
        <n v="508"/>
        <n v="1370"/>
        <n v="1045"/>
        <n v="1397"/>
        <n v="862"/>
        <n v="762"/>
        <n v="726"/>
        <n v="1022"/>
        <n v="1038"/>
        <n v="756"/>
        <n v="1331"/>
        <n v="387"/>
        <n v="1314"/>
        <n v="1480"/>
        <n v="1129"/>
        <n v="436"/>
        <n v="456"/>
        <n v="1338"/>
        <n v="459"/>
        <n v="731"/>
        <n v="720"/>
        <n v="961"/>
        <n v="683"/>
        <n v="989"/>
        <n v="622"/>
        <n v="400"/>
        <n v="1463"/>
        <n v="801"/>
        <n v="824"/>
        <n v="619"/>
        <n v="372"/>
        <n v="839"/>
        <n v="785"/>
        <n v="992"/>
        <n v="515"/>
        <n v="935"/>
        <n v="958"/>
        <n v="1492"/>
        <n v="1070"/>
        <n v="929"/>
        <n v="772"/>
        <n v="1623"/>
        <n v="650"/>
        <n v="1189"/>
        <n v="512"/>
        <n v="671"/>
        <n v="647"/>
        <n v="596"/>
        <n v="536"/>
        <n v="955"/>
        <n v="1442"/>
        <n v="672"/>
        <n v="557"/>
        <n v="702"/>
        <n v="1283"/>
        <n v="1075"/>
        <n v="668"/>
        <n v="1443"/>
        <n v="453"/>
        <n v="652"/>
        <n v="1540"/>
        <n v="1006"/>
        <n v="805"/>
        <n v="1291"/>
        <n v="757"/>
        <n v="1078"/>
        <n v="1640"/>
        <n v="673"/>
        <n v="1510"/>
        <n v="493"/>
        <n v="1247"/>
        <n v="1509"/>
        <n v="796"/>
        <n v="1395"/>
        <n v="1110"/>
        <n v="1074"/>
        <n v="414"/>
        <n v="507"/>
        <n v="993"/>
        <n v="962"/>
        <n v="1707"/>
        <n v="571"/>
        <n v="746"/>
        <n v="1005"/>
        <n v="549"/>
        <n v="1149"/>
        <n v="1011"/>
        <n v="795"/>
        <n v="163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9.400335300925" createdVersion="8" refreshedVersion="8" minRefreshableVersion="3" recordCount="687" xr:uid="{F6FBA992-D916-423A-AA8B-19604820E8A2}">
  <cacheSource type="worksheet">
    <worksheetSource ref="AP15:AQ702" sheet="Finance"/>
  </cacheSource>
  <cacheFields count="2">
    <cacheField name="S-Amount" numFmtId="0">
      <sharedItems containsSemiMixedTypes="0" containsString="0" containsNumber="1" containsInteger="1" minValue="300" maxValue="899" count="420">
        <n v="462"/>
        <n v="318"/>
        <n v="430"/>
        <n v="480"/>
        <n v="352"/>
        <n v="326"/>
        <n v="362"/>
        <n v="337"/>
        <n v="395"/>
        <n v="358"/>
        <n v="368"/>
        <n v="359"/>
        <n v="497"/>
        <n v="365"/>
        <n v="375"/>
        <n v="427"/>
        <n v="444"/>
        <n v="429"/>
        <n v="412"/>
        <n v="401"/>
        <n v="482"/>
        <n v="302"/>
        <n v="374"/>
        <n v="393"/>
        <n v="467"/>
        <n v="489"/>
        <n v="317"/>
        <n v="301"/>
        <n v="382"/>
        <n v="356"/>
        <n v="432"/>
        <n v="422"/>
        <n v="495"/>
        <n v="484"/>
        <n v="494"/>
        <n v="353"/>
        <n v="396"/>
        <n v="487"/>
        <n v="307"/>
        <n v="488"/>
        <n v="491"/>
        <n v="403"/>
        <n v="426"/>
        <n v="416"/>
        <n v="492"/>
        <n v="445"/>
        <n v="473"/>
        <n v="387"/>
        <n v="421"/>
        <n v="418"/>
        <n v="363"/>
        <n v="381"/>
        <n v="478"/>
        <n v="327"/>
        <n v="360"/>
        <n v="474"/>
        <n v="308"/>
        <n v="434"/>
        <n v="477"/>
        <n v="391"/>
        <n v="349"/>
        <n v="342"/>
        <n v="320"/>
        <n v="437"/>
        <n v="402"/>
        <n v="499"/>
        <n v="350"/>
        <n v="386"/>
        <n v="475"/>
        <n v="339"/>
        <n v="384"/>
        <n v="485"/>
        <n v="306"/>
        <n v="334"/>
        <n v="486"/>
        <n v="336"/>
        <n v="305"/>
        <n v="498"/>
        <n v="355"/>
        <n v="332"/>
        <n v="369"/>
        <n v="460"/>
        <n v="329"/>
        <n v="452"/>
        <n v="423"/>
        <n v="330"/>
        <n v="463"/>
        <n v="409"/>
        <n v="333"/>
        <n v="377"/>
        <n v="405"/>
        <n v="435"/>
        <n v="441"/>
        <n v="392"/>
        <n v="346"/>
        <n v="312"/>
        <n v="322"/>
        <n v="383"/>
        <n v="420"/>
        <n v="411"/>
        <n v="371"/>
        <n v="399"/>
        <n v="446"/>
        <n v="351"/>
        <n v="410"/>
        <n v="413"/>
        <n v="431"/>
        <n v="347"/>
        <n v="479"/>
        <n v="319"/>
        <n v="345"/>
        <n v="425"/>
        <n v="310"/>
        <n v="470"/>
        <n v="476"/>
        <n v="490"/>
        <n v="448"/>
        <n v="447"/>
        <n v="376"/>
        <n v="433"/>
        <n v="453"/>
        <n v="335"/>
        <n v="304"/>
        <n v="300"/>
        <n v="400"/>
        <n v="364"/>
        <n v="450"/>
        <n v="471"/>
        <n v="311"/>
        <n v="321"/>
        <n v="314"/>
        <n v="464"/>
        <n v="461"/>
        <n v="372"/>
        <n v="397"/>
        <n v="328"/>
        <n v="458"/>
        <n v="341"/>
        <n v="459"/>
        <n v="303"/>
        <n v="325"/>
        <n v="414"/>
        <n v="597"/>
        <n v="631"/>
        <n v="543"/>
        <n v="668"/>
        <n v="638"/>
        <n v="614"/>
        <n v="671"/>
        <n v="641"/>
        <n v="541"/>
        <n v="592"/>
        <n v="550"/>
        <n v="591"/>
        <n v="695"/>
        <n v="655"/>
        <n v="625"/>
        <n v="523"/>
        <n v="661"/>
        <n v="535"/>
        <n v="580"/>
        <n v="511"/>
        <n v="658"/>
        <n v="564"/>
        <n v="697"/>
        <n v="546"/>
        <n v="689"/>
        <n v="570"/>
        <n v="607"/>
        <n v="508"/>
        <n v="628"/>
        <n v="509"/>
        <n v="567"/>
        <n v="643"/>
        <n v="637"/>
        <n v="677"/>
        <n v="595"/>
        <n v="603"/>
        <n v="680"/>
        <n v="581"/>
        <n v="692"/>
        <n v="588"/>
        <n v="694"/>
        <n v="542"/>
        <n v="522"/>
        <n v="667"/>
        <n v="633"/>
        <n v="648"/>
        <n v="536"/>
        <n v="688"/>
        <n v="516"/>
        <n v="630"/>
        <n v="532"/>
        <n v="674"/>
        <n v="506"/>
        <n v="576"/>
        <n v="584"/>
        <n v="660"/>
        <n v="635"/>
        <n v="578"/>
        <n v="560"/>
        <n v="531"/>
        <n v="606"/>
        <n v="682"/>
        <n v="676"/>
        <n v="617"/>
        <n v="623"/>
        <n v="613"/>
        <n v="544"/>
        <n v="519"/>
        <n v="507"/>
        <n v="679"/>
        <n v="561"/>
        <n v="611"/>
        <n v="627"/>
        <n v="501"/>
        <n v="650"/>
        <n v="587"/>
        <n v="557"/>
        <n v="639"/>
        <n v="698"/>
        <n v="602"/>
        <n v="622"/>
        <n v="654"/>
        <n v="568"/>
        <n v="612"/>
        <n v="572"/>
        <n v="657"/>
        <n v="652"/>
        <n v="556"/>
        <n v="656"/>
        <n v="512"/>
        <n v="621"/>
        <n v="616"/>
        <n v="649"/>
        <n v="521"/>
        <n v="555"/>
        <n v="553"/>
        <n v="552"/>
        <n v="669"/>
        <n v="666"/>
        <n v="513"/>
        <n v="596"/>
        <n v="675"/>
        <n v="514"/>
        <n v="699"/>
        <n v="691"/>
        <n v="585"/>
        <n v="683"/>
        <n v="681"/>
        <n v="548"/>
        <n v="551"/>
        <n v="577"/>
        <n v="583"/>
        <n v="534"/>
        <n v="525"/>
        <n v="565"/>
        <n v="672"/>
        <n v="647"/>
        <n v="594"/>
        <n v="526"/>
        <n v="645"/>
        <n v="605"/>
        <n v="579"/>
        <n v="686"/>
        <n v="693"/>
        <n v="642"/>
        <n v="524"/>
        <n v="538"/>
        <n v="601"/>
        <n v="586"/>
        <n v="573"/>
        <n v="626"/>
        <n v="599"/>
        <n v="503"/>
        <n v="766"/>
        <n v="828"/>
        <n v="824"/>
        <n v="867"/>
        <n v="796"/>
        <n v="702"/>
        <n v="783"/>
        <n v="839"/>
        <n v="847"/>
        <n v="788"/>
        <n v="725"/>
        <n v="763"/>
        <n v="737"/>
        <n v="804"/>
        <n v="801"/>
        <n v="742"/>
        <n v="789"/>
        <n v="879"/>
        <n v="865"/>
        <n v="855"/>
        <n v="724"/>
        <n v="756"/>
        <n v="817"/>
        <n v="849"/>
        <n v="739"/>
        <n v="755"/>
        <n v="819"/>
        <n v="871"/>
        <n v="780"/>
        <n v="884"/>
        <n v="805"/>
        <n v="842"/>
        <n v="818"/>
        <n v="861"/>
        <n v="807"/>
        <n v="826"/>
        <n v="831"/>
        <n v="833"/>
        <n v="868"/>
        <n v="888"/>
        <n v="837"/>
        <n v="794"/>
        <n v="797"/>
        <n v="718"/>
        <n v="777"/>
        <n v="707"/>
        <n v="806"/>
        <n v="835"/>
        <n v="791"/>
        <n v="813"/>
        <n v="701"/>
        <n v="781"/>
        <n v="838"/>
        <n v="753"/>
        <n v="812"/>
        <n v="815"/>
        <n v="770"/>
        <n v="714"/>
        <n v="873"/>
        <n v="704"/>
        <n v="898"/>
        <n v="778"/>
        <n v="722"/>
        <n v="786"/>
        <n v="851"/>
        <n v="745"/>
        <n v="827"/>
        <n v="895"/>
        <n v="772"/>
        <n v="747"/>
        <n v="787"/>
        <n v="832"/>
        <n v="863"/>
        <n v="761"/>
        <n v="864"/>
        <n v="891"/>
        <n v="885"/>
        <n v="899"/>
        <n v="800"/>
        <n v="743"/>
        <n v="736"/>
        <n v="740"/>
        <n v="881"/>
        <n v="760"/>
        <n v="814"/>
        <n v="726"/>
        <n v="869"/>
        <n v="896"/>
        <n v="773"/>
        <n v="840"/>
        <n v="874"/>
        <n v="762"/>
        <n v="862"/>
        <n v="854"/>
        <n v="859"/>
        <n v="857"/>
        <n v="897"/>
        <n v="706"/>
        <n v="700"/>
        <n v="845"/>
        <n v="836"/>
        <n v="721"/>
        <n v="844"/>
        <n v="820"/>
        <n v="816"/>
        <n v="886"/>
        <n v="735"/>
        <n v="784"/>
        <n v="717"/>
        <n v="728"/>
        <n v="880"/>
        <n v="798"/>
        <n v="893"/>
        <n v="727"/>
        <n v="866"/>
        <n v="822"/>
        <n v="752"/>
        <n v="750"/>
        <n v="802"/>
        <n v="713"/>
        <n v="711"/>
        <n v="775"/>
        <n v="754"/>
        <n v="792"/>
        <n v="809"/>
        <n v="878"/>
        <n v="808"/>
        <n v="834"/>
        <n v="765"/>
        <n v="746"/>
        <n v="709"/>
        <n v="758"/>
        <n v="830"/>
        <n v="875"/>
        <n v="751"/>
        <n v="853"/>
        <n v="870"/>
        <n v="741"/>
        <n v="771"/>
        <n v="823"/>
        <n v="769"/>
        <n v="738"/>
        <n v="712"/>
        <n v="708"/>
        <n v="858"/>
      </sharedItems>
    </cacheField>
    <cacheField name="Bucket" numFmtId="0">
      <sharedItems count="3">
        <s v="300-500"/>
        <s v="500-700"/>
        <s v="700-90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9.466976851851" createdVersion="8" refreshedVersion="8" minRefreshableVersion="3" recordCount="794" xr:uid="{B0991AE8-F263-472F-A0F1-BEAFCEFD583C}">
  <cacheSource type="worksheet">
    <worksheetSource name="Table2"/>
  </cacheSource>
  <cacheFields count="7">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Round-s" numFmtId="0">
      <sharedItems containsSemiMixedTypes="0" containsString="0" containsNumber="1" containsInteger="1" minValue="200" maxValue="900"/>
    </cacheField>
  </cacheFields>
  <extLst>
    <ext xmlns:x14="http://schemas.microsoft.com/office/spreadsheetml/2009/9/main" uri="{725AE2AE-9491-48be-B2B4-4EB974FC3084}">
      <x14:pivotCacheDefinition pivotCacheId="116007936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29.699452893517" createdVersion="8" refreshedVersion="8" minRefreshableVersion="3" recordCount="794" xr:uid="{78882F7B-4CCC-4059-9BF3-595921E07868}">
  <cacheSource type="worksheet">
    <worksheetSource name="Table3"/>
  </cacheSource>
  <cacheFields count="13">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4270677466908808E-3" maxValue="0.99971391392867937"/>
    </cacheField>
    <cacheField name="Revenue" numFmtId="1">
      <sharedItems containsSemiMixedTypes="0" containsString="0" containsNumber="1" containsInteger="1" minValue="190" maxValue="1000"/>
    </cacheField>
    <cacheField name="revenue a disc" numFmtId="1">
      <sharedItems containsSemiMixedTypes="0" containsString="0" containsNumber="1" minValue="1.5727398998556907" maxValue="900.27069435906151"/>
    </cacheField>
    <cacheField name="revenue final" numFmtId="1">
      <sharedItems containsSemiMixedTypes="0" containsString="0" containsNumber="1" minValue="5.5786783907535664E-2" maxValue="983.33672216941363" count="785">
        <n v="568.09681848971366"/>
        <n v="444.95184628671052"/>
        <n v="53.682570327565372"/>
        <n v="513.56266708356293"/>
        <n v="234.90917016932477"/>
        <n v="462.04896881841194"/>
        <n v="327.8480310988769"/>
        <n v="755.51614280760214"/>
        <n v="320.04723032055375"/>
        <n v="520.26401072140857"/>
        <n v="242.24309206800694"/>
        <n v="737.37860777557182"/>
        <n v="476.70165357390255"/>
        <n v="680.38836096353839"/>
        <n v="231.41493008032398"/>
        <n v="347.94375818544677"/>
        <n v="625.61489228695734"/>
        <n v="760.54813388840284"/>
        <n v="470.19138881405325"/>
        <n v="312.88070281035107"/>
        <n v="242.58988793182093"/>
        <n v="477.36928654015685"/>
        <n v="539.43695916245383"/>
        <n v="453.38514438534003"/>
        <n v="289.09483654416601"/>
        <n v="475.60042192418439"/>
        <n v="281.26992591000669"/>
        <n v="776.12175140086185"/>
        <n v="759.83820979904363"/>
        <n v="226.57717440221293"/>
        <n v="146.49542531685432"/>
        <n v="516.79660966589279"/>
        <n v="515.54324924793684"/>
        <n v="550.85726352949052"/>
        <n v="325.80142423556867"/>
        <n v="334.69656547963245"/>
        <n v="529.79793631299788"/>
        <n v="638.19702395827778"/>
        <n v="346.76847546587362"/>
        <n v="343.01503456673868"/>
        <n v="153.40899658851754"/>
        <n v="681.48142803198721"/>
        <n v="412.78018798855874"/>
        <n v="161.14061658824903"/>
        <n v="61.275464656314256"/>
        <n v="453.75543527799573"/>
        <n v="284.04840924485683"/>
        <n v="381.38729681718047"/>
        <n v="205.42506683342515"/>
        <n v="293.63646271165595"/>
        <n v="377.75807140380107"/>
        <n v="594.37342773817124"/>
        <n v="289.0355615118936"/>
        <n v="423.92541111901215"/>
        <n v="572.04198428868312"/>
        <n v="623.68933088324354"/>
        <n v="694.24479024097195"/>
        <n v="231.96250545696449"/>
        <n v="750.73787074434881"/>
        <n v="877.55553910200319"/>
        <n v="846.3444998652958"/>
        <n v="750.91368674484261"/>
        <n v="424.53230388068664"/>
        <n v="510.05828743350753"/>
        <n v="231.27586923533281"/>
        <n v="562.53985182001338"/>
        <n v="498.93541161483978"/>
        <n v="696.51835898245668"/>
        <n v="589.10065344575355"/>
        <n v="292.99085063370865"/>
        <n v="775.19491449883924"/>
        <n v="773.31487387190532"/>
        <n v="504.95249156869966"/>
        <n v="446.26208730617662"/>
        <n v="674.28828258017916"/>
        <n v="159.54925598956945"/>
        <n v="277.41478037269889"/>
        <n v="306.81799317703508"/>
        <n v="486.77244859427663"/>
        <n v="353.81158970447893"/>
        <n v="322.28123317649806"/>
        <n v="183.82639396894274"/>
        <n v="302.50362351866386"/>
        <n v="378.70658028046142"/>
        <n v="436.23333127858405"/>
        <n v="524.07173150978679"/>
        <n v="301.49309910769057"/>
        <n v="445.10424300072555"/>
        <n v="323.42583276780397"/>
        <n v="180.71207642813397"/>
        <n v="67.842575422788514"/>
        <n v="570.5583881171824"/>
        <n v="168.23825925043127"/>
        <n v="467.40297230330367"/>
        <n v="51.628183032769869"/>
        <n v="754.74879280428672"/>
        <n v="45.562174795065857"/>
        <n v="341.87025291018352"/>
        <n v="237.52586973589942"/>
        <n v="458.47310428668277"/>
        <n v="289.46095157918882"/>
        <n v="94.388271151734557"/>
        <n v="498.40675532134065"/>
        <n v="231.25308651713954"/>
        <n v="116.73646228403118"/>
        <n v="66.517542442118327"/>
        <n v="296.73197399616078"/>
        <n v="465.10411589174544"/>
        <n v="160.79668161900295"/>
        <n v="158.68799635736551"/>
        <n v="261.56592052268587"/>
        <n v="250.23762177459389"/>
        <n v="180.66965416458487"/>
        <n v="550.23987613116446"/>
        <n v="11.44421349221011"/>
        <n v="46.514124742703814"/>
        <n v="19.417707850824883"/>
        <n v="65.137629802563424"/>
        <n v="238.00761574017216"/>
        <n v="29.47047481208233"/>
        <n v="495.72922370979495"/>
        <n v="252.90693389001493"/>
        <n v="114.640199322179"/>
        <n v="325.481299650425"/>
        <n v="54.007929375768526"/>
        <n v="585.26932552613846"/>
        <n v="464.16209430049781"/>
        <n v="79.253199919288249"/>
        <n v="236.99615483258728"/>
        <n v="568.5352663559263"/>
        <n v="357.86603646230304"/>
        <n v="361.67166842187129"/>
        <n v="293.61491770307327"/>
        <n v="74.566396278018374"/>
        <n v="78.339609565154149"/>
        <n v="604.80547583352472"/>
        <n v="633.1924207966905"/>
        <n v="388.65482546640055"/>
        <n v="826.90438656718231"/>
        <n v="774.63166702674539"/>
        <n v="36.164981318609136"/>
        <n v="295.56034144092649"/>
        <n v="13.350525499759669"/>
        <n v="17.69425049173276"/>
        <n v="47.859230976753906"/>
        <n v="47.144113562607231"/>
        <n v="432.80106976888783"/>
        <n v="472.86190729275933"/>
        <n v="504.34363346672046"/>
        <n v="32.663634440351416"/>
        <n v="289.78112762235025"/>
        <n v="95.822356938586267"/>
        <n v="313.67340331470388"/>
        <n v="331.39121730876991"/>
        <n v="218.53385918796732"/>
        <n v="137.38847085846521"/>
        <n v="402.38689117592736"/>
        <n v="261.14803009602224"/>
        <n v="459.2142195333073"/>
        <n v="168.53708976917324"/>
        <n v="263.89604010726168"/>
        <n v="283.77804988902631"/>
        <n v="1.1852221648167642"/>
        <n v="492.58753885781084"/>
        <n v="642.03076428150609"/>
        <n v="325.05290260156266"/>
        <n v="394.92535062119867"/>
        <n v="359.50910361276129"/>
        <n v="57.935944358879851"/>
        <n v="545.10108790973356"/>
        <n v="93.679753511872207"/>
        <n v="50.496092622139543"/>
        <n v="86.052370778966576"/>
        <n v="475.65589995802407"/>
        <n v="53.784529655913587"/>
        <n v="264.8425924858854"/>
        <n v="479.49769844510178"/>
        <n v="136.23205732168526"/>
        <n v="32.099437045976913"/>
        <n v="429.83118193077701"/>
        <n v="700.7530370644937"/>
        <n v="249.6960580014524"/>
        <n v="229.79078442969023"/>
        <n v="198.13407096787626"/>
        <n v="337.68091315204765"/>
        <n v="347.08167283944476"/>
        <n v="301.03223949855499"/>
        <n v="85.698427939065141"/>
        <n v="713.71352096646467"/>
        <n v="38.44123485608111"/>
        <n v="934.88922912806083"/>
        <n v="438.57820879652678"/>
        <n v="244.21461187128821"/>
        <n v="406.81929712534514"/>
        <n v="53.062428890734793"/>
        <n v="299.61842273984024"/>
        <n v="99.965556216187736"/>
        <n v="206.5118270565012"/>
        <n v="708.13475351504837"/>
        <n v="499.99219469467175"/>
        <n v="733.33104590888649"/>
        <n v="108.39488545658457"/>
        <n v="142.51547240588832"/>
        <n v="371.31092775510001"/>
        <n v="323.06049750225259"/>
        <n v="142.42205152936225"/>
        <n v="612.98234900136549"/>
        <n v="360.9140043049639"/>
        <n v="193.26604052166184"/>
        <n v="73.798261586800095"/>
        <n v="176.75714318966627"/>
        <n v="467.10836736624913"/>
        <n v="38.99942974317014"/>
        <n v="4.2730711010160292"/>
        <n v="424.35381699325023"/>
        <n v="250.46363933058285"/>
        <n v="250.46795501266632"/>
        <n v="27.015414023966059"/>
        <n v="31.403685050285389"/>
        <n v="220.2056596130289"/>
        <n v="49.389764639369588"/>
        <n v="557.71137495428343"/>
        <n v="465.49739230042059"/>
        <n v="238.60210774233406"/>
        <n v="118.49023704237368"/>
        <n v="191.64231036540727"/>
        <n v="479.37100010882472"/>
        <n v="155.54221828080341"/>
        <n v="598.77140637584012"/>
        <n v="47.929355477085323"/>
        <n v="13.224957760157224"/>
        <n v="294.81539947468298"/>
        <n v="34.471087872606972"/>
        <n v="168.63480821438174"/>
        <n v="44.387367809156956"/>
        <n v="453.64998277282012"/>
        <n v="236.6174443593716"/>
        <n v="233.64792137307859"/>
        <n v="507.52081907858042"/>
        <n v="3.2405287639259654"/>
        <n v="210.8374795058989"/>
        <n v="148.3289216154713"/>
        <n v="446.10493716292228"/>
        <n v="485.77057768852131"/>
        <n v="505.55448915437546"/>
        <n v="493.67402539235457"/>
        <n v="440.5351852603074"/>
        <n v="37.839759864736038"/>
        <n v="53.326828229342937"/>
        <n v="708.85941420470681"/>
        <n v="83.845730508373208"/>
        <n v="583.73157403107348"/>
        <n v="652.64384122585955"/>
        <n v="185.12161692680627"/>
        <n v="190.41071587544053"/>
        <n v="14.936249785386167"/>
        <n v="55.785569839832647"/>
        <n v="94.663185724664402"/>
        <n v="2.1057958193310355"/>
        <n v="101.74327035871113"/>
        <n v="663.91770781084324"/>
        <n v="7.0876815644379008"/>
        <n v="763.78547153672878"/>
        <n v="343.120806656247"/>
        <n v="53.707148756155505"/>
        <n v="597.99599803204728"/>
        <n v="247.44385182284793"/>
        <n v="108.93613274591667"/>
        <n v="243.41049757076084"/>
        <n v="86.705635612632648"/>
        <n v="67.645659288727757"/>
        <n v="379.7510995380004"/>
        <n v="417.45068793209413"/>
        <n v="340.95735643974888"/>
        <n v="324.13864773087647"/>
        <n v="631.46287965513329"/>
        <n v="212.58745960403161"/>
        <n v="413.52696500633255"/>
        <n v="152.89127806716238"/>
        <n v="153.99375633671093"/>
        <n v="139.67049632238104"/>
        <n v="325.87081127892293"/>
        <n v="270.39168305225633"/>
        <n v="104.20086074931982"/>
        <n v="493.20416635158944"/>
        <n v="299.7956155491363"/>
        <n v="87.793850800368091"/>
        <n v="426.82403373816328"/>
        <n v="325.45359214223441"/>
        <n v="239.73013665487071"/>
        <n v="363.00869064263952"/>
        <n v="323.79763553158705"/>
        <n v="346.28844059065511"/>
        <n v="252.96519211739923"/>
        <n v="526.26952385224297"/>
        <n v="159.97910808630473"/>
        <n v="201.51708962717464"/>
        <n v="235.35994968234377"/>
        <n v="190.60814175773362"/>
        <n v="57.188146518569283"/>
        <n v="187.35507778815406"/>
        <n v="224.16021201766858"/>
        <n v="347.91441790529979"/>
        <n v="335.17125056513527"/>
        <n v="559.77040168430472"/>
        <n v="171.90608902605379"/>
        <n v="317.7591375222911"/>
        <n v="769.70995641467414"/>
        <n v="168.10108748877553"/>
        <n v="80.122244710941487"/>
        <n v="426.75200204382656"/>
        <n v="3.7943477458535426"/>
        <n v="440.04824163208923"/>
        <n v="32.201944460737423"/>
        <n v="245.46625986400167"/>
        <n v="176.49292301312744"/>
        <n v="59.814135914670032"/>
        <n v="450.34599088554137"/>
        <n v="617.62027020015319"/>
        <n v="220.80805343651056"/>
        <n v="21.629230512581216"/>
        <n v="21.981298659535696"/>
        <n v="43.974518867872575"/>
        <n v="188.95111339002057"/>
        <n v="609.9100862117923"/>
        <n v="438.79517581748138"/>
        <n v="178.11663488192971"/>
        <n v="454.71092721645891"/>
        <n v="336.96241000123143"/>
        <n v="338.29468789352433"/>
        <n v="637.44608590766916"/>
        <n v="152.24484624943636"/>
        <n v="82.798834195689892"/>
        <n v="118.41913369925652"/>
        <n v="737.53860343524127"/>
        <n v="33.474680336340725"/>
        <n v="138.5107064947419"/>
        <n v="199.24550921940067"/>
        <n v="753.85524084609051"/>
        <n v="364.77506419132095"/>
        <n v="263.53755042648072"/>
        <n v="354.03364462681645"/>
        <n v="907.68325257870447"/>
        <n v="592.34136531837339"/>
        <n v="28.708348087536137"/>
        <n v="266.3352484147461"/>
        <n v="243.63872679499968"/>
        <n v="52.926273028965568"/>
        <n v="704.95140777744632"/>
        <n v="643.8676938306628"/>
        <n v="448.42632222678481"/>
        <n v="204.06924944863977"/>
        <n v="887.13305511068518"/>
        <n v="729.07879915352055"/>
        <n v="422.28052417304366"/>
        <n v="45.613794597791525"/>
        <n v="405.79757123136386"/>
        <n v="187.59761244325608"/>
        <n v="152.0333900898828"/>
        <n v="265.52770221608677"/>
        <n v="595.56213083927253"/>
        <n v="254.46631642409136"/>
        <n v="281.4316159623769"/>
        <n v="130.85196528105371"/>
        <n v="531.36033563039632"/>
        <n v="288.05336228281396"/>
        <n v="359.17944599026856"/>
        <n v="197.37612508711427"/>
        <n v="28.536829037199368"/>
        <n v="377.23881158889554"/>
        <n v="394.59754260216528"/>
        <n v="756.21757050582801"/>
        <n v="22.430272139200838"/>
        <n v="324.49954185656838"/>
        <n v="484.15823703209657"/>
        <n v="334.20679802519805"/>
        <n v="353.75377272115054"/>
        <n v="507.73919433374715"/>
        <n v="83.466117859627957"/>
        <n v="466.60051591703393"/>
        <n v="238.23756273197907"/>
        <n v="339.42527086169775"/>
        <n v="430.2419497287068"/>
        <n v="241.38710838076213"/>
        <n v="329.67572792848307"/>
        <n v="151.49686848642131"/>
        <n v="185.83321655179884"/>
        <n v="27.473798154808378"/>
        <n v="113.76422333015438"/>
        <n v="141.5667942369256"/>
        <n v="448.13624749458745"/>
        <n v="429.21266941629284"/>
        <n v="650.40628659434913"/>
        <n v="411.86871437852847"/>
        <n v="172.57407444125249"/>
        <n v="579.08472646070959"/>
        <n v="314.91471826822806"/>
        <n v="242.55354594683496"/>
        <n v="5.1469143804673649"/>
        <n v="191.87303411854481"/>
        <n v="91.705363531801254"/>
        <n v="90.565265457138082"/>
        <n v="210.62497342219584"/>
        <n v="300.86528890360802"/>
        <n v="53.610420154407564"/>
        <n v="693.86243890081926"/>
        <n v="279.57720738842414"/>
        <n v="471.86855450512462"/>
        <n v="136.90211020276621"/>
        <n v="245.27263253323503"/>
        <n v="173.90444442795359"/>
        <n v="83.107644766382037"/>
        <n v="16.732808245242495"/>
        <n v="34.392104530263964"/>
        <n v="488.69096781477356"/>
        <n v="574.54856092736964"/>
        <n v="533.26425500203186"/>
        <n v="103.38436324687689"/>
        <n v="13.540635392209197"/>
        <n v="589.89346284361159"/>
        <n v="411.78907079871493"/>
        <n v="5.8270989720199395"/>
        <n v="151.19630048735576"/>
        <n v="415.48099049182713"/>
        <n v="684.30818845718227"/>
        <n v="40.541707448114209"/>
        <n v="427.34195124180764"/>
        <n v="141.64267391551863"/>
        <n v="408.63878414326371"/>
        <n v="181.67113422945138"/>
        <n v="185.07285101139036"/>
        <n v="147.29506841980785"/>
        <n v="53.23039184010338"/>
        <n v="346.47487800856914"/>
        <n v="111.50147140272281"/>
        <n v="459.04448015305411"/>
        <n v="433.51742752781803"/>
        <n v="352.28950256594311"/>
        <n v="240.7074775028552"/>
        <n v="634.21577775510616"/>
        <n v="89.419682290585229"/>
        <n v="199.049554129282"/>
        <n v="119.72633710924714"/>
        <n v="117.65652194474063"/>
        <n v="263.58729204625689"/>
        <n v="184.58560756972878"/>
        <n v="132.95649799042377"/>
        <n v="243.07410657607983"/>
        <n v="121.34195282522205"/>
        <n v="95.2948288690053"/>
        <n v="324.27722036636834"/>
        <n v="97.54119934024942"/>
        <n v="191.08583398449707"/>
        <n v="395.95032713321797"/>
        <n v="347.13519555235462"/>
        <n v="381.23748576240649"/>
        <n v="4.5728275769370157"/>
        <n v="217.58818869802855"/>
        <n v="114.18236963850042"/>
        <n v="535.24615889501706"/>
        <n v="695.98883075401113"/>
        <n v="651.33041980387407"/>
        <n v="104.81694563744583"/>
        <n v="71.158115756183065"/>
        <n v="154.42053568343863"/>
        <n v="292.53586399881578"/>
        <n v="157.85999942433921"/>
        <n v="43.074675287881462"/>
        <n v="352.68793938533565"/>
        <n v="273.30385377320437"/>
        <n v="352.66626492946909"/>
        <n v="167.92329162458168"/>
        <n v="171.46416500711808"/>
        <n v="280.61676547620971"/>
        <n v="78.960400199721704"/>
        <n v="406.37284937013544"/>
        <n v="26.290265408427047"/>
        <n v="247.2121417222794"/>
        <n v="168.78254792488428"/>
        <n v="233.50769961302368"/>
        <n v="640.70748369814009"/>
        <n v="162.46697485592085"/>
        <n v="168.73779881079258"/>
        <n v="458.90428654255243"/>
        <n v="112.04242646471505"/>
        <n v="263.26240202751012"/>
        <n v="185.05756404426589"/>
        <n v="32.505570134358692"/>
        <n v="329.26455190783599"/>
        <n v="980.97202334597569"/>
        <n v="430.49638407997435"/>
        <n v="250.74377893254723"/>
        <n v="305.00647209121814"/>
        <n v="241.63891555792509"/>
        <n v="239.80424577657595"/>
        <n v="131.39769914573827"/>
        <n v="463.72157709170369"/>
        <n v="237.09877016310725"/>
        <n v="561.22234440304067"/>
        <n v="501.01489627621345"/>
        <n v="275.24339331543405"/>
        <n v="712.17491192944885"/>
        <n v="507.49753494396771"/>
        <n v="403.08483548123343"/>
        <n v="8.2618636064384816"/>
        <n v="286.2709608006885"/>
        <n v="253.42656733107833"/>
        <n v="399.31832128068118"/>
        <n v="72.529132740828686"/>
        <n v="2.1779682046427524"/>
        <n v="117.62734915149474"/>
        <n v="26.414805123176279"/>
        <n v="188.09272894796021"/>
        <n v="263.20544257243318"/>
        <n v="759.45249770848693"/>
        <n v="243.5128318205721"/>
        <n v="349.20675787524141"/>
        <n v="265.43719400543478"/>
        <n v="122.13485690058207"/>
        <n v="52.610592979691887"/>
        <n v="42.710902814624177"/>
        <n v="232.94966518260628"/>
        <n v="33.377358018993277"/>
        <n v="29.888310016774199"/>
        <n v="101.2555643732187"/>
        <n v="17.46319505624291"/>
        <n v="379.96976037427055"/>
        <n v="176.34913739356966"/>
        <n v="71.573824485708201"/>
        <n v="199.4630315072763"/>
        <n v="445.35454920959904"/>
        <n v="301.44841109194738"/>
        <n v="325.68975337421102"/>
        <n v="163.27247099769784"/>
        <n v="80.742697556451702"/>
        <n v="315.02500395487948"/>
        <n v="203.4437035240561"/>
        <n v="72.400427504851962"/>
        <n v="340.18517116259113"/>
        <n v="155.35020512489416"/>
        <n v="321.161487107033"/>
        <n v="106.77025923961648"/>
        <n v="106.48531771805401"/>
        <n v="292.48546533595908"/>
        <n v="202.79438909287282"/>
        <n v="278.60780313614339"/>
        <n v="624.22435024850836"/>
        <n v="94.727283394276469"/>
        <n v="495.59497777756053"/>
        <n v="6.7626299771534377"/>
        <n v="404.2993613638763"/>
        <n v="454.38094150595299"/>
        <n v="98.452698035973526"/>
        <n v="46.056652707477411"/>
        <n v="333.73370727484524"/>
        <n v="310.80390165549414"/>
        <n v="195.79489345650489"/>
        <n v="560.90631866221247"/>
        <n v="59.860818650721683"/>
        <n v="274.35344788937533"/>
        <n v="165.49744483945028"/>
        <n v="205.02775600935047"/>
        <n v="138.53144140505526"/>
        <n v="585.3154284130992"/>
        <n v="199.393088920195"/>
        <n v="643.48252223630027"/>
        <n v="480.10955929689891"/>
        <n v="723.75750138418402"/>
        <n v="8.015650793076361"/>
        <n v="374.73052646790921"/>
        <n v="168.87694731248314"/>
        <n v="245.14121680578188"/>
        <n v="34.397241315927204"/>
        <n v="280.49105840012936"/>
        <n v="32.237347178926029"/>
        <n v="84.010661263421184"/>
        <n v="983.33672216941363"/>
        <n v="14.728510234578152"/>
        <n v="180.65221053900717"/>
        <n v="505.99477114089206"/>
        <n v="126.35185123393263"/>
        <n v="86.279402203813561"/>
        <n v="140.2165659031329"/>
        <n v="50.245279557109257"/>
        <n v="219.98027011814932"/>
        <n v="273.3983898739167"/>
        <n v="274.09723828072356"/>
        <n v="533.69304894677748"/>
        <n v="240.92967852411613"/>
        <n v="320.61245737085125"/>
        <n v="327.07823684261353"/>
        <n v="75.906723392761933"/>
        <n v="89.730493081899397"/>
        <n v="616.42755776739625"/>
        <n v="71.146941969113499"/>
        <n v="772.14602016682659"/>
        <n v="833.20812299239014"/>
        <n v="144.70161722626284"/>
        <n v="401.56977006008174"/>
        <n v="73.281572780119063"/>
        <n v="3.2488536548557931"/>
        <n v="551.74950093960774"/>
        <n v="97.048416538390995"/>
        <n v="353.04993968648375"/>
        <n v="309.57851029583355"/>
        <n v="239.98183474200442"/>
        <n v="5.5786783907535664E-2"/>
        <n v="144.46352350232564"/>
        <n v="13.936645349383753"/>
        <n v="50.787090717705269"/>
        <n v="471.98886497187772"/>
        <n v="284.70003744662614"/>
        <n v="188.78996648195897"/>
        <n v="231.90102780411064"/>
        <n v="536.17440787946009"/>
        <n v="17.283432822601696"/>
        <n v="260.30109251258057"/>
        <n v="219.45992254648567"/>
        <n v="29.608545957878562"/>
        <n v="263.55520848022405"/>
        <n v="472.53720941030736"/>
        <n v="428.05831952721843"/>
        <n v="560.18671183146012"/>
        <n v="205.48857824246755"/>
        <n v="210.80542025281375"/>
        <n v="439.41242986368047"/>
        <n v="202.13440951776738"/>
        <n v="304.18870018193496"/>
        <n v="469.76340208782653"/>
        <n v="0.36247732389153953"/>
        <n v="641.92690228583433"/>
        <n v="208.99289805024944"/>
        <n v="692.78916423426824"/>
        <n v="154.29493961801063"/>
        <n v="87.688580671470618"/>
        <n v="286.59773063693206"/>
        <n v="290.77122055281154"/>
        <n v="98.503480362098855"/>
        <n v="284.84624214239454"/>
        <n v="498.07074625486547"/>
        <n v="190.93210908192634"/>
        <n v="35.317243957593575"/>
        <n v="213.00509095953515"/>
        <n v="378.33085538143837"/>
        <n v="230.23243418643949"/>
        <n v="187.11009454068494"/>
        <n v="268.60567593973121"/>
        <n v="275.52895703404386"/>
        <n v="491.36072360419473"/>
        <n v="169.58390595535764"/>
        <n v="219.22360058590183"/>
        <n v="413.34284169348075"/>
        <n v="182.77170240891184"/>
        <n v="51.281650032474715"/>
        <n v="389.77868940053241"/>
        <n v="243.96753150426935"/>
        <n v="331.39752959131607"/>
        <n v="278.27333264187348"/>
        <n v="104.30896329324867"/>
        <n v="330.33629720107166"/>
        <n v="536.86571256782418"/>
        <n v="477.28606918090048"/>
        <n v="356.08295867594006"/>
        <n v="114.30658902413242"/>
        <n v="190.27726280929892"/>
        <n v="106.33869031230597"/>
        <n v="15.34540003504452"/>
        <n v="315.0684953078221"/>
        <n v="437.68773474421948"/>
        <n v="156.32966261836475"/>
        <n v="140.01833375059766"/>
        <n v="47.427692085183594"/>
        <n v="81.383817217452247"/>
        <n v="448.69522102957944"/>
        <n v="514.2844473126238"/>
        <n v="637.57072246115229"/>
        <n v="198.24030539812759"/>
        <n v="3.1621614259215676"/>
        <n v="56.341272661228686"/>
        <n v="252.60517135694195"/>
        <n v="666.08970715400551"/>
        <n v="248.01250425845001"/>
        <n v="108.45181171106913"/>
        <n v="62.4691361570585"/>
        <n v="194.39991999430322"/>
        <n v="215.32648817394704"/>
        <n v="390.3891317559129"/>
        <n v="372.73250762711353"/>
        <n v="269.73507537572618"/>
        <n v="370.26058800477563"/>
        <n v="834.34412949098976"/>
        <n v="78.554548616958641"/>
        <n v="166.05304424574928"/>
        <n v="196.4212479176029"/>
        <n v="705.82932031792927"/>
        <n v="602.00841946514026"/>
        <n v="51.421985128030883"/>
        <n v="280.12895588930155"/>
        <n v="229.73046459652667"/>
        <n v="120.15334851175237"/>
        <n v="101.45845291490713"/>
        <n v="106.99792187101588"/>
        <n v="375.86207113976815"/>
        <n v="703.97178021656805"/>
        <n v="140.76785711191297"/>
        <n v="9.3917570712914937"/>
        <n v="181.33763186366673"/>
        <n v="344.50425912841166"/>
        <n v="217.88834895485854"/>
        <n v="236.79280104669536"/>
        <n v="560.11257648567016"/>
        <n v="442.45494678251629"/>
        <n v="7.6308299017690615"/>
        <n v="200.31787306173743"/>
        <n v="100.8972589166446"/>
        <n v="98.897948805556041"/>
        <n v="219.01474753687467"/>
        <n v="506.9390898581031"/>
        <n v="306.78063258517693"/>
        <n v="234.30735871036853"/>
        <n v="646.42726010014428"/>
        <n v="372.14905414798267"/>
        <n v="215.19598332230134"/>
        <n v="138.30739146714546"/>
        <n v="486.42506156657731"/>
        <n v="502.12176745735724"/>
        <n v="60.830557035514744"/>
        <n v="129.6278476543597"/>
        <n v="238.02437378642313"/>
        <n v="246.09922928045819"/>
        <n v="20.540910397604421"/>
        <n v="473.05293685603124"/>
        <n v="234.37771892659842"/>
        <n v="372.70890474014249"/>
        <n v="455.27825134932181"/>
        <n v="26.369948975969692"/>
        <n v="490.09723798159445"/>
        <n v="184.35228434137269"/>
        <n v="145.82215287029484"/>
        <n v="169.53018401922151"/>
        <n v="621.49447381719563"/>
        <n v="589.0545971753528"/>
        <n v="487.80919112959123"/>
        <n v="217.80793261197869"/>
        <n v="183.95479191908873"/>
        <n v="736.73000302414482"/>
        <n v="260.89786676327947"/>
        <n v="294.74422193105391"/>
        <n v="597.59751163791691"/>
        <n v="1.8133036151119768"/>
        <n v="126.23514912400867"/>
        <n v="5.8415744225487742"/>
        <n v="422.52175454369672"/>
        <n v="240.15383162000575"/>
        <n v="711.26454550297353"/>
        <n v="858.30931839790503"/>
        <n v="90.466680645833321"/>
        <n v="461.55365647331701"/>
        <n v="45.962299436488195"/>
        <n v="106.93500459999251"/>
        <n v="198.99007756422856"/>
        <n v="207.31388431329268"/>
        <n v="234.20722747879643"/>
        <n v="24.65192606861865"/>
        <n v="236.27434124928965"/>
        <n v="413.35529399218086"/>
        <n v="130.08494122866205"/>
        <n v="144.67913270631465"/>
        <n v="9.7293056409384917"/>
        <n v="342.41759601418346"/>
        <n v="92.068248205219902"/>
        <n v="234.05086579659047"/>
        <n v="439.50566534045942"/>
        <n v="429.6789604015562"/>
        <n v="189.38739875573364"/>
        <n v="14.98489717290829"/>
        <n v="70.102509615748659"/>
        <n v="127.45613888617419"/>
        <n v="193.73075192852255"/>
        <n v="72.493985951040656"/>
        <n v="82.976089016243719"/>
        <n v="477.46879765580286"/>
        <n v="20.513637207634588"/>
        <n v="112.50297394878169"/>
        <n v="848.54144909931267"/>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540710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n v="605.20000000000005"/>
    <x v="0"/>
  </r>
  <r>
    <x v="1"/>
    <n v="472.21"/>
    <x v="1"/>
  </r>
  <r>
    <x v="2"/>
    <n v="1477.1799999999998"/>
    <x v="2"/>
  </r>
  <r>
    <x v="3"/>
    <n v="763.45"/>
    <x v="3"/>
  </r>
  <r>
    <x v="4"/>
    <n v="376.63"/>
    <x v="4"/>
  </r>
  <r>
    <x v="5"/>
    <n v="603.52"/>
    <x v="5"/>
  </r>
  <r>
    <x v="6"/>
    <n v="1294.06"/>
    <x v="6"/>
  </r>
  <r>
    <x v="7"/>
    <n v="849.87"/>
    <x v="7"/>
  </r>
  <r>
    <x v="8"/>
    <n v="532.34"/>
    <x v="8"/>
  </r>
  <r>
    <x v="9"/>
    <n v="799.68"/>
    <x v="9"/>
  </r>
  <r>
    <x v="10"/>
    <m/>
    <x v="10"/>
  </r>
  <r>
    <x v="11"/>
    <n v="648.74"/>
    <x v="11"/>
  </r>
  <r>
    <x v="12"/>
    <n v="777.71"/>
    <x v="12"/>
  </r>
  <r>
    <x v="13"/>
    <n v="1051.25"/>
    <x v="13"/>
  </r>
  <r>
    <x v="14"/>
    <m/>
    <x v="10"/>
  </r>
  <r>
    <x v="15"/>
    <n v="1030.71"/>
    <x v="14"/>
  </r>
  <r>
    <x v="16"/>
    <n v="665.05"/>
    <x v="15"/>
  </r>
  <r>
    <x v="17"/>
    <n v="815.86"/>
    <x v="16"/>
  </r>
  <r>
    <x v="18"/>
    <n v="484.86"/>
    <x v="17"/>
  </r>
  <r>
    <x v="19"/>
    <n v="398.08"/>
    <x v="18"/>
  </r>
  <r>
    <x v="20"/>
    <m/>
    <x v="10"/>
  </r>
  <r>
    <x v="21"/>
    <n v="957.19"/>
    <x v="19"/>
  </r>
  <r>
    <x v="22"/>
    <n v="1024.49"/>
    <x v="20"/>
  </r>
  <r>
    <x v="23"/>
    <n v="656.17"/>
    <x v="21"/>
  </r>
  <r>
    <x v="24"/>
    <n v="362.02"/>
    <x v="22"/>
  </r>
  <r>
    <x v="25"/>
    <n v="620.89"/>
    <x v="23"/>
  </r>
  <r>
    <x v="26"/>
    <n v="462.93"/>
    <x v="24"/>
  </r>
  <r>
    <x v="27"/>
    <n v="902.81"/>
    <x v="25"/>
  </r>
  <r>
    <x v="28"/>
    <n v="949.12"/>
    <x v="26"/>
  </r>
  <r>
    <x v="29"/>
    <m/>
    <x v="10"/>
  </r>
  <r>
    <x v="30"/>
    <n v="476.53"/>
    <x v="27"/>
  </r>
  <r>
    <x v="31"/>
    <n v="553.39"/>
    <x v="28"/>
  </r>
  <r>
    <x v="32"/>
    <n v="653.04"/>
    <x v="29"/>
  </r>
  <r>
    <x v="33"/>
    <n v="1019.5"/>
    <x v="30"/>
  </r>
  <r>
    <x v="34"/>
    <n v="1088.0999999999999"/>
    <x v="31"/>
  </r>
  <r>
    <x v="35"/>
    <n v="451.02"/>
    <x v="32"/>
  </r>
  <r>
    <x v="36"/>
    <n v="784.22"/>
    <x v="33"/>
  </r>
  <r>
    <x v="37"/>
    <n v="841.2"/>
    <x v="34"/>
  </r>
  <r>
    <x v="38"/>
    <n v="371.16"/>
    <x v="35"/>
  </r>
  <r>
    <x v="39"/>
    <n v="412.34"/>
    <x v="36"/>
  </r>
  <r>
    <x v="40"/>
    <n v="497.71"/>
    <x v="37"/>
  </r>
  <r>
    <x v="28"/>
    <n v="1059.7"/>
    <x v="38"/>
  </r>
  <r>
    <x v="41"/>
    <n v="586.96"/>
    <x v="39"/>
  </r>
  <r>
    <x v="42"/>
    <m/>
    <x v="10"/>
  </r>
  <r>
    <x v="43"/>
    <m/>
    <x v="10"/>
  </r>
  <r>
    <x v="44"/>
    <n v="1082.1399999999999"/>
    <x v="40"/>
  </r>
  <r>
    <x v="45"/>
    <m/>
    <x v="10"/>
  </r>
  <r>
    <x v="46"/>
    <n v="373.07"/>
    <x v="41"/>
  </r>
  <r>
    <x v="47"/>
    <n v="1421.25"/>
    <x v="42"/>
  </r>
  <r>
    <x v="48"/>
    <m/>
    <x v="10"/>
  </r>
  <r>
    <x v="49"/>
    <n v="444.13"/>
    <x v="43"/>
  </r>
  <r>
    <x v="41"/>
    <n v="552.39"/>
    <x v="44"/>
  </r>
  <r>
    <x v="50"/>
    <n v="976.8"/>
    <x v="45"/>
  </r>
  <r>
    <x v="51"/>
    <n v="440.41"/>
    <x v="46"/>
  </r>
  <r>
    <x v="52"/>
    <n v="995.34"/>
    <x v="47"/>
  </r>
  <r>
    <x v="40"/>
    <n v="429.77"/>
    <x v="48"/>
  </r>
  <r>
    <x v="53"/>
    <n v="474.33"/>
    <x v="49"/>
  </r>
  <r>
    <x v="54"/>
    <n v="814.48"/>
    <x v="50"/>
  </r>
  <r>
    <x v="55"/>
    <n v="939.82999999999993"/>
    <x v="51"/>
  </r>
  <r>
    <x v="56"/>
    <n v="956.68"/>
    <x v="19"/>
  </r>
  <r>
    <x v="22"/>
    <n v="869.09"/>
    <x v="52"/>
  </r>
  <r>
    <x v="57"/>
    <n v="803.37"/>
    <x v="53"/>
  </r>
  <r>
    <x v="47"/>
    <n v="764.65"/>
    <x v="54"/>
  </r>
  <r>
    <x v="58"/>
    <n v="900.93"/>
    <x v="55"/>
  </r>
  <r>
    <x v="59"/>
    <n v="873.76"/>
    <x v="56"/>
  </r>
  <r>
    <x v="60"/>
    <n v="966.91"/>
    <x v="57"/>
  </r>
  <r>
    <x v="61"/>
    <n v="457.73"/>
    <x v="58"/>
  </r>
  <r>
    <x v="59"/>
    <n v="1179.44"/>
    <x v="59"/>
  </r>
  <r>
    <x v="62"/>
    <n v="947.3"/>
    <x v="60"/>
  </r>
  <r>
    <x v="63"/>
    <n v="801.71"/>
    <x v="61"/>
  </r>
  <r>
    <x v="64"/>
    <m/>
    <x v="10"/>
  </r>
  <r>
    <x v="61"/>
    <n v="449.94"/>
    <x v="62"/>
  </r>
  <r>
    <x v="65"/>
    <n v="966.77"/>
    <x v="57"/>
  </r>
  <r>
    <x v="66"/>
    <n v="575.69000000000005"/>
    <x v="63"/>
  </r>
  <r>
    <x v="44"/>
    <n v="854.99"/>
    <x v="64"/>
  </r>
  <r>
    <x v="67"/>
    <n v="1064.42"/>
    <x v="65"/>
  </r>
  <r>
    <x v="68"/>
    <n v="820.14"/>
    <x v="66"/>
  </r>
  <r>
    <x v="7"/>
    <n v="829.08"/>
    <x v="67"/>
  </r>
  <r>
    <x v="69"/>
    <n v="938.12"/>
    <x v="68"/>
  </r>
  <r>
    <x v="70"/>
    <n v="956.1"/>
    <x v="69"/>
  </r>
  <r>
    <x v="71"/>
    <n v="1182.03"/>
    <x v="70"/>
  </r>
  <r>
    <x v="66"/>
    <n v="610.87"/>
    <x v="71"/>
  </r>
  <r>
    <x v="72"/>
    <n v="980.56999999999994"/>
    <x v="72"/>
  </r>
  <r>
    <x v="73"/>
    <m/>
    <x v="10"/>
  </r>
  <r>
    <x v="45"/>
    <m/>
    <x v="10"/>
  </r>
  <r>
    <x v="26"/>
    <n v="405.62"/>
    <x v="73"/>
  </r>
  <r>
    <x v="74"/>
    <n v="708.44"/>
    <x v="74"/>
  </r>
  <r>
    <x v="75"/>
    <n v="823.24"/>
    <x v="75"/>
  </r>
  <r>
    <x v="76"/>
    <n v="486.57"/>
    <x v="76"/>
  </r>
  <r>
    <x v="77"/>
    <n v="470.63"/>
    <x v="77"/>
  </r>
  <r>
    <x v="78"/>
    <n v="1528.52"/>
    <x v="78"/>
  </r>
  <r>
    <x v="79"/>
    <n v="799.9"/>
    <x v="9"/>
  </r>
  <r>
    <x v="80"/>
    <n v="1187.04"/>
    <x v="79"/>
  </r>
  <r>
    <x v="56"/>
    <n v="1136.74"/>
    <x v="80"/>
  </r>
  <r>
    <x v="81"/>
    <n v="906.97"/>
    <x v="81"/>
  </r>
  <r>
    <x v="82"/>
    <n v="775.44"/>
    <x v="82"/>
  </r>
  <r>
    <x v="83"/>
    <n v="952.06"/>
    <x v="83"/>
  </r>
  <r>
    <x v="84"/>
    <m/>
    <x v="10"/>
  </r>
  <r>
    <x v="85"/>
    <n v="933.99"/>
    <x v="84"/>
  </r>
  <r>
    <x v="86"/>
    <n v="1702.1"/>
    <x v="85"/>
  </r>
  <r>
    <x v="87"/>
    <n v="636.79"/>
    <x v="86"/>
  </r>
  <r>
    <x v="88"/>
    <n v="1439.01"/>
    <x v="87"/>
  </r>
  <r>
    <x v="89"/>
    <n v="1218.26"/>
    <x v="88"/>
  </r>
  <r>
    <x v="90"/>
    <n v="963.55"/>
    <x v="89"/>
  </r>
  <r>
    <x v="72"/>
    <n v="845.52"/>
    <x v="90"/>
  </r>
  <r>
    <x v="91"/>
    <n v="1588.95"/>
    <x v="91"/>
  </r>
  <r>
    <x v="92"/>
    <n v="601.85"/>
    <x v="92"/>
  </r>
  <r>
    <x v="93"/>
    <n v="317.07"/>
    <x v="93"/>
  </r>
  <r>
    <x v="94"/>
    <n v="1288.22"/>
    <x v="94"/>
  </r>
  <r>
    <x v="65"/>
    <n v="1231.45"/>
    <x v="95"/>
  </r>
  <r>
    <x v="65"/>
    <n v="1418.1100000000001"/>
    <x v="96"/>
  </r>
  <r>
    <x v="95"/>
    <n v="1106.1599999999999"/>
    <x v="97"/>
  </r>
  <r>
    <x v="96"/>
    <n v="1032.58"/>
    <x v="98"/>
  </r>
  <r>
    <x v="97"/>
    <n v="899.17000000000007"/>
    <x v="99"/>
  </r>
  <r>
    <x v="98"/>
    <m/>
    <x v="10"/>
  </r>
  <r>
    <x v="99"/>
    <n v="841.91"/>
    <x v="100"/>
  </r>
  <r>
    <x v="97"/>
    <n v="562.74"/>
    <x v="101"/>
  </r>
  <r>
    <x v="24"/>
    <n v="442.33"/>
    <x v="102"/>
  </r>
  <r>
    <x v="100"/>
    <m/>
    <x v="10"/>
  </r>
  <r>
    <x v="101"/>
    <n v="476.27"/>
    <x v="103"/>
  </r>
  <r>
    <x v="102"/>
    <n v="1391.02"/>
    <x v="104"/>
  </r>
  <r>
    <x v="103"/>
    <m/>
    <x v="10"/>
  </r>
  <r>
    <x v="104"/>
    <n v="1052.3399999999999"/>
    <x v="105"/>
  </r>
  <r>
    <x v="105"/>
    <m/>
    <x v="10"/>
  </r>
  <r>
    <x v="106"/>
    <m/>
    <x v="10"/>
  </r>
  <r>
    <x v="107"/>
    <m/>
    <x v="10"/>
  </r>
  <r>
    <x v="108"/>
    <n v="1593.6599999999999"/>
    <x v="106"/>
  </r>
  <r>
    <x v="109"/>
    <m/>
    <x v="10"/>
  </r>
  <r>
    <x v="110"/>
    <n v="758.43000000000006"/>
    <x v="107"/>
  </r>
  <r>
    <x v="12"/>
    <n v="694.01"/>
    <x v="108"/>
  </r>
  <r>
    <x v="111"/>
    <n v="660.61"/>
    <x v="109"/>
  </r>
  <r>
    <x v="112"/>
    <n v="870.2"/>
    <x v="110"/>
  </r>
  <r>
    <x v="113"/>
    <n v="1359.31"/>
    <x v="111"/>
  </r>
  <r>
    <x v="114"/>
    <n v="568.16"/>
    <x v="112"/>
  </r>
  <r>
    <x v="115"/>
    <n v="705.25"/>
    <x v="113"/>
  </r>
  <r>
    <x v="90"/>
    <n v="562.54999999999995"/>
    <x v="101"/>
  </r>
  <r>
    <x v="116"/>
    <m/>
    <x v="10"/>
  </r>
  <r>
    <x v="117"/>
    <n v="327.64"/>
    <x v="114"/>
  </r>
  <r>
    <x v="118"/>
    <n v="715.12"/>
    <x v="115"/>
  </r>
  <r>
    <x v="51"/>
    <n v="518.16"/>
    <x v="116"/>
  </r>
  <r>
    <x v="119"/>
    <n v="1027.54"/>
    <x v="117"/>
  </r>
  <r>
    <x v="120"/>
    <n v="476.41"/>
    <x v="103"/>
  </r>
  <r>
    <x v="121"/>
    <m/>
    <x v="10"/>
  </r>
  <r>
    <x v="117"/>
    <n v="529.45000000000005"/>
    <x v="118"/>
  </r>
  <r>
    <x v="122"/>
    <n v="1238.94"/>
    <x v="119"/>
  </r>
  <r>
    <x v="123"/>
    <n v="610.39"/>
    <x v="120"/>
  </r>
  <r>
    <x v="0"/>
    <n v="807.29"/>
    <x v="121"/>
  </r>
  <r>
    <x v="124"/>
    <n v="872.94"/>
    <x v="122"/>
  </r>
  <r>
    <x v="125"/>
    <n v="799.47"/>
    <x v="123"/>
  </r>
  <r>
    <x v="126"/>
    <n v="660.51"/>
    <x v="109"/>
  </r>
  <r>
    <x v="55"/>
    <n v="1202.8399999999999"/>
    <x v="124"/>
  </r>
  <r>
    <x v="127"/>
    <m/>
    <x v="10"/>
  </r>
  <r>
    <x v="128"/>
    <n v="1575.9299999999998"/>
    <x v="125"/>
  </r>
  <r>
    <x v="78"/>
    <n v="1686.42"/>
    <x v="126"/>
  </r>
  <r>
    <x v="129"/>
    <n v="1162.27"/>
    <x v="127"/>
  </r>
  <r>
    <x v="112"/>
    <n v="537.09"/>
    <x v="128"/>
  </r>
  <r>
    <x v="130"/>
    <n v="433.95"/>
    <x v="129"/>
  </r>
  <r>
    <x v="131"/>
    <n v="830.76"/>
    <x v="130"/>
  </r>
  <r>
    <x v="132"/>
    <n v="808.66"/>
    <x v="131"/>
  </r>
  <r>
    <x v="133"/>
    <n v="1158.5899999999999"/>
    <x v="132"/>
  </r>
  <r>
    <x v="134"/>
    <n v="898.79"/>
    <x v="99"/>
  </r>
  <r>
    <x v="135"/>
    <n v="1246.27"/>
    <x v="133"/>
  </r>
  <r>
    <x v="136"/>
    <n v="615.49"/>
    <x v="134"/>
  </r>
  <r>
    <x v="87"/>
    <n v="948.7"/>
    <x v="26"/>
  </r>
  <r>
    <x v="137"/>
    <n v="857.49"/>
    <x v="135"/>
  </r>
  <r>
    <x v="138"/>
    <n v="1018.88"/>
    <x v="136"/>
  </r>
  <r>
    <x v="139"/>
    <n v="1346.24"/>
    <x v="137"/>
  </r>
  <r>
    <x v="140"/>
    <n v="705.93000000000006"/>
    <x v="138"/>
  </r>
  <r>
    <x v="141"/>
    <n v="1482.37"/>
    <x v="139"/>
  </r>
  <r>
    <x v="53"/>
    <n v="587.56999999999994"/>
    <x v="140"/>
  </r>
  <r>
    <x v="142"/>
    <n v="427.74"/>
    <x v="141"/>
  </r>
  <r>
    <x v="115"/>
    <n v="1284.83"/>
    <x v="142"/>
  </r>
  <r>
    <x v="143"/>
    <n v="1062.49"/>
    <x v="143"/>
  </r>
  <r>
    <x v="89"/>
    <n v="990.94"/>
    <x v="144"/>
  </r>
  <r>
    <x v="144"/>
    <n v="1071.5899999999999"/>
    <x v="145"/>
  </r>
  <r>
    <x v="138"/>
    <n v="994.14"/>
    <x v="146"/>
  </r>
  <r>
    <x v="145"/>
    <n v="462.45"/>
    <x v="147"/>
  </r>
  <r>
    <x v="15"/>
    <n v="1282.2"/>
    <x v="148"/>
  </r>
  <r>
    <x v="146"/>
    <n v="1035.1199999999999"/>
    <x v="149"/>
  </r>
  <r>
    <x v="147"/>
    <n v="886.27"/>
    <x v="150"/>
  </r>
  <r>
    <x v="97"/>
    <n v="967.01"/>
    <x v="57"/>
  </r>
  <r>
    <x v="84"/>
    <m/>
    <x v="10"/>
  </r>
  <r>
    <x v="148"/>
    <n v="957.43000000000006"/>
    <x v="19"/>
  </r>
  <r>
    <x v="149"/>
    <n v="550.5"/>
    <x v="151"/>
  </r>
  <r>
    <x v="150"/>
    <m/>
    <x v="10"/>
  </r>
  <r>
    <x v="143"/>
    <n v="1095.75"/>
    <x v="152"/>
  </r>
  <r>
    <x v="151"/>
    <m/>
    <x v="10"/>
  </r>
  <r>
    <x v="5"/>
    <n v="1052.49"/>
    <x v="105"/>
  </r>
  <r>
    <x v="152"/>
    <n v="559.82000000000005"/>
    <x v="153"/>
  </r>
  <r>
    <x v="153"/>
    <n v="860.35"/>
    <x v="154"/>
  </r>
  <r>
    <x v="154"/>
    <n v="882.36"/>
    <x v="155"/>
  </r>
  <r>
    <x v="155"/>
    <n v="1429.13"/>
    <x v="156"/>
  </r>
  <r>
    <x v="156"/>
    <n v="1197.03"/>
    <x v="157"/>
  </r>
  <r>
    <x v="53"/>
    <n v="540.94000000000005"/>
    <x v="158"/>
  </r>
  <r>
    <x v="157"/>
    <n v="722.24"/>
    <x v="159"/>
  </r>
  <r>
    <x v="158"/>
    <n v="729.73"/>
    <x v="160"/>
  </r>
  <r>
    <x v="159"/>
    <n v="901.08999999999992"/>
    <x v="55"/>
  </r>
  <r>
    <x v="160"/>
    <n v="759.58"/>
    <x v="161"/>
  </r>
  <r>
    <x v="161"/>
    <n v="1583.99"/>
    <x v="162"/>
  </r>
  <r>
    <x v="86"/>
    <n v="941.56"/>
    <x v="163"/>
  </r>
  <r>
    <x v="162"/>
    <n v="1171.75"/>
    <x v="164"/>
  </r>
  <r>
    <x v="132"/>
    <n v="598.63"/>
    <x v="165"/>
  </r>
  <r>
    <x v="163"/>
    <n v="925.96"/>
    <x v="166"/>
  </r>
  <r>
    <x v="164"/>
    <m/>
    <x v="10"/>
  </r>
  <r>
    <x v="56"/>
    <n v="1274.93"/>
    <x v="167"/>
  </r>
  <r>
    <x v="165"/>
    <n v="725.43000000000006"/>
    <x v="168"/>
  </r>
  <r>
    <x v="166"/>
    <n v="1064.8899999999999"/>
    <x v="169"/>
  </r>
  <r>
    <x v="71"/>
    <n v="767.45"/>
    <x v="170"/>
  </r>
  <r>
    <x v="167"/>
    <n v="797.55"/>
    <x v="171"/>
  </r>
  <r>
    <x v="168"/>
    <n v="787.12"/>
    <x v="172"/>
  </r>
  <r>
    <x v="169"/>
    <n v="733.59999999999991"/>
    <x v="173"/>
  </r>
  <r>
    <x v="53"/>
    <n v="737.34999999999991"/>
    <x v="174"/>
  </r>
  <r>
    <x v="170"/>
    <n v="474.45"/>
    <x v="49"/>
  </r>
  <r>
    <x v="171"/>
    <n v="678.34"/>
    <x v="175"/>
  </r>
  <r>
    <x v="172"/>
    <n v="763.25"/>
    <x v="3"/>
  </r>
  <r>
    <x v="52"/>
    <n v="976.16"/>
    <x v="176"/>
  </r>
  <r>
    <x v="77"/>
    <n v="466.99"/>
    <x v="177"/>
  </r>
  <r>
    <x v="105"/>
    <m/>
    <x v="10"/>
  </r>
  <r>
    <x v="173"/>
    <n v="1357.75"/>
    <x v="178"/>
  </r>
  <r>
    <x v="10"/>
    <m/>
    <x v="10"/>
  </r>
  <r>
    <x v="174"/>
    <n v="608.36"/>
    <x v="179"/>
  </r>
  <r>
    <x v="175"/>
    <n v="907.17000000000007"/>
    <x v="81"/>
  </r>
  <r>
    <x v="107"/>
    <m/>
    <x v="10"/>
  </r>
  <r>
    <x v="147"/>
    <n v="519.80999999999995"/>
    <x v="180"/>
  </r>
  <r>
    <x v="170"/>
    <n v="623.62"/>
    <x v="181"/>
  </r>
  <r>
    <x v="176"/>
    <n v="1110.8899999999999"/>
    <x v="182"/>
  </r>
  <r>
    <x v="177"/>
    <n v="1004.3499999999999"/>
    <x v="183"/>
  </r>
  <r>
    <x v="178"/>
    <n v="1229.57"/>
    <x v="184"/>
  </r>
  <r>
    <x v="179"/>
    <n v="603.56999999999994"/>
    <x v="5"/>
  </r>
  <r>
    <x v="180"/>
    <m/>
    <x v="10"/>
  </r>
  <r>
    <x v="181"/>
    <n v="1182.48"/>
    <x v="70"/>
  </r>
  <r>
    <x v="182"/>
    <n v="949.67"/>
    <x v="185"/>
  </r>
  <r>
    <x v="137"/>
    <n v="752.27"/>
    <x v="186"/>
  </r>
  <r>
    <x v="183"/>
    <n v="714.09999999999991"/>
    <x v="187"/>
  </r>
  <r>
    <x v="145"/>
    <n v="616.32999999999993"/>
    <x v="188"/>
  </r>
  <r>
    <x v="184"/>
    <n v="573.57000000000005"/>
    <x v="189"/>
  </r>
  <r>
    <x v="185"/>
    <m/>
    <x v="10"/>
  </r>
  <r>
    <x v="186"/>
    <n v="1205.1300000000001"/>
    <x v="190"/>
  </r>
  <r>
    <x v="187"/>
    <n v="1299.06"/>
    <x v="191"/>
  </r>
  <r>
    <x v="188"/>
    <n v="823.21"/>
    <x v="75"/>
  </r>
  <r>
    <x v="189"/>
    <n v="451.6"/>
    <x v="192"/>
  </r>
  <r>
    <x v="190"/>
    <n v="735.74"/>
    <x v="193"/>
  </r>
  <r>
    <x v="191"/>
    <n v="847.91"/>
    <x v="194"/>
  </r>
  <r>
    <x v="192"/>
    <n v="913.91"/>
    <x v="195"/>
  </r>
  <r>
    <x v="108"/>
    <n v="1218.8"/>
    <x v="196"/>
  </r>
  <r>
    <x v="193"/>
    <n v="344.51"/>
    <x v="197"/>
  </r>
  <r>
    <x v="14"/>
    <m/>
    <x v="10"/>
  </r>
  <r>
    <x v="32"/>
    <n v="682.1"/>
    <x v="198"/>
  </r>
  <r>
    <x v="194"/>
    <n v="716.94"/>
    <x v="199"/>
  </r>
  <r>
    <x v="195"/>
    <m/>
    <x v="10"/>
  </r>
  <r>
    <x v="196"/>
    <n v="793.48"/>
    <x v="200"/>
  </r>
  <r>
    <x v="49"/>
    <n v="415.43"/>
    <x v="201"/>
  </r>
  <r>
    <x v="197"/>
    <n v="613.91999999999996"/>
    <x v="202"/>
  </r>
  <r>
    <x v="198"/>
    <n v="1059.3899999999999"/>
    <x v="203"/>
  </r>
  <r>
    <x v="199"/>
    <n v="675.17"/>
    <x v="204"/>
  </r>
  <r>
    <x v="111"/>
    <n v="522.54999999999995"/>
    <x v="205"/>
  </r>
  <r>
    <x v="148"/>
    <n v="1361.2"/>
    <x v="206"/>
  </r>
  <r>
    <x v="200"/>
    <n v="561.26"/>
    <x v="207"/>
  </r>
  <r>
    <x v="201"/>
    <n v="733.18"/>
    <x v="208"/>
  </r>
  <r>
    <x v="202"/>
    <m/>
    <x v="10"/>
  </r>
  <r>
    <x v="203"/>
    <n v="806.31999999999994"/>
    <x v="209"/>
  </r>
  <r>
    <x v="204"/>
    <n v="914.34"/>
    <x v="195"/>
  </r>
  <r>
    <x v="205"/>
    <n v="1088.5999999999999"/>
    <x v="210"/>
  </r>
  <r>
    <x v="206"/>
    <n v="686.38"/>
    <x v="211"/>
  </r>
  <r>
    <x v="207"/>
    <m/>
    <x v="10"/>
  </r>
  <r>
    <x v="194"/>
    <n v="668.51"/>
    <x v="212"/>
  </r>
  <r>
    <x v="19"/>
    <n v="611.45000000000005"/>
    <x v="71"/>
  </r>
  <r>
    <x v="208"/>
    <n v="951.89"/>
    <x v="83"/>
  </r>
  <r>
    <x v="209"/>
    <n v="1053.9099999999999"/>
    <x v="213"/>
  </r>
  <r>
    <x v="210"/>
    <n v="1033.3699999999999"/>
    <x v="98"/>
  </r>
  <r>
    <x v="211"/>
    <n v="776.46"/>
    <x v="214"/>
  </r>
  <r>
    <x v="201"/>
    <n v="737.01"/>
    <x v="174"/>
  </r>
  <r>
    <x v="212"/>
    <n v="786.42"/>
    <x v="215"/>
  </r>
  <r>
    <x v="189"/>
    <n v="676.02"/>
    <x v="216"/>
  </r>
  <r>
    <x v="213"/>
    <n v="896"/>
    <x v="217"/>
  </r>
  <r>
    <x v="145"/>
    <n v="565.17999999999995"/>
    <x v="218"/>
  </r>
  <r>
    <x v="214"/>
    <n v="1547.3899999999999"/>
    <x v="219"/>
  </r>
  <r>
    <x v="215"/>
    <n v="358.2"/>
    <x v="220"/>
  </r>
  <r>
    <x v="172"/>
    <n v="791.06999999999994"/>
    <x v="221"/>
  </r>
  <r>
    <x v="107"/>
    <m/>
    <x v="10"/>
  </r>
  <r>
    <x v="216"/>
    <n v="1416.51"/>
    <x v="222"/>
  </r>
  <r>
    <x v="44"/>
    <n v="1101.32"/>
    <x v="223"/>
  </r>
  <r>
    <x v="217"/>
    <n v="385.01"/>
    <x v="224"/>
  </r>
  <r>
    <x v="17"/>
    <n v="1261.22"/>
    <x v="225"/>
  </r>
  <r>
    <x v="218"/>
    <n v="928.49"/>
    <x v="226"/>
  </r>
  <r>
    <x v="219"/>
    <n v="430.69"/>
    <x v="227"/>
  </r>
  <r>
    <x v="220"/>
    <n v="1082.1300000000001"/>
    <x v="40"/>
  </r>
  <r>
    <x v="98"/>
    <m/>
    <x v="10"/>
  </r>
  <r>
    <x v="34"/>
    <n v="1241.3600000000001"/>
    <x v="228"/>
  </r>
  <r>
    <x v="221"/>
    <n v="1433.08"/>
    <x v="229"/>
  </r>
  <r>
    <x v="222"/>
    <n v="1302.51"/>
    <x v="230"/>
  </r>
  <r>
    <x v="174"/>
    <n v="793.29"/>
    <x v="200"/>
  </r>
  <r>
    <x v="223"/>
    <n v="959.54"/>
    <x v="231"/>
  </r>
  <r>
    <x v="224"/>
    <n v="687.65"/>
    <x v="232"/>
  </r>
  <r>
    <x v="225"/>
    <n v="1048.48"/>
    <x v="233"/>
  </r>
  <r>
    <x v="226"/>
    <n v="1260.7"/>
    <x v="225"/>
  </r>
  <r>
    <x v="227"/>
    <n v="707.3"/>
    <x v="234"/>
  </r>
  <r>
    <x v="228"/>
    <n v="934.06999999999994"/>
    <x v="84"/>
  </r>
  <r>
    <x v="121"/>
    <m/>
    <x v="10"/>
  </r>
  <r>
    <x v="229"/>
    <n v="1355.26"/>
    <x v="235"/>
  </r>
  <r>
    <x v="230"/>
    <n v="591.01"/>
    <x v="236"/>
  </r>
  <r>
    <x v="231"/>
    <n v="447.06"/>
    <x v="237"/>
  </r>
  <r>
    <x v="32"/>
    <n v="932.82999999999993"/>
    <x v="238"/>
  </r>
  <r>
    <x v="232"/>
    <n v="728.16"/>
    <x v="239"/>
  </r>
  <r>
    <x v="233"/>
    <n v="844.49"/>
    <x v="240"/>
  </r>
  <r>
    <x v="234"/>
    <n v="1317.53"/>
    <x v="241"/>
  </r>
  <r>
    <x v="235"/>
    <n v="488.78"/>
    <x v="242"/>
  </r>
  <r>
    <x v="236"/>
    <n v="567.63"/>
    <x v="112"/>
  </r>
  <r>
    <x v="68"/>
    <n v="1103.31"/>
    <x v="243"/>
  </r>
  <r>
    <x v="237"/>
    <m/>
    <x v="10"/>
  </r>
  <r>
    <x v="238"/>
    <n v="745.24"/>
    <x v="244"/>
  </r>
  <r>
    <x v="239"/>
    <n v="350.39"/>
    <x v="245"/>
  </r>
  <r>
    <x v="240"/>
    <n v="429.31"/>
    <x v="246"/>
  </r>
  <r>
    <x v="241"/>
    <n v="559.33000000000004"/>
    <x v="247"/>
  </r>
  <r>
    <x v="242"/>
    <n v="866.43000000000006"/>
    <x v="248"/>
  </r>
  <r>
    <x v="66"/>
    <n v="730"/>
    <x v="160"/>
  </r>
  <r>
    <x v="243"/>
    <n v="997.2"/>
    <x v="249"/>
  </r>
  <r>
    <x v="244"/>
    <n v="844.9"/>
    <x v="250"/>
  </r>
  <r>
    <x v="245"/>
    <m/>
    <x v="10"/>
  </r>
  <r>
    <x v="246"/>
    <n v="556.05999999999995"/>
    <x v="251"/>
  </r>
  <r>
    <x v="247"/>
    <m/>
    <x v="10"/>
  </r>
  <r>
    <x v="248"/>
    <n v="896.91"/>
    <x v="252"/>
  </r>
  <r>
    <x v="249"/>
    <n v="1091.1199999999999"/>
    <x v="253"/>
  </r>
  <r>
    <x v="145"/>
    <n v="597.6"/>
    <x v="254"/>
  </r>
  <r>
    <x v="212"/>
    <n v="929.94"/>
    <x v="255"/>
  </r>
  <r>
    <x v="25"/>
    <n v="1122.53"/>
    <x v="256"/>
  </r>
  <r>
    <x v="74"/>
    <n v="579.45000000000005"/>
    <x v="257"/>
  </r>
  <r>
    <x v="250"/>
    <n v="1231.71"/>
    <x v="258"/>
  </r>
  <r>
    <x v="251"/>
    <n v="352.13"/>
    <x v="259"/>
  </r>
  <r>
    <x v="252"/>
    <n v="1199.98"/>
    <x v="260"/>
  </r>
  <r>
    <x v="253"/>
    <n v="647.61"/>
    <x v="261"/>
  </r>
  <r>
    <x v="136"/>
    <n v="921.23"/>
    <x v="262"/>
  </r>
  <r>
    <x v="240"/>
    <n v="622.89"/>
    <x v="263"/>
  </r>
  <r>
    <x v="254"/>
    <n v="665.68"/>
    <x v="264"/>
  </r>
  <r>
    <x v="255"/>
    <n v="1320.54"/>
    <x v="265"/>
  </r>
  <r>
    <x v="25"/>
    <n v="1003.76"/>
    <x v="183"/>
  </r>
  <r>
    <x v="256"/>
    <n v="1389.22"/>
    <x v="266"/>
  </r>
  <r>
    <x v="257"/>
    <n v="677.35"/>
    <x v="267"/>
  </r>
  <r>
    <x v="239"/>
    <n v="359.44"/>
    <x v="268"/>
  </r>
  <r>
    <x v="119"/>
    <n v="705.06"/>
    <x v="113"/>
  </r>
  <r>
    <x v="258"/>
    <m/>
    <x v="10"/>
  </r>
  <r>
    <x v="195"/>
    <m/>
    <x v="10"/>
  </r>
  <r>
    <x v="149"/>
    <n v="468.59000000000003"/>
    <x v="269"/>
  </r>
  <r>
    <x v="259"/>
    <n v="843.56"/>
    <x v="240"/>
  </r>
  <r>
    <x v="260"/>
    <n v="1451.46"/>
    <x v="270"/>
  </r>
  <r>
    <x v="121"/>
    <m/>
    <x v="10"/>
  </r>
  <r>
    <x v="261"/>
    <n v="778.33999999999992"/>
    <x v="12"/>
  </r>
  <r>
    <x v="60"/>
    <n v="1001.71"/>
    <x v="271"/>
  </r>
  <r>
    <x v="262"/>
    <n v="940.76"/>
    <x v="272"/>
  </r>
  <r>
    <x v="263"/>
    <n v="905.43000000000006"/>
    <x v="273"/>
  </r>
  <r>
    <x v="264"/>
    <n v="1107.57"/>
    <x v="274"/>
  </r>
  <r>
    <x v="216"/>
    <n v="977.63"/>
    <x v="275"/>
  </r>
  <r>
    <x v="94"/>
    <n v="1161.56"/>
    <x v="127"/>
  </r>
  <r>
    <x v="185"/>
    <m/>
    <x v="10"/>
  </r>
  <r>
    <x v="253"/>
    <n v="394.29"/>
    <x v="276"/>
  </r>
  <r>
    <x v="45"/>
    <m/>
    <x v="10"/>
  </r>
  <r>
    <x v="98"/>
    <m/>
    <x v="10"/>
  </r>
  <r>
    <x v="27"/>
    <n v="973.89"/>
    <x v="277"/>
  </r>
  <r>
    <x v="161"/>
    <n v="1012.52"/>
    <x v="278"/>
  </r>
  <r>
    <x v="23"/>
    <n v="660.83"/>
    <x v="109"/>
  </r>
  <r>
    <x v="265"/>
    <n v="1268.8"/>
    <x v="279"/>
  </r>
  <r>
    <x v="266"/>
    <n v="980.44"/>
    <x v="280"/>
  </r>
  <r>
    <x v="267"/>
    <n v="809.62"/>
    <x v="281"/>
  </r>
  <r>
    <x v="268"/>
    <n v="1193.99"/>
    <x v="282"/>
  </r>
  <r>
    <x v="269"/>
    <n v="1070.57"/>
    <x v="283"/>
  </r>
  <r>
    <x v="99"/>
    <n v="673.83"/>
    <x v="284"/>
  </r>
  <r>
    <x v="270"/>
    <m/>
    <x v="10"/>
  </r>
  <r>
    <x v="271"/>
    <n v="1298.7"/>
    <x v="191"/>
  </r>
  <r>
    <x v="272"/>
    <n v="397.49"/>
    <x v="285"/>
  </r>
  <r>
    <x v="273"/>
    <n v="770.59"/>
    <x v="286"/>
  </r>
  <r>
    <x v="195"/>
    <m/>
    <x v="10"/>
  </r>
  <r>
    <x v="274"/>
    <n v="311.95999999999998"/>
    <x v="287"/>
  </r>
  <r>
    <x v="49"/>
    <n v="624.19000000000005"/>
    <x v="181"/>
  </r>
  <r>
    <x v="275"/>
    <n v="901.49"/>
    <x v="55"/>
  </r>
  <r>
    <x v="276"/>
    <n v="937.22"/>
    <x v="288"/>
  </r>
  <r>
    <x v="277"/>
    <n v="1366.43"/>
    <x v="289"/>
  </r>
  <r>
    <x v="278"/>
    <m/>
    <x v="10"/>
  </r>
  <r>
    <x v="279"/>
    <n v="1216.7"/>
    <x v="290"/>
  </r>
  <r>
    <x v="280"/>
    <n v="620.28"/>
    <x v="291"/>
  </r>
  <r>
    <x v="281"/>
    <n v="1403.48"/>
    <x v="292"/>
  </r>
  <r>
    <x v="282"/>
    <n v="807.93"/>
    <x v="293"/>
  </r>
  <r>
    <x v="283"/>
    <n v="1657.71"/>
    <x v="294"/>
  </r>
  <r>
    <x v="284"/>
    <n v="1025.04"/>
    <x v="295"/>
  </r>
  <r>
    <x v="104"/>
    <n v="1146.19"/>
    <x v="296"/>
  </r>
  <r>
    <x v="285"/>
    <n v="1423.45"/>
    <x v="297"/>
  </r>
  <r>
    <x v="79"/>
    <n v="777.97"/>
    <x v="12"/>
  </r>
  <r>
    <x v="286"/>
    <n v="1035.5"/>
    <x v="298"/>
  </r>
  <r>
    <x v="287"/>
    <n v="1638.8600000000001"/>
    <x v="299"/>
  </r>
  <r>
    <x v="288"/>
    <n v="1176.7"/>
    <x v="300"/>
  </r>
  <r>
    <x v="51"/>
    <n v="593.16999999999996"/>
    <x v="301"/>
  </r>
  <r>
    <x v="289"/>
    <n v="1380.54"/>
    <x v="302"/>
  </r>
  <r>
    <x v="174"/>
    <n v="628.52"/>
    <x v="303"/>
  </r>
  <r>
    <x v="290"/>
    <m/>
    <x v="10"/>
  </r>
  <r>
    <x v="291"/>
    <n v="775.9"/>
    <x v="214"/>
  </r>
  <r>
    <x v="292"/>
    <m/>
    <x v="10"/>
  </r>
  <r>
    <x v="293"/>
    <n v="1529.6799999999998"/>
    <x v="304"/>
  </r>
  <r>
    <x v="64"/>
    <m/>
    <x v="10"/>
  </r>
  <r>
    <x v="294"/>
    <n v="548.46"/>
    <x v="305"/>
  </r>
  <r>
    <x v="295"/>
    <n v="1654.46"/>
    <x v="306"/>
  </r>
  <r>
    <x v="92"/>
    <n v="535.42999999999995"/>
    <x v="307"/>
  </r>
  <r>
    <x v="296"/>
    <n v="774.98"/>
    <x v="82"/>
  </r>
  <r>
    <x v="135"/>
    <n v="880.18000000000006"/>
    <x v="308"/>
  </r>
  <r>
    <x v="297"/>
    <n v="690.95"/>
    <x v="309"/>
  </r>
  <r>
    <x v="144"/>
    <n v="1218.1399999999999"/>
    <x v="88"/>
  </r>
  <r>
    <x v="143"/>
    <n v="979.3"/>
    <x v="310"/>
  </r>
  <r>
    <x v="298"/>
    <n v="373.58"/>
    <x v="311"/>
  </r>
  <r>
    <x v="98"/>
    <m/>
    <x v="10"/>
  </r>
  <r>
    <x v="137"/>
    <n v="982.92000000000007"/>
    <x v="312"/>
  </r>
  <r>
    <x v="105"/>
    <m/>
    <x v="10"/>
  </r>
  <r>
    <x v="271"/>
    <n v="1359.54"/>
    <x v="313"/>
  </r>
  <r>
    <x v="231"/>
    <n v="710.65"/>
    <x v="314"/>
  </r>
  <r>
    <x v="299"/>
    <n v="427.12"/>
    <x v="315"/>
  </r>
  <r>
    <x v="300"/>
    <n v="1008.96"/>
    <x v="316"/>
  </r>
  <r>
    <x v="92"/>
    <n v="907.21"/>
    <x v="81"/>
  </r>
  <r>
    <x v="301"/>
    <n v="700.81"/>
    <x v="317"/>
  </r>
  <r>
    <x v="302"/>
    <n v="813.06999999999994"/>
    <x v="318"/>
  </r>
  <r>
    <x v="303"/>
    <n v="949.31"/>
    <x v="26"/>
  </r>
  <r>
    <x v="304"/>
    <n v="781.59999999999991"/>
    <x v="319"/>
  </r>
  <r>
    <x v="278"/>
    <m/>
    <x v="10"/>
  </r>
  <r>
    <x v="305"/>
    <n v="1212.72"/>
    <x v="320"/>
  </r>
  <r>
    <x v="306"/>
    <n v="566.86"/>
    <x v="321"/>
  </r>
  <r>
    <x v="307"/>
    <n v="1295.07"/>
    <x v="322"/>
  </r>
  <r>
    <x v="308"/>
    <n v="869.83999999999992"/>
    <x v="110"/>
  </r>
  <r>
    <x v="27"/>
    <n v="1131.32"/>
    <x v="323"/>
  </r>
  <r>
    <x v="309"/>
    <n v="1156.5"/>
    <x v="324"/>
  </r>
  <r>
    <x v="60"/>
    <n v="1182.3"/>
    <x v="70"/>
  </r>
  <r>
    <x v="310"/>
    <n v="749.89"/>
    <x v="325"/>
  </r>
  <r>
    <x v="3"/>
    <n v="1250.6100000000001"/>
    <x v="326"/>
  </r>
  <r>
    <x v="95"/>
    <n v="1003.69"/>
    <x v="183"/>
  </r>
  <r>
    <x v="311"/>
    <n v="1262.18"/>
    <x v="327"/>
  </r>
  <r>
    <x v="226"/>
    <n v="1346.08"/>
    <x v="137"/>
  </r>
  <r>
    <x v="312"/>
    <n v="521.41"/>
    <x v="328"/>
  </r>
  <r>
    <x v="57"/>
    <n v="628.13"/>
    <x v="329"/>
  </r>
  <r>
    <x v="59"/>
    <n v="940.77"/>
    <x v="272"/>
  </r>
  <r>
    <x v="134"/>
    <n v="951.41"/>
    <x v="330"/>
  </r>
  <r>
    <x v="313"/>
    <n v="1014.0699999999999"/>
    <x v="331"/>
  </r>
  <r>
    <x v="109"/>
    <m/>
    <x v="10"/>
  </r>
  <r>
    <x v="314"/>
    <n v="1228.1500000000001"/>
    <x v="332"/>
  </r>
  <r>
    <x v="315"/>
    <m/>
    <x v="10"/>
  </r>
  <r>
    <x v="316"/>
    <m/>
    <x v="10"/>
  </r>
  <r>
    <x v="317"/>
    <m/>
    <x v="10"/>
  </r>
  <r>
    <x v="318"/>
    <n v="871.83999999999992"/>
    <x v="333"/>
  </r>
  <r>
    <x v="319"/>
    <n v="669.21"/>
    <x v="212"/>
  </r>
  <r>
    <x v="320"/>
    <n v="1522.79"/>
    <x v="334"/>
  </r>
  <r>
    <x v="321"/>
    <n v="802.09"/>
    <x v="61"/>
  </r>
  <r>
    <x v="322"/>
    <n v="775.51"/>
    <x v="214"/>
  </r>
  <r>
    <x v="191"/>
    <n v="655.49"/>
    <x v="335"/>
  </r>
  <r>
    <x v="323"/>
    <m/>
    <x v="10"/>
  </r>
  <r>
    <x v="324"/>
    <n v="674.36"/>
    <x v="284"/>
  </r>
  <r>
    <x v="183"/>
    <n v="742.94"/>
    <x v="336"/>
  </r>
  <r>
    <x v="325"/>
    <n v="1426.92"/>
    <x v="337"/>
  </r>
  <r>
    <x v="326"/>
    <n v="692.45"/>
    <x v="338"/>
  </r>
  <r>
    <x v="327"/>
    <n v="509.28999999999996"/>
    <x v="339"/>
  </r>
  <r>
    <x v="310"/>
    <n v="560.11"/>
    <x v="153"/>
  </r>
  <r>
    <x v="274"/>
    <n v="414.52"/>
    <x v="201"/>
  </r>
  <r>
    <x v="328"/>
    <n v="625.48"/>
    <x v="340"/>
  </r>
  <r>
    <x v="329"/>
    <n v="613.11"/>
    <x v="341"/>
  </r>
  <r>
    <x v="319"/>
    <n v="904.53"/>
    <x v="273"/>
  </r>
  <r>
    <x v="299"/>
    <n v="640.32999999999993"/>
    <x v="342"/>
  </r>
  <r>
    <x v="296"/>
    <n v="884.76"/>
    <x v="343"/>
  </r>
  <r>
    <x v="175"/>
    <n v="853.73"/>
    <x v="344"/>
  </r>
  <r>
    <x v="140"/>
    <n v="948.5"/>
    <x v="26"/>
  </r>
  <r>
    <x v="330"/>
    <n v="1365.97"/>
    <x v="289"/>
  </r>
  <r>
    <x v="331"/>
    <n v="1113.1599999999999"/>
    <x v="345"/>
  </r>
  <r>
    <x v="332"/>
    <n v="644.76"/>
    <x v="346"/>
  </r>
  <r>
    <x v="333"/>
    <n v="1105.1199999999999"/>
    <x v="347"/>
  </r>
  <r>
    <x v="334"/>
    <n v="883.18000000000006"/>
    <x v="348"/>
  </r>
  <r>
    <x v="335"/>
    <m/>
    <x v="10"/>
  </r>
  <r>
    <x v="58"/>
    <n v="1240.99"/>
    <x v="228"/>
  </r>
  <r>
    <x v="336"/>
    <n v="840.46"/>
    <x v="349"/>
  </r>
  <r>
    <x v="59"/>
    <n v="1110.8800000000001"/>
    <x v="182"/>
  </r>
  <r>
    <x v="164"/>
    <m/>
    <x v="10"/>
  </r>
  <r>
    <x v="337"/>
    <n v="801.97"/>
    <x v="61"/>
  </r>
  <r>
    <x v="113"/>
    <n v="1557.29"/>
    <x v="350"/>
  </r>
  <r>
    <x v="338"/>
    <n v="793.47"/>
    <x v="200"/>
  </r>
  <r>
    <x v="339"/>
    <n v="716.25"/>
    <x v="351"/>
  </r>
  <r>
    <x v="340"/>
    <n v="739.56999999999994"/>
    <x v="352"/>
  </r>
  <r>
    <x v="130"/>
    <n v="511.32"/>
    <x v="353"/>
  </r>
  <r>
    <x v="341"/>
    <n v="401.04"/>
    <x v="354"/>
  </r>
  <r>
    <x v="326"/>
    <n v="529.52"/>
    <x v="355"/>
  </r>
  <r>
    <x v="342"/>
    <n v="422.5"/>
    <x v="356"/>
  </r>
  <r>
    <x v="151"/>
    <m/>
    <x v="10"/>
  </r>
  <r>
    <x v="343"/>
    <n v="1049.19"/>
    <x v="357"/>
  </r>
  <r>
    <x v="344"/>
    <n v="542.29999999999995"/>
    <x v="358"/>
  </r>
  <r>
    <x v="345"/>
    <n v="1060.45"/>
    <x v="38"/>
  </r>
  <r>
    <x v="258"/>
    <m/>
    <x v="10"/>
  </r>
  <r>
    <x v="90"/>
    <n v="766.82999999999993"/>
    <x v="170"/>
  </r>
  <r>
    <x v="139"/>
    <n v="1437.6"/>
    <x v="359"/>
  </r>
  <r>
    <x v="316"/>
    <m/>
    <x v="10"/>
  </r>
  <r>
    <x v="346"/>
    <n v="858.01"/>
    <x v="360"/>
  </r>
  <r>
    <x v="347"/>
    <m/>
    <x v="10"/>
  </r>
  <r>
    <x v="348"/>
    <n v="1159.1100000000001"/>
    <x v="132"/>
  </r>
  <r>
    <x v="349"/>
    <n v="1356.17"/>
    <x v="361"/>
  </r>
  <r>
    <x v="339"/>
    <n v="755.31"/>
    <x v="362"/>
  </r>
  <r>
    <x v="350"/>
    <n v="1326.67"/>
    <x v="363"/>
  </r>
  <r>
    <x v="211"/>
    <n v="591.59"/>
    <x v="364"/>
  </r>
  <r>
    <x v="351"/>
    <m/>
    <x v="10"/>
  </r>
  <r>
    <x v="22"/>
    <n v="1235.47"/>
    <x v="365"/>
  </r>
  <r>
    <x v="352"/>
    <n v="910"/>
    <x v="366"/>
  </r>
  <r>
    <x v="3"/>
    <n v="1228.52"/>
    <x v="367"/>
  </r>
  <r>
    <x v="313"/>
    <n v="1173.75"/>
    <x v="368"/>
  </r>
  <r>
    <x v="353"/>
    <n v="735.19"/>
    <x v="369"/>
  </r>
  <r>
    <x v="144"/>
    <n v="936.64"/>
    <x v="288"/>
  </r>
  <r>
    <x v="154"/>
    <n v="883.56"/>
    <x v="370"/>
  </r>
  <r>
    <x v="306"/>
    <n v="618.33999999999992"/>
    <x v="371"/>
  </r>
  <r>
    <x v="236"/>
    <n v="525.75"/>
    <x v="372"/>
  </r>
  <r>
    <x v="354"/>
    <n v="614.16"/>
    <x v="202"/>
  </r>
  <r>
    <x v="355"/>
    <n v="1048.97"/>
    <x v="357"/>
  </r>
  <r>
    <x v="186"/>
    <n v="1592.53"/>
    <x v="373"/>
  </r>
  <r>
    <x v="356"/>
    <n v="882.2"/>
    <x v="155"/>
  </r>
  <r>
    <x v="357"/>
    <n v="1370.92"/>
    <x v="374"/>
  </r>
  <r>
    <x v="358"/>
    <n v="936.22"/>
    <x v="375"/>
  </r>
  <r>
    <x v="23"/>
    <n v="819.33999999999992"/>
    <x v="376"/>
  </r>
  <r>
    <x v="48"/>
    <m/>
    <x v="10"/>
  </r>
  <r>
    <x v="354"/>
    <n v="1010.36"/>
    <x v="377"/>
  </r>
  <r>
    <x v="161"/>
    <n v="901.26"/>
    <x v="55"/>
  </r>
  <r>
    <x v="281"/>
    <n v="1458.05"/>
    <x v="378"/>
  </r>
  <r>
    <x v="359"/>
    <n v="1004.09"/>
    <x v="183"/>
  </r>
  <r>
    <x v="360"/>
    <m/>
    <x v="10"/>
  </r>
  <r>
    <x v="361"/>
    <m/>
    <x v="10"/>
  </r>
  <r>
    <x v="237"/>
    <m/>
    <x v="10"/>
  </r>
  <r>
    <x v="240"/>
    <n v="595.32999999999993"/>
    <x v="379"/>
  </r>
  <r>
    <x v="362"/>
    <n v="826.59999999999991"/>
    <x v="380"/>
  </r>
  <r>
    <x v="218"/>
    <n v="1392.06"/>
    <x v="381"/>
  </r>
  <r>
    <x v="71"/>
    <n v="1017.0899999999999"/>
    <x v="382"/>
  </r>
  <r>
    <x v="363"/>
    <n v="761.23"/>
    <x v="383"/>
  </r>
  <r>
    <x v="364"/>
    <n v="793.96"/>
    <x v="384"/>
  </r>
  <r>
    <x v="365"/>
    <n v="679.14"/>
    <x v="385"/>
  </r>
  <r>
    <x v="366"/>
    <n v="893.61"/>
    <x v="386"/>
  </r>
  <r>
    <x v="367"/>
    <m/>
    <x v="10"/>
  </r>
  <r>
    <x v="368"/>
    <m/>
    <x v="10"/>
  </r>
  <r>
    <x v="97"/>
    <n v="879.15"/>
    <x v="387"/>
  </r>
  <r>
    <x v="369"/>
    <m/>
    <x v="10"/>
  </r>
  <r>
    <x v="97"/>
    <n v="913.29"/>
    <x v="388"/>
  </r>
  <r>
    <x v="370"/>
    <n v="389.06"/>
    <x v="389"/>
  </r>
  <r>
    <x v="371"/>
    <n v="1113.27"/>
    <x v="345"/>
  </r>
  <r>
    <x v="251"/>
    <n v="410.25"/>
    <x v="390"/>
  </r>
  <r>
    <x v="130"/>
    <n v="502.29"/>
    <x v="391"/>
  </r>
  <r>
    <x v="239"/>
    <n v="667.16"/>
    <x v="392"/>
  </r>
  <r>
    <x v="372"/>
    <n v="886"/>
    <x v="150"/>
  </r>
  <r>
    <x v="187"/>
    <n v="893.84"/>
    <x v="386"/>
  </r>
  <r>
    <x v="373"/>
    <n v="582.86"/>
    <x v="393"/>
  </r>
  <r>
    <x v="374"/>
    <n v="1299.6500000000001"/>
    <x v="394"/>
  </r>
  <r>
    <x v="375"/>
    <m/>
    <x v="10"/>
  </r>
  <r>
    <x v="235"/>
    <n v="630.12"/>
    <x v="395"/>
  </r>
  <r>
    <x v="376"/>
    <n v="979.67000000000007"/>
    <x v="280"/>
  </r>
  <r>
    <x v="240"/>
    <n v="401.1"/>
    <x v="354"/>
  </r>
  <r>
    <x v="377"/>
    <n v="853.13"/>
    <x v="396"/>
  </r>
  <r>
    <x v="378"/>
    <n v="1063.23"/>
    <x v="397"/>
  </r>
  <r>
    <x v="228"/>
    <n v="867.23"/>
    <x v="398"/>
  </r>
  <r>
    <x v="379"/>
    <n v="657.32999999999993"/>
    <x v="399"/>
  </r>
  <r>
    <x v="380"/>
    <m/>
    <x v="10"/>
  </r>
  <r>
    <x v="172"/>
    <n v="463.84"/>
    <x v="400"/>
  </r>
  <r>
    <x v="381"/>
    <n v="439.81"/>
    <x v="46"/>
  </r>
  <r>
    <x v="89"/>
    <n v="1215.82"/>
    <x v="401"/>
  </r>
  <r>
    <x v="218"/>
    <n v="864.83"/>
    <x v="402"/>
  </r>
  <r>
    <x v="382"/>
    <n v="1354.06"/>
    <x v="403"/>
  </r>
  <r>
    <x v="383"/>
    <n v="1359.1100000000001"/>
    <x v="111"/>
  </r>
  <r>
    <x v="384"/>
    <m/>
    <x v="10"/>
  </r>
  <r>
    <x v="322"/>
    <n v="1231.79"/>
    <x v="258"/>
  </r>
  <r>
    <x v="385"/>
    <n v="939.29"/>
    <x v="404"/>
  </r>
  <r>
    <x v="322"/>
    <n v="977.74"/>
    <x v="275"/>
  </r>
  <r>
    <x v="245"/>
    <m/>
    <x v="10"/>
  </r>
  <r>
    <x v="386"/>
    <n v="1253.92"/>
    <x v="405"/>
  </r>
  <r>
    <x v="12"/>
    <n v="709.28"/>
    <x v="406"/>
  </r>
  <r>
    <x v="387"/>
    <n v="773.82999999999993"/>
    <x v="407"/>
  </r>
  <r>
    <x v="216"/>
    <n v="1576.21"/>
    <x v="125"/>
  </r>
  <r>
    <x v="304"/>
    <n v="655.5"/>
    <x v="21"/>
  </r>
  <r>
    <x v="388"/>
    <n v="917.85"/>
    <x v="408"/>
  </r>
  <r>
    <x v="389"/>
    <n v="581.02"/>
    <x v="409"/>
  </r>
  <r>
    <x v="390"/>
    <m/>
    <x v="10"/>
  </r>
  <r>
    <x v="391"/>
    <n v="435.35"/>
    <x v="410"/>
  </r>
  <r>
    <x v="218"/>
    <n v="1086.53"/>
    <x v="411"/>
  </r>
  <r>
    <x v="14"/>
    <m/>
    <x v="10"/>
  </r>
  <r>
    <x v="392"/>
    <n v="945.47"/>
    <x v="412"/>
  </r>
  <r>
    <x v="96"/>
    <n v="1016.51"/>
    <x v="382"/>
  </r>
  <r>
    <x v="393"/>
    <n v="1344.29"/>
    <x v="413"/>
  </r>
  <r>
    <x v="394"/>
    <n v="356.86"/>
    <x v="414"/>
  </r>
  <r>
    <x v="34"/>
    <n v="922.11"/>
    <x v="415"/>
  </r>
  <r>
    <x v="395"/>
    <n v="613.20000000000005"/>
    <x v="341"/>
  </r>
  <r>
    <x v="396"/>
    <m/>
    <x v="10"/>
  </r>
  <r>
    <x v="228"/>
    <n v="995.84999999999991"/>
    <x v="416"/>
  </r>
  <r>
    <x v="397"/>
    <n v="777.49"/>
    <x v="417"/>
  </r>
  <r>
    <x v="398"/>
    <n v="627.02"/>
    <x v="418"/>
  </r>
  <r>
    <x v="23"/>
    <n v="542.16999999999996"/>
    <x v="358"/>
  </r>
  <r>
    <x v="399"/>
    <n v="1096.27"/>
    <x v="152"/>
  </r>
  <r>
    <x v="358"/>
    <n v="925.81"/>
    <x v="166"/>
  </r>
  <r>
    <x v="400"/>
    <n v="539.11"/>
    <x v="419"/>
  </r>
  <r>
    <x v="401"/>
    <n v="653.34"/>
    <x v="29"/>
  </r>
  <r>
    <x v="24"/>
    <n v="570.47"/>
    <x v="420"/>
  </r>
  <r>
    <x v="402"/>
    <n v="385.65999999999997"/>
    <x v="421"/>
  </r>
  <r>
    <x v="403"/>
    <n v="626.05999999999995"/>
    <x v="422"/>
  </r>
  <r>
    <x v="288"/>
    <n v="1004.11"/>
    <x v="183"/>
  </r>
  <r>
    <x v="404"/>
    <n v="462.58"/>
    <x v="24"/>
  </r>
  <r>
    <x v="179"/>
    <n v="766.69"/>
    <x v="170"/>
  </r>
  <r>
    <x v="231"/>
    <n v="578.37"/>
    <x v="423"/>
  </r>
  <r>
    <x v="405"/>
    <n v="998.39"/>
    <x v="424"/>
  </r>
  <r>
    <x v="9"/>
    <n v="1189.72"/>
    <x v="425"/>
  </r>
  <r>
    <x v="406"/>
    <n v="600.80999999999995"/>
    <x v="426"/>
  </r>
  <r>
    <x v="83"/>
    <n v="744.88"/>
    <x v="244"/>
  </r>
  <r>
    <x v="73"/>
    <m/>
    <x v="10"/>
  </r>
  <r>
    <x v="407"/>
    <n v="603.86"/>
    <x v="5"/>
  </r>
  <r>
    <x v="115"/>
    <n v="747.95"/>
    <x v="427"/>
  </r>
  <r>
    <x v="200"/>
    <n v="495.28"/>
    <x v="428"/>
  </r>
  <r>
    <x v="408"/>
    <n v="1183.9000000000001"/>
    <x v="429"/>
  </r>
  <r>
    <x v="210"/>
    <n v="882.7"/>
    <x v="348"/>
  </r>
  <r>
    <x v="99"/>
    <n v="789.2"/>
    <x v="430"/>
  </r>
  <r>
    <x v="409"/>
    <n v="698.51"/>
    <x v="431"/>
  </r>
  <r>
    <x v="107"/>
    <m/>
    <x v="10"/>
  </r>
  <r>
    <x v="410"/>
    <n v="1393.01"/>
    <x v="432"/>
  </r>
  <r>
    <x v="411"/>
    <n v="1344.1"/>
    <x v="413"/>
  </r>
  <r>
    <x v="412"/>
    <n v="579.26"/>
    <x v="257"/>
  </r>
  <r>
    <x v="156"/>
    <n v="1222.72"/>
    <x v="433"/>
  </r>
  <r>
    <x v="27"/>
    <n v="1533.6399999999999"/>
    <x v="434"/>
  </r>
  <r>
    <x v="413"/>
    <n v="617.51"/>
    <x v="371"/>
  </r>
  <r>
    <x v="414"/>
    <m/>
    <x v="10"/>
  </r>
  <r>
    <x v="415"/>
    <m/>
    <x v="10"/>
  </r>
  <r>
    <x v="416"/>
    <n v="801.77"/>
    <x v="61"/>
  </r>
  <r>
    <x v="329"/>
    <n v="749.51"/>
    <x v="325"/>
  </r>
  <r>
    <x v="417"/>
    <n v="507.72"/>
    <x v="435"/>
  </r>
  <r>
    <x v="133"/>
    <n v="1370.42"/>
    <x v="436"/>
  </r>
  <r>
    <x v="84"/>
    <m/>
    <x v="10"/>
  </r>
  <r>
    <x v="296"/>
    <n v="1044.81"/>
    <x v="437"/>
  </r>
  <r>
    <x v="128"/>
    <n v="1396.6"/>
    <x v="438"/>
  </r>
  <r>
    <x v="418"/>
    <n v="801.75"/>
    <x v="61"/>
  </r>
  <r>
    <x v="319"/>
    <n v="862.17000000000007"/>
    <x v="439"/>
  </r>
  <r>
    <x v="51"/>
    <n v="761.95"/>
    <x v="440"/>
  </r>
  <r>
    <x v="419"/>
    <m/>
    <x v="10"/>
  </r>
  <r>
    <x v="387"/>
    <n v="485.07"/>
    <x v="17"/>
  </r>
  <r>
    <x v="409"/>
    <n v="725.52"/>
    <x v="441"/>
  </r>
  <r>
    <x v="128"/>
    <n v="1022.43"/>
    <x v="442"/>
  </r>
  <r>
    <x v="6"/>
    <n v="1037.6500000000001"/>
    <x v="443"/>
  </r>
  <r>
    <x v="415"/>
    <m/>
    <x v="10"/>
  </r>
  <r>
    <x v="148"/>
    <n v="1009.41"/>
    <x v="316"/>
  </r>
  <r>
    <x v="232"/>
    <n v="883.06"/>
    <x v="348"/>
  </r>
  <r>
    <x v="354"/>
    <n v="929.59999999999991"/>
    <x v="255"/>
  </r>
  <r>
    <x v="420"/>
    <n v="756.19"/>
    <x v="444"/>
  </r>
  <r>
    <x v="421"/>
    <n v="1330.53"/>
    <x v="445"/>
  </r>
  <r>
    <x v="422"/>
    <n v="386.56"/>
    <x v="446"/>
  </r>
  <r>
    <x v="423"/>
    <n v="704.97"/>
    <x v="113"/>
  </r>
  <r>
    <x v="211"/>
    <n v="713.61"/>
    <x v="187"/>
  </r>
  <r>
    <x v="259"/>
    <n v="1313.6399999999999"/>
    <x v="447"/>
  </r>
  <r>
    <x v="78"/>
    <n v="1479.69"/>
    <x v="448"/>
  </r>
  <r>
    <x v="424"/>
    <n v="1129.4099999999999"/>
    <x v="449"/>
  </r>
  <r>
    <x v="425"/>
    <n v="732.91"/>
    <x v="208"/>
  </r>
  <r>
    <x v="189"/>
    <n v="436.15"/>
    <x v="450"/>
  </r>
  <r>
    <x v="426"/>
    <n v="597.97"/>
    <x v="254"/>
  </r>
  <r>
    <x v="251"/>
    <n v="456.1"/>
    <x v="451"/>
  </r>
  <r>
    <x v="81"/>
    <n v="1337.8600000000001"/>
    <x v="452"/>
  </r>
  <r>
    <x v="125"/>
    <n v="1186.9099999999999"/>
    <x v="79"/>
  </r>
  <r>
    <x v="427"/>
    <n v="459.44"/>
    <x v="453"/>
  </r>
  <r>
    <x v="343"/>
    <n v="814.26"/>
    <x v="50"/>
  </r>
  <r>
    <x v="242"/>
    <n v="995.52"/>
    <x v="416"/>
  </r>
  <r>
    <x v="428"/>
    <n v="576.06999999999994"/>
    <x v="63"/>
  </r>
  <r>
    <x v="429"/>
    <n v="617.70000000000005"/>
    <x v="371"/>
  </r>
  <r>
    <x v="430"/>
    <n v="357.38"/>
    <x v="414"/>
  </r>
  <r>
    <x v="431"/>
    <n v="731"/>
    <x v="454"/>
  </r>
  <r>
    <x v="134"/>
    <n v="720.19"/>
    <x v="455"/>
  </r>
  <r>
    <x v="432"/>
    <n v="961.07999999999993"/>
    <x v="456"/>
  </r>
  <r>
    <x v="433"/>
    <m/>
    <x v="10"/>
  </r>
  <r>
    <x v="118"/>
    <n v="668.81"/>
    <x v="212"/>
  </r>
  <r>
    <x v="207"/>
    <m/>
    <x v="10"/>
  </r>
  <r>
    <x v="434"/>
    <n v="386.97"/>
    <x v="446"/>
  </r>
  <r>
    <x v="435"/>
    <n v="683.2"/>
    <x v="457"/>
  </r>
  <r>
    <x v="411"/>
    <n v="988.97"/>
    <x v="458"/>
  </r>
  <r>
    <x v="436"/>
    <n v="614.05999999999995"/>
    <x v="202"/>
  </r>
  <r>
    <x v="387"/>
    <n v="613.25"/>
    <x v="341"/>
  </r>
  <r>
    <x v="437"/>
    <n v="784.19"/>
    <x v="33"/>
  </r>
  <r>
    <x v="31"/>
    <n v="674.68000000000006"/>
    <x v="204"/>
  </r>
  <r>
    <x v="220"/>
    <n v="1035.3"/>
    <x v="149"/>
  </r>
  <r>
    <x v="338"/>
    <n v="564.77"/>
    <x v="218"/>
  </r>
  <r>
    <x v="339"/>
    <n v="622.05999999999995"/>
    <x v="459"/>
  </r>
  <r>
    <x v="438"/>
    <n v="400.16"/>
    <x v="460"/>
  </r>
  <r>
    <x v="439"/>
    <n v="1463.32"/>
    <x v="461"/>
  </r>
  <r>
    <x v="109"/>
    <m/>
    <x v="10"/>
  </r>
  <r>
    <x v="8"/>
    <n v="801.16"/>
    <x v="462"/>
  </r>
  <r>
    <x v="33"/>
    <n v="823.58"/>
    <x v="463"/>
  </r>
  <r>
    <x v="440"/>
    <n v="619.12"/>
    <x v="464"/>
  </r>
  <r>
    <x v="441"/>
    <n v="372.3"/>
    <x v="465"/>
  </r>
  <r>
    <x v="442"/>
    <n v="839.46"/>
    <x v="466"/>
  </r>
  <r>
    <x v="119"/>
    <n v="1088.4099999999999"/>
    <x v="31"/>
  </r>
  <r>
    <x v="443"/>
    <n v="784.77"/>
    <x v="467"/>
  </r>
  <r>
    <x v="444"/>
    <n v="991.58"/>
    <x v="468"/>
  </r>
  <r>
    <x v="445"/>
    <n v="1021.81"/>
    <x v="442"/>
  </r>
  <r>
    <x v="320"/>
    <n v="1028.3599999999999"/>
    <x v="117"/>
  </r>
  <r>
    <x v="446"/>
    <n v="514.92999999999995"/>
    <x v="469"/>
  </r>
  <r>
    <x v="447"/>
    <m/>
    <x v="10"/>
  </r>
  <r>
    <x v="443"/>
    <n v="935.3"/>
    <x v="470"/>
  </r>
  <r>
    <x v="270"/>
    <m/>
    <x v="10"/>
  </r>
  <r>
    <x v="448"/>
    <n v="957.8"/>
    <x v="471"/>
  </r>
  <r>
    <x v="449"/>
    <n v="621.24"/>
    <x v="23"/>
  </r>
  <r>
    <x v="450"/>
    <n v="1491.55"/>
    <x v="472"/>
  </r>
  <r>
    <x v="247"/>
    <m/>
    <x v="10"/>
  </r>
  <r>
    <x v="397"/>
    <n v="1070.0899999999999"/>
    <x v="473"/>
  </r>
  <r>
    <x v="115"/>
    <n v="819.77"/>
    <x v="66"/>
  </r>
  <r>
    <x v="254"/>
    <n v="1095.83"/>
    <x v="152"/>
  </r>
  <r>
    <x v="119"/>
    <n v="928.56999999999994"/>
    <x v="474"/>
  </r>
  <r>
    <x v="451"/>
    <n v="771.9"/>
    <x v="475"/>
  </r>
  <r>
    <x v="452"/>
    <n v="612.9"/>
    <x v="341"/>
  </r>
  <r>
    <x v="287"/>
    <n v="1623.42"/>
    <x v="476"/>
  </r>
  <r>
    <x v="90"/>
    <n v="649.57999999999993"/>
    <x v="477"/>
  </r>
  <r>
    <x v="361"/>
    <m/>
    <x v="10"/>
  </r>
  <r>
    <x v="126"/>
    <n v="555.64"/>
    <x v="251"/>
  </r>
  <r>
    <x v="453"/>
    <n v="1188.96"/>
    <x v="478"/>
  </r>
  <r>
    <x v="78"/>
    <n v="998.28"/>
    <x v="424"/>
  </r>
  <r>
    <x v="219"/>
    <n v="512.14"/>
    <x v="479"/>
  </r>
  <r>
    <x v="402"/>
    <n v="671.03"/>
    <x v="480"/>
  </r>
  <r>
    <x v="454"/>
    <n v="647.33999999999992"/>
    <x v="481"/>
  </r>
  <r>
    <x v="312"/>
    <n v="619.02"/>
    <x v="464"/>
  </r>
  <r>
    <x v="333"/>
    <n v="595.92999999999995"/>
    <x v="482"/>
  </r>
  <r>
    <x v="455"/>
    <n v="670.77"/>
    <x v="480"/>
  </r>
  <r>
    <x v="329"/>
    <n v="536.34"/>
    <x v="483"/>
  </r>
  <r>
    <x v="62"/>
    <n v="954.53"/>
    <x v="484"/>
  </r>
  <r>
    <x v="150"/>
    <m/>
    <x v="10"/>
  </r>
  <r>
    <x v="447"/>
    <m/>
    <x v="10"/>
  </r>
  <r>
    <x v="456"/>
    <n v="1441.76"/>
    <x v="485"/>
  </r>
  <r>
    <x v="129"/>
    <n v="624.82000000000005"/>
    <x v="340"/>
  </r>
  <r>
    <x v="391"/>
    <n v="734.84999999999991"/>
    <x v="369"/>
  </r>
  <r>
    <x v="438"/>
    <n v="458.39"/>
    <x v="58"/>
  </r>
  <r>
    <x v="260"/>
    <n v="1003.75"/>
    <x v="183"/>
  </r>
  <r>
    <x v="244"/>
    <n v="671.7"/>
    <x v="486"/>
  </r>
  <r>
    <x v="25"/>
    <n v="636.88"/>
    <x v="86"/>
  </r>
  <r>
    <x v="457"/>
    <m/>
    <x v="10"/>
  </r>
  <r>
    <x v="206"/>
    <n v="556.89"/>
    <x v="487"/>
  </r>
  <r>
    <x v="458"/>
    <n v="702.46"/>
    <x v="488"/>
  </r>
  <r>
    <x v="126"/>
    <n v="428.45"/>
    <x v="141"/>
  </r>
  <r>
    <x v="348"/>
    <n v="1282.83"/>
    <x v="489"/>
  </r>
  <r>
    <x v="326"/>
    <n v="808.58999999999992"/>
    <x v="131"/>
  </r>
  <r>
    <x v="459"/>
    <n v="374.40999999999997"/>
    <x v="311"/>
  </r>
  <r>
    <x v="348"/>
    <n v="1074.55"/>
    <x v="490"/>
  </r>
  <r>
    <x v="376"/>
    <n v="728.42"/>
    <x v="239"/>
  </r>
  <r>
    <x v="460"/>
    <m/>
    <x v="10"/>
  </r>
  <r>
    <x v="461"/>
    <n v="668.28"/>
    <x v="491"/>
  </r>
  <r>
    <x v="143"/>
    <n v="1443.07"/>
    <x v="492"/>
  </r>
  <r>
    <x v="300"/>
    <n v="710.94"/>
    <x v="314"/>
  </r>
  <r>
    <x v="353"/>
    <n v="453.49"/>
    <x v="493"/>
  </r>
  <r>
    <x v="462"/>
    <n v="652.15"/>
    <x v="494"/>
  </r>
  <r>
    <x v="463"/>
    <m/>
    <x v="10"/>
  </r>
  <r>
    <x v="295"/>
    <n v="1540.1399999999999"/>
    <x v="495"/>
  </r>
  <r>
    <x v="464"/>
    <n v="442.25"/>
    <x v="102"/>
  </r>
  <r>
    <x v="56"/>
    <n v="1006.3299999999999"/>
    <x v="496"/>
  </r>
  <r>
    <x v="106"/>
    <m/>
    <x v="10"/>
  </r>
  <r>
    <x v="412"/>
    <n v="805.3"/>
    <x v="497"/>
  </r>
  <r>
    <x v="385"/>
    <n v="1291.29"/>
    <x v="498"/>
  </r>
  <r>
    <x v="465"/>
    <n v="1205.24"/>
    <x v="190"/>
  </r>
  <r>
    <x v="398"/>
    <n v="805.75"/>
    <x v="209"/>
  </r>
  <r>
    <x v="466"/>
    <n v="476.66"/>
    <x v="27"/>
  </r>
  <r>
    <x v="467"/>
    <n v="428.46000000000004"/>
    <x v="141"/>
  </r>
  <r>
    <x v="468"/>
    <n v="757.23"/>
    <x v="499"/>
  </r>
  <r>
    <x v="469"/>
    <n v="1078.45"/>
    <x v="500"/>
  </r>
  <r>
    <x v="382"/>
    <n v="1246.02"/>
    <x v="133"/>
  </r>
  <r>
    <x v="269"/>
    <n v="557.4"/>
    <x v="487"/>
  </r>
  <r>
    <x v="470"/>
    <n v="1640.01"/>
    <x v="501"/>
  </r>
  <r>
    <x v="334"/>
    <n v="672.82"/>
    <x v="502"/>
  </r>
  <r>
    <x v="65"/>
    <n v="1510.06"/>
    <x v="503"/>
  </r>
  <r>
    <x v="471"/>
    <n v="492.51"/>
    <x v="504"/>
  </r>
  <r>
    <x v="472"/>
    <n v="1246.8800000000001"/>
    <x v="505"/>
  </r>
  <r>
    <x v="181"/>
    <n v="1508.6399999999999"/>
    <x v="506"/>
  </r>
  <r>
    <x v="235"/>
    <n v="620.81999999999994"/>
    <x v="23"/>
  </r>
  <r>
    <x v="473"/>
    <n v="976.98"/>
    <x v="45"/>
  </r>
  <r>
    <x v="474"/>
    <n v="795.94"/>
    <x v="507"/>
  </r>
  <r>
    <x v="397"/>
    <n v="596.4"/>
    <x v="482"/>
  </r>
  <r>
    <x v="475"/>
    <m/>
    <x v="10"/>
  </r>
  <r>
    <x v="229"/>
    <n v="1394.63"/>
    <x v="508"/>
  </r>
  <r>
    <x v="288"/>
    <n v="1105.81"/>
    <x v="97"/>
  </r>
  <r>
    <x v="206"/>
    <n v="451.2"/>
    <x v="32"/>
  </r>
  <r>
    <x v="476"/>
    <n v="1110.25"/>
    <x v="509"/>
  </r>
  <r>
    <x v="239"/>
    <n v="601.68000000000006"/>
    <x v="92"/>
  </r>
  <r>
    <x v="477"/>
    <n v="519.70000000000005"/>
    <x v="180"/>
  </r>
  <r>
    <x v="478"/>
    <n v="1073.94"/>
    <x v="510"/>
  </r>
  <r>
    <x v="4"/>
    <n v="414.27"/>
    <x v="511"/>
  </r>
  <r>
    <x v="64"/>
    <m/>
    <x v="10"/>
  </r>
  <r>
    <x v="479"/>
    <n v="1059.83"/>
    <x v="38"/>
  </r>
  <r>
    <x v="298"/>
    <n v="506.76"/>
    <x v="512"/>
  </r>
  <r>
    <x v="266"/>
    <n v="992.65"/>
    <x v="513"/>
  </r>
  <r>
    <x v="371"/>
    <n v="1241.19"/>
    <x v="228"/>
  </r>
  <r>
    <x v="442"/>
    <n v="962.37"/>
    <x v="514"/>
  </r>
  <r>
    <x v="480"/>
    <n v="1707.24"/>
    <x v="515"/>
  </r>
  <r>
    <x v="337"/>
    <n v="571.07999999999993"/>
    <x v="516"/>
  </r>
  <r>
    <x v="447"/>
    <m/>
    <x v="10"/>
  </r>
  <r>
    <x v="481"/>
    <n v="626.23"/>
    <x v="422"/>
  </r>
  <r>
    <x v="482"/>
    <n v="942.4"/>
    <x v="163"/>
  </r>
  <r>
    <x v="257"/>
    <n v="771.42000000000007"/>
    <x v="286"/>
  </r>
  <r>
    <x v="483"/>
    <m/>
    <x v="10"/>
  </r>
  <r>
    <x v="235"/>
    <n v="542.27"/>
    <x v="358"/>
  </r>
  <r>
    <x v="37"/>
    <n v="745.68"/>
    <x v="517"/>
  </r>
  <r>
    <x v="365"/>
    <n v="1005.0999999999999"/>
    <x v="518"/>
  </r>
  <r>
    <x v="40"/>
    <n v="549.45000000000005"/>
    <x v="519"/>
  </r>
  <r>
    <x v="398"/>
    <n v="692.3"/>
    <x v="338"/>
  </r>
  <r>
    <x v="459"/>
    <n v="449.88"/>
    <x v="62"/>
  </r>
  <r>
    <x v="450"/>
    <n v="1148.8399999999999"/>
    <x v="520"/>
  </r>
  <r>
    <x v="135"/>
    <n v="1011.03"/>
    <x v="521"/>
  </r>
  <r>
    <x v="276"/>
    <n v="794.74"/>
    <x v="522"/>
  </r>
  <r>
    <x v="349"/>
    <n v="1633.21"/>
    <x v="5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7">
  <r>
    <x v="0"/>
    <x v="0"/>
  </r>
  <r>
    <x v="1"/>
    <x v="0"/>
  </r>
  <r>
    <x v="2"/>
    <x v="0"/>
  </r>
  <r>
    <x v="3"/>
    <x v="0"/>
  </r>
  <r>
    <x v="4"/>
    <x v="0"/>
  </r>
  <r>
    <x v="5"/>
    <x v="0"/>
  </r>
  <r>
    <x v="6"/>
    <x v="0"/>
  </r>
  <r>
    <x v="7"/>
    <x v="0"/>
  </r>
  <r>
    <x v="8"/>
    <x v="0"/>
  </r>
  <r>
    <x v="9"/>
    <x v="0"/>
  </r>
  <r>
    <x v="10"/>
    <x v="0"/>
  </r>
  <r>
    <x v="11"/>
    <x v="0"/>
  </r>
  <r>
    <x v="12"/>
    <x v="0"/>
  </r>
  <r>
    <x v="13"/>
    <x v="0"/>
  </r>
  <r>
    <x v="14"/>
    <x v="0"/>
  </r>
  <r>
    <x v="12"/>
    <x v="0"/>
  </r>
  <r>
    <x v="15"/>
    <x v="0"/>
  </r>
  <r>
    <x v="11"/>
    <x v="0"/>
  </r>
  <r>
    <x v="16"/>
    <x v="0"/>
  </r>
  <r>
    <x v="17"/>
    <x v="0"/>
  </r>
  <r>
    <x v="17"/>
    <x v="0"/>
  </r>
  <r>
    <x v="6"/>
    <x v="0"/>
  </r>
  <r>
    <x v="18"/>
    <x v="0"/>
  </r>
  <r>
    <x v="19"/>
    <x v="0"/>
  </r>
  <r>
    <x v="20"/>
    <x v="0"/>
  </r>
  <r>
    <x v="21"/>
    <x v="0"/>
  </r>
  <r>
    <x v="5"/>
    <x v="0"/>
  </r>
  <r>
    <x v="22"/>
    <x v="0"/>
  </r>
  <r>
    <x v="23"/>
    <x v="0"/>
  </r>
  <r>
    <x v="24"/>
    <x v="0"/>
  </r>
  <r>
    <x v="25"/>
    <x v="0"/>
  </r>
  <r>
    <x v="26"/>
    <x v="0"/>
  </r>
  <r>
    <x v="27"/>
    <x v="0"/>
  </r>
  <r>
    <x v="15"/>
    <x v="0"/>
  </r>
  <r>
    <x v="28"/>
    <x v="0"/>
  </r>
  <r>
    <x v="27"/>
    <x v="0"/>
  </r>
  <r>
    <x v="29"/>
    <x v="0"/>
  </r>
  <r>
    <x v="25"/>
    <x v="0"/>
  </r>
  <r>
    <x v="30"/>
    <x v="0"/>
  </r>
  <r>
    <x v="31"/>
    <x v="0"/>
  </r>
  <r>
    <x v="32"/>
    <x v="0"/>
  </r>
  <r>
    <x v="33"/>
    <x v="0"/>
  </r>
  <r>
    <x v="34"/>
    <x v="0"/>
  </r>
  <r>
    <x v="16"/>
    <x v="0"/>
  </r>
  <r>
    <x v="35"/>
    <x v="0"/>
  </r>
  <r>
    <x v="36"/>
    <x v="0"/>
  </r>
  <r>
    <x v="37"/>
    <x v="0"/>
  </r>
  <r>
    <x v="38"/>
    <x v="0"/>
  </r>
  <r>
    <x v="39"/>
    <x v="0"/>
  </r>
  <r>
    <x v="16"/>
    <x v="0"/>
  </r>
  <r>
    <x v="40"/>
    <x v="0"/>
  </r>
  <r>
    <x v="31"/>
    <x v="0"/>
  </r>
  <r>
    <x v="41"/>
    <x v="0"/>
  </r>
  <r>
    <x v="42"/>
    <x v="0"/>
  </r>
  <r>
    <x v="16"/>
    <x v="0"/>
  </r>
  <r>
    <x v="43"/>
    <x v="0"/>
  </r>
  <r>
    <x v="44"/>
    <x v="0"/>
  </r>
  <r>
    <x v="45"/>
    <x v="0"/>
  </r>
  <r>
    <x v="19"/>
    <x v="0"/>
  </r>
  <r>
    <x v="46"/>
    <x v="0"/>
  </r>
  <r>
    <x v="37"/>
    <x v="0"/>
  </r>
  <r>
    <x v="43"/>
    <x v="0"/>
  </r>
  <r>
    <x v="47"/>
    <x v="0"/>
  </r>
  <r>
    <x v="34"/>
    <x v="0"/>
  </r>
  <r>
    <x v="48"/>
    <x v="0"/>
  </r>
  <r>
    <x v="36"/>
    <x v="0"/>
  </r>
  <r>
    <x v="49"/>
    <x v="0"/>
  </r>
  <r>
    <x v="50"/>
    <x v="0"/>
  </r>
  <r>
    <x v="51"/>
    <x v="0"/>
  </r>
  <r>
    <x v="52"/>
    <x v="0"/>
  </r>
  <r>
    <x v="53"/>
    <x v="0"/>
  </r>
  <r>
    <x v="54"/>
    <x v="0"/>
  </r>
  <r>
    <x v="55"/>
    <x v="0"/>
  </r>
  <r>
    <x v="14"/>
    <x v="0"/>
  </r>
  <r>
    <x v="24"/>
    <x v="0"/>
  </r>
  <r>
    <x v="56"/>
    <x v="0"/>
  </r>
  <r>
    <x v="57"/>
    <x v="0"/>
  </r>
  <r>
    <x v="54"/>
    <x v="0"/>
  </r>
  <r>
    <x v="4"/>
    <x v="0"/>
  </r>
  <r>
    <x v="58"/>
    <x v="0"/>
  </r>
  <r>
    <x v="59"/>
    <x v="0"/>
  </r>
  <r>
    <x v="50"/>
    <x v="0"/>
  </r>
  <r>
    <x v="36"/>
    <x v="0"/>
  </r>
  <r>
    <x v="60"/>
    <x v="0"/>
  </r>
  <r>
    <x v="45"/>
    <x v="0"/>
  </r>
  <r>
    <x v="61"/>
    <x v="0"/>
  </r>
  <r>
    <x v="62"/>
    <x v="0"/>
  </r>
  <r>
    <x v="63"/>
    <x v="0"/>
  </r>
  <r>
    <x v="64"/>
    <x v="0"/>
  </r>
  <r>
    <x v="65"/>
    <x v="0"/>
  </r>
  <r>
    <x v="66"/>
    <x v="0"/>
  </r>
  <r>
    <x v="67"/>
    <x v="0"/>
  </r>
  <r>
    <x v="68"/>
    <x v="0"/>
  </r>
  <r>
    <x v="69"/>
    <x v="0"/>
  </r>
  <r>
    <x v="70"/>
    <x v="0"/>
  </r>
  <r>
    <x v="71"/>
    <x v="0"/>
  </r>
  <r>
    <x v="36"/>
    <x v="0"/>
  </r>
  <r>
    <x v="72"/>
    <x v="0"/>
  </r>
  <r>
    <x v="73"/>
    <x v="0"/>
  </r>
  <r>
    <x v="33"/>
    <x v="0"/>
  </r>
  <r>
    <x v="70"/>
    <x v="0"/>
  </r>
  <r>
    <x v="69"/>
    <x v="0"/>
  </r>
  <r>
    <x v="38"/>
    <x v="0"/>
  </r>
  <r>
    <x v="74"/>
    <x v="0"/>
  </r>
  <r>
    <x v="73"/>
    <x v="0"/>
  </r>
  <r>
    <x v="75"/>
    <x v="0"/>
  </r>
  <r>
    <x v="76"/>
    <x v="0"/>
  </r>
  <r>
    <x v="14"/>
    <x v="0"/>
  </r>
  <r>
    <x v="77"/>
    <x v="0"/>
  </r>
  <r>
    <x v="15"/>
    <x v="0"/>
  </r>
  <r>
    <x v="78"/>
    <x v="0"/>
  </r>
  <r>
    <x v="20"/>
    <x v="0"/>
  </r>
  <r>
    <x v="79"/>
    <x v="0"/>
  </r>
  <r>
    <x v="34"/>
    <x v="0"/>
  </r>
  <r>
    <x v="64"/>
    <x v="0"/>
  </r>
  <r>
    <x v="80"/>
    <x v="0"/>
  </r>
  <r>
    <x v="20"/>
    <x v="0"/>
  </r>
  <r>
    <x v="81"/>
    <x v="0"/>
  </r>
  <r>
    <x v="82"/>
    <x v="0"/>
  </r>
  <r>
    <x v="83"/>
    <x v="0"/>
  </r>
  <r>
    <x v="84"/>
    <x v="0"/>
  </r>
  <r>
    <x v="85"/>
    <x v="0"/>
  </r>
  <r>
    <x v="32"/>
    <x v="0"/>
  </r>
  <r>
    <x v="86"/>
    <x v="0"/>
  </r>
  <r>
    <x v="48"/>
    <x v="0"/>
  </r>
  <r>
    <x v="87"/>
    <x v="0"/>
  </r>
  <r>
    <x v="88"/>
    <x v="0"/>
  </r>
  <r>
    <x v="84"/>
    <x v="0"/>
  </r>
  <r>
    <x v="76"/>
    <x v="0"/>
  </r>
  <r>
    <x v="89"/>
    <x v="0"/>
  </r>
  <r>
    <x v="90"/>
    <x v="0"/>
  </r>
  <r>
    <x v="80"/>
    <x v="0"/>
  </r>
  <r>
    <x v="46"/>
    <x v="0"/>
  </r>
  <r>
    <x v="91"/>
    <x v="0"/>
  </r>
  <r>
    <x v="92"/>
    <x v="0"/>
  </r>
  <r>
    <x v="93"/>
    <x v="0"/>
  </r>
  <r>
    <x v="30"/>
    <x v="0"/>
  </r>
  <r>
    <x v="94"/>
    <x v="0"/>
  </r>
  <r>
    <x v="87"/>
    <x v="0"/>
  </r>
  <r>
    <x v="95"/>
    <x v="0"/>
  </r>
  <r>
    <x v="96"/>
    <x v="0"/>
  </r>
  <r>
    <x v="92"/>
    <x v="0"/>
  </r>
  <r>
    <x v="59"/>
    <x v="0"/>
  </r>
  <r>
    <x v="97"/>
    <x v="0"/>
  </r>
  <r>
    <x v="82"/>
    <x v="0"/>
  </r>
  <r>
    <x v="67"/>
    <x v="0"/>
  </r>
  <r>
    <x v="70"/>
    <x v="0"/>
  </r>
  <r>
    <x v="98"/>
    <x v="0"/>
  </r>
  <r>
    <x v="99"/>
    <x v="0"/>
  </r>
  <r>
    <x v="100"/>
    <x v="0"/>
  </r>
  <r>
    <x v="72"/>
    <x v="0"/>
  </r>
  <r>
    <x v="30"/>
    <x v="0"/>
  </r>
  <r>
    <x v="69"/>
    <x v="0"/>
  </r>
  <r>
    <x v="101"/>
    <x v="0"/>
  </r>
  <r>
    <x v="66"/>
    <x v="0"/>
  </r>
  <r>
    <x v="70"/>
    <x v="0"/>
  </r>
  <r>
    <x v="102"/>
    <x v="0"/>
  </r>
  <r>
    <x v="103"/>
    <x v="0"/>
  </r>
  <r>
    <x v="45"/>
    <x v="0"/>
  </r>
  <r>
    <x v="104"/>
    <x v="0"/>
  </r>
  <r>
    <x v="105"/>
    <x v="0"/>
  </r>
  <r>
    <x v="81"/>
    <x v="0"/>
  </r>
  <r>
    <x v="106"/>
    <x v="0"/>
  </r>
  <r>
    <x v="107"/>
    <x v="0"/>
  </r>
  <r>
    <x v="108"/>
    <x v="0"/>
  </r>
  <r>
    <x v="109"/>
    <x v="0"/>
  </r>
  <r>
    <x v="5"/>
    <x v="0"/>
  </r>
  <r>
    <x v="110"/>
    <x v="0"/>
  </r>
  <r>
    <x v="111"/>
    <x v="0"/>
  </r>
  <r>
    <x v="112"/>
    <x v="0"/>
  </r>
  <r>
    <x v="47"/>
    <x v="0"/>
  </r>
  <r>
    <x v="64"/>
    <x v="0"/>
  </r>
  <r>
    <x v="56"/>
    <x v="0"/>
  </r>
  <r>
    <x v="113"/>
    <x v="0"/>
  </r>
  <r>
    <x v="114"/>
    <x v="0"/>
  </r>
  <r>
    <x v="90"/>
    <x v="0"/>
  </r>
  <r>
    <x v="115"/>
    <x v="0"/>
  </r>
  <r>
    <x v="116"/>
    <x v="0"/>
  </r>
  <r>
    <x v="15"/>
    <x v="0"/>
  </r>
  <r>
    <x v="105"/>
    <x v="0"/>
  </r>
  <r>
    <x v="117"/>
    <x v="0"/>
  </r>
  <r>
    <x v="118"/>
    <x v="0"/>
  </r>
  <r>
    <x v="59"/>
    <x v="0"/>
  </r>
  <r>
    <x v="119"/>
    <x v="0"/>
  </r>
  <r>
    <x v="50"/>
    <x v="0"/>
  </r>
  <r>
    <x v="120"/>
    <x v="0"/>
  </r>
  <r>
    <x v="72"/>
    <x v="0"/>
  </r>
  <r>
    <x v="121"/>
    <x v="0"/>
  </r>
  <r>
    <x v="122"/>
    <x v="0"/>
  </r>
  <r>
    <x v="123"/>
    <x v="0"/>
  </r>
  <r>
    <x v="124"/>
    <x v="0"/>
  </r>
  <r>
    <x v="32"/>
    <x v="0"/>
  </r>
  <r>
    <x v="125"/>
    <x v="0"/>
  </r>
  <r>
    <x v="126"/>
    <x v="0"/>
  </r>
  <r>
    <x v="105"/>
    <x v="0"/>
  </r>
  <r>
    <x v="127"/>
    <x v="0"/>
  </r>
  <r>
    <x v="92"/>
    <x v="0"/>
  </r>
  <r>
    <x v="128"/>
    <x v="0"/>
  </r>
  <r>
    <x v="2"/>
    <x v="0"/>
  </r>
  <r>
    <x v="129"/>
    <x v="0"/>
  </r>
  <r>
    <x v="130"/>
    <x v="0"/>
  </r>
  <r>
    <x v="131"/>
    <x v="0"/>
  </r>
  <r>
    <x v="132"/>
    <x v="0"/>
  </r>
  <r>
    <x v="29"/>
    <x v="0"/>
  </r>
  <r>
    <x v="62"/>
    <x v="0"/>
  </r>
  <r>
    <x v="110"/>
    <x v="0"/>
  </r>
  <r>
    <x v="133"/>
    <x v="0"/>
  </r>
  <r>
    <x v="85"/>
    <x v="0"/>
  </r>
  <r>
    <x v="134"/>
    <x v="0"/>
  </r>
  <r>
    <x v="90"/>
    <x v="0"/>
  </r>
  <r>
    <x v="106"/>
    <x v="0"/>
  </r>
  <r>
    <x v="128"/>
    <x v="0"/>
  </r>
  <r>
    <x v="57"/>
    <x v="0"/>
  </r>
  <r>
    <x v="29"/>
    <x v="0"/>
  </r>
  <r>
    <x v="87"/>
    <x v="0"/>
  </r>
  <r>
    <x v="135"/>
    <x v="0"/>
  </r>
  <r>
    <x v="97"/>
    <x v="0"/>
  </r>
  <r>
    <x v="136"/>
    <x v="0"/>
  </r>
  <r>
    <x v="137"/>
    <x v="0"/>
  </r>
  <r>
    <x v="113"/>
    <x v="0"/>
  </r>
  <r>
    <x v="108"/>
    <x v="0"/>
  </r>
  <r>
    <x v="138"/>
    <x v="0"/>
  </r>
  <r>
    <x v="139"/>
    <x v="0"/>
  </r>
  <r>
    <x v="140"/>
    <x v="0"/>
  </r>
  <r>
    <x v="66"/>
    <x v="0"/>
  </r>
  <r>
    <x v="57"/>
    <x v="0"/>
  </r>
  <r>
    <x v="69"/>
    <x v="0"/>
  </r>
  <r>
    <x v="141"/>
    <x v="0"/>
  </r>
  <r>
    <x v="1"/>
    <x v="0"/>
  </r>
  <r>
    <x v="79"/>
    <x v="0"/>
  </r>
  <r>
    <x v="91"/>
    <x v="0"/>
  </r>
  <r>
    <x v="66"/>
    <x v="0"/>
  </r>
  <r>
    <x v="11"/>
    <x v="0"/>
  </r>
  <r>
    <x v="108"/>
    <x v="0"/>
  </r>
  <r>
    <x v="135"/>
    <x v="0"/>
  </r>
  <r>
    <x v="142"/>
    <x v="1"/>
  </r>
  <r>
    <x v="143"/>
    <x v="1"/>
  </r>
  <r>
    <x v="144"/>
    <x v="1"/>
  </r>
  <r>
    <x v="145"/>
    <x v="1"/>
  </r>
  <r>
    <x v="146"/>
    <x v="1"/>
  </r>
  <r>
    <x v="147"/>
    <x v="1"/>
  </r>
  <r>
    <x v="148"/>
    <x v="1"/>
  </r>
  <r>
    <x v="149"/>
    <x v="1"/>
  </r>
  <r>
    <x v="150"/>
    <x v="1"/>
  </r>
  <r>
    <x v="151"/>
    <x v="1"/>
  </r>
  <r>
    <x v="152"/>
    <x v="1"/>
  </r>
  <r>
    <x v="153"/>
    <x v="1"/>
  </r>
  <r>
    <x v="154"/>
    <x v="1"/>
  </r>
  <r>
    <x v="155"/>
    <x v="1"/>
  </r>
  <r>
    <x v="156"/>
    <x v="1"/>
  </r>
  <r>
    <x v="157"/>
    <x v="1"/>
  </r>
  <r>
    <x v="158"/>
    <x v="1"/>
  </r>
  <r>
    <x v="159"/>
    <x v="1"/>
  </r>
  <r>
    <x v="160"/>
    <x v="1"/>
  </r>
  <r>
    <x v="159"/>
    <x v="1"/>
  </r>
  <r>
    <x v="161"/>
    <x v="1"/>
  </r>
  <r>
    <x v="162"/>
    <x v="1"/>
  </r>
  <r>
    <x v="163"/>
    <x v="1"/>
  </r>
  <r>
    <x v="164"/>
    <x v="1"/>
  </r>
  <r>
    <x v="165"/>
    <x v="1"/>
  </r>
  <r>
    <x v="166"/>
    <x v="1"/>
  </r>
  <r>
    <x v="167"/>
    <x v="1"/>
  </r>
  <r>
    <x v="168"/>
    <x v="1"/>
  </r>
  <r>
    <x v="169"/>
    <x v="1"/>
  </r>
  <r>
    <x v="170"/>
    <x v="1"/>
  </r>
  <r>
    <x v="171"/>
    <x v="1"/>
  </r>
  <r>
    <x v="172"/>
    <x v="1"/>
  </r>
  <r>
    <x v="171"/>
    <x v="1"/>
  </r>
  <r>
    <x v="147"/>
    <x v="1"/>
  </r>
  <r>
    <x v="173"/>
    <x v="1"/>
  </r>
  <r>
    <x v="169"/>
    <x v="1"/>
  </r>
  <r>
    <x v="174"/>
    <x v="1"/>
  </r>
  <r>
    <x v="175"/>
    <x v="1"/>
  </r>
  <r>
    <x v="176"/>
    <x v="1"/>
  </r>
  <r>
    <x v="142"/>
    <x v="1"/>
  </r>
  <r>
    <x v="177"/>
    <x v="1"/>
  </r>
  <r>
    <x v="178"/>
    <x v="1"/>
  </r>
  <r>
    <x v="168"/>
    <x v="1"/>
  </r>
  <r>
    <x v="179"/>
    <x v="1"/>
  </r>
  <r>
    <x v="173"/>
    <x v="1"/>
  </r>
  <r>
    <x v="180"/>
    <x v="1"/>
  </r>
  <r>
    <x v="148"/>
    <x v="1"/>
  </r>
  <r>
    <x v="171"/>
    <x v="1"/>
  </r>
  <r>
    <x v="144"/>
    <x v="1"/>
  </r>
  <r>
    <x v="181"/>
    <x v="1"/>
  </r>
  <r>
    <x v="182"/>
    <x v="1"/>
  </r>
  <r>
    <x v="183"/>
    <x v="1"/>
  </r>
  <r>
    <x v="184"/>
    <x v="1"/>
  </r>
  <r>
    <x v="185"/>
    <x v="1"/>
  </r>
  <r>
    <x v="186"/>
    <x v="1"/>
  </r>
  <r>
    <x v="187"/>
    <x v="1"/>
  </r>
  <r>
    <x v="188"/>
    <x v="1"/>
  </r>
  <r>
    <x v="189"/>
    <x v="1"/>
  </r>
  <r>
    <x v="190"/>
    <x v="1"/>
  </r>
  <r>
    <x v="191"/>
    <x v="1"/>
  </r>
  <r>
    <x v="192"/>
    <x v="1"/>
  </r>
  <r>
    <x v="193"/>
    <x v="1"/>
  </r>
  <r>
    <x v="194"/>
    <x v="1"/>
  </r>
  <r>
    <x v="153"/>
    <x v="1"/>
  </r>
  <r>
    <x v="195"/>
    <x v="1"/>
  </r>
  <r>
    <x v="196"/>
    <x v="1"/>
  </r>
  <r>
    <x v="197"/>
    <x v="1"/>
  </r>
  <r>
    <x v="198"/>
    <x v="1"/>
  </r>
  <r>
    <x v="199"/>
    <x v="1"/>
  </r>
  <r>
    <x v="200"/>
    <x v="1"/>
  </r>
  <r>
    <x v="154"/>
    <x v="1"/>
  </r>
  <r>
    <x v="188"/>
    <x v="1"/>
  </r>
  <r>
    <x v="201"/>
    <x v="1"/>
  </r>
  <r>
    <x v="202"/>
    <x v="1"/>
  </r>
  <r>
    <x v="203"/>
    <x v="1"/>
  </r>
  <r>
    <x v="204"/>
    <x v="1"/>
  </r>
  <r>
    <x v="205"/>
    <x v="1"/>
  </r>
  <r>
    <x v="206"/>
    <x v="1"/>
  </r>
  <r>
    <x v="153"/>
    <x v="1"/>
  </r>
  <r>
    <x v="207"/>
    <x v="1"/>
  </r>
  <r>
    <x v="160"/>
    <x v="1"/>
  </r>
  <r>
    <x v="208"/>
    <x v="1"/>
  </r>
  <r>
    <x v="209"/>
    <x v="1"/>
  </r>
  <r>
    <x v="159"/>
    <x v="1"/>
  </r>
  <r>
    <x v="210"/>
    <x v="1"/>
  </r>
  <r>
    <x v="211"/>
    <x v="1"/>
  </r>
  <r>
    <x v="212"/>
    <x v="1"/>
  </r>
  <r>
    <x v="200"/>
    <x v="1"/>
  </r>
  <r>
    <x v="151"/>
    <x v="1"/>
  </r>
  <r>
    <x v="161"/>
    <x v="1"/>
  </r>
  <r>
    <x v="213"/>
    <x v="1"/>
  </r>
  <r>
    <x v="214"/>
    <x v="1"/>
  </r>
  <r>
    <x v="151"/>
    <x v="1"/>
  </r>
  <r>
    <x v="215"/>
    <x v="1"/>
  </r>
  <r>
    <x v="175"/>
    <x v="1"/>
  </r>
  <r>
    <x v="216"/>
    <x v="1"/>
  </r>
  <r>
    <x v="217"/>
    <x v="1"/>
  </r>
  <r>
    <x v="150"/>
    <x v="1"/>
  </r>
  <r>
    <x v="218"/>
    <x v="1"/>
  </r>
  <r>
    <x v="172"/>
    <x v="1"/>
  </r>
  <r>
    <x v="219"/>
    <x v="1"/>
  </r>
  <r>
    <x v="220"/>
    <x v="1"/>
  </r>
  <r>
    <x v="221"/>
    <x v="1"/>
  </r>
  <r>
    <x v="222"/>
    <x v="1"/>
  </r>
  <r>
    <x v="223"/>
    <x v="1"/>
  </r>
  <r>
    <x v="163"/>
    <x v="1"/>
  </r>
  <r>
    <x v="188"/>
    <x v="1"/>
  </r>
  <r>
    <x v="224"/>
    <x v="1"/>
  </r>
  <r>
    <x v="225"/>
    <x v="1"/>
  </r>
  <r>
    <x v="226"/>
    <x v="1"/>
  </r>
  <r>
    <x v="180"/>
    <x v="1"/>
  </r>
  <r>
    <x v="227"/>
    <x v="1"/>
  </r>
  <r>
    <x v="228"/>
    <x v="1"/>
  </r>
  <r>
    <x v="229"/>
    <x v="1"/>
  </r>
  <r>
    <x v="230"/>
    <x v="1"/>
  </r>
  <r>
    <x v="143"/>
    <x v="1"/>
  </r>
  <r>
    <x v="204"/>
    <x v="1"/>
  </r>
  <r>
    <x v="157"/>
    <x v="1"/>
  </r>
  <r>
    <x v="231"/>
    <x v="1"/>
  </r>
  <r>
    <x v="232"/>
    <x v="1"/>
  </r>
  <r>
    <x v="233"/>
    <x v="1"/>
  </r>
  <r>
    <x v="194"/>
    <x v="1"/>
  </r>
  <r>
    <x v="234"/>
    <x v="1"/>
  </r>
  <r>
    <x v="231"/>
    <x v="1"/>
  </r>
  <r>
    <x v="225"/>
    <x v="1"/>
  </r>
  <r>
    <x v="179"/>
    <x v="1"/>
  </r>
  <r>
    <x v="235"/>
    <x v="1"/>
  </r>
  <r>
    <x v="236"/>
    <x v="1"/>
  </r>
  <r>
    <x v="237"/>
    <x v="1"/>
  </r>
  <r>
    <x v="238"/>
    <x v="1"/>
  </r>
  <r>
    <x v="239"/>
    <x v="1"/>
  </r>
  <r>
    <x v="169"/>
    <x v="1"/>
  </r>
  <r>
    <x v="240"/>
    <x v="1"/>
  </r>
  <r>
    <x v="143"/>
    <x v="1"/>
  </r>
  <r>
    <x v="180"/>
    <x v="1"/>
  </r>
  <r>
    <x v="181"/>
    <x v="1"/>
  </r>
  <r>
    <x v="241"/>
    <x v="1"/>
  </r>
  <r>
    <x v="242"/>
    <x v="1"/>
  </r>
  <r>
    <x v="150"/>
    <x v="1"/>
  </r>
  <r>
    <x v="241"/>
    <x v="1"/>
  </r>
  <r>
    <x v="243"/>
    <x v="1"/>
  </r>
  <r>
    <x v="244"/>
    <x v="1"/>
  </r>
  <r>
    <x v="171"/>
    <x v="1"/>
  </r>
  <r>
    <x v="171"/>
    <x v="1"/>
  </r>
  <r>
    <x v="245"/>
    <x v="1"/>
  </r>
  <r>
    <x v="193"/>
    <x v="1"/>
  </r>
  <r>
    <x v="246"/>
    <x v="1"/>
  </r>
  <r>
    <x v="247"/>
    <x v="1"/>
  </r>
  <r>
    <x v="206"/>
    <x v="1"/>
  </r>
  <r>
    <x v="248"/>
    <x v="1"/>
  </r>
  <r>
    <x v="233"/>
    <x v="1"/>
  </r>
  <r>
    <x v="233"/>
    <x v="1"/>
  </r>
  <r>
    <x v="147"/>
    <x v="1"/>
  </r>
  <r>
    <x v="249"/>
    <x v="1"/>
  </r>
  <r>
    <x v="250"/>
    <x v="1"/>
  </r>
  <r>
    <x v="170"/>
    <x v="1"/>
  </r>
  <r>
    <x v="154"/>
    <x v="1"/>
  </r>
  <r>
    <x v="251"/>
    <x v="1"/>
  </r>
  <r>
    <x v="206"/>
    <x v="1"/>
  </r>
  <r>
    <x v="252"/>
    <x v="1"/>
  </r>
  <r>
    <x v="150"/>
    <x v="1"/>
  </r>
  <r>
    <x v="253"/>
    <x v="1"/>
  </r>
  <r>
    <x v="145"/>
    <x v="1"/>
  </r>
  <r>
    <x v="254"/>
    <x v="1"/>
  </r>
  <r>
    <x v="166"/>
    <x v="1"/>
  </r>
  <r>
    <x v="255"/>
    <x v="1"/>
  </r>
  <r>
    <x v="173"/>
    <x v="1"/>
  </r>
  <r>
    <x v="172"/>
    <x v="1"/>
  </r>
  <r>
    <x v="256"/>
    <x v="1"/>
  </r>
  <r>
    <x v="182"/>
    <x v="1"/>
  </r>
  <r>
    <x v="225"/>
    <x v="1"/>
  </r>
  <r>
    <x v="231"/>
    <x v="1"/>
  </r>
  <r>
    <x v="256"/>
    <x v="1"/>
  </r>
  <r>
    <x v="207"/>
    <x v="1"/>
  </r>
  <r>
    <x v="241"/>
    <x v="1"/>
  </r>
  <r>
    <x v="257"/>
    <x v="1"/>
  </r>
  <r>
    <x v="258"/>
    <x v="1"/>
  </r>
  <r>
    <x v="164"/>
    <x v="1"/>
  </r>
  <r>
    <x v="239"/>
    <x v="1"/>
  </r>
  <r>
    <x v="209"/>
    <x v="1"/>
  </r>
  <r>
    <x v="259"/>
    <x v="1"/>
  </r>
  <r>
    <x v="260"/>
    <x v="1"/>
  </r>
  <r>
    <x v="174"/>
    <x v="1"/>
  </r>
  <r>
    <x v="261"/>
    <x v="1"/>
  </r>
  <r>
    <x v="152"/>
    <x v="1"/>
  </r>
  <r>
    <x v="238"/>
    <x v="1"/>
  </r>
  <r>
    <x v="262"/>
    <x v="1"/>
  </r>
  <r>
    <x v="263"/>
    <x v="1"/>
  </r>
  <r>
    <x v="175"/>
    <x v="1"/>
  </r>
  <r>
    <x v="264"/>
    <x v="1"/>
  </r>
  <r>
    <x v="265"/>
    <x v="1"/>
  </r>
  <r>
    <x v="264"/>
    <x v="1"/>
  </r>
  <r>
    <x v="266"/>
    <x v="1"/>
  </r>
  <r>
    <x v="252"/>
    <x v="1"/>
  </r>
  <r>
    <x v="173"/>
    <x v="1"/>
  </r>
  <r>
    <x v="214"/>
    <x v="1"/>
  </r>
  <r>
    <x v="175"/>
    <x v="1"/>
  </r>
  <r>
    <x v="267"/>
    <x v="1"/>
  </r>
  <r>
    <x v="169"/>
    <x v="1"/>
  </r>
  <r>
    <x v="236"/>
    <x v="1"/>
  </r>
  <r>
    <x v="177"/>
    <x v="1"/>
  </r>
  <r>
    <x v="210"/>
    <x v="1"/>
  </r>
  <r>
    <x v="151"/>
    <x v="1"/>
  </r>
  <r>
    <x v="268"/>
    <x v="1"/>
  </r>
  <r>
    <x v="240"/>
    <x v="1"/>
  </r>
  <r>
    <x v="240"/>
    <x v="1"/>
  </r>
  <r>
    <x v="269"/>
    <x v="1"/>
  </r>
  <r>
    <x v="227"/>
    <x v="1"/>
  </r>
  <r>
    <x v="270"/>
    <x v="1"/>
  </r>
  <r>
    <x v="218"/>
    <x v="1"/>
  </r>
  <r>
    <x v="237"/>
    <x v="1"/>
  </r>
  <r>
    <x v="252"/>
    <x v="1"/>
  </r>
  <r>
    <x v="271"/>
    <x v="1"/>
  </r>
  <r>
    <x v="272"/>
    <x v="1"/>
  </r>
  <r>
    <x v="245"/>
    <x v="1"/>
  </r>
  <r>
    <x v="263"/>
    <x v="1"/>
  </r>
  <r>
    <x v="273"/>
    <x v="1"/>
  </r>
  <r>
    <x v="274"/>
    <x v="1"/>
  </r>
  <r>
    <x v="215"/>
    <x v="1"/>
  </r>
  <r>
    <x v="244"/>
    <x v="1"/>
  </r>
  <r>
    <x v="221"/>
    <x v="1"/>
  </r>
  <r>
    <x v="275"/>
    <x v="2"/>
  </r>
  <r>
    <x v="276"/>
    <x v="2"/>
  </r>
  <r>
    <x v="277"/>
    <x v="2"/>
  </r>
  <r>
    <x v="278"/>
    <x v="2"/>
  </r>
  <r>
    <x v="279"/>
    <x v="2"/>
  </r>
  <r>
    <x v="280"/>
    <x v="2"/>
  </r>
  <r>
    <x v="281"/>
    <x v="2"/>
  </r>
  <r>
    <x v="282"/>
    <x v="2"/>
  </r>
  <r>
    <x v="283"/>
    <x v="2"/>
  </r>
  <r>
    <x v="284"/>
    <x v="2"/>
  </r>
  <r>
    <x v="285"/>
    <x v="2"/>
  </r>
  <r>
    <x v="283"/>
    <x v="2"/>
  </r>
  <r>
    <x v="286"/>
    <x v="2"/>
  </r>
  <r>
    <x v="287"/>
    <x v="2"/>
  </r>
  <r>
    <x v="288"/>
    <x v="2"/>
  </r>
  <r>
    <x v="289"/>
    <x v="2"/>
  </r>
  <r>
    <x v="290"/>
    <x v="2"/>
  </r>
  <r>
    <x v="291"/>
    <x v="2"/>
  </r>
  <r>
    <x v="281"/>
    <x v="2"/>
  </r>
  <r>
    <x v="287"/>
    <x v="2"/>
  </r>
  <r>
    <x v="292"/>
    <x v="2"/>
  </r>
  <r>
    <x v="293"/>
    <x v="2"/>
  </r>
  <r>
    <x v="294"/>
    <x v="2"/>
  </r>
  <r>
    <x v="293"/>
    <x v="2"/>
  </r>
  <r>
    <x v="295"/>
    <x v="2"/>
  </r>
  <r>
    <x v="296"/>
    <x v="2"/>
  </r>
  <r>
    <x v="286"/>
    <x v="2"/>
  </r>
  <r>
    <x v="297"/>
    <x v="2"/>
  </r>
  <r>
    <x v="277"/>
    <x v="2"/>
  </r>
  <r>
    <x v="298"/>
    <x v="2"/>
  </r>
  <r>
    <x v="299"/>
    <x v="2"/>
  </r>
  <r>
    <x v="300"/>
    <x v="2"/>
  </r>
  <r>
    <x v="301"/>
    <x v="2"/>
  </r>
  <r>
    <x v="302"/>
    <x v="2"/>
  </r>
  <r>
    <x v="303"/>
    <x v="2"/>
  </r>
  <r>
    <x v="291"/>
    <x v="2"/>
  </r>
  <r>
    <x v="304"/>
    <x v="2"/>
  </r>
  <r>
    <x v="305"/>
    <x v="2"/>
  </r>
  <r>
    <x v="306"/>
    <x v="2"/>
  </r>
  <r>
    <x v="301"/>
    <x v="2"/>
  </r>
  <r>
    <x v="307"/>
    <x v="2"/>
  </r>
  <r>
    <x v="308"/>
    <x v="2"/>
  </r>
  <r>
    <x v="296"/>
    <x v="2"/>
  </r>
  <r>
    <x v="296"/>
    <x v="2"/>
  </r>
  <r>
    <x v="309"/>
    <x v="2"/>
  </r>
  <r>
    <x v="310"/>
    <x v="2"/>
  </r>
  <r>
    <x v="311"/>
    <x v="2"/>
  </r>
  <r>
    <x v="312"/>
    <x v="2"/>
  </r>
  <r>
    <x v="313"/>
    <x v="2"/>
  </r>
  <r>
    <x v="314"/>
    <x v="2"/>
  </r>
  <r>
    <x v="315"/>
    <x v="2"/>
  </r>
  <r>
    <x v="316"/>
    <x v="2"/>
  </r>
  <r>
    <x v="290"/>
    <x v="2"/>
  </r>
  <r>
    <x v="317"/>
    <x v="2"/>
  </r>
  <r>
    <x v="302"/>
    <x v="2"/>
  </r>
  <r>
    <x v="318"/>
    <x v="2"/>
  </r>
  <r>
    <x v="319"/>
    <x v="2"/>
  </r>
  <r>
    <x v="320"/>
    <x v="2"/>
  </r>
  <r>
    <x v="321"/>
    <x v="2"/>
  </r>
  <r>
    <x v="322"/>
    <x v="2"/>
  </r>
  <r>
    <x v="323"/>
    <x v="2"/>
  </r>
  <r>
    <x v="306"/>
    <x v="2"/>
  </r>
  <r>
    <x v="320"/>
    <x v="2"/>
  </r>
  <r>
    <x v="324"/>
    <x v="2"/>
  </r>
  <r>
    <x v="325"/>
    <x v="2"/>
  </r>
  <r>
    <x v="323"/>
    <x v="2"/>
  </r>
  <r>
    <x v="326"/>
    <x v="2"/>
  </r>
  <r>
    <x v="327"/>
    <x v="2"/>
  </r>
  <r>
    <x v="328"/>
    <x v="2"/>
  </r>
  <r>
    <x v="329"/>
    <x v="2"/>
  </r>
  <r>
    <x v="304"/>
    <x v="2"/>
  </r>
  <r>
    <x v="330"/>
    <x v="2"/>
  </r>
  <r>
    <x v="291"/>
    <x v="2"/>
  </r>
  <r>
    <x v="300"/>
    <x v="2"/>
  </r>
  <r>
    <x v="331"/>
    <x v="2"/>
  </r>
  <r>
    <x v="288"/>
    <x v="2"/>
  </r>
  <r>
    <x v="332"/>
    <x v="2"/>
  </r>
  <r>
    <x v="333"/>
    <x v="2"/>
  </r>
  <r>
    <x v="334"/>
    <x v="2"/>
  </r>
  <r>
    <x v="335"/>
    <x v="2"/>
  </r>
  <r>
    <x v="312"/>
    <x v="2"/>
  </r>
  <r>
    <x v="336"/>
    <x v="2"/>
  </r>
  <r>
    <x v="325"/>
    <x v="2"/>
  </r>
  <r>
    <x v="337"/>
    <x v="2"/>
  </r>
  <r>
    <x v="338"/>
    <x v="2"/>
  </r>
  <r>
    <x v="339"/>
    <x v="2"/>
  </r>
  <r>
    <x v="337"/>
    <x v="2"/>
  </r>
  <r>
    <x v="340"/>
    <x v="2"/>
  </r>
  <r>
    <x v="341"/>
    <x v="2"/>
  </r>
  <r>
    <x v="342"/>
    <x v="2"/>
  </r>
  <r>
    <x v="286"/>
    <x v="2"/>
  </r>
  <r>
    <x v="279"/>
    <x v="2"/>
  </r>
  <r>
    <x v="343"/>
    <x v="2"/>
  </r>
  <r>
    <x v="344"/>
    <x v="2"/>
  </r>
  <r>
    <x v="345"/>
    <x v="2"/>
  </r>
  <r>
    <x v="346"/>
    <x v="2"/>
  </r>
  <r>
    <x v="347"/>
    <x v="2"/>
  </r>
  <r>
    <x v="348"/>
    <x v="2"/>
  </r>
  <r>
    <x v="349"/>
    <x v="2"/>
  </r>
  <r>
    <x v="350"/>
    <x v="2"/>
  </r>
  <r>
    <x v="351"/>
    <x v="2"/>
  </r>
  <r>
    <x v="352"/>
    <x v="2"/>
  </r>
  <r>
    <x v="353"/>
    <x v="2"/>
  </r>
  <r>
    <x v="354"/>
    <x v="2"/>
  </r>
  <r>
    <x v="294"/>
    <x v="2"/>
  </r>
  <r>
    <x v="355"/>
    <x v="2"/>
  </r>
  <r>
    <x v="342"/>
    <x v="2"/>
  </r>
  <r>
    <x v="308"/>
    <x v="2"/>
  </r>
  <r>
    <x v="282"/>
    <x v="2"/>
  </r>
  <r>
    <x v="329"/>
    <x v="2"/>
  </r>
  <r>
    <x v="356"/>
    <x v="2"/>
  </r>
  <r>
    <x v="357"/>
    <x v="2"/>
  </r>
  <r>
    <x v="358"/>
    <x v="2"/>
  </r>
  <r>
    <x v="359"/>
    <x v="2"/>
  </r>
  <r>
    <x v="360"/>
    <x v="2"/>
  </r>
  <r>
    <x v="361"/>
    <x v="2"/>
  </r>
  <r>
    <x v="362"/>
    <x v="2"/>
  </r>
  <r>
    <x v="363"/>
    <x v="2"/>
  </r>
  <r>
    <x v="364"/>
    <x v="2"/>
  </r>
  <r>
    <x v="311"/>
    <x v="2"/>
  </r>
  <r>
    <x v="365"/>
    <x v="2"/>
  </r>
  <r>
    <x v="366"/>
    <x v="2"/>
  </r>
  <r>
    <x v="367"/>
    <x v="2"/>
  </r>
  <r>
    <x v="368"/>
    <x v="2"/>
  </r>
  <r>
    <x v="369"/>
    <x v="2"/>
  </r>
  <r>
    <x v="370"/>
    <x v="2"/>
  </r>
  <r>
    <x v="371"/>
    <x v="2"/>
  </r>
  <r>
    <x v="319"/>
    <x v="2"/>
  </r>
  <r>
    <x v="323"/>
    <x v="2"/>
  </r>
  <r>
    <x v="360"/>
    <x v="2"/>
  </r>
  <r>
    <x v="372"/>
    <x v="2"/>
  </r>
  <r>
    <x v="373"/>
    <x v="2"/>
  </r>
  <r>
    <x v="282"/>
    <x v="2"/>
  </r>
  <r>
    <x v="374"/>
    <x v="2"/>
  </r>
  <r>
    <x v="294"/>
    <x v="2"/>
  </r>
  <r>
    <x v="309"/>
    <x v="2"/>
  </r>
  <r>
    <x v="375"/>
    <x v="2"/>
  </r>
  <r>
    <x v="293"/>
    <x v="2"/>
  </r>
  <r>
    <x v="376"/>
    <x v="2"/>
  </r>
  <r>
    <x v="377"/>
    <x v="2"/>
  </r>
  <r>
    <x v="378"/>
    <x v="2"/>
  </r>
  <r>
    <x v="379"/>
    <x v="2"/>
  </r>
  <r>
    <x v="380"/>
    <x v="2"/>
  </r>
  <r>
    <x v="381"/>
    <x v="2"/>
  </r>
  <r>
    <x v="292"/>
    <x v="2"/>
  </r>
  <r>
    <x v="382"/>
    <x v="2"/>
  </r>
  <r>
    <x v="293"/>
    <x v="2"/>
  </r>
  <r>
    <x v="313"/>
    <x v="2"/>
  </r>
  <r>
    <x v="383"/>
    <x v="2"/>
  </r>
  <r>
    <x v="321"/>
    <x v="2"/>
  </r>
  <r>
    <x v="384"/>
    <x v="2"/>
  </r>
  <r>
    <x v="385"/>
    <x v="2"/>
  </r>
  <r>
    <x v="386"/>
    <x v="2"/>
  </r>
  <r>
    <x v="281"/>
    <x v="2"/>
  </r>
  <r>
    <x v="387"/>
    <x v="2"/>
  </r>
  <r>
    <x v="376"/>
    <x v="2"/>
  </r>
  <r>
    <x v="388"/>
    <x v="2"/>
  </r>
  <r>
    <x v="335"/>
    <x v="2"/>
  </r>
  <r>
    <x v="389"/>
    <x v="2"/>
  </r>
  <r>
    <x v="390"/>
    <x v="2"/>
  </r>
  <r>
    <x v="329"/>
    <x v="2"/>
  </r>
  <r>
    <x v="362"/>
    <x v="2"/>
  </r>
  <r>
    <x v="391"/>
    <x v="2"/>
  </r>
  <r>
    <x v="343"/>
    <x v="2"/>
  </r>
  <r>
    <x v="300"/>
    <x v="2"/>
  </r>
  <r>
    <x v="392"/>
    <x v="2"/>
  </r>
  <r>
    <x v="393"/>
    <x v="2"/>
  </r>
  <r>
    <x v="394"/>
    <x v="2"/>
  </r>
  <r>
    <x v="306"/>
    <x v="2"/>
  </r>
  <r>
    <x v="343"/>
    <x v="2"/>
  </r>
  <r>
    <x v="395"/>
    <x v="2"/>
  </r>
  <r>
    <x v="396"/>
    <x v="2"/>
  </r>
  <r>
    <x v="397"/>
    <x v="2"/>
  </r>
  <r>
    <x v="342"/>
    <x v="2"/>
  </r>
  <r>
    <x v="343"/>
    <x v="2"/>
  </r>
  <r>
    <x v="398"/>
    <x v="2"/>
  </r>
  <r>
    <x v="399"/>
    <x v="2"/>
  </r>
  <r>
    <x v="400"/>
    <x v="2"/>
  </r>
  <r>
    <x v="390"/>
    <x v="2"/>
  </r>
  <r>
    <x v="368"/>
    <x v="2"/>
  </r>
  <r>
    <x v="401"/>
    <x v="2"/>
  </r>
  <r>
    <x v="402"/>
    <x v="2"/>
  </r>
  <r>
    <x v="339"/>
    <x v="2"/>
  </r>
  <r>
    <x v="403"/>
    <x v="2"/>
  </r>
  <r>
    <x v="404"/>
    <x v="2"/>
  </r>
  <r>
    <x v="282"/>
    <x v="2"/>
  </r>
  <r>
    <x v="405"/>
    <x v="2"/>
  </r>
  <r>
    <x v="318"/>
    <x v="2"/>
  </r>
  <r>
    <x v="317"/>
    <x v="2"/>
  </r>
  <r>
    <x v="317"/>
    <x v="2"/>
  </r>
  <r>
    <x v="276"/>
    <x v="2"/>
  </r>
  <r>
    <x v="325"/>
    <x v="2"/>
  </r>
  <r>
    <x v="353"/>
    <x v="2"/>
  </r>
  <r>
    <x v="302"/>
    <x v="2"/>
  </r>
  <r>
    <x v="406"/>
    <x v="2"/>
  </r>
  <r>
    <x v="316"/>
    <x v="2"/>
  </r>
  <r>
    <x v="404"/>
    <x v="2"/>
  </r>
  <r>
    <x v="344"/>
    <x v="2"/>
  </r>
  <r>
    <x v="407"/>
    <x v="2"/>
  </r>
  <r>
    <x v="284"/>
    <x v="2"/>
  </r>
  <r>
    <x v="408"/>
    <x v="2"/>
  </r>
  <r>
    <x v="378"/>
    <x v="2"/>
  </r>
  <r>
    <x v="409"/>
    <x v="2"/>
  </r>
  <r>
    <x v="367"/>
    <x v="2"/>
  </r>
  <r>
    <x v="410"/>
    <x v="2"/>
  </r>
  <r>
    <x v="302"/>
    <x v="2"/>
  </r>
  <r>
    <x v="295"/>
    <x v="2"/>
  </r>
  <r>
    <x v="411"/>
    <x v="2"/>
  </r>
  <r>
    <x v="354"/>
    <x v="2"/>
  </r>
  <r>
    <x v="394"/>
    <x v="2"/>
  </r>
  <r>
    <x v="323"/>
    <x v="2"/>
  </r>
  <r>
    <x v="371"/>
    <x v="2"/>
  </r>
  <r>
    <x v="291"/>
    <x v="2"/>
  </r>
  <r>
    <x v="396"/>
    <x v="2"/>
  </r>
  <r>
    <x v="412"/>
    <x v="2"/>
  </r>
  <r>
    <x v="413"/>
    <x v="2"/>
  </r>
  <r>
    <x v="395"/>
    <x v="2"/>
  </r>
  <r>
    <x v="414"/>
    <x v="2"/>
  </r>
  <r>
    <x v="296"/>
    <x v="2"/>
  </r>
  <r>
    <x v="415"/>
    <x v="2"/>
  </r>
  <r>
    <x v="333"/>
    <x v="2"/>
  </r>
  <r>
    <x v="416"/>
    <x v="2"/>
  </r>
  <r>
    <x v="417"/>
    <x v="2"/>
  </r>
  <r>
    <x v="347"/>
    <x v="2"/>
  </r>
  <r>
    <x v="368"/>
    <x v="2"/>
  </r>
  <r>
    <x v="418"/>
    <x v="2"/>
  </r>
  <r>
    <x v="357"/>
    <x v="2"/>
  </r>
  <r>
    <x v="419"/>
    <x v="2"/>
  </r>
  <r>
    <x v="285"/>
    <x v="2"/>
  </r>
  <r>
    <x v="409"/>
    <x v="2"/>
  </r>
  <r>
    <x v="319"/>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n v="600"/>
  </r>
  <r>
    <s v="PBOR00002"/>
    <s v="PIZB0002"/>
    <x v="1"/>
    <n v="462"/>
    <n v="10.209999999999999"/>
    <s v="South"/>
    <n v="460"/>
  </r>
  <r>
    <s v="PBOR00003"/>
    <s v="PIZB0003"/>
    <x v="2"/>
    <n v="766"/>
    <n v="711.18"/>
    <s v="East"/>
    <n v="770"/>
  </r>
  <r>
    <s v="PBOR00004"/>
    <s v="PIZB0004"/>
    <x v="3"/>
    <n v="631"/>
    <n v="132.44999999999999"/>
    <s v="West"/>
    <n v="630"/>
  </r>
  <r>
    <s v="PBOR00005"/>
    <s v="PIZB0001"/>
    <x v="4"/>
    <n v="318"/>
    <n v="58.629999999999995"/>
    <s v="North"/>
    <n v="320"/>
  </r>
  <r>
    <s v="PBOR00006"/>
    <s v="PIZB0002"/>
    <x v="5"/>
    <n v="543"/>
    <n v="60.519999999999996"/>
    <s v="South"/>
    <n v="540"/>
  </r>
  <r>
    <s v="PBOR00007"/>
    <s v="PIZB0003"/>
    <x v="1"/>
    <n v="828"/>
    <n v="466.06"/>
    <s v="East"/>
    <n v="830"/>
  </r>
  <r>
    <s v="PBOR00009"/>
    <s v="PIZB0004"/>
    <x v="6"/>
    <n v="824"/>
    <n v="25.87"/>
    <s v="West"/>
    <n v="820"/>
  </r>
  <r>
    <s v="PBOR00010"/>
    <s v="PIZB0005"/>
    <x v="7"/>
    <n v="430"/>
    <n v="102.34"/>
    <s v="North"/>
    <n v="430"/>
  </r>
  <r>
    <s v="PBOR00011"/>
    <s v="PIZB0001"/>
    <x v="6"/>
    <n v="668"/>
    <n v="131.67999999999998"/>
    <s v="South"/>
    <n v="670"/>
  </r>
  <r>
    <s v="PBOR00012"/>
    <s v="PIZB0002"/>
    <x v="2"/>
    <n v="255"/>
    <n v="17.420000000000002"/>
    <s v="East"/>
    <n v="260"/>
  </r>
  <r>
    <s v="PBOR00013"/>
    <s v="PIZB0003"/>
    <x v="8"/>
    <n v="638"/>
    <n v="10.74"/>
    <s v="West"/>
    <n v="640"/>
  </r>
  <r>
    <s v="PBOR00014"/>
    <s v="PIZB0004"/>
    <x v="9"/>
    <n v="614"/>
    <n v="163.70999999999998"/>
    <s v="North"/>
    <n v="610"/>
  </r>
  <r>
    <s v="PBOR00015"/>
    <s v="PIZB0001"/>
    <x v="4"/>
    <n v="867"/>
    <n v="184.25"/>
    <s v="South"/>
    <n v="870"/>
  </r>
  <r>
    <s v="PBOR00016"/>
    <s v="PIZB0002"/>
    <x v="10"/>
    <n v="253"/>
    <n v="27.82"/>
    <s v="East"/>
    <n v="250"/>
  </r>
  <r>
    <s v="PBOR00017"/>
    <s v="PIZB0003"/>
    <x v="10"/>
    <n v="671"/>
    <n v="359.71"/>
    <s v="West"/>
    <n v="670"/>
  </r>
  <r>
    <s v="PBOR00018"/>
    <s v="PIZB0004"/>
    <x v="6"/>
    <n v="641"/>
    <n v="24.05"/>
    <s v="North"/>
    <n v="640"/>
  </r>
  <r>
    <s v="PBOR00019"/>
    <s v="PIZB0005"/>
    <x v="9"/>
    <n v="796"/>
    <n v="19.860000000000003"/>
    <s v="South"/>
    <n v="800"/>
  </r>
  <r>
    <s v="PBOR00020"/>
    <s v="PIZB0006"/>
    <x v="10"/>
    <n v="480"/>
    <n v="4.8599999999999994"/>
    <s v="East"/>
    <n v="480"/>
  </r>
  <r>
    <s v="PBOR00021"/>
    <s v="PIZB0001"/>
    <x v="9"/>
    <n v="352"/>
    <n v="46.08"/>
    <s v="West"/>
    <n v="350"/>
  </r>
  <r>
    <s v="PBOR00022"/>
    <s v="PIZB0002"/>
    <x v="10"/>
    <n v="289"/>
    <n v="19.360000000000003"/>
    <s v="North"/>
    <n v="290"/>
  </r>
  <r>
    <s v="PBOR00023"/>
    <s v="PIZB0003"/>
    <x v="2"/>
    <n v="702"/>
    <n v="255.19"/>
    <s v="South"/>
    <n v="700"/>
  </r>
  <r>
    <s v="PBOR00024"/>
    <s v="PIZB0004"/>
    <x v="11"/>
    <n v="783"/>
    <n v="241.48999999999998"/>
    <s v="East"/>
    <n v="780"/>
  </r>
  <r>
    <s v="PBOR00025"/>
    <s v="PIZB0001"/>
    <x v="9"/>
    <n v="541"/>
    <n v="115.17"/>
    <s v="West"/>
    <n v="540"/>
  </r>
  <r>
    <s v="PBOR00026"/>
    <s v="PIZB0002"/>
    <x v="12"/>
    <n v="326"/>
    <n v="36.019999999999996"/>
    <s v="North"/>
    <n v="330"/>
  </r>
  <r>
    <s v="PBOR00027"/>
    <s v="PIZB0003"/>
    <x v="4"/>
    <n v="592"/>
    <n v="28.89"/>
    <s v="South"/>
    <n v="590"/>
  </r>
  <r>
    <s v="PBOR00035"/>
    <s v="PIZB0004"/>
    <x v="10"/>
    <n v="362"/>
    <n v="100.93"/>
    <s v="East"/>
    <n v="360"/>
  </r>
  <r>
    <s v="PBOR00029"/>
    <s v="PIZB0005"/>
    <x v="10"/>
    <n v="839"/>
    <n v="63.809999999999995"/>
    <s v="West"/>
    <n v="840"/>
  </r>
  <r>
    <s v="PBOR00030"/>
    <s v="PIZB0001"/>
    <x v="2"/>
    <n v="847"/>
    <n v="102.12"/>
    <s v="North"/>
    <n v="850"/>
  </r>
  <r>
    <s v="PBOR00031"/>
    <s v="PIZB0002"/>
    <x v="5"/>
    <n v="295"/>
    <n v="89.34"/>
    <s v="South"/>
    <n v="300"/>
  </r>
  <r>
    <s v="PBOR00032"/>
    <s v="PIZB0003"/>
    <x v="11"/>
    <n v="337"/>
    <n v="139.53"/>
    <s v="East"/>
    <n v="340"/>
  </r>
  <r>
    <s v="PBOR00033"/>
    <s v="PIZB0004"/>
    <x v="13"/>
    <n v="550"/>
    <n v="3.3899999999999997"/>
    <s v="West"/>
    <n v="550"/>
  </r>
  <r>
    <s v="PBOR00036"/>
    <s v="PIZB0001"/>
    <x v="14"/>
    <n v="591"/>
    <n v="62.04"/>
    <s v="North"/>
    <n v="590"/>
  </r>
  <r>
    <s v="PBOR00037"/>
    <s v="PIZB0002"/>
    <x v="9"/>
    <n v="788"/>
    <n v="231.5"/>
    <s v="South"/>
    <n v="790"/>
  </r>
  <r>
    <s v="PBOR00038"/>
    <s v="PIZB0003"/>
    <x v="7"/>
    <n v="695"/>
    <n v="393.09999999999997"/>
    <s v="East"/>
    <n v="700"/>
  </r>
  <r>
    <s v="PBOR00040"/>
    <s v="PIZB0004"/>
    <x v="15"/>
    <n v="395"/>
    <n v="56.019999999999996"/>
    <s v="West"/>
    <n v="400"/>
  </r>
  <r>
    <s v="PBOR00041"/>
    <s v="PIZB0005"/>
    <x v="15"/>
    <n v="655"/>
    <n v="129.22"/>
    <s v="North"/>
    <n v="660"/>
  </r>
  <r>
    <s v="PBOR00042"/>
    <s v="PIZB0006"/>
    <x v="8"/>
    <n v="725"/>
    <n v="116.2"/>
    <s v="South"/>
    <n v="730"/>
  </r>
  <r>
    <s v="PBOR00043"/>
    <s v="PIZB0001"/>
    <x v="4"/>
    <n v="358"/>
    <n v="13.16"/>
    <s v="East"/>
    <n v="360"/>
  </r>
  <r>
    <s v="PBOR00044"/>
    <s v="PIZB0002"/>
    <x v="12"/>
    <n v="368"/>
    <n v="44.339999999999996"/>
    <s v="West"/>
    <n v="370"/>
  </r>
  <r>
    <s v="PBOR00045"/>
    <s v="PIZB0003"/>
    <x v="5"/>
    <n v="359"/>
    <n v="138.70999999999998"/>
    <s v="North"/>
    <n v="360"/>
  </r>
  <r>
    <s v="PBOR00046"/>
    <s v="PIZB0004"/>
    <x v="8"/>
    <n v="847"/>
    <n v="212.7"/>
    <s v="South"/>
    <n v="850"/>
  </r>
  <r>
    <s v="PBOR00047"/>
    <s v="PIZB0001"/>
    <x v="15"/>
    <n v="497"/>
    <n v="89.960000000000008"/>
    <s v="East"/>
    <n v="500"/>
  </r>
  <r>
    <s v="PBOR00048"/>
    <s v="PIZB0002"/>
    <x v="10"/>
    <n v="206"/>
    <n v="35.769999999999996"/>
    <s v="West"/>
    <n v="210"/>
  </r>
  <r>
    <s v="PBOR00049"/>
    <s v="PIZB0003"/>
    <x v="9"/>
    <n v="211"/>
    <n v="159.29"/>
    <s v="North"/>
    <n v="210"/>
  </r>
  <r>
    <s v="PBOR00050"/>
    <s v="PIZB0004"/>
    <x v="7"/>
    <n v="763"/>
    <n v="319.14"/>
    <s v="South"/>
    <n v="760"/>
  </r>
  <r>
    <s v="PBOR00051"/>
    <s v="PIZB0001"/>
    <x v="14"/>
    <n v="277"/>
    <n v="3.8099999999999996"/>
    <s v="East"/>
    <n v="280"/>
  </r>
  <r>
    <s v="PBOR00052"/>
    <s v="PIZB0002"/>
    <x v="16"/>
    <n v="365"/>
    <n v="8.07"/>
    <s v="West"/>
    <n v="370"/>
  </r>
  <r>
    <s v="PBOR00053"/>
    <s v="PIZB0003"/>
    <x v="17"/>
    <n v="737"/>
    <n v="684.25"/>
    <s v="North"/>
    <n v="740"/>
  </r>
  <r>
    <s v="PBOR00054"/>
    <s v="PIZB0004"/>
    <x v="17"/>
    <n v="271"/>
    <n v="56.89"/>
    <s v="South"/>
    <n v="270"/>
  </r>
  <r>
    <s v="PBOR00055"/>
    <s v="PIZB0001"/>
    <x v="5"/>
    <n v="375"/>
    <n v="69.13000000000001"/>
    <s v="East"/>
    <n v="380"/>
  </r>
  <r>
    <s v="PBOR00056"/>
    <s v="PIZB0002"/>
    <x v="16"/>
    <n v="497"/>
    <n v="55.39"/>
    <s v="West"/>
    <n v="500"/>
  </r>
  <r>
    <s v="PBOR00057"/>
    <s v="PIZB0003"/>
    <x v="1"/>
    <n v="625"/>
    <n v="351.8"/>
    <s v="North"/>
    <n v="630"/>
  </r>
  <r>
    <s v="PBOR00058"/>
    <s v="PIZB0004"/>
    <x v="18"/>
    <n v="427"/>
    <n v="13.41"/>
    <s v="South"/>
    <n v="430"/>
  </r>
  <r>
    <s v="PBOR00059"/>
    <s v="PIZB0005"/>
    <x v="3"/>
    <n v="804"/>
    <n v="191.34"/>
    <s v="East"/>
    <n v="800"/>
  </r>
  <r>
    <s v="PBOR00060"/>
    <s v="PIZB0001"/>
    <x v="19"/>
    <n v="359"/>
    <n v="70.77000000000001"/>
    <s v="West"/>
    <n v="360"/>
  </r>
  <r>
    <s v="PBOR00061"/>
    <s v="PIZB0002"/>
    <x v="20"/>
    <n v="444"/>
    <n v="30.330000000000002"/>
    <s v="North"/>
    <n v="440"/>
  </r>
  <r>
    <s v="PBOR00062"/>
    <s v="PIZB0003"/>
    <x v="21"/>
    <n v="801"/>
    <n v="13.48"/>
    <s v="South"/>
    <n v="800"/>
  </r>
  <r>
    <s v="PBOR00063"/>
    <s v="PIZB0004"/>
    <x v="22"/>
    <n v="742"/>
    <n v="197.82999999999998"/>
    <s v="East"/>
    <n v="740"/>
  </r>
  <r>
    <s v="PBOR00064"/>
    <s v="PIZB0001"/>
    <x v="23"/>
    <n v="789"/>
    <n v="167.67999999999998"/>
    <s v="West"/>
    <n v="790"/>
  </r>
  <r>
    <s v="PBOR00065"/>
    <s v="PIZB0002"/>
    <x v="24"/>
    <n v="783"/>
    <n v="86.09"/>
    <s v="North"/>
    <n v="780"/>
  </r>
  <r>
    <s v="PBOR00066"/>
    <s v="PIZB0003"/>
    <x v="16"/>
    <n v="523"/>
    <n v="280.37"/>
    <s v="South"/>
    <n v="520"/>
  </r>
  <r>
    <s v="PBOR00067"/>
    <s v="PIZB0004"/>
    <x v="25"/>
    <n v="737"/>
    <n v="27.650000000000002"/>
    <s v="East"/>
    <n v="740"/>
  </r>
  <r>
    <s v="PBOR00068"/>
    <s v="PIZB0005"/>
    <x v="6"/>
    <n v="879"/>
    <n v="21.930000000000003"/>
    <s v="West"/>
    <n v="880"/>
  </r>
  <r>
    <s v="PBOR00069"/>
    <s v="PIZB0006"/>
    <x v="2"/>
    <n v="865"/>
    <n v="8.76"/>
    <s v="North"/>
    <n v="870"/>
  </r>
  <r>
    <s v="PBOR00070"/>
    <s v="PIZB0001"/>
    <x v="26"/>
    <n v="855"/>
    <n v="111.91000000000001"/>
    <s v="South"/>
    <n v="860"/>
  </r>
  <r>
    <s v="PBOR00071"/>
    <s v="PIZB0002"/>
    <x v="4"/>
    <n v="429"/>
    <n v="28.73"/>
    <s v="East"/>
    <n v="430"/>
  </r>
  <r>
    <s v="PBOR00072"/>
    <s v="PIZB0003"/>
    <x v="27"/>
    <n v="865"/>
    <n v="314.44"/>
    <s v="West"/>
    <n v="870"/>
  </r>
  <r>
    <s v="PBOR00073"/>
    <s v="PIZB0004"/>
    <x v="15"/>
    <n v="724"/>
    <n v="223.29999999999998"/>
    <s v="North"/>
    <n v="720"/>
  </r>
  <r>
    <s v="PBOR00074"/>
    <s v="PIZB0001"/>
    <x v="28"/>
    <n v="661"/>
    <n v="140.70999999999998"/>
    <s v="South"/>
    <n v="660"/>
  </r>
  <r>
    <s v="PBOR00075"/>
    <s v="PIZB0002"/>
    <x v="8"/>
    <n v="265"/>
    <n v="29.28"/>
    <s v="East"/>
    <n v="270"/>
  </r>
  <r>
    <s v="PBOR00076"/>
    <s v="PIZB0003"/>
    <x v="6"/>
    <n v="429"/>
    <n v="20.94"/>
    <s v="West"/>
    <n v="430"/>
  </r>
  <r>
    <s v="PBOR00077"/>
    <s v="PIZB0004"/>
    <x v="27"/>
    <n v="756"/>
    <n v="210.76999999999998"/>
    <s v="North"/>
    <n v="760"/>
  </r>
  <r>
    <s v="PBOR00078"/>
    <s v="PIZB0005"/>
    <x v="10"/>
    <n v="535"/>
    <n v="40.69"/>
    <s v="South"/>
    <n v="540"/>
  </r>
  <r>
    <s v="PBOR00079"/>
    <s v="PIZB0001"/>
    <x v="29"/>
    <n v="763"/>
    <n v="91.990000000000009"/>
    <s v="East"/>
    <n v="760"/>
  </r>
  <r>
    <s v="PBOR00080"/>
    <s v="PIZB0002"/>
    <x v="30"/>
    <n v="817"/>
    <n v="247.42"/>
    <s v="West"/>
    <n v="820"/>
  </r>
  <r>
    <s v="PBOR00081"/>
    <s v="PIZB0003"/>
    <x v="31"/>
    <n v="580"/>
    <n v="240.14"/>
    <s v="North"/>
    <n v="580"/>
  </r>
  <r>
    <s v="PBOR00082"/>
    <s v="PIZB0004"/>
    <x v="27"/>
    <n v="824"/>
    <n v="5.08"/>
    <s v="South"/>
    <n v="820"/>
  </r>
  <r>
    <s v="PBOR00083"/>
    <s v="PIZB0001"/>
    <x v="29"/>
    <n v="849"/>
    <n v="89.12"/>
    <s v="East"/>
    <n v="850"/>
  </r>
  <r>
    <s v="PBOR00084"/>
    <s v="PIZB0002"/>
    <x v="1"/>
    <n v="739"/>
    <n v="217.1"/>
    <s v="West"/>
    <n v="740"/>
  </r>
  <r>
    <s v="PBOR00085"/>
    <s v="PIZB0003"/>
    <x v="11"/>
    <n v="755"/>
    <n v="427.03"/>
    <s v="North"/>
    <n v="760"/>
  </r>
  <r>
    <s v="PBOR00086"/>
    <s v="PIZB0004"/>
    <x v="5"/>
    <n v="535"/>
    <n v="75.87"/>
    <s v="South"/>
    <n v="540"/>
  </r>
  <r>
    <s v="PBOR00087"/>
    <s v="PIZB0005"/>
    <x v="2"/>
    <n v="819"/>
    <n v="161.57"/>
    <s v="East"/>
    <n v="820"/>
  </r>
  <r>
    <s v="PBOR00088"/>
    <s v="PIZB0006"/>
    <x v="31"/>
    <n v="237"/>
    <n v="37.989999999999995"/>
    <s v="West"/>
    <n v="240"/>
  </r>
  <r>
    <s v="PBOR00089"/>
    <s v="PIZB0001"/>
    <x v="3"/>
    <n v="277"/>
    <n v="10.19"/>
    <s v="North"/>
    <n v="280"/>
  </r>
  <r>
    <s v="PBOR00090"/>
    <s v="PIZB0002"/>
    <x v="25"/>
    <n v="362"/>
    <n v="43.62"/>
    <s v="South"/>
    <n v="360"/>
  </r>
  <r>
    <s v="PBOR00091"/>
    <s v="PIZB0003"/>
    <x v="7"/>
    <n v="511"/>
    <n v="197.44"/>
    <s v="East"/>
    <n v="510"/>
  </r>
  <r>
    <s v="PBOR00092"/>
    <s v="PIZB0004"/>
    <x v="25"/>
    <n v="658"/>
    <n v="165.23999999999998"/>
    <s v="West"/>
    <n v="660"/>
  </r>
  <r>
    <s v="PBOR00093"/>
    <s v="PIZB0001"/>
    <x v="32"/>
    <n v="412"/>
    <n v="74.570000000000007"/>
    <s v="North"/>
    <n v="410"/>
  </r>
  <r>
    <s v="PBOR00094"/>
    <s v="PIZB0002"/>
    <x v="33"/>
    <n v="401"/>
    <n v="69.63000000000001"/>
    <s v="South"/>
    <n v="400"/>
  </r>
  <r>
    <s v="PBOR00095"/>
    <s v="PIZB0003"/>
    <x v="33"/>
    <n v="871"/>
    <n v="657.52"/>
    <s v="East"/>
    <n v="870"/>
  </r>
  <r>
    <s v="PBOR00096"/>
    <s v="PIZB0004"/>
    <x v="22"/>
    <n v="564"/>
    <n v="235.89999999999998"/>
    <s v="West"/>
    <n v="560"/>
  </r>
  <r>
    <s v="PBOR00097"/>
    <s v="PIZB0001"/>
    <x v="34"/>
    <n v="780"/>
    <n v="407.03999999999996"/>
    <s v="North"/>
    <n v="780"/>
  </r>
  <r>
    <s v="PBOR00098"/>
    <s v="PIZB0002"/>
    <x v="7"/>
    <n v="789"/>
    <n v="347.74"/>
    <s v="South"/>
    <n v="790"/>
  </r>
  <r>
    <s v="PBOR00099"/>
    <s v="PIZB0003"/>
    <x v="3"/>
    <n v="697"/>
    <n v="209.97"/>
    <s v="East"/>
    <n v="700"/>
  </r>
  <r>
    <s v="PBOR00100"/>
    <s v="PIZB0004"/>
    <x v="31"/>
    <n v="546"/>
    <n v="229.44"/>
    <s v="West"/>
    <n v="550"/>
  </r>
  <r>
    <s v="PBOR00101"/>
    <s v="PIZB0001"/>
    <x v="4"/>
    <n v="689"/>
    <n v="263.06"/>
    <s v="North"/>
    <n v="690"/>
  </r>
  <r>
    <s v="PBOR00102"/>
    <s v="PIZB0002"/>
    <x v="34"/>
    <n v="298"/>
    <n v="1.45"/>
    <s v="South"/>
    <n v="300"/>
  </r>
  <r>
    <s v="PBOR00103"/>
    <s v="PIZB0003"/>
    <x v="13"/>
    <n v="570"/>
    <n v="363.99"/>
    <s v="East"/>
    <n v="570"/>
  </r>
  <r>
    <s v="PBOR00104"/>
    <s v="PIZB0004"/>
    <x v="35"/>
    <n v="884"/>
    <n v="818.1"/>
    <s v="West"/>
    <n v="880"/>
  </r>
  <r>
    <s v="PBOR00105"/>
    <s v="PIZB0005"/>
    <x v="2"/>
    <n v="607"/>
    <n v="29.790000000000003"/>
    <s v="North"/>
    <n v="610"/>
  </r>
  <r>
    <s v="PBOR00106"/>
    <s v="PIZB0001"/>
    <x v="13"/>
    <n v="805"/>
    <n v="634.01"/>
    <s v="South"/>
    <n v="810"/>
  </r>
  <r>
    <s v="PBOR00107"/>
    <s v="PIZB0002"/>
    <x v="18"/>
    <n v="842"/>
    <n v="376.26"/>
    <s v="East"/>
    <n v="840"/>
  </r>
  <r>
    <s v="PBOR00108"/>
    <s v="PIZB0003"/>
    <x v="23"/>
    <n v="508"/>
    <n v="455.55"/>
    <s v="West"/>
    <n v="510"/>
  </r>
  <r>
    <s v="PBOR00109"/>
    <s v="PIZB0004"/>
    <x v="36"/>
    <n v="819"/>
    <n v="26.520000000000003"/>
    <s v="North"/>
    <n v="820"/>
  </r>
  <r>
    <s v="PBOR00110"/>
    <s v="PIZB0001"/>
    <x v="37"/>
    <n v="818"/>
    <n v="770.95"/>
    <s v="South"/>
    <n v="820"/>
  </r>
  <r>
    <s v="PBOR00111"/>
    <s v="PIZB0002"/>
    <x v="4"/>
    <n v="482"/>
    <n v="119.85000000000001"/>
    <s v="East"/>
    <n v="480"/>
  </r>
  <r>
    <s v="PBOR00112"/>
    <s v="PIZB0003"/>
    <x v="3"/>
    <n v="302"/>
    <n v="15.07"/>
    <s v="West"/>
    <n v="300"/>
  </r>
  <r>
    <s v="PBOR00113"/>
    <s v="PIZB0004"/>
    <x v="35"/>
    <n v="861"/>
    <n v="427.21999999999997"/>
    <s v="North"/>
    <n v="860"/>
  </r>
  <r>
    <s v="PBOR00114"/>
    <s v="PIZB0005"/>
    <x v="11"/>
    <n v="756"/>
    <n v="475.45"/>
    <s v="South"/>
    <n v="760"/>
  </r>
  <r>
    <s v="PBOR00115"/>
    <s v="PIZB0006"/>
    <x v="10"/>
    <n v="756"/>
    <n v="662.11"/>
    <s v="East"/>
    <n v="760"/>
  </r>
  <r>
    <s v="PBOR00116"/>
    <s v="PIZB0001"/>
    <x v="1"/>
    <n v="807"/>
    <n v="299.15999999999997"/>
    <s v="West"/>
    <n v="810"/>
  </r>
  <r>
    <s v="PBOR00117"/>
    <s v="PIZB0002"/>
    <x v="17"/>
    <n v="628"/>
    <n v="404.58"/>
    <s v="North"/>
    <n v="630"/>
  </r>
  <r>
    <s v="PBOR00118"/>
    <s v="PIZB0003"/>
    <x v="17"/>
    <n v="509"/>
    <n v="390.17"/>
    <s v="South"/>
    <n v="510"/>
  </r>
  <r>
    <s v="PBOR00119"/>
    <s v="PIZB0004"/>
    <x v="37"/>
    <n v="241"/>
    <n v="179.35"/>
    <s v="East"/>
    <n v="240"/>
  </r>
  <r>
    <s v="PBOR00120"/>
    <s v="PIZB0001"/>
    <x v="4"/>
    <n v="567"/>
    <n v="274.90999999999997"/>
    <s v="West"/>
    <n v="570"/>
  </r>
  <r>
    <s v="PBOR00121"/>
    <s v="PIZB0002"/>
    <x v="2"/>
    <n v="509"/>
    <n v="53.739999999999995"/>
    <s v="North"/>
    <n v="510"/>
  </r>
  <r>
    <s v="PBOR00122"/>
    <s v="PIZB0003"/>
    <x v="12"/>
    <n v="326"/>
    <n v="116.33"/>
    <s v="South"/>
    <n v="330"/>
  </r>
  <r>
    <s v="PBOR00123"/>
    <s v="PIZB0004"/>
    <x v="0"/>
    <n v="287"/>
    <n v="111.84"/>
    <s v="East"/>
    <n v="290"/>
  </r>
  <r>
    <s v="PBOR00124"/>
    <s v="PIZB0005"/>
    <x v="38"/>
    <n v="374"/>
    <n v="102.27000000000001"/>
    <s v="West"/>
    <n v="370"/>
  </r>
  <r>
    <s v="PBOR00125"/>
    <s v="PIZB0001"/>
    <x v="1"/>
    <n v="826"/>
    <n v="565.02"/>
    <s v="North"/>
    <n v="830"/>
  </r>
  <r>
    <s v="PBOR00126"/>
    <s v="PIZB0002"/>
    <x v="2"/>
    <n v="276"/>
    <n v="84.22"/>
    <s v="South"/>
    <n v="280"/>
  </r>
  <r>
    <s v="PBOR00127"/>
    <s v="PIZB0003"/>
    <x v="5"/>
    <n v="831"/>
    <n v="221.34"/>
    <s v="East"/>
    <n v="830"/>
  </r>
  <r>
    <s v="PBOR00128"/>
    <s v="PIZB0004"/>
    <x v="3"/>
    <n v="260"/>
    <n v="248.56"/>
    <s v="West"/>
    <n v="260"/>
  </r>
  <r>
    <s v="PBOR00129"/>
    <s v="PIZB0001"/>
    <x v="36"/>
    <n v="250"/>
    <n v="196.17"/>
    <s v="North"/>
    <n v="250"/>
  </r>
  <r>
    <s v="PBOR00130"/>
    <s v="PIZB0002"/>
    <x v="24"/>
    <n v="245"/>
    <n v="226.70999999999998"/>
    <s v="South"/>
    <n v="250"/>
  </r>
  <r>
    <s v="PBOR00131"/>
    <s v="PIZB0003"/>
    <x v="21"/>
    <n v="833"/>
    <n v="760.66"/>
    <s v="East"/>
    <n v="830"/>
  </r>
  <r>
    <s v="PBOR00132"/>
    <s v="PIZB0004"/>
    <x v="32"/>
    <n v="258"/>
    <n v="21.830000000000002"/>
    <s v="West"/>
    <n v="260"/>
  </r>
  <r>
    <s v="PBOR00133"/>
    <s v="PIZB0005"/>
    <x v="4"/>
    <n v="393"/>
    <n v="365.43"/>
    <s v="North"/>
    <n v="390"/>
  </r>
  <r>
    <s v="PBOR00134"/>
    <s v="PIZB0006"/>
    <x v="2"/>
    <n v="614"/>
    <n v="80.010000000000005"/>
    <s v="South"/>
    <n v="610"/>
  </r>
  <r>
    <s v="PBOR00135"/>
    <s v="PIZB0001"/>
    <x v="27"/>
    <n v="467"/>
    <n v="193.60999999999999"/>
    <s v="East"/>
    <n v="470"/>
  </r>
  <r>
    <s v="PBOR00136"/>
    <s v="PIZB0002"/>
    <x v="0"/>
    <n v="489"/>
    <n v="381.2"/>
    <s v="West"/>
    <n v="490"/>
  </r>
  <r>
    <s v="PBOR00137"/>
    <s v="PIZB0003"/>
    <x v="1"/>
    <n v="868"/>
    <n v="491.31"/>
    <s v="North"/>
    <n v="870"/>
  </r>
  <r>
    <s v="PBOR00138"/>
    <s v="PIZB0004"/>
    <x v="28"/>
    <n v="317"/>
    <n v="251.16"/>
    <s v="South"/>
    <n v="320"/>
  </r>
  <r>
    <s v="PBOR00139"/>
    <s v="PIZB0001"/>
    <x v="8"/>
    <n v="643"/>
    <n v="62.25"/>
    <s v="East"/>
    <n v="640"/>
  </r>
  <r>
    <s v="PBOR00140"/>
    <s v="PIZB0002"/>
    <x v="33"/>
    <n v="508"/>
    <n v="54.55"/>
    <s v="West"/>
    <n v="510"/>
  </r>
  <r>
    <s v="PBOR00141"/>
    <s v="PIZB0003"/>
    <x v="14"/>
    <n v="272"/>
    <n v="185.78"/>
    <s v="North"/>
    <n v="270"/>
  </r>
  <r>
    <s v="PBOR00142"/>
    <s v="PIZB0004"/>
    <x v="16"/>
    <n v="301"/>
    <n v="26.64"/>
    <s v="South"/>
    <n v="300"/>
  </r>
  <r>
    <s v="PBOR00143"/>
    <s v="PIZB0001"/>
    <x v="17"/>
    <n v="637"/>
    <n v="78.12"/>
    <s v="East"/>
    <n v="640"/>
  </r>
  <r>
    <s v="PBOR00144"/>
    <s v="PIZB0002"/>
    <x v="17"/>
    <n v="427"/>
    <n v="91.160000000000011"/>
    <s v="West"/>
    <n v="430"/>
  </r>
  <r>
    <s v="PBOR00145"/>
    <s v="PIZB0003"/>
    <x v="5"/>
    <n v="677"/>
    <n v="350.53999999999996"/>
    <s v="North"/>
    <n v="680"/>
  </r>
  <r>
    <s v="PBOR00146"/>
    <s v="PIZB0004"/>
    <x v="16"/>
    <n v="382"/>
    <n v="94.410000000000011"/>
    <s v="South"/>
    <n v="380"/>
  </r>
  <r>
    <s v="PBOR00147"/>
    <s v="PIZB0001"/>
    <x v="1"/>
    <n v="281"/>
    <n v="208.25"/>
    <s v="East"/>
    <n v="280"/>
  </r>
  <r>
    <s v="PBOR00148"/>
    <s v="PIZB0002"/>
    <x v="18"/>
    <n v="301"/>
    <n v="228.45"/>
    <s v="West"/>
    <n v="300"/>
  </r>
  <r>
    <s v="PBOR00149"/>
    <s v="PIZB0003"/>
    <x v="3"/>
    <n v="888"/>
    <n v="350.94"/>
    <s v="North"/>
    <n v="890"/>
  </r>
  <r>
    <s v="PBOR00150"/>
    <s v="PIZB0004"/>
    <x v="19"/>
    <n v="595"/>
    <n v="15.39"/>
    <s v="South"/>
    <n v="600"/>
  </r>
  <r>
    <s v="PBOR00151"/>
    <s v="PIZB0005"/>
    <x v="20"/>
    <n v="597"/>
    <n v="210.29"/>
    <s v="East"/>
    <n v="600"/>
  </r>
  <r>
    <s v="PBOR00152"/>
    <s v="PIZB0001"/>
    <x v="21"/>
    <n v="837"/>
    <n v="35.94"/>
    <s v="West"/>
    <n v="840"/>
  </r>
  <r>
    <s v="PBOR00153"/>
    <s v="PIZB0002"/>
    <x v="22"/>
    <n v="794"/>
    <n v="5.47"/>
    <s v="North"/>
    <n v="790"/>
  </r>
  <r>
    <s v="PBOR00154"/>
    <s v="PIZB0003"/>
    <x v="23"/>
    <n v="356"/>
    <n v="304.51"/>
    <s v="South"/>
    <n v="360"/>
  </r>
  <r>
    <s v="PBOR00155"/>
    <s v="PIZB0004"/>
    <x v="24"/>
    <n v="742"/>
    <n v="460.84"/>
    <s v="East"/>
    <n v="740"/>
  </r>
  <r>
    <s v="PBOR00156"/>
    <s v="PIZB0001"/>
    <x v="16"/>
    <n v="214"/>
    <n v="200.78"/>
    <s v="West"/>
    <n v="210"/>
  </r>
  <r>
    <s v="PBOR00157"/>
    <s v="PIZB0002"/>
    <x v="25"/>
    <n v="797"/>
    <n v="778.93"/>
    <s v="North"/>
    <n v="800"/>
  </r>
  <r>
    <s v="PBOR00158"/>
    <s v="PIZB0003"/>
    <x v="6"/>
    <n v="871"/>
    <n v="815.42"/>
    <s v="South"/>
    <n v="870"/>
  </r>
  <r>
    <s v="PBOR00159"/>
    <s v="PIZB0004"/>
    <x v="2"/>
    <n v="603"/>
    <n v="559.27"/>
    <s v="East"/>
    <n v="600"/>
  </r>
  <r>
    <s v="PBOR00160"/>
    <s v="PIZB0005"/>
    <x v="26"/>
    <n v="489"/>
    <n v="48.089999999999996"/>
    <s v="West"/>
    <n v="490"/>
  </r>
  <r>
    <s v="PBOR00161"/>
    <s v="PIZB0006"/>
    <x v="4"/>
    <n v="432"/>
    <n v="1.95"/>
    <s v="North"/>
    <n v="430"/>
  </r>
  <r>
    <s v="PBOR00162"/>
    <s v="PIZB0001"/>
    <x v="27"/>
    <n v="680"/>
    <n v="150.76"/>
    <s v="South"/>
    <n v="680"/>
  </r>
  <r>
    <s v="PBOR00163"/>
    <s v="PIZB0002"/>
    <x v="15"/>
    <n v="422"/>
    <n v="386.65999999999997"/>
    <s v="East"/>
    <n v="420"/>
  </r>
  <r>
    <s v="PBOR00164"/>
    <s v="PIZB0003"/>
    <x v="28"/>
    <n v="718"/>
    <n v="440.59"/>
    <s v="West"/>
    <n v="720"/>
  </r>
  <r>
    <s v="PBOR00165"/>
    <s v="PIZB0004"/>
    <x v="8"/>
    <n v="495"/>
    <n v="403.78999999999996"/>
    <s v="North"/>
    <n v="500"/>
  </r>
  <r>
    <s v="PBOR00166"/>
    <s v="PIZB0001"/>
    <x v="6"/>
    <n v="777"/>
    <n v="469.27"/>
    <s v="South"/>
    <n v="780"/>
  </r>
  <r>
    <s v="PBOR00167"/>
    <s v="PIZB0002"/>
    <x v="27"/>
    <n v="484"/>
    <n v="131.48999999999998"/>
    <s v="East"/>
    <n v="480"/>
  </r>
  <r>
    <s v="PBOR00168"/>
    <s v="PIZB0003"/>
    <x v="10"/>
    <n v="607"/>
    <n v="341.7"/>
    <s v="West"/>
    <n v="610"/>
  </r>
  <r>
    <s v="PBOR00169"/>
    <s v="PIZB0004"/>
    <x v="29"/>
    <n v="494"/>
    <n v="363.49"/>
    <s v="North"/>
    <n v="490"/>
  </r>
  <r>
    <s v="PBOR00170"/>
    <s v="PIZB0005"/>
    <x v="30"/>
    <n v="707"/>
    <n v="311.88"/>
    <s v="South"/>
    <n v="710"/>
  </r>
  <r>
    <s v="PBOR00171"/>
    <s v="PIZB0001"/>
    <x v="31"/>
    <n v="806"/>
    <n v="540.24"/>
    <s v="East"/>
    <n v="810"/>
  </r>
  <r>
    <s v="PBOR00172"/>
    <s v="PIZB0002"/>
    <x v="27"/>
    <n v="581"/>
    <n v="124.93"/>
    <s v="West"/>
    <n v="580"/>
  </r>
  <r>
    <s v="PBOR00173"/>
    <s v="PIZB0003"/>
    <x v="29"/>
    <n v="835"/>
    <n v="647.37"/>
    <s v="North"/>
    <n v="840"/>
  </r>
  <r>
    <s v="PBOR00174"/>
    <s v="PIZB0004"/>
    <x v="1"/>
    <n v="444"/>
    <n v="143.57"/>
    <s v="South"/>
    <n v="440"/>
  </r>
  <r>
    <s v="PBOR00175"/>
    <s v="PIZB0001"/>
    <x v="11"/>
    <n v="353"/>
    <n v="74.740000000000009"/>
    <s v="East"/>
    <n v="350"/>
  </r>
  <r>
    <s v="PBOR00176"/>
    <s v="PIZB0002"/>
    <x v="5"/>
    <n v="643"/>
    <n v="641.83000000000004"/>
    <s v="West"/>
    <n v="640"/>
  </r>
  <r>
    <s v="PBOR00177"/>
    <s v="PIZB0003"/>
    <x v="2"/>
    <n v="791"/>
    <n v="271.49"/>
    <s v="North"/>
    <n v="790"/>
  </r>
  <r>
    <s v="PBOR00178"/>
    <s v="PIZB0004"/>
    <x v="31"/>
    <n v="842"/>
    <n v="148.94"/>
    <s v="South"/>
    <n v="840"/>
  </r>
  <r>
    <s v="PBOR00179"/>
    <s v="PIZB0005"/>
    <x v="3"/>
    <n v="692"/>
    <n v="379.59"/>
    <s v="East"/>
    <n v="690"/>
  </r>
  <r>
    <s v="PBOR00180"/>
    <s v="PIZB0006"/>
    <x v="25"/>
    <n v="707"/>
    <n v="287.14"/>
    <s v="West"/>
    <n v="710"/>
  </r>
  <r>
    <s v="PBOR00181"/>
    <s v="PIZB0001"/>
    <x v="7"/>
    <n v="396"/>
    <n v="66.45"/>
    <s v="North"/>
    <n v="400"/>
  </r>
  <r>
    <s v="PBOR00182"/>
    <s v="PIZB0002"/>
    <x v="25"/>
    <n v="671"/>
    <n v="611.20000000000005"/>
    <s v="South"/>
    <n v="670"/>
  </r>
  <r>
    <s v="PBOR00183"/>
    <s v="PIZB0003"/>
    <x v="32"/>
    <n v="813"/>
    <n v="222.12"/>
    <s v="East"/>
    <n v="810"/>
  </r>
  <r>
    <s v="PBOR00184"/>
    <s v="PIZB0004"/>
    <x v="33"/>
    <n v="487"/>
    <n v="399.27"/>
    <s v="West"/>
    <n v="490"/>
  </r>
  <r>
    <s v="PBOR00185"/>
    <s v="PIZB0001"/>
    <x v="33"/>
    <n v="509"/>
    <n v="458.01"/>
    <s v="North"/>
    <n v="510"/>
  </r>
  <r>
    <s v="PBOR00186"/>
    <s v="PIZB0002"/>
    <x v="22"/>
    <n v="298"/>
    <n v="219.1"/>
    <s v="South"/>
    <n v="300"/>
  </r>
  <r>
    <s v="PBOR00187"/>
    <s v="PIZB0003"/>
    <x v="34"/>
    <n v="701"/>
    <n v="256.43"/>
    <s v="East"/>
    <n v="700"/>
  </r>
  <r>
    <s v="PBOR00188"/>
    <s v="PIZB0004"/>
    <x v="7"/>
    <n v="307"/>
    <n v="243.5"/>
    <s v="West"/>
    <n v="310"/>
  </r>
  <r>
    <s v="PBOR00189"/>
    <s v="PIZB0001"/>
    <x v="3"/>
    <n v="285"/>
    <n v="22.92"/>
    <s v="North"/>
    <n v="290"/>
  </r>
  <r>
    <s v="PBOR00190"/>
    <s v="PIZB0002"/>
    <x v="31"/>
    <n v="791"/>
    <n v="304.75"/>
    <s v="South"/>
    <n v="790"/>
  </r>
  <r>
    <s v="PBOR00191"/>
    <s v="PIZB0003"/>
    <x v="4"/>
    <n v="283"/>
    <n v="128.79"/>
    <s v="East"/>
    <n v="280"/>
  </r>
  <r>
    <s v="PBOR00192"/>
    <s v="PIZB0004"/>
    <x v="34"/>
    <n v="543"/>
    <n v="509.49"/>
    <s v="West"/>
    <n v="540"/>
  </r>
  <r>
    <s v="PBOR00193"/>
    <s v="PIZB0001"/>
    <x v="13"/>
    <n v="488"/>
    <n v="71.820000000000007"/>
    <s v="North"/>
    <n v="490"/>
  </r>
  <r>
    <s v="PBOR00194"/>
    <s v="PIZB0002"/>
    <x v="35"/>
    <n v="781"/>
    <n v="79.350000000000009"/>
    <s v="South"/>
    <n v="780"/>
  </r>
  <r>
    <s v="PBOR00195"/>
    <s v="PIZB0003"/>
    <x v="2"/>
    <n v="588"/>
    <n v="294.36"/>
    <s v="East"/>
    <n v="590"/>
  </r>
  <r>
    <s v="PBOR00196"/>
    <s v="PIZB0004"/>
    <x v="13"/>
    <n v="838"/>
    <n v="591.13"/>
    <s v="West"/>
    <n v="840"/>
  </r>
  <r>
    <s v="PBOR00197"/>
    <s v="PIZB0005"/>
    <x v="18"/>
    <n v="694"/>
    <n v="503.03"/>
    <s v="North"/>
    <n v="690"/>
  </r>
  <r>
    <s v="PBOR00198"/>
    <s v="PIZB0001"/>
    <x v="23"/>
    <n v="444"/>
    <n v="96.940000000000012"/>
    <s v="South"/>
    <n v="440"/>
  </r>
  <r>
    <s v="PBOR00199"/>
    <s v="PIZB0002"/>
    <x v="36"/>
    <n v="542"/>
    <n v="180.23999999999998"/>
    <s v="East"/>
    <n v="540"/>
  </r>
  <r>
    <s v="PBOR00200"/>
    <s v="PIZB0003"/>
    <x v="37"/>
    <n v="522"/>
    <n v="207.73"/>
    <s v="West"/>
    <n v="520"/>
  </r>
  <r>
    <s v="PBOR00201"/>
    <s v="PIZB0004"/>
    <x v="4"/>
    <n v="491"/>
    <n v="410.09"/>
    <s v="North"/>
    <n v="490"/>
  </r>
  <r>
    <s v="PBOR00202"/>
    <s v="PIZB0001"/>
    <x v="3"/>
    <n v="753"/>
    <n v="6.58"/>
    <s v="South"/>
    <n v="750"/>
  </r>
  <r>
    <s v="PBOR00203"/>
    <s v="PIZB0002"/>
    <x v="35"/>
    <n v="812"/>
    <n v="771.99"/>
    <s v="East"/>
    <n v="810"/>
  </r>
  <r>
    <s v="PBOR00204"/>
    <s v="PIZB0003"/>
    <x v="11"/>
    <n v="884"/>
    <n v="57.559999999999995"/>
    <s v="West"/>
    <n v="880"/>
  </r>
  <r>
    <s v="PBOR00205"/>
    <s v="PIZB0004"/>
    <x v="10"/>
    <n v="815"/>
    <n v="356.75"/>
    <s v="North"/>
    <n v="820"/>
  </r>
  <r>
    <s v="PBOR00206"/>
    <s v="PIZB0005"/>
    <x v="1"/>
    <n v="422"/>
    <n v="176.63"/>
    <s v="South"/>
    <n v="420"/>
  </r>
  <r>
    <s v="PBOR00207"/>
    <s v="PIZB0006"/>
    <x v="17"/>
    <n v="667"/>
    <n v="258.95999999999998"/>
    <s v="East"/>
    <n v="670"/>
  </r>
  <r>
    <s v="PBOR00208"/>
    <s v="PIZB0001"/>
    <x v="17"/>
    <n v="247"/>
    <n v="186.32999999999998"/>
    <s v="West"/>
    <n v="250"/>
  </r>
  <r>
    <s v="PBOR00209"/>
    <s v="PIZB0002"/>
    <x v="37"/>
    <n v="789"/>
    <n v="485.93"/>
    <s v="North"/>
    <n v="790"/>
  </r>
  <r>
    <s v="PBOR00210"/>
    <s v="PIZB0003"/>
    <x v="4"/>
    <n v="403"/>
    <n v="322.43"/>
    <s v="South"/>
    <n v="400"/>
  </r>
  <r>
    <s v="PBOR00211"/>
    <s v="PIZB0004"/>
    <x v="2"/>
    <n v="633"/>
    <n v="431.89"/>
    <s v="East"/>
    <n v="630"/>
  </r>
  <r>
    <s v="PBOR00212"/>
    <s v="PIZB0001"/>
    <x v="12"/>
    <n v="755"/>
    <n v="12.45"/>
    <s v="West"/>
    <n v="760"/>
  </r>
  <r>
    <s v="PBOR00213"/>
    <s v="PIZB0002"/>
    <x v="0"/>
    <n v="648"/>
    <n v="149.54999999999998"/>
    <s v="North"/>
    <n v="650"/>
  </r>
  <r>
    <s v="PBOR00214"/>
    <s v="PIZB0003"/>
    <x v="38"/>
    <n v="770"/>
    <n v="17.12"/>
    <s v="South"/>
    <n v="770"/>
  </r>
  <r>
    <s v="PBOR00215"/>
    <s v="PIZB0004"/>
    <x v="1"/>
    <n v="426"/>
    <n v="307.59999999999997"/>
    <s v="East"/>
    <n v="430"/>
  </r>
  <r>
    <s v="PBOR00216"/>
    <s v="PIZB0005"/>
    <x v="2"/>
    <n v="444"/>
    <n v="293.34999999999997"/>
    <s v="West"/>
    <n v="440"/>
  </r>
  <r>
    <s v="PBOR00217"/>
    <s v="PIZB0001"/>
    <x v="5"/>
    <n v="416"/>
    <n v="58.449999999999996"/>
    <s v="North"/>
    <n v="420"/>
  </r>
  <r>
    <s v="PBOR00218"/>
    <s v="PIZB0002"/>
    <x v="3"/>
    <n v="492"/>
    <n v="186.34"/>
    <s v="South"/>
    <n v="490"/>
  </r>
  <r>
    <s v="PBOR00219"/>
    <s v="PIZB0003"/>
    <x v="36"/>
    <n v="445"/>
    <n v="318.25"/>
    <s v="East"/>
    <n v="450"/>
  </r>
  <r>
    <s v="PBOR00220"/>
    <s v="PIZB0004"/>
    <x v="24"/>
    <n v="804"/>
    <n v="172.16"/>
    <s v="West"/>
    <n v="800"/>
  </r>
  <r>
    <s v="PBOR00221"/>
    <s v="PIZB0001"/>
    <x v="21"/>
    <n v="401"/>
    <n v="65.990000000000009"/>
    <s v="North"/>
    <n v="400"/>
  </r>
  <r>
    <s v="PBOR00222"/>
    <s v="PIZB0002"/>
    <x v="32"/>
    <n v="260"/>
    <n v="66.740000000000009"/>
    <s v="South"/>
    <n v="260"/>
  </r>
  <r>
    <s v="PBOR00223"/>
    <s v="PIZB0003"/>
    <x v="4"/>
    <n v="714"/>
    <n v="643.75"/>
    <s v="East"/>
    <n v="710"/>
  </r>
  <r>
    <s v="PBOR00224"/>
    <s v="PIZB0004"/>
    <x v="2"/>
    <n v="255"/>
    <n v="81.650000000000006"/>
    <s v="West"/>
    <n v="260"/>
  </r>
  <r>
    <s v="PBOR00225"/>
    <s v="PIZB0005"/>
    <x v="27"/>
    <n v="536"/>
    <n v="72.36"/>
    <s v="North"/>
    <n v="540"/>
  </r>
  <r>
    <s v="PBOR00226"/>
    <s v="PIZB0006"/>
    <x v="0"/>
    <n v="473"/>
    <n v="434.17"/>
    <s v="South"/>
    <n v="470"/>
  </r>
  <r>
    <s v="PBOR00227"/>
    <s v="PIZB0001"/>
    <x v="1"/>
    <n v="245"/>
    <n v="240.16"/>
    <s v="East"/>
    <n v="250"/>
  </r>
  <r>
    <s v="PBOR00228"/>
    <s v="PIZB0002"/>
    <x v="28"/>
    <n v="487"/>
    <n v="32.809999999999995"/>
    <s v="West"/>
    <n v="490"/>
  </r>
  <r>
    <s v="PBOR00229"/>
    <s v="PIZB0003"/>
    <x v="8"/>
    <n v="416"/>
    <n v="207.62"/>
    <s v="North"/>
    <n v="420"/>
  </r>
  <r>
    <s v="PBOR00230"/>
    <s v="PIZB0004"/>
    <x v="33"/>
    <n v="688"/>
    <n v="422.89"/>
    <s v="South"/>
    <n v="690"/>
  </r>
  <r>
    <s v="PBOR00231"/>
    <s v="PIZB0001"/>
    <x v="14"/>
    <n v="516"/>
    <n v="488.34999999999997"/>
    <s v="East"/>
    <n v="520"/>
  </r>
  <r>
    <s v="PBOR00232"/>
    <s v="PIZB0002"/>
    <x v="16"/>
    <n v="630"/>
    <n v="599.56999999999994"/>
    <s v="West"/>
    <n v="630"/>
  </r>
  <r>
    <s v="PBOR00233"/>
    <s v="PIZB0003"/>
    <x v="17"/>
    <n v="387"/>
    <n v="216.57"/>
    <s v="North"/>
    <n v="390"/>
  </r>
  <r>
    <s v="PBOR00234"/>
    <s v="PIZB0004"/>
    <x v="17"/>
    <n v="292"/>
    <n v="236.54"/>
    <s v="South"/>
    <n v="290"/>
  </r>
  <r>
    <s v="PBOR00235"/>
    <s v="PIZB0001"/>
    <x v="5"/>
    <n v="873"/>
    <n v="309.48"/>
    <s v="East"/>
    <n v="870"/>
  </r>
  <r>
    <s v="PBOR00236"/>
    <s v="PIZB0002"/>
    <x v="16"/>
    <n v="704"/>
    <n v="245.67"/>
    <s v="West"/>
    <n v="700"/>
  </r>
  <r>
    <s v="PBOR00237"/>
    <s v="PIZB0003"/>
    <x v="1"/>
    <n v="494"/>
    <n v="258.27"/>
    <s v="North"/>
    <n v="490"/>
  </r>
  <r>
    <s v="PBOR00238"/>
    <s v="PIZB0004"/>
    <x v="18"/>
    <n v="421"/>
    <n v="293.09999999999997"/>
    <s v="South"/>
    <n v="420"/>
  </r>
  <r>
    <s v="PBOR00239"/>
    <s v="PIZB0001"/>
    <x v="3"/>
    <n v="396"/>
    <n v="220.32999999999998"/>
    <s v="East"/>
    <n v="400"/>
  </r>
  <r>
    <s v="PBOR00240"/>
    <s v="PIZB0002"/>
    <x v="19"/>
    <n v="532"/>
    <n v="41.57"/>
    <s v="West"/>
    <n v="530"/>
  </r>
  <r>
    <s v="PBOR00241"/>
    <s v="PIZB0003"/>
    <x v="20"/>
    <n v="268"/>
    <n v="101.26"/>
    <s v="North"/>
    <n v="270"/>
  </r>
  <r>
    <s v="PBOR00242"/>
    <s v="PIZB0004"/>
    <x v="21"/>
    <n v="898"/>
    <n v="307.13"/>
    <s v="South"/>
    <n v="900"/>
  </r>
  <r>
    <s v="PBOR00243"/>
    <s v="PIZB0005"/>
    <x v="22"/>
    <n v="674"/>
    <n v="625.05999999999995"/>
    <s v="East"/>
    <n v="670"/>
  </r>
  <r>
    <s v="PBOR00244"/>
    <s v="PIZB0001"/>
    <x v="23"/>
    <n v="418"/>
    <n v="405.21"/>
    <s v="West"/>
    <n v="420"/>
  </r>
  <r>
    <s v="PBOR00245"/>
    <s v="PIZB0002"/>
    <x v="24"/>
    <n v="363"/>
    <n v="88.600000000000009"/>
    <s v="North"/>
    <n v="360"/>
  </r>
  <r>
    <s v="PBOR00246"/>
    <s v="PIZB0003"/>
    <x v="16"/>
    <n v="381"/>
    <n v="354.74"/>
    <s v="South"/>
    <n v="380"/>
  </r>
  <r>
    <s v="PBOR00247"/>
    <s v="PIZB0004"/>
    <x v="25"/>
    <n v="506"/>
    <n v="341.90999999999997"/>
    <s v="East"/>
    <n v="510"/>
  </r>
  <r>
    <s v="PBOR00248"/>
    <s v="PIZB0001"/>
    <x v="6"/>
    <n v="478"/>
    <n v="435.90999999999997"/>
    <s v="West"/>
    <n v="480"/>
  </r>
  <r>
    <s v="PBOR00249"/>
    <s v="PIZB0002"/>
    <x v="2"/>
    <n v="833"/>
    <n v="385.8"/>
    <s v="North"/>
    <n v="830"/>
  </r>
  <r>
    <s v="PBOR00250"/>
    <s v="PIZB0003"/>
    <x v="26"/>
    <n v="327"/>
    <n v="17.510000000000002"/>
    <s v="South"/>
    <n v="330"/>
  </r>
  <r>
    <s v="PBOR00251"/>
    <s v="PIZB0004"/>
    <x v="4"/>
    <n v="253"/>
    <n v="25.650000000000002"/>
    <s v="East"/>
    <n v="250"/>
  </r>
  <r>
    <s v="PBOR00252"/>
    <s v="PIZB0005"/>
    <x v="27"/>
    <n v="591"/>
    <n v="91.100000000000009"/>
    <s v="West"/>
    <n v="590"/>
  </r>
  <r>
    <s v="PBOR00253"/>
    <s v="PIZB0006"/>
    <x v="15"/>
    <n v="360"/>
    <n v="356.94"/>
    <s v="North"/>
    <n v="360"/>
  </r>
  <r>
    <s v="PBOR00254"/>
    <s v="PIZB0001"/>
    <x v="28"/>
    <n v="290"/>
    <n v="77.7"/>
    <s v="South"/>
    <n v="290"/>
  </r>
  <r>
    <s v="PBOR00255"/>
    <s v="PIZB0002"/>
    <x v="8"/>
    <n v="474"/>
    <n v="319.48"/>
    <s v="East"/>
    <n v="470"/>
  </r>
  <r>
    <s v="PBOR00256"/>
    <s v="PIZB0003"/>
    <x v="6"/>
    <n v="375"/>
    <n v="40.43"/>
    <s v="West"/>
    <n v="380"/>
  </r>
  <r>
    <s v="PBOR00257"/>
    <s v="PIZB0004"/>
    <x v="27"/>
    <n v="576"/>
    <n v="37.919999999999995"/>
    <s v="North"/>
    <n v="580"/>
  </r>
  <r>
    <s v="PBOR00258"/>
    <s v="PIZB0001"/>
    <x v="10"/>
    <n v="778"/>
    <n v="281.39"/>
    <s v="South"/>
    <n v="780"/>
  </r>
  <r>
    <s v="PBOR00259"/>
    <s v="PIZB0002"/>
    <x v="29"/>
    <n v="584"/>
    <n v="91.17"/>
    <s v="East"/>
    <n v="580"/>
  </r>
  <r>
    <s v="PBOR00260"/>
    <s v="PIZB0003"/>
    <x v="30"/>
    <n v="467"/>
    <n v="55.55"/>
    <s v="West"/>
    <n v="470"/>
  </r>
  <r>
    <s v="PBOR00261"/>
    <s v="PIZB0004"/>
    <x v="31"/>
    <n v="701"/>
    <n v="660.2"/>
    <s v="North"/>
    <n v="700"/>
  </r>
  <r>
    <s v="PBOR00262"/>
    <s v="PIZB0005"/>
    <x v="27"/>
    <n v="308"/>
    <n v="253.26"/>
    <s v="South"/>
    <n v="310"/>
  </r>
  <r>
    <s v="PBOR00263"/>
    <s v="PIZB0001"/>
    <x v="29"/>
    <n v="722"/>
    <n v="11.18"/>
    <s v="East"/>
    <n v="720"/>
  </r>
  <r>
    <s v="PBOR00264"/>
    <s v="PIZB0002"/>
    <x v="1"/>
    <n v="204"/>
    <n v="116.29"/>
    <s v="West"/>
    <n v="200"/>
  </r>
  <r>
    <s v="PBOR00265"/>
    <s v="PIZB0003"/>
    <x v="11"/>
    <n v="660"/>
    <n v="146.32"/>
    <s v="North"/>
    <n v="660"/>
  </r>
  <r>
    <s v="PBOR00266"/>
    <s v="PIZB0004"/>
    <x v="5"/>
    <n v="786"/>
    <n v="128.34"/>
    <s v="South"/>
    <n v="790"/>
  </r>
  <r>
    <s v="PBOR00267"/>
    <s v="PIZB0001"/>
    <x v="2"/>
    <n v="635"/>
    <n v="453.59999999999997"/>
    <s v="East"/>
    <n v="640"/>
  </r>
  <r>
    <s v="PBOR00268"/>
    <s v="PIZB0002"/>
    <x v="31"/>
    <n v="434"/>
    <n v="252.38"/>
    <s v="West"/>
    <n v="430"/>
  </r>
  <r>
    <s v="PBOR00269"/>
    <s v="PIZB0003"/>
    <x v="3"/>
    <n v="270"/>
    <n v="253.87"/>
    <s v="North"/>
    <n v="270"/>
  </r>
  <r>
    <s v="PBOR00270"/>
    <s v="PIZB0004"/>
    <x v="25"/>
    <n v="360"/>
    <n v="308.51"/>
    <s v="South"/>
    <n v="360"/>
  </r>
  <r>
    <s v="PBOR00271"/>
    <s v="PIZB0005"/>
    <x v="7"/>
    <n v="352"/>
    <n v="259.45"/>
    <s v="East"/>
    <n v="350"/>
  </r>
  <r>
    <s v="PBOR00272"/>
    <s v="PIZB0006"/>
    <x v="25"/>
    <n v="477"/>
    <n v="474.89"/>
    <s v="West"/>
    <n v="480"/>
  </r>
  <r>
    <s v="PBOR00273"/>
    <s v="PIZB0001"/>
    <x v="32"/>
    <n v="578"/>
    <n v="475.90999999999997"/>
    <s v="North"/>
    <n v="580"/>
  </r>
  <r>
    <s v="PBOR00274"/>
    <s v="PIZB0002"/>
    <x v="33"/>
    <n v="851"/>
    <n v="182.37"/>
    <s v="South"/>
    <n v="850"/>
  </r>
  <r>
    <s v="PBOR00275"/>
    <s v="PIZB0003"/>
    <x v="33"/>
    <n v="391"/>
    <n v="385.46"/>
    <s v="East"/>
    <n v="390"/>
  </r>
  <r>
    <s v="PBOR00276"/>
    <s v="PIZB0004"/>
    <x v="22"/>
    <n v="722"/>
    <n v="15.01"/>
    <s v="West"/>
    <n v="720"/>
  </r>
  <r>
    <s v="PBOR00277"/>
    <s v="PIZB0001"/>
    <x v="34"/>
    <n v="560"/>
    <n v="226.42"/>
    <s v="North"/>
    <n v="560"/>
  </r>
  <r>
    <s v="PBOR00278"/>
    <s v="PIZB0002"/>
    <x v="7"/>
    <n v="363"/>
    <n v="313.02"/>
    <s v="South"/>
    <n v="360"/>
  </r>
  <r>
    <s v="PBOR00279"/>
    <s v="PIZB0003"/>
    <x v="3"/>
    <n v="745"/>
    <n v="151"/>
    <s v="East"/>
    <n v="750"/>
  </r>
  <r>
    <s v="PBOR00280"/>
    <s v="PIZB0004"/>
    <x v="31"/>
    <n v="396"/>
    <n v="169.17999999999998"/>
    <s v="West"/>
    <n v="400"/>
  </r>
  <r>
    <s v="PBOR00281"/>
    <s v="PIZB0001"/>
    <x v="4"/>
    <n v="827"/>
    <n v="720.39"/>
    <s v="North"/>
    <n v="830"/>
  </r>
  <r>
    <s v="PBOR00282"/>
    <s v="PIZB0002"/>
    <x v="34"/>
    <n v="349"/>
    <n v="9.1999999999999993"/>
    <s v="South"/>
    <n v="350"/>
  </r>
  <r>
    <s v="PBOR00283"/>
    <s v="PIZB0003"/>
    <x v="13"/>
    <n v="445"/>
    <n v="346.07"/>
    <s v="East"/>
    <n v="450"/>
  </r>
  <r>
    <s v="PBOR00284"/>
    <s v="PIZB0004"/>
    <x v="35"/>
    <n v="245"/>
    <n v="168.28"/>
    <s v="West"/>
    <n v="250"/>
  </r>
  <r>
    <s v="PBOR00285"/>
    <s v="PIZB0001"/>
    <x v="2"/>
    <n v="895"/>
    <n v="521.51"/>
    <s v="North"/>
    <n v="900"/>
  </r>
  <r>
    <s v="PBOR00286"/>
    <s v="PIZB0002"/>
    <x v="13"/>
    <n v="763"/>
    <n v="338.32"/>
    <s v="South"/>
    <n v="760"/>
  </r>
  <r>
    <s v="PBOR00287"/>
    <s v="PIZB0003"/>
    <x v="18"/>
    <n v="342"/>
    <n v="43.01"/>
    <s v="East"/>
    <n v="340"/>
  </r>
  <r>
    <s v="PBOR00288"/>
    <s v="PIZB0004"/>
    <x v="23"/>
    <n v="796"/>
    <n v="465.21999999999997"/>
    <s v="West"/>
    <n v="800"/>
  </r>
  <r>
    <s v="PBOR00289"/>
    <s v="PIZB0005"/>
    <x v="36"/>
    <n v="772"/>
    <n v="156.48999999999998"/>
    <s v="North"/>
    <n v="770"/>
  </r>
  <r>
    <s v="PBOR00290"/>
    <s v="PIZB0001"/>
    <x v="37"/>
    <n v="320"/>
    <n v="110.69000000000001"/>
    <s v="South"/>
    <n v="320"/>
  </r>
  <r>
    <s v="PBOR00291"/>
    <s v="PIZB0002"/>
    <x v="4"/>
    <n v="747"/>
    <n v="335.13"/>
    <s v="East"/>
    <n v="750"/>
  </r>
  <r>
    <s v="PBOR00292"/>
    <s v="PIZB0003"/>
    <x v="3"/>
    <n v="241"/>
    <n v="99.29"/>
    <s v="West"/>
    <n v="240"/>
  </r>
  <r>
    <s v="PBOR00293"/>
    <s v="PIZB0004"/>
    <x v="35"/>
    <n v="695"/>
    <n v="546.36"/>
    <s v="North"/>
    <n v="700"/>
  </r>
  <r>
    <s v="PBOR00294"/>
    <s v="PIZB0001"/>
    <x v="11"/>
    <n v="787"/>
    <n v="646.08000000000004"/>
    <s v="South"/>
    <n v="790"/>
  </r>
  <r>
    <s v="PBOR00295"/>
    <s v="PIZB0002"/>
    <x v="10"/>
    <n v="832"/>
    <n v="470.51"/>
    <s v="East"/>
    <n v="830"/>
  </r>
  <r>
    <s v="PBOR00296"/>
    <s v="PIZB0003"/>
    <x v="1"/>
    <n v="536"/>
    <n v="257.28999999999996"/>
    <s v="West"/>
    <n v="540"/>
  </r>
  <r>
    <s v="PBOR00297"/>
    <s v="PIZB0004"/>
    <x v="17"/>
    <n v="531"/>
    <n v="428.53999999999996"/>
    <s v="North"/>
    <n v="530"/>
  </r>
  <r>
    <s v="PBOR00298"/>
    <s v="PIZB0005"/>
    <x v="17"/>
    <n v="606"/>
    <n v="81.650000000000006"/>
    <s v="South"/>
    <n v="610"/>
  </r>
  <r>
    <s v="PBOR00299"/>
    <s v="PIZB0006"/>
    <x v="37"/>
    <n v="682"/>
    <n v="366.48"/>
    <s v="East"/>
    <n v="680"/>
  </r>
  <r>
    <s v="PBOR00300"/>
    <s v="PIZB0001"/>
    <x v="4"/>
    <n v="676"/>
    <n v="584.70000000000005"/>
    <s v="West"/>
    <n v="680"/>
  </r>
  <r>
    <s v="PBOR00301"/>
    <s v="PIZB0002"/>
    <x v="2"/>
    <n v="617"/>
    <n v="90.300000000000011"/>
    <s v="North"/>
    <n v="620"/>
  </r>
  <r>
    <s v="PBOR00302"/>
    <s v="PIZB0003"/>
    <x v="12"/>
    <n v="623"/>
    <n v="311.07"/>
    <s v="South"/>
    <n v="620"/>
  </r>
  <r>
    <s v="PBOR00303"/>
    <s v="PIZB0004"/>
    <x v="0"/>
    <n v="281"/>
    <n v="47.1"/>
    <s v="East"/>
    <n v="280"/>
  </r>
  <r>
    <s v="PBOR00304"/>
    <s v="PIZB0001"/>
    <x v="38"/>
    <n v="863"/>
    <n v="492.26"/>
    <s v="West"/>
    <n v="860"/>
  </r>
  <r>
    <s v="PBOR00305"/>
    <s v="PIZB0002"/>
    <x v="1"/>
    <n v="437"/>
    <n v="154.01"/>
    <s v="North"/>
    <n v="440"/>
  </r>
  <r>
    <s v="PBOR00306"/>
    <s v="PIZB0003"/>
    <x v="2"/>
    <n v="402"/>
    <n v="45.059999999999995"/>
    <s v="South"/>
    <n v="400"/>
  </r>
  <r>
    <s v="PBOR00307"/>
    <s v="PIZB0004"/>
    <x v="5"/>
    <n v="591"/>
    <n v="341.83"/>
    <s v="East"/>
    <n v="590"/>
  </r>
  <r>
    <s v="PBOR00308"/>
    <s v="PIZB0005"/>
    <x v="3"/>
    <n v="613"/>
    <n v="115.16000000000001"/>
    <s v="West"/>
    <n v="610"/>
  </r>
  <r>
    <s v="PBOR00309"/>
    <s v="PIZB0001"/>
    <x v="36"/>
    <n v="499"/>
    <n v="345.49"/>
    <s v="North"/>
    <n v="500"/>
  </r>
  <r>
    <s v="PBOR00310"/>
    <s v="PIZB0002"/>
    <x v="24"/>
    <n v="761"/>
    <n v="556.53"/>
    <s v="South"/>
    <n v="760"/>
  </r>
  <r>
    <s v="PBOR00311"/>
    <s v="PIZB0003"/>
    <x v="21"/>
    <n v="350"/>
    <n v="138.78"/>
    <s v="East"/>
    <n v="350"/>
  </r>
  <r>
    <s v="PBOR00312"/>
    <s v="PIZB0004"/>
    <x v="32"/>
    <n v="386"/>
    <n v="181.63"/>
    <s v="West"/>
    <n v="390"/>
  </r>
  <r>
    <s v="PBOR00313"/>
    <s v="PIZB0001"/>
    <x v="4"/>
    <n v="580"/>
    <n v="523.30999999999995"/>
    <s v="North"/>
    <n v="580"/>
  </r>
  <r>
    <s v="PBOR00314"/>
    <s v="PIZB0002"/>
    <x v="2"/>
    <n v="238"/>
    <n v="59.64"/>
    <s v="South"/>
    <n v="240"/>
  </r>
  <r>
    <s v="PBOR00315"/>
    <s v="PIZB0003"/>
    <x v="27"/>
    <n v="475"/>
    <n v="270.24"/>
    <s v="East"/>
    <n v="480"/>
  </r>
  <r>
    <s v="PBOR00316"/>
    <s v="PIZB0004"/>
    <x v="0"/>
    <n v="339"/>
    <n v="11.39"/>
    <s v="West"/>
    <n v="340"/>
  </r>
  <r>
    <s v="PBOR00317"/>
    <s v="PIZB0005"/>
    <x v="1"/>
    <n v="384"/>
    <n v="45.309999999999995"/>
    <s v="North"/>
    <n v="380"/>
  </r>
  <r>
    <s v="PBOR00318"/>
    <s v="PIZB0006"/>
    <x v="28"/>
    <n v="544"/>
    <n v="15.33"/>
    <s v="South"/>
    <n v="540"/>
  </r>
  <r>
    <s v="PBOR00319"/>
    <s v="PIZB0001"/>
    <x v="8"/>
    <n v="519"/>
    <n v="347.43"/>
    <s v="East"/>
    <n v="520"/>
  </r>
  <r>
    <s v="PBOR00320"/>
    <s v="PIZB0002"/>
    <x v="33"/>
    <n v="535"/>
    <n v="195"/>
    <s v="West"/>
    <n v="540"/>
  </r>
  <r>
    <s v="PBOR00321"/>
    <s v="PIZB0003"/>
    <x v="14"/>
    <n v="864"/>
    <n v="133.19999999999999"/>
    <s v="North"/>
    <n v="860"/>
  </r>
  <r>
    <s v="PBOR00322"/>
    <s v="PIZB0004"/>
    <x v="16"/>
    <n v="507"/>
    <n v="337.9"/>
    <s v="South"/>
    <n v="510"/>
  </r>
  <r>
    <s v="PBOR00323"/>
    <s v="PIZB0001"/>
    <x v="17"/>
    <n v="252"/>
    <n v="174.35"/>
    <s v="East"/>
    <n v="250"/>
  </r>
  <r>
    <s v="PBOR00324"/>
    <s v="PIZB0002"/>
    <x v="17"/>
    <n v="485"/>
    <n v="71.06"/>
    <s v="West"/>
    <n v="490"/>
  </r>
  <r>
    <s v="PBOR00325"/>
    <s v="PIZB0003"/>
    <x v="5"/>
    <n v="215"/>
    <n v="211.87"/>
    <s v="North"/>
    <n v="220"/>
  </r>
  <r>
    <s v="PBOR00326"/>
    <s v="PIZB0004"/>
    <x v="16"/>
    <n v="679"/>
    <n v="217.91"/>
    <s v="South"/>
    <n v="680"/>
  </r>
  <r>
    <s v="PBOR00327"/>
    <s v="PIZB0001"/>
    <x v="1"/>
    <n v="561"/>
    <n v="530.12"/>
    <s v="East"/>
    <n v="560"/>
  </r>
  <r>
    <s v="PBOR00328"/>
    <s v="PIZB0002"/>
    <x v="18"/>
    <n v="396"/>
    <n v="201.6"/>
    <s v="West"/>
    <n v="400"/>
  </r>
  <r>
    <s v="PBOR00329"/>
    <s v="PIZB0003"/>
    <x v="3"/>
    <n v="560"/>
    <n v="369.94"/>
    <s v="North"/>
    <n v="560"/>
  </r>
  <r>
    <s v="PBOR00330"/>
    <s v="PIZB0004"/>
    <x v="19"/>
    <n v="592"/>
    <n v="530.53"/>
    <s v="South"/>
    <n v="590"/>
  </r>
  <r>
    <s v="PBOR00331"/>
    <s v="PIZB0001"/>
    <x v="20"/>
    <n v="511"/>
    <n v="68.45"/>
    <s v="East"/>
    <n v="510"/>
  </r>
  <r>
    <s v="PBOR00332"/>
    <s v="PIZB0002"/>
    <x v="21"/>
    <n v="891"/>
    <n v="340.71"/>
    <s v="West"/>
    <n v="890"/>
  </r>
  <r>
    <s v="PBOR00333"/>
    <s v="PIZB0003"/>
    <x v="22"/>
    <n v="306"/>
    <n v="46.129999999999995"/>
    <s v="North"/>
    <n v="310"/>
  </r>
  <r>
    <s v="PBOR00334"/>
    <s v="PIZB0004"/>
    <x v="23"/>
    <n v="611"/>
    <n v="588.98"/>
    <s v="South"/>
    <n v="610"/>
  </r>
  <r>
    <s v="PBOR00335"/>
    <s v="PIZB0005"/>
    <x v="24"/>
    <n v="334"/>
    <n v="313.61"/>
    <s v="East"/>
    <n v="330"/>
  </r>
  <r>
    <s v="PBOR00336"/>
    <s v="PIZB0001"/>
    <x v="16"/>
    <n v="484"/>
    <n v="437.23"/>
    <s v="West"/>
    <n v="480"/>
  </r>
  <r>
    <s v="PBOR00337"/>
    <s v="PIZB0002"/>
    <x v="25"/>
    <n v="384"/>
    <n v="238.89"/>
    <s v="North"/>
    <n v="380"/>
  </r>
  <r>
    <s v="PBOR00338"/>
    <s v="PIZB0003"/>
    <x v="6"/>
    <n v="627"/>
    <n v="38.68"/>
    <s v="South"/>
    <n v="630"/>
  </r>
  <r>
    <s v="PBOR00339"/>
    <s v="PIZB0004"/>
    <x v="2"/>
    <n v="885"/>
    <n v="435.53999999999996"/>
    <s v="East"/>
    <n v="890"/>
  </r>
  <r>
    <s v="PBOR00340"/>
    <s v="PIZB0001"/>
    <x v="26"/>
    <n v="592"/>
    <n v="411.76"/>
    <s v="West"/>
    <n v="590"/>
  </r>
  <r>
    <s v="PBOR00341"/>
    <s v="PIZB0002"/>
    <x v="4"/>
    <n v="899"/>
    <n v="490.21999999999997"/>
    <s v="North"/>
    <n v="900"/>
  </r>
  <r>
    <s v="PBOR00342"/>
    <s v="PIZB0003"/>
    <x v="27"/>
    <n v="501"/>
    <n v="176.35"/>
    <s v="South"/>
    <n v="500"/>
  </r>
  <r>
    <s v="PBOR00343"/>
    <s v="PIZB0004"/>
    <x v="15"/>
    <n v="339"/>
    <n v="20.440000000000001"/>
    <s v="East"/>
    <n v="340"/>
  </r>
  <r>
    <s v="PBOR00344"/>
    <s v="PIZB0005"/>
    <x v="28"/>
    <n v="677"/>
    <n v="28.060000000000002"/>
    <s v="West"/>
    <n v="680"/>
  </r>
  <r>
    <s v="PBOR00345"/>
    <s v="PIZB0006"/>
    <x v="8"/>
    <n v="239"/>
    <n v="70.550000000000011"/>
    <s v="North"/>
    <n v="240"/>
  </r>
  <r>
    <s v="PBOR00346"/>
    <s v="PIZB0001"/>
    <x v="6"/>
    <n v="290"/>
    <n v="197.64999999999998"/>
    <s v="South"/>
    <n v="290"/>
  </r>
  <r>
    <s v="PBOR00347"/>
    <s v="PIZB0002"/>
    <x v="27"/>
    <n v="307"/>
    <n v="161.59"/>
    <s v="East"/>
    <n v="310"/>
  </r>
  <r>
    <s v="PBOR00348"/>
    <s v="PIZB0003"/>
    <x v="10"/>
    <n v="800"/>
    <n v="43.559999999999995"/>
    <s v="West"/>
    <n v="800"/>
  </r>
  <r>
    <s v="PBOR00349"/>
    <s v="PIZB0004"/>
    <x v="29"/>
    <n v="743"/>
    <n v="708.46"/>
    <s v="North"/>
    <n v="740"/>
  </r>
  <r>
    <s v="PBOR00350"/>
    <s v="PIZB0001"/>
    <x v="30"/>
    <n v="281"/>
    <n v="131.31"/>
    <s v="South"/>
    <n v="280"/>
  </r>
  <r>
    <s v="PBOR00351"/>
    <s v="PIZB0002"/>
    <x v="31"/>
    <n v="486"/>
    <n v="292.33999999999997"/>
    <s v="East"/>
    <n v="490"/>
  </r>
  <r>
    <s v="PBOR00352"/>
    <s v="PIZB0003"/>
    <x v="27"/>
    <n v="855"/>
    <n v="146.70999999999998"/>
    <s v="West"/>
    <n v="860"/>
  </r>
  <r>
    <s v="PBOR00353"/>
    <s v="PIZB0004"/>
    <x v="29"/>
    <n v="650"/>
    <n v="290.76"/>
    <s v="North"/>
    <n v="650"/>
  </r>
  <r>
    <s v="PBOR00354"/>
    <s v="PIZB0005"/>
    <x v="1"/>
    <n v="587"/>
    <n v="318.43"/>
    <s v="South"/>
    <n v="590"/>
  </r>
  <r>
    <s v="PBOR00355"/>
    <s v="PIZB0001"/>
    <x v="11"/>
    <n v="736"/>
    <n v="371.57"/>
    <s v="East"/>
    <n v="740"/>
  </r>
  <r>
    <s v="PBOR00356"/>
    <s v="PIZB0002"/>
    <x v="5"/>
    <n v="895"/>
    <n v="82.63000000000001"/>
    <s v="West"/>
    <n v="900"/>
  </r>
  <r>
    <s v="PBOR00357"/>
    <s v="PIZB0003"/>
    <x v="2"/>
    <n v="861"/>
    <n v="300.56"/>
    <s v="North"/>
    <n v="860"/>
  </r>
  <r>
    <s v="PBOR00358"/>
    <s v="PIZB0004"/>
    <x v="31"/>
    <n v="268"/>
    <n v="241.29"/>
    <s v="South"/>
    <n v="270"/>
  </r>
  <r>
    <s v="PBOR00359"/>
    <s v="PIZB0001"/>
    <x v="3"/>
    <n v="334"/>
    <n v="60.29"/>
    <s v="East"/>
    <n v="330"/>
  </r>
  <r>
    <s v="PBOR00360"/>
    <s v="PIZB0002"/>
    <x v="25"/>
    <n v="277"/>
    <n v="7.05"/>
    <s v="West"/>
    <n v="280"/>
  </r>
  <r>
    <s v="PBOR00361"/>
    <s v="PIZB0003"/>
    <x v="7"/>
    <n v="241"/>
    <n v="191.95"/>
    <s v="North"/>
    <n v="240"/>
  </r>
  <r>
    <s v="PBOR00362"/>
    <s v="PIZB0004"/>
    <x v="25"/>
    <n v="839"/>
    <n v="134.88999999999999"/>
    <s v="South"/>
    <n v="840"/>
  </r>
  <r>
    <s v="PBOR00363"/>
    <s v="PIZB0005"/>
    <x v="32"/>
    <n v="812"/>
    <n v="200.51999999999998"/>
    <s v="East"/>
    <n v="810"/>
  </r>
  <r>
    <s v="PBOR00364"/>
    <s v="PIZB0006"/>
    <x v="33"/>
    <n v="541"/>
    <n v="119.83"/>
    <s v="West"/>
    <n v="540"/>
  </r>
  <r>
    <s v="PBOR00365"/>
    <s v="PIZB0001"/>
    <x v="33"/>
    <n v="740"/>
    <n v="528.79999999999995"/>
    <s v="North"/>
    <n v="740"/>
  </r>
  <r>
    <s v="PBOR00366"/>
    <s v="PIZB0002"/>
    <x v="22"/>
    <n v="881"/>
    <n v="99.440000000000012"/>
    <s v="South"/>
    <n v="880"/>
  </r>
  <r>
    <s v="PBOR00367"/>
    <s v="PIZB0003"/>
    <x v="34"/>
    <n v="760"/>
    <n v="49.62"/>
    <s v="East"/>
    <n v="760"/>
  </r>
  <r>
    <s v="PBOR00368"/>
    <s v="PIZB0004"/>
    <x v="7"/>
    <n v="814"/>
    <n v="379.99"/>
    <s v="West"/>
    <n v="810"/>
  </r>
  <r>
    <s v="PBOR00369"/>
    <s v="PIZB0001"/>
    <x v="3"/>
    <n v="557"/>
    <n v="513.56999999999994"/>
    <s v="North"/>
    <n v="560"/>
  </r>
  <r>
    <s v="PBOR00370"/>
    <s v="PIZB0002"/>
    <x v="31"/>
    <n v="567"/>
    <n v="106.83"/>
    <s v="South"/>
    <n v="570"/>
  </r>
  <r>
    <s v="PBOR00371"/>
    <s v="PIZB0003"/>
    <x v="4"/>
    <n v="267"/>
    <n v="74.36"/>
    <s v="East"/>
    <n v="270"/>
  </r>
  <r>
    <s v="PBOR00372"/>
    <s v="PIZB0004"/>
    <x v="34"/>
    <n v="726"/>
    <n v="572.70000000000005"/>
    <s v="West"/>
    <n v="730"/>
  </r>
  <r>
    <s v="PBOR00373"/>
    <s v="PIZB0001"/>
    <x v="13"/>
    <n v="336"/>
    <n v="61.489999999999995"/>
    <s v="North"/>
    <n v="340"/>
  </r>
  <r>
    <s v="PBOR00374"/>
    <s v="PIZB0002"/>
    <x v="35"/>
    <n v="639"/>
    <n v="131.59"/>
    <s v="South"/>
    <n v="640"/>
  </r>
  <r>
    <s v="PBOR00375"/>
    <s v="PIZB0003"/>
    <x v="2"/>
    <n v="290"/>
    <n v="6.18"/>
    <s v="East"/>
    <n v="290"/>
  </r>
  <r>
    <s v="PBOR00376"/>
    <s v="PIZB0004"/>
    <x v="13"/>
    <n v="305"/>
    <n v="6.96"/>
    <s v="West"/>
    <n v="310"/>
  </r>
  <r>
    <s v="PBOR00377"/>
    <s v="PIZB0001"/>
    <x v="18"/>
    <n v="375"/>
    <n v="249.19"/>
    <s v="North"/>
    <n v="380"/>
  </r>
  <r>
    <s v="PBOR00378"/>
    <s v="PIZB0002"/>
    <x v="23"/>
    <n v="698"/>
    <n v="203.48999999999998"/>
    <s v="South"/>
    <n v="700"/>
  </r>
  <r>
    <s v="PBOR00379"/>
    <s v="PIZB0003"/>
    <x v="36"/>
    <n v="602"/>
    <n v="335.21999999999997"/>
    <s v="East"/>
    <n v="600"/>
  </r>
  <r>
    <s v="PBOR00380"/>
    <s v="PIZB0004"/>
    <x v="37"/>
    <n v="869"/>
    <n v="497.43"/>
    <s v="West"/>
    <n v="870"/>
  </r>
  <r>
    <s v="PBOR00381"/>
    <s v="PIZB0005"/>
    <x v="4"/>
    <n v="248"/>
    <n v="21.39"/>
    <s v="North"/>
    <n v="250"/>
  </r>
  <r>
    <s v="PBOR00382"/>
    <s v="PIZB0001"/>
    <x v="3"/>
    <n v="622"/>
    <n v="594.70000000000005"/>
    <s v="South"/>
    <n v="620"/>
  </r>
  <r>
    <s v="PBOR00383"/>
    <s v="PIZB0002"/>
    <x v="35"/>
    <n v="498"/>
    <n v="122.28"/>
    <s v="East"/>
    <n v="500"/>
  </r>
  <r>
    <s v="PBOR00384"/>
    <s v="PIZB0003"/>
    <x v="11"/>
    <n v="896"/>
    <n v="507.48"/>
    <s v="West"/>
    <n v="900"/>
  </r>
  <r>
    <s v="PBOR00385"/>
    <s v="PIZB0004"/>
    <x v="10"/>
    <n v="773"/>
    <n v="34.93"/>
    <s v="North"/>
    <n v="770"/>
  </r>
  <r>
    <s v="PBOR00386"/>
    <s v="PIZB0001"/>
    <x v="1"/>
    <n v="840"/>
    <n v="817.71"/>
    <s v="South"/>
    <n v="840"/>
  </r>
  <r>
    <s v="PBOR00387"/>
    <s v="PIZB0002"/>
    <x v="17"/>
    <n v="654"/>
    <n v="371.03999999999996"/>
    <s v="East"/>
    <n v="650"/>
  </r>
  <r>
    <s v="PBOR00388"/>
    <s v="PIZB0003"/>
    <x v="17"/>
    <n v="831"/>
    <n v="315.19"/>
    <s v="West"/>
    <n v="830"/>
  </r>
  <r>
    <s v="PBOR00389"/>
    <s v="PIZB0004"/>
    <x v="37"/>
    <n v="874"/>
    <n v="549.45000000000005"/>
    <s v="North"/>
    <n v="870"/>
  </r>
  <r>
    <s v="PBOR00390"/>
    <s v="PIZB0005"/>
    <x v="4"/>
    <n v="564"/>
    <n v="213.97"/>
    <s v="South"/>
    <n v="560"/>
  </r>
  <r>
    <s v="PBOR00391"/>
    <s v="PIZB0006"/>
    <x v="2"/>
    <n v="762"/>
    <n v="273.5"/>
    <s v="East"/>
    <n v="760"/>
  </r>
  <r>
    <s v="PBOR00392"/>
    <s v="PIZB0001"/>
    <x v="12"/>
    <n v="862"/>
    <n v="776.86"/>
    <s v="West"/>
    <n v="860"/>
  </r>
  <r>
    <s v="PBOR00393"/>
    <s v="PIZB0002"/>
    <x v="0"/>
    <n v="854"/>
    <n v="322.7"/>
    <s v="North"/>
    <n v="850"/>
  </r>
  <r>
    <s v="PBOR00394"/>
    <s v="PIZB0003"/>
    <x v="38"/>
    <n v="427"/>
    <n v="166.17"/>
    <s v="South"/>
    <n v="430"/>
  </r>
  <r>
    <s v="PBOR00395"/>
    <s v="PIZB0004"/>
    <x v="1"/>
    <n v="859"/>
    <n v="521.54"/>
    <s v="East"/>
    <n v="860"/>
  </r>
  <r>
    <s v="PBOR00396"/>
    <s v="PIZB0001"/>
    <x v="2"/>
    <n v="536"/>
    <n v="92.52000000000001"/>
    <s v="West"/>
    <n v="540"/>
  </r>
  <r>
    <s v="PBOR00397"/>
    <s v="PIZB0002"/>
    <x v="5"/>
    <n v="210"/>
    <n v="7.24"/>
    <s v="North"/>
    <n v="210"/>
  </r>
  <r>
    <s v="PBOR00398"/>
    <s v="PIZB0003"/>
    <x v="3"/>
    <n v="568"/>
    <n v="207.89999999999998"/>
    <s v="South"/>
    <n v="570"/>
  </r>
  <r>
    <s v="PBOR00399"/>
    <s v="PIZB0004"/>
    <x v="36"/>
    <n v="226"/>
    <n v="83.350000000000009"/>
    <s v="East"/>
    <n v="230"/>
  </r>
  <r>
    <s v="PBOR00400"/>
    <s v="PIZB0005"/>
    <x v="24"/>
    <n v="857"/>
    <n v="672.68"/>
    <s v="West"/>
    <n v="860"/>
  </r>
  <r>
    <s v="PBOR00401"/>
    <s v="PIZB0001"/>
    <x v="21"/>
    <n v="265"/>
    <n v="237"/>
    <s v="North"/>
    <n v="270"/>
  </r>
  <r>
    <s v="PBOR00402"/>
    <s v="PIZB0002"/>
    <x v="32"/>
    <n v="355"/>
    <n v="193.45999999999998"/>
    <s v="South"/>
    <n v="360"/>
  </r>
  <r>
    <s v="PBOR00403"/>
    <s v="PIZB0003"/>
    <x v="4"/>
    <n v="897"/>
    <n v="757.46"/>
    <s v="East"/>
    <n v="900"/>
  </r>
  <r>
    <s v="PBOR00404"/>
    <s v="PIZB0004"/>
    <x v="2"/>
    <n v="482"/>
    <n v="53.43"/>
    <s v="West"/>
    <n v="480"/>
  </r>
  <r>
    <s v="PBOR00405"/>
    <s v="PIZB0001"/>
    <x v="27"/>
    <n v="612"/>
    <n v="162.97999999999999"/>
    <s v="North"/>
    <n v="610"/>
  </r>
  <r>
    <s v="PBOR00406"/>
    <s v="PIZB0002"/>
    <x v="0"/>
    <n v="777"/>
    <n v="103.18"/>
    <s v="South"/>
    <n v="780"/>
  </r>
  <r>
    <s v="PBOR00407"/>
    <s v="PIZB0003"/>
    <x v="1"/>
    <n v="572"/>
    <n v="118.95"/>
    <s v="East"/>
    <n v="570"/>
  </r>
  <r>
    <s v="PBOR00408"/>
    <s v="PIZB0004"/>
    <x v="28"/>
    <n v="692"/>
    <n v="526.14"/>
    <s v="West"/>
    <n v="690"/>
  </r>
  <r>
    <s v="PBOR00409"/>
    <s v="PIZB0005"/>
    <x v="8"/>
    <n v="791"/>
    <n v="188.29999999999998"/>
    <s v="North"/>
    <n v="790"/>
  </r>
  <r>
    <s v="PBOR00410"/>
    <s v="PIZB0006"/>
    <x v="33"/>
    <n v="332"/>
    <n v="41.58"/>
    <s v="South"/>
    <n v="330"/>
  </r>
  <r>
    <s v="PBOR00411"/>
    <s v="PIZB0001"/>
    <x v="14"/>
    <n v="241"/>
    <n v="16.180000000000003"/>
    <s v="East"/>
    <n v="240"/>
  </r>
  <r>
    <s v="PBOR00412"/>
    <s v="PIZB0002"/>
    <x v="16"/>
    <n v="494"/>
    <n v="488.92"/>
    <s v="West"/>
    <n v="490"/>
  </r>
  <r>
    <s v="PBOR00413"/>
    <s v="PIZB0003"/>
    <x v="17"/>
    <n v="260"/>
    <n v="68.13000000000001"/>
    <s v="North"/>
    <n v="260"/>
  </r>
  <r>
    <s v="PBOR00414"/>
    <s v="PIZB0004"/>
    <x v="17"/>
    <n v="726"/>
    <n v="633.54"/>
    <s v="South"/>
    <n v="730"/>
  </r>
  <r>
    <s v="PBOR00415"/>
    <s v="PIZB0001"/>
    <x v="5"/>
    <n v="402"/>
    <n v="308.64999999999998"/>
    <s v="East"/>
    <n v="400"/>
  </r>
  <r>
    <s v="PBOR00416"/>
    <s v="PIZB0002"/>
    <x v="16"/>
    <n v="369"/>
    <n v="58.12"/>
    <s v="West"/>
    <n v="370"/>
  </r>
  <r>
    <s v="PBOR00417"/>
    <s v="PIZB0003"/>
    <x v="1"/>
    <n v="657"/>
    <n v="351.96"/>
    <s v="North"/>
    <n v="660"/>
  </r>
  <r>
    <s v="PBOR00418"/>
    <s v="PIZB0004"/>
    <x v="18"/>
    <n v="482"/>
    <n v="425.21"/>
    <s v="South"/>
    <n v="480"/>
  </r>
  <r>
    <s v="PBOR00419"/>
    <s v="PIZB0001"/>
    <x v="3"/>
    <n v="652"/>
    <n v="48.809999999999995"/>
    <s v="East"/>
    <n v="650"/>
  </r>
  <r>
    <s v="PBOR00420"/>
    <s v="PIZB0002"/>
    <x v="19"/>
    <n v="556"/>
    <n v="257.07"/>
    <s v="West"/>
    <n v="560"/>
  </r>
  <r>
    <s v="PBOR00421"/>
    <s v="PIZB0003"/>
    <x v="20"/>
    <n v="706"/>
    <n v="243.31"/>
    <s v="North"/>
    <n v="710"/>
  </r>
  <r>
    <s v="PBOR00422"/>
    <s v="PIZB0004"/>
    <x v="21"/>
    <n v="460"/>
    <n v="321.59999999999997"/>
    <s v="South"/>
    <n v="460"/>
  </r>
  <r>
    <s v="PBOR00423"/>
    <s v="PIZB0001"/>
    <x v="22"/>
    <n v="248"/>
    <n v="4.6899999999999995"/>
    <s v="East"/>
    <n v="250"/>
  </r>
  <r>
    <s v="PBOR00424"/>
    <s v="PIZB0002"/>
    <x v="23"/>
    <n v="700"/>
    <n v="512.72"/>
    <s v="West"/>
    <n v="700"/>
  </r>
  <r>
    <s v="PBOR00425"/>
    <s v="PIZB0003"/>
    <x v="24"/>
    <n v="329"/>
    <n v="237.85999999999999"/>
    <s v="North"/>
    <n v="330"/>
  </r>
  <r>
    <s v="PBOR00426"/>
    <s v="PIZB0004"/>
    <x v="16"/>
    <n v="656"/>
    <n v="639.06999999999994"/>
    <s v="South"/>
    <n v="660"/>
  </r>
  <r>
    <s v="PBOR00427"/>
    <s v="PIZB0005"/>
    <x v="25"/>
    <n v="452"/>
    <n v="417.84"/>
    <s v="East"/>
    <n v="450"/>
  </r>
  <r>
    <s v="PBOR00428"/>
    <s v="PIZB0001"/>
    <x v="6"/>
    <n v="839"/>
    <n v="292.32"/>
    <s v="West"/>
    <n v="840"/>
  </r>
  <r>
    <s v="PBOR00429"/>
    <s v="PIZB0002"/>
    <x v="2"/>
    <n v="845"/>
    <n v="311.5"/>
    <s v="North"/>
    <n v="850"/>
  </r>
  <r>
    <s v="PBOR00430"/>
    <s v="PIZB0003"/>
    <x v="26"/>
    <n v="855"/>
    <n v="327.3"/>
    <s v="South"/>
    <n v="860"/>
  </r>
  <r>
    <s v="PBOR00431"/>
    <s v="PIZB0004"/>
    <x v="4"/>
    <n v="423"/>
    <n v="326.89"/>
    <s v="East"/>
    <n v="420"/>
  </r>
  <r>
    <s v="PBOR00432"/>
    <s v="PIZB0001"/>
    <x v="27"/>
    <n v="631"/>
    <n v="619.61"/>
    <s v="West"/>
    <n v="630"/>
  </r>
  <r>
    <s v="PBOR00433"/>
    <s v="PIZB0002"/>
    <x v="15"/>
    <n v="807"/>
    <n v="196.69"/>
    <s v="North"/>
    <n v="810"/>
  </r>
  <r>
    <s v="PBOR00434"/>
    <s v="PIZB0003"/>
    <x v="28"/>
    <n v="836"/>
    <n v="426.18"/>
    <s v="South"/>
    <n v="840"/>
  </r>
  <r>
    <s v="PBOR00435"/>
    <s v="PIZB0004"/>
    <x v="8"/>
    <n v="676"/>
    <n v="670.08"/>
    <s v="East"/>
    <n v="680"/>
  </r>
  <r>
    <s v="PBOR00436"/>
    <s v="PIZB0005"/>
    <x v="6"/>
    <n v="330"/>
    <n v="191.41"/>
    <s v="West"/>
    <n v="330"/>
  </r>
  <r>
    <s v="PBOR00437"/>
    <s v="PIZB0006"/>
    <x v="27"/>
    <n v="523"/>
    <n v="105.13000000000001"/>
    <s v="North"/>
    <n v="520"/>
  </r>
  <r>
    <s v="PBOR00438"/>
    <s v="PIZB0001"/>
    <x v="10"/>
    <n v="865"/>
    <n v="75.77000000000001"/>
    <s v="South"/>
    <n v="870"/>
  </r>
  <r>
    <s v="PBOR00439"/>
    <s v="PIZB0002"/>
    <x v="29"/>
    <n v="495"/>
    <n v="456.40999999999997"/>
    <s v="East"/>
    <n v="500"/>
  </r>
  <r>
    <s v="PBOR00440"/>
    <s v="PIZB0003"/>
    <x v="30"/>
    <n v="721"/>
    <n v="293.07"/>
    <s v="West"/>
    <n v="720"/>
  </r>
  <r>
    <s v="PBOR00441"/>
    <s v="PIZB0004"/>
    <x v="31"/>
    <n v="258"/>
    <n v="117.45"/>
    <s v="North"/>
    <n v="260"/>
  </r>
  <r>
    <s v="PBOR00442"/>
    <s v="PIZB0001"/>
    <x v="27"/>
    <n v="844"/>
    <n v="384.15"/>
    <s v="South"/>
    <n v="840"/>
  </r>
  <r>
    <s v="PBOR00443"/>
    <s v="PIZB0002"/>
    <x v="29"/>
    <n v="197"/>
    <n v="59.35"/>
    <s v="East"/>
    <n v="200"/>
  </r>
  <r>
    <s v="PBOR00444"/>
    <s v="PIZB0003"/>
    <x v="1"/>
    <n v="216"/>
    <n v="49.44"/>
    <s v="West"/>
    <n v="220"/>
  </r>
  <r>
    <s v="PBOR00445"/>
    <s v="PIZB0004"/>
    <x v="11"/>
    <n v="254"/>
    <n v="124.10000000000001"/>
    <s v="North"/>
    <n v="250"/>
  </r>
  <r>
    <s v="PBOR00446"/>
    <s v="PIZB0005"/>
    <x v="5"/>
    <n v="463"/>
    <n v="408.84"/>
    <s v="South"/>
    <n v="460"/>
  </r>
  <r>
    <s v="PBOR00447"/>
    <s v="PIZB0001"/>
    <x v="2"/>
    <n v="512"/>
    <n v="157.20999999999998"/>
    <s v="East"/>
    <n v="510"/>
  </r>
  <r>
    <s v="PBOR00448"/>
    <s v="PIZB0002"/>
    <x v="31"/>
    <n v="820"/>
    <n v="702.79"/>
    <s v="West"/>
    <n v="820"/>
  </r>
  <r>
    <s v="PBOR00449"/>
    <s v="PIZB0003"/>
    <x v="3"/>
    <n v="621"/>
    <n v="181.09"/>
    <s v="North"/>
    <n v="620"/>
  </r>
  <r>
    <s v="PBOR00450"/>
    <s v="PIZB0004"/>
    <x v="25"/>
    <n v="616"/>
    <n v="159.51"/>
    <s v="South"/>
    <n v="620"/>
  </r>
  <r>
    <s v="PBOR00451"/>
    <s v="PIZB0001"/>
    <x v="7"/>
    <n v="506"/>
    <n v="149.48999999999998"/>
    <s v="East"/>
    <n v="510"/>
  </r>
  <r>
    <s v="PBOR00452"/>
    <s v="PIZB0002"/>
    <x v="25"/>
    <n v="246"/>
    <n v="18.260000000000002"/>
    <s v="West"/>
    <n v="250"/>
  </r>
  <r>
    <s v="PBOR00453"/>
    <s v="PIZB0003"/>
    <x v="32"/>
    <n v="649"/>
    <n v="25.360000000000003"/>
    <s v="North"/>
    <n v="650"/>
  </r>
  <r>
    <s v="PBOR00454"/>
    <s v="PIZB0004"/>
    <x v="33"/>
    <n v="421"/>
    <n v="321.94"/>
    <s v="South"/>
    <n v="420"/>
  </r>
  <r>
    <s v="PBOR00455"/>
    <s v="PIZB0005"/>
    <x v="33"/>
    <n v="816"/>
    <n v="610.91999999999996"/>
    <s v="East"/>
    <n v="820"/>
  </r>
  <r>
    <s v="PBOR00456"/>
    <s v="PIZB0006"/>
    <x v="22"/>
    <n v="409"/>
    <n v="283.45"/>
    <s v="West"/>
    <n v="410"/>
  </r>
  <r>
    <s v="PBOR00457"/>
    <s v="PIZB0001"/>
    <x v="34"/>
    <n v="333"/>
    <n v="176.29"/>
    <s v="North"/>
    <n v="330"/>
  </r>
  <r>
    <s v="PBOR00458"/>
    <s v="PIZB0002"/>
    <x v="7"/>
    <n v="423"/>
    <n v="137.10999999999999"/>
    <s v="South"/>
    <n v="420"/>
  </r>
  <r>
    <s v="PBOR00459"/>
    <s v="PIZB0003"/>
    <x v="3"/>
    <n v="305"/>
    <n v="109.52000000000001"/>
    <s v="East"/>
    <n v="310"/>
  </r>
  <r>
    <s v="PBOR00460"/>
    <s v="PIZB0004"/>
    <x v="31"/>
    <n v="377"/>
    <n v="248.48"/>
    <s v="West"/>
    <n v="380"/>
  </r>
  <r>
    <s v="PBOR00461"/>
    <s v="PIZB0001"/>
    <x v="4"/>
    <n v="405"/>
    <n v="208.10999999999999"/>
    <s v="North"/>
    <n v="410"/>
  </r>
  <r>
    <s v="PBOR00462"/>
    <s v="PIZB0002"/>
    <x v="34"/>
    <n v="512"/>
    <n v="392.53"/>
    <s v="South"/>
    <n v="510"/>
  </r>
  <r>
    <s v="PBOR00463"/>
    <s v="PIZB0003"/>
    <x v="13"/>
    <n v="369"/>
    <n v="271.33"/>
    <s v="East"/>
    <n v="370"/>
  </r>
  <r>
    <s v="PBOR00464"/>
    <s v="PIZB0004"/>
    <x v="35"/>
    <n v="612"/>
    <n v="272.76"/>
    <s v="West"/>
    <n v="610"/>
  </r>
  <r>
    <s v="PBOR00465"/>
    <s v="PIZB0001"/>
    <x v="2"/>
    <n v="473"/>
    <n v="380.73"/>
    <s v="North"/>
    <n v="470"/>
  </r>
  <r>
    <s v="PBOR00466"/>
    <s v="PIZB0002"/>
    <x v="13"/>
    <n v="581"/>
    <n v="367.5"/>
    <s v="South"/>
    <n v="580"/>
  </r>
  <r>
    <s v="PBOR00467"/>
    <s v="PIZB0003"/>
    <x v="18"/>
    <n v="886"/>
    <n v="479.96999999999997"/>
    <s v="East"/>
    <n v="890"/>
  </r>
  <r>
    <s v="PBOR00468"/>
    <s v="PIZB0004"/>
    <x v="23"/>
    <n v="735"/>
    <n v="378.15999999999997"/>
    <s v="West"/>
    <n v="740"/>
  </r>
  <r>
    <s v="PBOR00469"/>
    <s v="PIZB0001"/>
    <x v="36"/>
    <n v="521"/>
    <n v="123.76"/>
    <s v="North"/>
    <n v="520"/>
  </r>
  <r>
    <s v="PBOR00470"/>
    <s v="PIZB0002"/>
    <x v="37"/>
    <n v="555"/>
    <n v="550.12"/>
    <s v="South"/>
    <n v="560"/>
  </r>
  <r>
    <s v="PBOR00471"/>
    <s v="PIZB0003"/>
    <x v="4"/>
    <n v="553"/>
    <n v="330.18"/>
    <s v="East"/>
    <n v="550"/>
  </r>
  <r>
    <s v="PBOR00472"/>
    <s v="PIZB0004"/>
    <x v="3"/>
    <n v="240"/>
    <n v="113.14"/>
    <s v="West"/>
    <n v="240"/>
  </r>
  <r>
    <s v="PBOR00473"/>
    <s v="PIZB0005"/>
    <x v="35"/>
    <n v="879"/>
    <n v="361.99"/>
    <s v="North"/>
    <n v="880"/>
  </r>
  <r>
    <s v="PBOR00474"/>
    <s v="PIZB0001"/>
    <x v="11"/>
    <n v="784"/>
    <n v="56.46"/>
    <s v="South"/>
    <n v="780"/>
  </r>
  <r>
    <s v="PBOR00475"/>
    <s v="PIZB0002"/>
    <x v="10"/>
    <n v="865"/>
    <n v="245.88"/>
    <s v="East"/>
    <n v="870"/>
  </r>
  <r>
    <s v="PBOR00476"/>
    <s v="PIZB0003"/>
    <x v="1"/>
    <n v="247"/>
    <n v="127.14"/>
    <s v="West"/>
    <n v="250"/>
  </r>
  <r>
    <s v="PBOR00477"/>
    <s v="PIZB0004"/>
    <x v="17"/>
    <n v="435"/>
    <n v="366.96999999999997"/>
    <s v="North"/>
    <n v="440"/>
  </r>
  <r>
    <s v="PBOR00478"/>
    <s v="PIZB0001"/>
    <x v="17"/>
    <n v="868"/>
    <n v="689.29"/>
    <s v="South"/>
    <n v="870"/>
  </r>
  <r>
    <s v="PBOR00479"/>
    <s v="PIZB0002"/>
    <x v="37"/>
    <n v="552"/>
    <n v="241.47"/>
    <s v="East"/>
    <n v="550"/>
  </r>
  <r>
    <s v="PBOR00480"/>
    <s v="PIZB0003"/>
    <x v="4"/>
    <n v="441"/>
    <n v="275.25"/>
    <s v="West"/>
    <n v="440"/>
  </r>
  <r>
    <s v="PBOR00481"/>
    <s v="PIZB0004"/>
    <x v="2"/>
    <n v="392"/>
    <n v="347.57"/>
    <s v="North"/>
    <n v="390"/>
  </r>
  <r>
    <s v="PBOR00482"/>
    <s v="PIZB0005"/>
    <x v="12"/>
    <n v="432"/>
    <n v="79.320000000000007"/>
    <s v="South"/>
    <n v="430"/>
  </r>
  <r>
    <s v="PBOR00483"/>
    <s v="PIZB0006"/>
    <x v="0"/>
    <n v="346"/>
    <n v="55.04"/>
    <s v="East"/>
    <n v="350"/>
  </r>
  <r>
    <s v="PBOR00484"/>
    <s v="PIZB0001"/>
    <x v="38"/>
    <n v="409"/>
    <n v="120.52000000000001"/>
    <s v="West"/>
    <n v="410"/>
  </r>
  <r>
    <s v="PBOR00485"/>
    <s v="PIZB0002"/>
    <x v="1"/>
    <n v="312"/>
    <n v="110.5"/>
    <s v="North"/>
    <n v="310"/>
  </r>
  <r>
    <s v="PBOR00486"/>
    <s v="PIZB0003"/>
    <x v="2"/>
    <n v="283"/>
    <n v="114.52000000000001"/>
    <s v="South"/>
    <n v="280"/>
  </r>
  <r>
    <s v="PBOR00487"/>
    <s v="PIZB0004"/>
    <x v="5"/>
    <n v="669"/>
    <n v="380.19"/>
    <s v="East"/>
    <n v="670"/>
  </r>
  <r>
    <s v="PBOR00488"/>
    <s v="PIZB0001"/>
    <x v="3"/>
    <n v="322"/>
    <n v="220.29999999999998"/>
    <s v="West"/>
    <n v="320"/>
  </r>
  <r>
    <s v="PBOR00489"/>
    <s v="PIZB0002"/>
    <x v="36"/>
    <n v="717"/>
    <n v="343.45"/>
    <s v="North"/>
    <n v="720"/>
  </r>
  <r>
    <s v="PBOR00490"/>
    <s v="PIZB0003"/>
    <x v="24"/>
    <n v="239"/>
    <n v="212.82"/>
    <s v="South"/>
    <n v="240"/>
  </r>
  <r>
    <s v="PBOR00491"/>
    <s v="PIZB0004"/>
    <x v="21"/>
    <n v="508"/>
    <n v="258.83"/>
    <s v="East"/>
    <n v="510"/>
  </r>
  <r>
    <s v="PBOR00492"/>
    <s v="PIZB0005"/>
    <x v="32"/>
    <n v="806"/>
    <n v="631.6"/>
    <s v="West"/>
    <n v="810"/>
  </r>
  <r>
    <s v="PBOR00493"/>
    <s v="PIZB0001"/>
    <x v="4"/>
    <n v="216"/>
    <n v="14.25"/>
    <s v="North"/>
    <n v="220"/>
  </r>
  <r>
    <s v="PBOR00494"/>
    <s v="PIZB0002"/>
    <x v="2"/>
    <n v="728"/>
    <n v="130.01"/>
    <s v="South"/>
    <n v="730"/>
  </r>
  <r>
    <s v="PBOR00495"/>
    <s v="PIZB0003"/>
    <x v="27"/>
    <n v="278"/>
    <n v="121.18"/>
    <s v="East"/>
    <n v="280"/>
  </r>
  <r>
    <s v="PBOR00496"/>
    <s v="PIZB0004"/>
    <x v="0"/>
    <n v="666"/>
    <n v="493.11"/>
    <s v="West"/>
    <n v="670"/>
  </r>
  <r>
    <s v="PBOR00497"/>
    <s v="PIZB0001"/>
    <x v="1"/>
    <n v="880"/>
    <n v="476.17"/>
    <s v="North"/>
    <n v="880"/>
  </r>
  <r>
    <s v="PBOR00498"/>
    <s v="PIZB0002"/>
    <x v="28"/>
    <n v="441"/>
    <n v="314.31"/>
    <s v="South"/>
    <n v="440"/>
  </r>
  <r>
    <s v="PBOR00499"/>
    <s v="PIZB0003"/>
    <x v="8"/>
    <n v="798"/>
    <n v="528.66999999999996"/>
    <s v="East"/>
    <n v="800"/>
  </r>
  <r>
    <s v="PBOR00500"/>
    <s v="PIZB0004"/>
    <x v="33"/>
    <n v="391"/>
    <n v="200.59"/>
    <s v="West"/>
    <n v="390"/>
  </r>
  <r>
    <s v="PBOR00501"/>
    <s v="PIZB0005"/>
    <x v="14"/>
    <n v="242"/>
    <n v="205.59"/>
    <s v="North"/>
    <n v="240"/>
  </r>
  <r>
    <s v="PBOR00502"/>
    <s v="PIZB0006"/>
    <x v="16"/>
    <n v="783"/>
    <n v="452.46999999999997"/>
    <s v="South"/>
    <n v="780"/>
  </r>
  <r>
    <s v="PBOR00503"/>
    <s v="PIZB0001"/>
    <x v="17"/>
    <n v="893"/>
    <n v="17"/>
    <s v="East"/>
    <n v="890"/>
  </r>
  <r>
    <s v="PBOR00504"/>
    <s v="PIZB0002"/>
    <x v="39"/>
    <n v="631"/>
    <n v="597.52"/>
    <s v="West"/>
    <n v="630"/>
  </r>
  <r>
    <s v="PBOR00505"/>
    <s v="PIZB0003"/>
    <x v="40"/>
    <n v="721"/>
    <n v="452.75"/>
    <s v="North"/>
    <n v="720"/>
  </r>
  <r>
    <s v="PBOR00506"/>
    <s v="PIZB0004"/>
    <x v="41"/>
    <n v="383"/>
    <n v="352.19"/>
    <s v="South"/>
    <n v="380"/>
  </r>
  <r>
    <s v="PBOR00507"/>
    <s v="PIZB0001"/>
    <x v="42"/>
    <n v="692"/>
    <n v="244.64"/>
    <s v="East"/>
    <n v="690"/>
  </r>
  <r>
    <s v="PBOR00508"/>
    <s v="PIZB0002"/>
    <x v="43"/>
    <n v="588"/>
    <n v="295.56"/>
    <s v="West"/>
    <n v="590"/>
  </r>
  <r>
    <s v="PBOR00509"/>
    <s v="PIZB0003"/>
    <x v="44"/>
    <n v="329"/>
    <n v="289.33999999999997"/>
    <s v="North"/>
    <n v="330"/>
  </r>
  <r>
    <s v="PBOR00510"/>
    <s v="PIZB0004"/>
    <x v="45"/>
    <n v="386"/>
    <n v="139.75"/>
    <s v="South"/>
    <n v="390"/>
  </r>
  <r>
    <s v="PBOR00511"/>
    <s v="PIZB0001"/>
    <x v="46"/>
    <n v="513"/>
    <n v="101.16000000000001"/>
    <s v="East"/>
    <n v="510"/>
  </r>
  <r>
    <s v="PBOR00512"/>
    <s v="PIZB0002"/>
    <x v="47"/>
    <n v="727"/>
    <n v="321.96999999999997"/>
    <s v="West"/>
    <n v="730"/>
  </r>
  <r>
    <s v="PBOR00513"/>
    <s v="PIZB0003"/>
    <x v="48"/>
    <n v="898"/>
    <n v="694.53"/>
    <s v="North"/>
    <n v="900"/>
  </r>
  <r>
    <s v="PBOR00514"/>
    <s v="PIZB0004"/>
    <x v="32"/>
    <n v="596"/>
    <n v="286.2"/>
    <s v="South"/>
    <n v="600"/>
  </r>
  <r>
    <s v="PBOR00515"/>
    <s v="PIZB0001"/>
    <x v="49"/>
    <n v="866"/>
    <n v="504.92"/>
    <s v="East"/>
    <n v="870"/>
  </r>
  <r>
    <s v="PBOR00516"/>
    <s v="PIZB0002"/>
    <x v="19"/>
    <n v="822"/>
    <n v="114.22"/>
    <s v="West"/>
    <n v="820"/>
  </r>
  <r>
    <s v="PBOR00517"/>
    <s v="PIZB0003"/>
    <x v="50"/>
    <n v="541"/>
    <n v="278.33999999999997"/>
    <s v="North"/>
    <n v="540"/>
  </r>
  <r>
    <s v="PBOR00518"/>
    <s v="PIZB0004"/>
    <x v="51"/>
    <n v="271"/>
    <n v="148.35"/>
    <s v="South"/>
    <n v="270"/>
  </r>
  <r>
    <s v="PBOR00519"/>
    <s v="PIZB0005"/>
    <x v="29"/>
    <n v="513"/>
    <n v="497.36"/>
    <s v="East"/>
    <n v="510"/>
  </r>
  <r>
    <s v="PBOR00520"/>
    <s v="PIZB0001"/>
    <x v="52"/>
    <n v="812"/>
    <n v="89.26"/>
    <s v="West"/>
    <n v="810"/>
  </r>
  <r>
    <s v="PBOR00521"/>
    <s v="PIZB0002"/>
    <x v="26"/>
    <n v="896"/>
    <n v="562.04999999999995"/>
    <s v="North"/>
    <n v="900"/>
  </r>
  <r>
    <s v="PBOR00522"/>
    <s v="PIZB0003"/>
    <x v="47"/>
    <n v="752"/>
    <n v="252.09"/>
    <s v="South"/>
    <n v="750"/>
  </r>
  <r>
    <s v="PBOR00523"/>
    <s v="PIZB0004"/>
    <x v="46"/>
    <n v="266"/>
    <n v="194.73999999999998"/>
    <s v="East"/>
    <n v="270"/>
  </r>
  <r>
    <s v="PBOR00524"/>
    <s v="PIZB0001"/>
    <x v="41"/>
    <n v="208"/>
    <n v="123.37"/>
    <s v="West"/>
    <n v="210"/>
  </r>
  <r>
    <s v="PBOR00525"/>
    <s v="PIZB0002"/>
    <x v="53"/>
    <n v="238"/>
    <n v="0.48"/>
    <s v="North"/>
    <n v="240"/>
  </r>
  <r>
    <s v="PBOR00526"/>
    <s v="PIZB0003"/>
    <x v="54"/>
    <n v="384"/>
    <n v="211.32999999999998"/>
    <s v="South"/>
    <n v="380"/>
  </r>
  <r>
    <s v="PBOR00527"/>
    <s v="PIZB0004"/>
    <x v="32"/>
    <n v="420"/>
    <n v="406.59999999999997"/>
    <s v="East"/>
    <n v="420"/>
  </r>
  <r>
    <s v="PBOR00528"/>
    <s v="PIZB0005"/>
    <x v="30"/>
    <n v="772"/>
    <n v="620.05999999999995"/>
    <s v="West"/>
    <n v="770"/>
  </r>
  <r>
    <s v="PBOR00529"/>
    <s v="PIZB0006"/>
    <x v="55"/>
    <n v="755"/>
    <n v="262.08999999999997"/>
    <s v="North"/>
    <n v="760"/>
  </r>
  <r>
    <s v="PBOR00530"/>
    <s v="PIZB0001"/>
    <x v="19"/>
    <n v="675"/>
    <n v="86.23"/>
    <s v="South"/>
    <n v="680"/>
  </r>
  <r>
    <s v="PBOR00531"/>
    <s v="PIZB0002"/>
    <x v="39"/>
    <n v="411"/>
    <n v="382.96"/>
    <s v="East"/>
    <n v="410"/>
  </r>
  <r>
    <s v="PBOR00532"/>
    <s v="PIZB0003"/>
    <x v="33"/>
    <n v="514"/>
    <n v="165.14"/>
    <s v="West"/>
    <n v="510"/>
  </r>
  <r>
    <s v="PBOR00533"/>
    <s v="PIZB0004"/>
    <x v="40"/>
    <n v="750"/>
    <n v="143.60999999999999"/>
    <s v="North"/>
    <n v="750"/>
  </r>
  <r>
    <s v="PBOR00534"/>
    <s v="PIZB0001"/>
    <x v="56"/>
    <n v="279"/>
    <n v="238.92999999999998"/>
    <s v="South"/>
    <n v="280"/>
  </r>
  <r>
    <s v="PBOR00535"/>
    <s v="PIZB0002"/>
    <x v="57"/>
    <n v="284"/>
    <n v="202.1"/>
    <s v="East"/>
    <n v="280"/>
  </r>
  <r>
    <s v="PBOR00536"/>
    <s v="PIZB0003"/>
    <x v="58"/>
    <n v="509"/>
    <n v="370.15"/>
    <s v="West"/>
    <n v="510"/>
  </r>
  <r>
    <s v="PBOR00537"/>
    <s v="PIZB0004"/>
    <x v="59"/>
    <n v="207"/>
    <n v="38.89"/>
    <s v="North"/>
    <n v="210"/>
  </r>
  <r>
    <s v="PBOR00538"/>
    <s v="PIZB0005"/>
    <x v="58"/>
    <n v="509"/>
    <n v="404.28999999999996"/>
    <s v="South"/>
    <n v="510"/>
  </r>
  <r>
    <s v="PBOR00539"/>
    <s v="PIZB0001"/>
    <x v="30"/>
    <n v="371"/>
    <n v="18.060000000000002"/>
    <s v="East"/>
    <n v="370"/>
  </r>
  <r>
    <s v="PBOR00540"/>
    <s v="PIZB0002"/>
    <x v="40"/>
    <n v="699"/>
    <n v="414.27"/>
    <s v="West"/>
    <n v="700"/>
  </r>
  <r>
    <s v="PBOR00541"/>
    <s v="PIZB0003"/>
    <x v="57"/>
    <n v="306"/>
    <n v="104.25"/>
    <s v="North"/>
    <n v="310"/>
  </r>
  <r>
    <s v="PBOR00542"/>
    <s v="PIZB0004"/>
    <x v="58"/>
    <n v="432"/>
    <n v="70.290000000000006"/>
    <s v="South"/>
    <n v="430"/>
  </r>
  <r>
    <s v="PBOR00543"/>
    <s v="PIZB0001"/>
    <x v="60"/>
    <n v="339"/>
    <n v="328.15999999999997"/>
    <s v="East"/>
    <n v="340"/>
  </r>
  <r>
    <s v="PBOR00544"/>
    <s v="PIZB0002"/>
    <x v="61"/>
    <n v="802"/>
    <n v="84"/>
    <s v="West"/>
    <n v="800"/>
  </r>
  <r>
    <s v="PBOR00545"/>
    <s v="PIZB0003"/>
    <x v="56"/>
    <n v="674"/>
    <n v="219.84"/>
    <s v="North"/>
    <n v="670"/>
  </r>
  <r>
    <s v="PBOR00546"/>
    <s v="PIZB0004"/>
    <x v="30"/>
    <n v="399"/>
    <n v="183.85999999999999"/>
    <s v="South"/>
    <n v="400"/>
  </r>
  <r>
    <s v="PBOR00547"/>
    <s v="PIZB0005"/>
    <x v="43"/>
    <n v="691"/>
    <n v="608.65"/>
    <s v="East"/>
    <n v="690"/>
  </r>
  <r>
    <s v="PBOR00548"/>
    <s v="PIZB0006"/>
    <x v="62"/>
    <n v="229"/>
    <n v="224.23"/>
    <s v="West"/>
    <n v="230"/>
  </r>
  <r>
    <s v="PBOR00549"/>
    <s v="PIZB0001"/>
    <x v="51"/>
    <n v="350"/>
    <n v="280.12"/>
    <s v="North"/>
    <n v="350"/>
  </r>
  <r>
    <s v="PBOR00550"/>
    <s v="PIZB0002"/>
    <x v="63"/>
    <n v="713"/>
    <n v="266.67"/>
    <s v="South"/>
    <n v="710"/>
  </r>
  <r>
    <s v="PBOR00551"/>
    <s v="PIZB0003"/>
    <x v="64"/>
    <n v="384"/>
    <n v="17.100000000000001"/>
    <s v="East"/>
    <n v="380"/>
  </r>
  <r>
    <s v="PBOR00552"/>
    <s v="PIZB0004"/>
    <x v="63"/>
    <n v="446"/>
    <n v="407.13"/>
    <s v="West"/>
    <n v="450"/>
  </r>
  <r>
    <s v="PBOR00553"/>
    <s v="PIZB0001"/>
    <x v="61"/>
    <n v="585"/>
    <n v="478.23"/>
    <s v="North"/>
    <n v="590"/>
  </r>
  <r>
    <s v="PBOR00554"/>
    <s v="PIZB0002"/>
    <x v="62"/>
    <n v="623"/>
    <n v="244.23"/>
    <s v="South"/>
    <n v="620"/>
  </r>
  <r>
    <s v="PBOR00555"/>
    <s v="PIZB0003"/>
    <x v="19"/>
    <n v="351"/>
    <n v="306.33"/>
    <s v="East"/>
    <n v="350"/>
  </r>
  <r>
    <s v="PBOR00556"/>
    <s v="PIZB0004"/>
    <x v="62"/>
    <n v="224"/>
    <n v="145.07"/>
    <s v="West"/>
    <n v="220"/>
  </r>
  <r>
    <s v="PBOR00557"/>
    <s v="PIZB0001"/>
    <x v="43"/>
    <n v="445"/>
    <n v="18.84"/>
    <s v="North"/>
    <n v="450"/>
  </r>
  <r>
    <s v="PBOR00558"/>
    <s v="PIZB0002"/>
    <x v="65"/>
    <n v="410"/>
    <n v="29.810000000000002"/>
    <s v="South"/>
    <n v="410"/>
  </r>
  <r>
    <s v="PBOR00559"/>
    <s v="PIZB0003"/>
    <x v="57"/>
    <n v="842"/>
    <n v="373.82"/>
    <s v="East"/>
    <n v="840"/>
  </r>
  <r>
    <s v="PBOR00560"/>
    <s v="PIZB0004"/>
    <x v="56"/>
    <n v="772"/>
    <n v="92.83"/>
    <s v="West"/>
    <n v="770"/>
  </r>
  <r>
    <s v="PBOR00561"/>
    <s v="PIZB0001"/>
    <x v="66"/>
    <n v="711"/>
    <n v="643.05999999999995"/>
    <s v="North"/>
    <n v="710"/>
  </r>
  <r>
    <s v="PBOR00562"/>
    <s v="PIZB0002"/>
    <x v="37"/>
    <n v="683"/>
    <n v="676.11"/>
    <s v="South"/>
    <n v="680"/>
  </r>
  <r>
    <s v="PBOR00563"/>
    <s v="PIZB0003"/>
    <x v="45"/>
    <n v="261"/>
    <n v="102.09"/>
    <s v="East"/>
    <n v="260"/>
  </r>
  <r>
    <s v="PBOR00564"/>
    <s v="PIZB0004"/>
    <x v="67"/>
    <n v="616"/>
    <n v="615.79"/>
    <s v="West"/>
    <n v="620"/>
  </r>
  <r>
    <s v="PBOR00565"/>
    <s v="PIZB0005"/>
    <x v="43"/>
    <n v="775"/>
    <n v="164.29"/>
    <s v="North"/>
    <n v="780"/>
  </r>
  <r>
    <s v="PBOR00566"/>
    <s v="PIZB0001"/>
    <x v="68"/>
    <n v="616"/>
    <n v="361.74"/>
    <s v="South"/>
    <n v="620"/>
  </r>
  <r>
    <s v="PBOR00567"/>
    <s v="PIZB0002"/>
    <x v="69"/>
    <n v="252"/>
    <n v="6.24"/>
    <s v="East"/>
    <n v="250"/>
  </r>
  <r>
    <s v="PBOR00568"/>
    <s v="PIZB0003"/>
    <x v="52"/>
    <n v="754"/>
    <n v="499.92"/>
    <s v="West"/>
    <n v="750"/>
  </r>
  <r>
    <s v="PBOR00569"/>
    <s v="PIZB0004"/>
    <x v="19"/>
    <n v="614"/>
    <n v="95.28"/>
    <s v="North"/>
    <n v="610"/>
  </r>
  <r>
    <s v="PBOR00570"/>
    <s v="PIZB0001"/>
    <x v="47"/>
    <n v="413"/>
    <n v="360.83"/>
    <s v="South"/>
    <n v="410"/>
  </r>
  <r>
    <s v="PBOR00571"/>
    <s v="PIZB0002"/>
    <x v="70"/>
    <n v="895"/>
    <n v="681.21"/>
    <s v="East"/>
    <n v="900"/>
  </r>
  <r>
    <s v="PBOR00572"/>
    <s v="PIZB0003"/>
    <x v="71"/>
    <n v="460"/>
    <n v="195.5"/>
    <s v="West"/>
    <n v="460"/>
  </r>
  <r>
    <s v="PBOR00573"/>
    <s v="PIZB0004"/>
    <x v="58"/>
    <n v="681"/>
    <n v="236.85"/>
    <s v="North"/>
    <n v="680"/>
  </r>
  <r>
    <s v="PBOR00574"/>
    <s v="PIZB0005"/>
    <x v="19"/>
    <n v="548"/>
    <n v="33.019999999999996"/>
    <s v="South"/>
    <n v="550"/>
  </r>
  <r>
    <s v="PBOR00575"/>
    <s v="PIZB0006"/>
    <x v="32"/>
    <n v="264"/>
    <n v="210.42"/>
    <s v="East"/>
    <n v="260"/>
  </r>
  <r>
    <s v="PBOR00576"/>
    <s v="PIZB0001"/>
    <x v="60"/>
    <n v="431"/>
    <n v="4.3499999999999996"/>
    <s v="West"/>
    <n v="430"/>
  </r>
  <r>
    <s v="PBOR00577"/>
    <s v="PIZB0002"/>
    <x v="21"/>
    <n v="772"/>
    <n v="314.52999999999997"/>
    <s v="North"/>
    <n v="770"/>
  </r>
  <r>
    <s v="PBOR00578"/>
    <s v="PIZB0003"/>
    <x v="53"/>
    <n v="253"/>
    <n v="143.16"/>
    <s v="South"/>
    <n v="250"/>
  </r>
  <r>
    <s v="PBOR00579"/>
    <s v="PIZB0004"/>
    <x v="72"/>
    <n v="792"/>
    <n v="153.47"/>
    <s v="East"/>
    <n v="790"/>
  </r>
  <r>
    <s v="PBOR00580"/>
    <s v="PIZB0001"/>
    <x v="32"/>
    <n v="628"/>
    <n v="388.51"/>
    <s v="West"/>
    <n v="630"/>
  </r>
  <r>
    <s v="PBOR00581"/>
    <s v="PIZB0002"/>
    <x v="73"/>
    <n v="809"/>
    <n v="535.29"/>
    <s v="North"/>
    <n v="810"/>
  </r>
  <r>
    <s v="PBOR00582"/>
    <s v="PIZB0003"/>
    <x v="74"/>
    <n v="347"/>
    <n v="9.86"/>
    <s v="South"/>
    <n v="350"/>
  </r>
  <r>
    <s v="PBOR00583"/>
    <s v="PIZB0004"/>
    <x v="75"/>
    <n v="695"/>
    <n v="227.10999999999999"/>
    <s v="East"/>
    <n v="700"/>
  </r>
  <r>
    <s v="PBOR00584"/>
    <s v="PIZB0005"/>
    <x v="76"/>
    <n v="551"/>
    <n v="62.199999999999996"/>
    <s v="West"/>
    <n v="550"/>
  </r>
  <r>
    <s v="PBOR00585"/>
    <s v="PIZB0001"/>
    <x v="61"/>
    <n v="274"/>
    <n v="17.510000000000002"/>
    <s v="North"/>
    <n v="270"/>
  </r>
  <r>
    <s v="PBOR00586"/>
    <s v="PIZB0002"/>
    <x v="71"/>
    <n v="623"/>
    <n v="372.84999999999997"/>
    <s v="South"/>
    <n v="620"/>
  </r>
  <r>
    <s v="PBOR00587"/>
    <s v="PIZB0003"/>
    <x v="59"/>
    <n v="577"/>
    <n v="200.48999999999998"/>
    <s v="East"/>
    <n v="580"/>
  </r>
  <r>
    <s v="PBOR00588"/>
    <s v="PIZB0004"/>
    <x v="77"/>
    <n v="479"/>
    <n v="148.01999999999998"/>
    <s v="West"/>
    <n v="480"/>
  </r>
  <r>
    <s v="PBOR00589"/>
    <s v="PIZB0001"/>
    <x v="19"/>
    <n v="541"/>
    <n v="1.17"/>
    <s v="North"/>
    <n v="540"/>
  </r>
  <r>
    <s v="PBOR00590"/>
    <s v="PIZB0002"/>
    <x v="70"/>
    <n v="878"/>
    <n v="218.26999999999998"/>
    <s v="South"/>
    <n v="880"/>
  </r>
  <r>
    <s v="PBOR00591"/>
    <s v="PIZB0003"/>
    <x v="46"/>
    <n v="822"/>
    <n v="103.81"/>
    <s v="East"/>
    <n v="820"/>
  </r>
  <r>
    <s v="PBOR00592"/>
    <s v="PIZB0004"/>
    <x v="39"/>
    <n v="319"/>
    <n v="220.10999999999999"/>
    <s v="West"/>
    <n v="320"/>
  </r>
  <r>
    <s v="PBOR00593"/>
    <s v="PIZB0005"/>
    <x v="39"/>
    <n v="583"/>
    <n v="70.34"/>
    <s v="North"/>
    <n v="580"/>
  </r>
  <r>
    <s v="PBOR00594"/>
    <s v="PIZB0006"/>
    <x v="19"/>
    <n v="326"/>
    <n v="244.47"/>
    <s v="South"/>
    <n v="330"/>
  </r>
  <r>
    <s v="PBOR00595"/>
    <s v="PIZB0001"/>
    <x v="26"/>
    <n v="345"/>
    <n v="40.659999999999997"/>
    <s v="East"/>
    <n v="350"/>
  </r>
  <r>
    <s v="PBOR00596"/>
    <s v="PIZB0002"/>
    <x v="51"/>
    <n v="425"/>
    <n v="201.06"/>
    <s v="West"/>
    <n v="430"/>
  </r>
  <r>
    <s v="PBOR00597"/>
    <s v="PIZB0003"/>
    <x v="51"/>
    <n v="854"/>
    <n v="150.10999999999999"/>
    <s v="North"/>
    <n v="850"/>
  </r>
  <r>
    <s v="PBOR00598"/>
    <s v="PIZB0004"/>
    <x v="62"/>
    <n v="310"/>
    <n v="152.57999999999998"/>
    <s v="South"/>
    <n v="310"/>
  </r>
  <r>
    <s v="PBOR00599"/>
    <s v="PIZB0001"/>
    <x v="54"/>
    <n v="387"/>
    <n v="379.69"/>
    <s v="East"/>
    <n v="390"/>
  </r>
  <r>
    <s v="PBOR00600"/>
    <s v="PIZB0002"/>
    <x v="53"/>
    <n v="402"/>
    <n v="176.37"/>
    <s v="West"/>
    <n v="400"/>
  </r>
  <r>
    <s v="PBOR00601"/>
    <s v="PIZB0003"/>
    <x v="53"/>
    <n v="808"/>
    <n v="190.39"/>
    <s v="North"/>
    <n v="810"/>
  </r>
  <r>
    <s v="PBOR00602"/>
    <s v="PIZB0004"/>
    <x v="67"/>
    <n v="668"/>
    <n v="521.72"/>
    <s v="South"/>
    <n v="670"/>
  </r>
  <r>
    <s v="PBOR00603"/>
    <s v="PIZB0001"/>
    <x v="30"/>
    <n v="534"/>
    <n v="66.81"/>
    <s v="East"/>
    <n v="530"/>
  </r>
  <r>
    <s v="PBOR00604"/>
    <s v="PIZB0002"/>
    <x v="52"/>
    <n v="689"/>
    <n v="55.879999999999995"/>
    <s v="West"/>
    <n v="690"/>
  </r>
  <r>
    <s v="PBOR00605"/>
    <s v="PIZB0003"/>
    <x v="66"/>
    <n v="237"/>
    <n v="57.86"/>
    <s v="North"/>
    <n v="240"/>
  </r>
  <r>
    <s v="PBOR00606"/>
    <s v="PIZB0004"/>
    <x v="56"/>
    <n v="525"/>
    <n v="78.86"/>
    <s v="South"/>
    <n v="530"/>
  </r>
  <r>
    <s v="PBOR00607"/>
    <s v="PIZB0001"/>
    <x v="53"/>
    <n v="643"/>
    <n v="104.95"/>
    <s v="East"/>
    <n v="640"/>
  </r>
  <r>
    <s v="PBOR00608"/>
    <s v="PIZB0002"/>
    <x v="61"/>
    <n v="308"/>
    <n v="187.28"/>
    <s v="West"/>
    <n v="310"/>
  </r>
  <r>
    <s v="PBOR00609"/>
    <s v="PIZB0003"/>
    <x v="66"/>
    <n v="834"/>
    <n v="349.9"/>
    <s v="North"/>
    <n v="830"/>
  </r>
  <r>
    <s v="PBOR00610"/>
    <s v="PIZB0004"/>
    <x v="53"/>
    <n v="851"/>
    <n v="31.700000000000003"/>
    <s v="South"/>
    <n v="850"/>
  </r>
  <r>
    <s v="PBOR00611"/>
    <s v="PIZB0005"/>
    <x v="44"/>
    <n v="567"/>
    <n v="222.2"/>
    <s v="East"/>
    <n v="570"/>
  </r>
  <r>
    <s v="PBOR00612"/>
    <s v="PIZB0001"/>
    <x v="78"/>
    <n v="565"/>
    <n v="133.51"/>
    <s v="West"/>
    <n v="570"/>
  </r>
  <r>
    <s v="PBOR00613"/>
    <s v="PIZB0002"/>
    <x v="41"/>
    <n v="245"/>
    <n v="243.38"/>
    <s v="North"/>
    <n v="250"/>
  </r>
  <r>
    <s v="PBOR00614"/>
    <s v="PIZB0003"/>
    <x v="62"/>
    <n v="765"/>
    <n v="628.01"/>
    <s v="South"/>
    <n v="770"/>
  </r>
  <r>
    <s v="PBOR00615"/>
    <s v="PIZB0004"/>
    <x v="72"/>
    <n v="746"/>
    <n v="598.1"/>
    <s v="East"/>
    <n v="750"/>
  </r>
  <r>
    <s v="PBOR00616"/>
    <s v="PIZB0001"/>
    <x v="30"/>
    <n v="470"/>
    <n v="109.26"/>
    <s v="West"/>
    <n v="470"/>
  </r>
  <r>
    <s v="PBOR00617"/>
    <s v="PIZB0002"/>
    <x v="69"/>
    <n v="694"/>
    <n v="528.72"/>
    <s v="North"/>
    <n v="690"/>
  </r>
  <r>
    <s v="PBOR00618"/>
    <s v="PIZB0003"/>
    <x v="71"/>
    <n v="839"/>
    <n v="694.64"/>
    <s v="South"/>
    <n v="840"/>
  </r>
  <r>
    <s v="PBOR00619"/>
    <s v="PIZB0004"/>
    <x v="67"/>
    <n v="476"/>
    <n v="141.51"/>
    <s v="East"/>
    <n v="480"/>
  </r>
  <r>
    <s v="PBOR00620"/>
    <s v="PIZB0005"/>
    <x v="68"/>
    <n v="201"/>
    <n v="162.29"/>
    <s v="West"/>
    <n v="200"/>
  </r>
  <r>
    <s v="PBOR00621"/>
    <s v="PIZB0006"/>
    <x v="48"/>
    <n v="217"/>
    <n v="15.74"/>
    <s v="North"/>
    <n v="220"/>
  </r>
  <r>
    <s v="PBOR00622"/>
    <s v="PIZB0001"/>
    <x v="26"/>
    <n v="709"/>
    <n v="92.77000000000001"/>
    <s v="South"/>
    <n v="710"/>
  </r>
  <r>
    <s v="PBOR00623"/>
    <s v="PIZB0002"/>
    <x v="76"/>
    <n v="405"/>
    <n v="344.51"/>
    <s v="East"/>
    <n v="410"/>
  </r>
  <r>
    <s v="PBOR00624"/>
    <s v="PIZB0003"/>
    <x v="45"/>
    <n v="490"/>
    <n v="17.720000000000002"/>
    <s v="West"/>
    <n v="490"/>
  </r>
  <r>
    <s v="PBOR00625"/>
    <s v="PIZB0004"/>
    <x v="63"/>
    <n v="718"/>
    <n v="652.41999999999996"/>
    <s v="North"/>
    <n v="720"/>
  </r>
  <r>
    <s v="PBOR00626"/>
    <s v="PIZB0001"/>
    <x v="58"/>
    <n v="298"/>
    <n v="24.42"/>
    <s v="South"/>
    <n v="300"/>
  </r>
  <r>
    <s v="PBOR00627"/>
    <s v="PIZB0002"/>
    <x v="62"/>
    <n v="612"/>
    <n v="432.81"/>
    <s v="East"/>
    <n v="610"/>
  </r>
  <r>
    <s v="PBOR00628"/>
    <s v="PIZB0003"/>
    <x v="79"/>
    <n v="797"/>
    <n v="599.6"/>
    <s v="West"/>
    <n v="800"/>
  </r>
  <r>
    <s v="PBOR00629"/>
    <s v="PIZB0004"/>
    <x v="70"/>
    <n v="448"/>
    <n v="353.75"/>
    <s v="North"/>
    <n v="450"/>
  </r>
  <r>
    <s v="PBOR00630"/>
    <s v="PIZB0005"/>
    <x v="64"/>
    <n v="512"/>
    <n v="350.17"/>
    <s v="South"/>
    <n v="510"/>
  </r>
  <r>
    <s v="PBOR00631"/>
    <s v="PIZB0001"/>
    <x v="37"/>
    <n v="427"/>
    <n v="334.95"/>
    <s v="East"/>
    <n v="430"/>
  </r>
  <r>
    <s v="PBOR00632"/>
    <s v="PIZB0002"/>
    <x v="54"/>
    <n v="256"/>
    <n v="56.6"/>
    <s v="West"/>
    <n v="260"/>
  </r>
  <r>
    <s v="PBOR00633"/>
    <s v="PIZB0003"/>
    <x v="40"/>
    <n v="413"/>
    <n v="72.070000000000007"/>
    <s v="North"/>
    <n v="410"/>
  </r>
  <r>
    <s v="PBOR00634"/>
    <s v="PIZB0004"/>
    <x v="43"/>
    <n v="565"/>
    <n v="160.51999999999998"/>
    <s v="South"/>
    <n v="570"/>
  </r>
  <r>
    <s v="PBOR00635"/>
    <s v="PIZB0001"/>
    <x v="50"/>
    <n v="797"/>
    <n v="225.42999999999998"/>
    <s v="East"/>
    <n v="800"/>
  </r>
  <r>
    <s v="PBOR00636"/>
    <s v="PIZB0002"/>
    <x v="21"/>
    <n v="828"/>
    <n v="209.64999999999998"/>
    <s v="West"/>
    <n v="830"/>
  </r>
  <r>
    <s v="PBOR00637"/>
    <s v="PIZB0003"/>
    <x v="80"/>
    <n v="217"/>
    <n v="95.77000000000001"/>
    <s v="North"/>
    <n v="220"/>
  </r>
  <r>
    <s v="PBOR00638"/>
    <s v="PIZB0004"/>
    <x v="17"/>
    <n v="701"/>
    <n v="308.40999999999997"/>
    <s v="South"/>
    <n v="700"/>
  </r>
  <r>
    <s v="PBOR00639"/>
    <s v="PIZB0005"/>
    <x v="48"/>
    <n v="613"/>
    <n v="270.06"/>
    <s v="East"/>
    <n v="610"/>
  </r>
  <r>
    <s v="PBOR00640"/>
    <s v="PIZB0006"/>
    <x v="77"/>
    <n v="513"/>
    <n v="416.59999999999997"/>
    <s v="West"/>
    <n v="510"/>
  </r>
  <r>
    <s v="PBOR00641"/>
    <s v="PIZB0001"/>
    <x v="40"/>
    <n v="447"/>
    <n v="309.19"/>
    <s v="North"/>
    <n v="450"/>
  </r>
  <r>
    <s v="PBOR00642"/>
    <s v="PIZB0002"/>
    <x v="46"/>
    <n v="672"/>
    <n v="658.53"/>
    <s v="South"/>
    <n v="670"/>
  </r>
  <r>
    <s v="PBOR00643"/>
    <s v="PIZB0003"/>
    <x v="26"/>
    <n v="376"/>
    <n v="10.56"/>
    <s v="East"/>
    <n v="380"/>
  </r>
  <r>
    <s v="PBOR00644"/>
    <s v="PIZB0004"/>
    <x v="67"/>
    <n v="647"/>
    <n v="57.97"/>
    <s v="West"/>
    <n v="650"/>
  </r>
  <r>
    <s v="PBOR00645"/>
    <s v="PIZB0001"/>
    <x v="29"/>
    <n v="391"/>
    <n v="322.61"/>
    <s v="North"/>
    <n v="390"/>
  </r>
  <r>
    <s v="PBOR00646"/>
    <s v="PIZB0002"/>
    <x v="58"/>
    <n v="800"/>
    <n v="513.64"/>
    <s v="South"/>
    <n v="800"/>
  </r>
  <r>
    <s v="PBOR00647"/>
    <s v="PIZB0003"/>
    <x v="48"/>
    <n v="871"/>
    <n v="608.68999999999994"/>
    <s v="East"/>
    <n v="870"/>
  </r>
  <r>
    <s v="PBOR00648"/>
    <s v="PIZB0004"/>
    <x v="44"/>
    <n v="758"/>
    <n v="371.40999999999997"/>
    <s v="West"/>
    <n v="760"/>
  </r>
  <r>
    <s v="PBOR00649"/>
    <s v="PIZB0001"/>
    <x v="81"/>
    <n v="433"/>
    <n v="299.90999999999997"/>
    <s v="North"/>
    <n v="430"/>
  </r>
  <r>
    <s v="PBOR00650"/>
    <s v="PIZB0002"/>
    <x v="71"/>
    <n v="363"/>
    <n v="73.150000000000006"/>
    <s v="South"/>
    <n v="360"/>
  </r>
  <r>
    <s v="PBOR00651"/>
    <s v="PIZB0003"/>
    <x v="70"/>
    <n v="453"/>
    <n v="144.97"/>
    <s v="East"/>
    <n v="450"/>
  </r>
  <r>
    <s v="PBOR00652"/>
    <s v="PIZB0004"/>
    <x v="70"/>
    <n v="306"/>
    <n v="150.1"/>
    <s v="West"/>
    <n v="310"/>
  </r>
  <r>
    <s v="PBOR00653"/>
    <s v="PIZB0001"/>
    <x v="73"/>
    <n v="697"/>
    <n v="640.86"/>
    <s v="North"/>
    <n v="700"/>
  </r>
  <r>
    <s v="PBOR00654"/>
    <s v="PIZB0002"/>
    <x v="81"/>
    <n v="794"/>
    <n v="392.90999999999997"/>
    <s v="South"/>
    <n v="790"/>
  </r>
  <r>
    <s v="PBOR00655"/>
    <s v="PIZB0003"/>
    <x v="29"/>
    <n v="335"/>
    <n v="124.44000000000001"/>
    <s v="East"/>
    <n v="340"/>
  </r>
  <r>
    <s v="PBOR00656"/>
    <s v="PIZB0004"/>
    <x v="43"/>
    <n v="669"/>
    <n v="145.26"/>
    <s v="West"/>
    <n v="670"/>
  </r>
  <r>
    <s v="PBOR00657"/>
    <s v="PIZB0005"/>
    <x v="40"/>
    <n v="519"/>
    <n v="476.52"/>
    <s v="North"/>
    <n v="520"/>
  </r>
  <r>
    <s v="PBOR00658"/>
    <s v="PIZB0001"/>
    <x v="78"/>
    <n v="304"/>
    <n v="272.07"/>
    <s v="South"/>
    <n v="300"/>
  </r>
  <r>
    <s v="PBOR00659"/>
    <s v="PIZB0002"/>
    <x v="43"/>
    <n v="594"/>
    <n v="23.700000000000003"/>
    <s v="East"/>
    <n v="590"/>
  </r>
  <r>
    <s v="PBOR00660"/>
    <s v="PIZB0003"/>
    <x v="48"/>
    <n v="300"/>
    <n v="57.379999999999995"/>
    <s v="West"/>
    <n v="300"/>
  </r>
  <r>
    <s v="PBOR00661"/>
    <s v="PIZB0004"/>
    <x v="42"/>
    <n v="400"/>
    <n v="331"/>
    <s v="North"/>
    <n v="400"/>
  </r>
  <r>
    <s v="PBOR00662"/>
    <s v="PIZB0001"/>
    <x v="59"/>
    <n v="495"/>
    <n v="225.19"/>
    <s v="South"/>
    <n v="500"/>
  </r>
  <r>
    <s v="PBOR00663"/>
    <s v="PIZB0002"/>
    <x v="61"/>
    <n v="526"/>
    <n v="435.08"/>
    <s v="East"/>
    <n v="530"/>
  </r>
  <r>
    <s v="PBOR00664"/>
    <s v="PIZB0003"/>
    <x v="77"/>
    <n v="243"/>
    <n v="116.46000000000001"/>
    <s v="West"/>
    <n v="240"/>
  </r>
  <r>
    <s v="PBOR00665"/>
    <s v="PIZB0004"/>
    <x v="69"/>
    <n v="637"/>
    <n v="31.810000000000002"/>
    <s v="North"/>
    <n v="640"/>
  </r>
  <r>
    <s v="PBOR00666"/>
    <s v="PIZB0005"/>
    <x v="19"/>
    <n v="270"/>
    <n v="98.36"/>
    <s v="South"/>
    <n v="270"/>
  </r>
  <r>
    <s v="PBOR00667"/>
    <s v="PIZB0006"/>
    <x v="46"/>
    <n v="364"/>
    <n v="22.970000000000002"/>
    <s v="East"/>
    <n v="360"/>
  </r>
  <r>
    <s v="PBOR00668"/>
    <s v="PIZB0001"/>
    <x v="69"/>
    <n v="645"/>
    <n v="38.199999999999996"/>
    <s v="West"/>
    <n v="650"/>
  </r>
  <r>
    <s v="PBOR00669"/>
    <s v="PIZB0002"/>
    <x v="54"/>
    <n v="746"/>
    <n v="242.97"/>
    <s v="North"/>
    <n v="750"/>
  </r>
  <r>
    <s v="PBOR00670"/>
    <s v="PIZB0003"/>
    <x v="71"/>
    <n v="450"/>
    <n v="164.06"/>
    <s v="South"/>
    <n v="450"/>
  </r>
  <r>
    <s v="PBOR00671"/>
    <s v="PIZB0004"/>
    <x v="48"/>
    <n v="413"/>
    <n v="200.25"/>
    <s v="East"/>
    <n v="410"/>
  </r>
  <r>
    <s v="PBOR00672"/>
    <s v="PIZB0001"/>
    <x v="37"/>
    <n v="471"/>
    <n v="313.19"/>
    <s v="West"/>
    <n v="470"/>
  </r>
  <r>
    <s v="PBOR00673"/>
    <s v="PIZB0002"/>
    <x v="49"/>
    <n v="550"/>
    <n v="124.68"/>
    <s v="North"/>
    <n v="550"/>
  </r>
  <r>
    <s v="PBOR00674"/>
    <s v="PIZB0003"/>
    <x v="50"/>
    <n v="747"/>
    <n v="288.3"/>
    <s v="South"/>
    <n v="750"/>
  </r>
  <r>
    <s v="PBOR00675"/>
    <s v="PIZB0004"/>
    <x v="67"/>
    <n v="552"/>
    <n v="12.77"/>
    <s v="East"/>
    <n v="550"/>
  </r>
  <r>
    <s v="PBOR00676"/>
    <s v="PIZB0005"/>
    <x v="68"/>
    <n v="441"/>
    <n v="181.06"/>
    <s v="West"/>
    <n v="440"/>
  </r>
  <r>
    <s v="PBOR00677"/>
    <s v="PIZB0001"/>
    <x v="68"/>
    <n v="311"/>
    <n v="89.160000000000011"/>
    <s v="North"/>
    <n v="310"/>
  </r>
  <r>
    <s v="PBOR00678"/>
    <s v="PIZB0002"/>
    <x v="47"/>
    <n v="830"/>
    <n v="633.31999999999994"/>
    <s v="South"/>
    <n v="830"/>
  </r>
  <r>
    <s v="PBOR00679"/>
    <s v="PIZB0003"/>
    <x v="69"/>
    <n v="258"/>
    <n v="176.7"/>
    <s v="East"/>
    <n v="260"/>
  </r>
  <r>
    <s v="PBOR00680"/>
    <s v="PIZB0004"/>
    <x v="77"/>
    <n v="430"/>
    <n v="371.15999999999997"/>
    <s v="West"/>
    <n v="430"/>
  </r>
  <r>
    <s v="PBOR00681"/>
    <s v="PIZB0001"/>
    <x v="41"/>
    <n v="788"/>
    <n v="35.58"/>
    <s v="North"/>
    <n v="790"/>
  </r>
  <r>
    <s v="PBOR00682"/>
    <s v="PIZB0002"/>
    <x v="69"/>
    <n v="605"/>
    <n v="14.12"/>
    <s v="South"/>
    <n v="610"/>
  </r>
  <r>
    <s v="PBOR00683"/>
    <s v="PIZB0003"/>
    <x v="63"/>
    <n v="321"/>
    <n v="51.3"/>
    <s v="East"/>
    <n v="320"/>
  </r>
  <r>
    <s v="PBOR00684"/>
    <s v="PIZB0004"/>
    <x v="41"/>
    <n v="579"/>
    <n v="260.45999999999998"/>
    <s v="West"/>
    <n v="580"/>
  </r>
  <r>
    <s v="PBOR00685"/>
    <s v="PIZB0005"/>
    <x v="45"/>
    <n v="677"/>
    <n v="411.40999999999997"/>
    <s v="North"/>
    <n v="680"/>
  </r>
  <r>
    <s v="PBOR00686"/>
    <s v="PIZB0006"/>
    <x v="57"/>
    <n v="686"/>
    <n v="98.77000000000001"/>
    <s v="South"/>
    <n v="690"/>
  </r>
  <r>
    <s v="PBOR00687"/>
    <s v="PIZB0001"/>
    <x v="64"/>
    <n v="875"/>
    <n v="116.58"/>
    <s v="East"/>
    <n v="880"/>
  </r>
  <r>
    <s v="PBOR00688"/>
    <s v="PIZB0002"/>
    <x v="33"/>
    <n v="693"/>
    <n v="328.81"/>
    <s v="West"/>
    <n v="690"/>
  </r>
  <r>
    <s v="PBOR00689"/>
    <s v="PIZB0003"/>
    <x v="40"/>
    <n v="820"/>
    <n v="208.35999999999999"/>
    <s v="North"/>
    <n v="820"/>
  </r>
  <r>
    <s v="PBOR00690"/>
    <s v="PIZB0004"/>
    <x v="70"/>
    <n v="314"/>
    <n v="200.92999999999998"/>
    <s v="South"/>
    <n v="310"/>
  </r>
  <r>
    <s v="PBOR00691"/>
    <s v="PIZB0001"/>
    <x v="55"/>
    <n v="275"/>
    <n v="126.82000000000001"/>
    <s v="East"/>
    <n v="280"/>
  </r>
  <r>
    <s v="PBOR00692"/>
    <s v="PIZB0002"/>
    <x v="48"/>
    <n v="686"/>
    <n v="249.29999999999998"/>
    <s v="West"/>
    <n v="690"/>
  </r>
  <r>
    <s v="PBOR00693"/>
    <s v="PIZB0003"/>
    <x v="78"/>
    <n v="267"/>
    <n v="3.36"/>
    <s v="North"/>
    <n v="270"/>
  </r>
  <r>
    <s v="PBOR00694"/>
    <s v="PIZB0004"/>
    <x v="65"/>
    <n v="642"/>
    <n v="315.8"/>
    <s v="South"/>
    <n v="640"/>
  </r>
  <r>
    <s v="PBOR00695"/>
    <s v="PIZB0001"/>
    <x v="80"/>
    <n v="464"/>
    <n v="157.23999999999998"/>
    <s v="East"/>
    <n v="460"/>
  </r>
  <r>
    <s v="PBOR00696"/>
    <s v="PIZB0002"/>
    <x v="42"/>
    <n v="751"/>
    <n v="740.55"/>
    <s v="West"/>
    <n v="750"/>
  </r>
  <r>
    <s v="PBOR00697"/>
    <s v="PIZB0003"/>
    <x v="21"/>
    <n v="215"/>
    <n v="184.82999999999998"/>
    <s v="North"/>
    <n v="220"/>
  </r>
  <r>
    <s v="PBOR00698"/>
    <s v="PIZB0004"/>
    <x v="30"/>
    <n v="577"/>
    <n v="493.09"/>
    <s v="South"/>
    <n v="580"/>
  </r>
  <r>
    <s v="PBOR00699"/>
    <s v="PIZB0001"/>
    <x v="17"/>
    <n v="643"/>
    <n v="176.76999999999998"/>
    <s v="East"/>
    <n v="640"/>
  </r>
  <r>
    <s v="PBOR00700"/>
    <s v="PIZB0002"/>
    <x v="48"/>
    <n v="627"/>
    <n v="468.83"/>
    <s v="West"/>
    <n v="630"/>
  </r>
  <r>
    <s v="PBOR00701"/>
    <s v="PIZB0003"/>
    <x v="17"/>
    <n v="677"/>
    <n v="251.57"/>
    <s v="North"/>
    <n v="680"/>
  </r>
  <r>
    <s v="PBOR00702"/>
    <s v="PIZB0004"/>
    <x v="75"/>
    <n v="461"/>
    <n v="310.89999999999998"/>
    <s v="South"/>
    <n v="460"/>
  </r>
  <r>
    <s v="PBOR00703"/>
    <s v="PIZB0005"/>
    <x v="44"/>
    <n v="524"/>
    <n v="88.9"/>
    <s v="East"/>
    <n v="520"/>
  </r>
  <r>
    <s v="PBOR00704"/>
    <s v="PIZB0001"/>
    <x v="41"/>
    <n v="862"/>
    <n v="761.42"/>
    <s v="West"/>
    <n v="860"/>
  </r>
  <r>
    <s v="PBOR00705"/>
    <s v="PIZB0002"/>
    <x v="37"/>
    <n v="508"/>
    <n v="141.57999999999998"/>
    <s v="North"/>
    <n v="510"/>
  </r>
  <r>
    <s v="PBOR00706"/>
    <s v="PIZB0003"/>
    <x v="65"/>
    <n v="208"/>
    <n v="89.100000000000009"/>
    <s v="South"/>
    <n v="210"/>
  </r>
  <r>
    <s v="PBOR00707"/>
    <s v="PIZB0004"/>
    <x v="40"/>
    <n v="356"/>
    <n v="199.64"/>
    <s v="East"/>
    <n v="360"/>
  </r>
  <r>
    <s v="PBOR00708"/>
    <s v="PIZB0001"/>
    <x v="26"/>
    <n v="853"/>
    <n v="335.96"/>
    <s v="West"/>
    <n v="850"/>
  </r>
  <r>
    <s v="PBOR00709"/>
    <s v="PIZB0002"/>
    <x v="46"/>
    <n v="871"/>
    <n v="127.28"/>
    <s v="North"/>
    <n v="870"/>
  </r>
  <r>
    <s v="PBOR00710"/>
    <s v="PIZB0003"/>
    <x v="82"/>
    <n v="320"/>
    <n v="192.14"/>
    <s v="South"/>
    <n v="320"/>
  </r>
  <r>
    <s v="PBOR00711"/>
    <s v="PIZB0004"/>
    <x v="56"/>
    <n v="345"/>
    <n v="326.02999999999997"/>
    <s v="East"/>
    <n v="350"/>
  </r>
  <r>
    <s v="PBOR00712"/>
    <s v="PIZB0005"/>
    <x v="62"/>
    <n v="372"/>
    <n v="275.33999999999997"/>
    <s v="West"/>
    <n v="370"/>
  </r>
  <r>
    <s v="PBOR00713"/>
    <s v="PIZB0006"/>
    <x v="74"/>
    <n v="330"/>
    <n v="289.02"/>
    <s v="North"/>
    <n v="330"/>
  </r>
  <r>
    <s v="PBOR00714"/>
    <s v="PIZB0001"/>
    <x v="26"/>
    <n v="555"/>
    <n v="40.93"/>
    <s v="South"/>
    <n v="560"/>
  </r>
  <r>
    <s v="PBOR00715"/>
    <s v="PIZB0002"/>
    <x v="43"/>
    <n v="397"/>
    <n v="273.77"/>
    <s v="East"/>
    <n v="400"/>
  </r>
  <r>
    <s v="PBOR00716"/>
    <s v="PIZB0003"/>
    <x v="57"/>
    <n v="405"/>
    <n v="131.34"/>
    <s v="West"/>
    <n v="410"/>
  </r>
  <r>
    <s v="PBOR00717"/>
    <s v="PIZB0004"/>
    <x v="40"/>
    <n v="724"/>
    <n v="230.53"/>
    <s v="North"/>
    <n v="720"/>
  </r>
  <r>
    <s v="PBOR00718"/>
    <s v="PIZB0001"/>
    <x v="32"/>
    <n v="285"/>
    <n v="265.02"/>
    <s v="South"/>
    <n v="290"/>
  </r>
  <r>
    <s v="PBOR00719"/>
    <s v="PIZB0002"/>
    <x v="33"/>
    <n v="275"/>
    <n v="210.06"/>
    <s v="East"/>
    <n v="280"/>
  </r>
  <r>
    <s v="PBOR00720"/>
    <s v="PIZB0003"/>
    <x v="49"/>
    <n v="870"/>
    <n v="571.76"/>
    <s v="West"/>
    <n v="870"/>
  </r>
  <r>
    <s v="PBOR00721"/>
    <s v="PIZB0004"/>
    <x v="33"/>
    <n v="603"/>
    <n v="21.82"/>
    <s v="North"/>
    <n v="600"/>
  </r>
  <r>
    <s v="PBOR00722"/>
    <s v="PIZB0005"/>
    <x v="79"/>
    <n v="431"/>
    <n v="303.84999999999997"/>
    <s v="South"/>
    <n v="430"/>
  </r>
  <r>
    <s v="PBOR00723"/>
    <s v="PIZB0001"/>
    <x v="82"/>
    <n v="311"/>
    <n v="147.38999999999999"/>
    <s v="East"/>
    <n v="310"/>
  </r>
  <r>
    <s v="PBOR00724"/>
    <s v="PIZB0002"/>
    <x v="42"/>
    <n v="743"/>
    <n v="260.75"/>
    <s v="West"/>
    <n v="740"/>
  </r>
  <r>
    <s v="PBOR00725"/>
    <s v="PIZB0003"/>
    <x v="58"/>
    <n v="507"/>
    <n v="164.7"/>
    <s v="North"/>
    <n v="510"/>
  </r>
  <r>
    <s v="PBOR00726"/>
    <s v="PIZB0004"/>
    <x v="63"/>
    <n v="592"/>
    <n v="44.879999999999995"/>
    <s v="South"/>
    <n v="590"/>
  </r>
  <r>
    <s v="PBOR00727"/>
    <s v="PIZB0001"/>
    <x v="72"/>
    <n v="288"/>
    <n v="201.94"/>
    <s v="East"/>
    <n v="290"/>
  </r>
  <r>
    <s v="PBOR00728"/>
    <s v="PIZB0002"/>
    <x v="79"/>
    <n v="434"/>
    <n v="122.89"/>
    <s v="West"/>
    <n v="430"/>
  </r>
  <r>
    <s v="PBOR00729"/>
    <s v="PIZB0003"/>
    <x v="17"/>
    <n v="538"/>
    <n v="164.45999999999998"/>
    <s v="North"/>
    <n v="540"/>
  </r>
  <r>
    <s v="PBOR00730"/>
    <s v="PIZB0004"/>
    <x v="52"/>
    <n v="356"/>
    <n v="72.45"/>
    <s v="South"/>
    <n v="360"/>
  </r>
  <r>
    <s v="PBOR00731"/>
    <s v="PIZB0005"/>
    <x v="74"/>
    <n v="666"/>
    <n v="616.83000000000004"/>
    <s v="East"/>
    <n v="670"/>
  </r>
  <r>
    <s v="PBOR00732"/>
    <s v="PIZB0006"/>
    <x v="75"/>
    <n v="409"/>
    <n v="399.59"/>
    <s v="West"/>
    <n v="410"/>
  </r>
  <r>
    <s v="PBOR00733"/>
    <s v="PIZB0001"/>
    <x v="57"/>
    <n v="328"/>
    <n v="46.41"/>
    <s v="North"/>
    <n v="330"/>
  </r>
  <r>
    <s v="PBOR00734"/>
    <s v="PIZB0002"/>
    <x v="38"/>
    <n v="666"/>
    <n v="408.55"/>
    <s v="South"/>
    <n v="670"/>
  </r>
  <r>
    <s v="PBOR00735"/>
    <s v="PIZB0003"/>
    <x v="53"/>
    <n v="713"/>
    <n v="15.42"/>
    <s v="East"/>
    <n v="710"/>
  </r>
  <r>
    <s v="PBOR00736"/>
    <s v="PIZB0004"/>
    <x v="78"/>
    <n v="236"/>
    <n v="185.34"/>
    <s v="West"/>
    <n v="240"/>
  </r>
  <r>
    <s v="PBOR00737"/>
    <s v="PIZB0001"/>
    <x v="82"/>
    <n v="601"/>
    <n v="67.28"/>
    <s v="North"/>
    <n v="600"/>
  </r>
  <r>
    <s v="PBOR00738"/>
    <s v="PIZB0002"/>
    <x v="61"/>
    <n v="791"/>
    <n v="652.06999999999994"/>
    <s v="South"/>
    <n v="790"/>
  </r>
  <r>
    <s v="PBOR00739"/>
    <s v="PIZB0003"/>
    <x v="21"/>
    <n v="657"/>
    <n v="53.94"/>
    <s v="East"/>
    <n v="660"/>
  </r>
  <r>
    <s v="PBOR00740"/>
    <s v="PIZB0004"/>
    <x v="32"/>
    <n v="383"/>
    <n v="70.490000000000009"/>
    <s v="West"/>
    <n v="380"/>
  </r>
  <r>
    <s v="PBOR00741"/>
    <s v="PIZB0001"/>
    <x v="54"/>
    <n v="458"/>
    <n v="194.14999999999998"/>
    <s v="North"/>
    <n v="460"/>
  </r>
  <r>
    <s v="PBOR00742"/>
    <s v="PIZB0002"/>
    <x v="70"/>
    <n v="212"/>
    <n v="9.18"/>
    <s v="South"/>
    <n v="210"/>
  </r>
  <r>
    <s v="PBOR00743"/>
    <s v="PIZB0003"/>
    <x v="30"/>
    <n v="897"/>
    <n v="643.14"/>
    <s v="East"/>
    <n v="900"/>
  </r>
  <r>
    <s v="PBOR00744"/>
    <s v="PIZB0004"/>
    <x v="71"/>
    <n v="341"/>
    <n v="101.25"/>
    <s v="West"/>
    <n v="340"/>
  </r>
  <r>
    <s v="PBOR00745"/>
    <s v="PIZB0001"/>
    <x v="82"/>
    <n v="789"/>
    <n v="217.32999999999998"/>
    <s v="North"/>
    <n v="790"/>
  </r>
  <r>
    <s v="PBOR00746"/>
    <s v="PIZB0002"/>
    <x v="67"/>
    <n v="250"/>
    <n v="158.38999999999999"/>
    <s v="South"/>
    <n v="250"/>
  </r>
  <r>
    <s v="PBOR00747"/>
    <s v="PIZB0003"/>
    <x v="43"/>
    <n v="470"/>
    <n v="335.3"/>
    <s v="East"/>
    <n v="470"/>
  </r>
  <r>
    <s v="PBOR00748"/>
    <s v="PIZB0004"/>
    <x v="52"/>
    <n v="775"/>
    <n v="516.29"/>
    <s v="West"/>
    <n v="780"/>
  </r>
  <r>
    <s v="PBOR00749"/>
    <s v="PIZB0005"/>
    <x v="41"/>
    <n v="741"/>
    <n v="464.24"/>
    <s v="North"/>
    <n v="740"/>
  </r>
  <r>
    <s v="PBOR00750"/>
    <s v="PIZB0001"/>
    <x v="63"/>
    <n v="479"/>
    <n v="326.75"/>
    <s v="South"/>
    <n v="480"/>
  </r>
  <r>
    <s v="PBOR00751"/>
    <s v="PIZB0002"/>
    <x v="63"/>
    <n v="459"/>
    <n v="17.66"/>
    <s v="East"/>
    <n v="460"/>
  </r>
  <r>
    <s v="PBOR00752"/>
    <s v="PIZB0003"/>
    <x v="74"/>
    <n v="303"/>
    <n v="125.46000000000001"/>
    <s v="West"/>
    <n v="300"/>
  </r>
  <r>
    <s v="PBOR00753"/>
    <s v="PIZB0004"/>
    <x v="80"/>
    <n v="586"/>
    <n v="171.23"/>
    <s v="North"/>
    <n v="590"/>
  </r>
  <r>
    <s v="PBOR00754"/>
    <s v="PIZB0001"/>
    <x v="37"/>
    <n v="771"/>
    <n v="307.45"/>
    <s v="South"/>
    <n v="770"/>
  </r>
  <r>
    <s v="PBOR00755"/>
    <s v="PIZB0002"/>
    <x v="58"/>
    <n v="711"/>
    <n v="535.02"/>
    <s v="East"/>
    <n v="710"/>
  </r>
  <r>
    <s v="PBOR00756"/>
    <s v="PIZB0003"/>
    <x v="67"/>
    <n v="557"/>
    <n v="0.4"/>
    <s v="West"/>
    <n v="560"/>
  </r>
  <r>
    <s v="PBOR00757"/>
    <s v="PIZB0004"/>
    <x v="45"/>
    <n v="823"/>
    <n v="817.01"/>
    <s v="North"/>
    <n v="820"/>
  </r>
  <r>
    <s v="PBOR00758"/>
    <s v="PIZB0005"/>
    <x v="77"/>
    <n v="553"/>
    <n v="119.82000000000001"/>
    <s v="South"/>
    <n v="550"/>
  </r>
  <r>
    <s v="PBOR00759"/>
    <s v="PIZB0006"/>
    <x v="39"/>
    <n v="756"/>
    <n v="754.06"/>
    <s v="East"/>
    <n v="760"/>
  </r>
  <r>
    <s v="PBOR00760"/>
    <s v="PIZB0001"/>
    <x v="17"/>
    <n v="325"/>
    <n v="167.51"/>
    <s v="West"/>
    <n v="330"/>
  </r>
  <r>
    <s v="PBOR00761"/>
    <s v="PIZB0002"/>
    <x v="74"/>
    <n v="769"/>
    <n v="477.88"/>
    <s v="North"/>
    <n v="770"/>
  </r>
  <r>
    <s v="PBOR00762"/>
    <s v="PIZB0003"/>
    <x v="26"/>
    <n v="873"/>
    <n v="635.64"/>
    <s v="South"/>
    <n v="870"/>
  </r>
  <r>
    <s v="PBOR00763"/>
    <s v="PIZB0004"/>
    <x v="48"/>
    <n v="350"/>
    <n v="270.82"/>
    <s v="East"/>
    <n v="350"/>
  </r>
  <r>
    <s v="PBOR00764"/>
    <s v="PIZB0001"/>
    <x v="58"/>
    <n v="738"/>
    <n v="238.98"/>
    <s v="West"/>
    <n v="740"/>
  </r>
  <r>
    <s v="PBOR00765"/>
    <s v="PIZB0002"/>
    <x v="74"/>
    <n v="712"/>
    <n v="83.940000000000012"/>
    <s v="North"/>
    <n v="710"/>
  </r>
  <r>
    <s v="PBOR00766"/>
    <s v="PIZB0003"/>
    <x v="50"/>
    <n v="577"/>
    <n v="19.400000000000002"/>
    <s v="South"/>
    <n v="580"/>
  </r>
  <r>
    <s v="PBOR00767"/>
    <s v="PIZB0004"/>
    <x v="49"/>
    <n v="233"/>
    <n v="193.35999999999999"/>
    <s v="East"/>
    <n v="230"/>
  </r>
  <r>
    <s v="PBOR00768"/>
    <s v="PIZB0005"/>
    <x v="46"/>
    <n v="863"/>
    <n v="531.63"/>
    <s v="West"/>
    <n v="860"/>
  </r>
  <r>
    <s v="PBOR00769"/>
    <s v="PIZB0001"/>
    <x v="38"/>
    <n v="854"/>
    <n v="251.81"/>
    <s v="North"/>
    <n v="850"/>
  </r>
  <r>
    <s v="PBOR00770"/>
    <s v="PIZB0002"/>
    <x v="80"/>
    <n v="434"/>
    <n v="17.200000000000003"/>
    <s v="South"/>
    <n v="430"/>
  </r>
  <r>
    <s v="PBOR00771"/>
    <s v="PIZB0003"/>
    <x v="42"/>
    <n v="708"/>
    <n v="402.25"/>
    <s v="East"/>
    <n v="710"/>
  </r>
  <r>
    <s v="PBOR00772"/>
    <s v="PIZB0004"/>
    <x v="79"/>
    <n v="339"/>
    <n v="262.68"/>
    <s v="West"/>
    <n v="340"/>
  </r>
  <r>
    <s v="PBOR00773"/>
    <s v="PIZB0001"/>
    <x v="46"/>
    <n v="414"/>
    <n v="105.7"/>
    <s v="North"/>
    <n v="410"/>
  </r>
  <r>
    <s v="PBOR00774"/>
    <s v="PIZB0002"/>
    <x v="42"/>
    <n v="573"/>
    <n v="500.94"/>
    <s v="South"/>
    <n v="570"/>
  </r>
  <r>
    <s v="PBOR00775"/>
    <s v="PIZB0003"/>
    <x v="47"/>
    <n v="318"/>
    <n v="96.27000000000001"/>
    <s v="East"/>
    <n v="320"/>
  </r>
  <r>
    <s v="PBOR00776"/>
    <s v="PIZB0004"/>
    <x v="47"/>
    <n v="265"/>
    <n v="236.20999999999998"/>
    <s v="West"/>
    <n v="270"/>
  </r>
  <r>
    <s v="PBOR00777"/>
    <s v="PIZB0005"/>
    <x v="19"/>
    <n v="626"/>
    <n v="433.83"/>
    <s v="North"/>
    <n v="630"/>
  </r>
  <r>
    <s v="PBOR00778"/>
    <s v="PIZB0006"/>
    <x v="80"/>
    <n v="332"/>
    <n v="174.76"/>
    <s v="South"/>
    <n v="330"/>
  </r>
  <r>
    <s v="PBOR00779"/>
    <s v="PIZB0001"/>
    <x v="54"/>
    <n v="881"/>
    <n v="111.65"/>
    <s v="East"/>
    <n v="880"/>
  </r>
  <r>
    <s v="PBOR00780"/>
    <s v="PIZB0002"/>
    <x v="43"/>
    <n v="699"/>
    <n v="542.18999999999994"/>
    <s v="West"/>
    <n v="700"/>
  </r>
  <r>
    <s v="PBOR00781"/>
    <s v="PIZB0003"/>
    <x v="81"/>
    <n v="579"/>
    <n v="383.37"/>
    <s v="North"/>
    <n v="580"/>
  </r>
  <r>
    <s v="PBOR00782"/>
    <s v="PIZB0004"/>
    <x v="48"/>
    <n v="858"/>
    <n v="849.24"/>
    <s v="South"/>
    <n v="860"/>
  </r>
  <r>
    <s v="PBOR00783"/>
    <s v="PIZB0001"/>
    <x v="37"/>
    <n v="435"/>
    <n v="136.07999999999998"/>
    <s v="East"/>
    <n v="440"/>
  </r>
  <r>
    <s v="PBOR00784"/>
    <s v="PIZB0002"/>
    <x v="66"/>
    <n v="275"/>
    <n v="177.67"/>
    <s v="West"/>
    <n v="280"/>
  </r>
  <r>
    <s v="PBOR00785"/>
    <s v="PIZB0003"/>
    <x v="63"/>
    <n v="599"/>
    <n v="27.23"/>
    <s v="North"/>
    <n v="600"/>
  </r>
  <r>
    <s v="PBOR00786"/>
    <s v="PIZB0004"/>
    <x v="39"/>
    <n v="503"/>
    <n v="439.4"/>
    <s v="South"/>
    <n v="500"/>
  </r>
  <r>
    <s v="PBOR00787"/>
    <s v="PIZB0001"/>
    <x v="42"/>
    <n v="501"/>
    <n v="270.42"/>
    <s v="East"/>
    <n v="500"/>
  </r>
  <r>
    <s v="PBOR00788"/>
    <s v="PIZB0002"/>
    <x v="30"/>
    <n v="257"/>
    <n v="83.37"/>
    <s v="West"/>
    <n v="260"/>
  </r>
  <r>
    <s v="PBOR00789"/>
    <s v="PIZB0003"/>
    <x v="66"/>
    <n v="350"/>
    <n v="192.26999999999998"/>
    <s v="North"/>
    <n v="350"/>
  </r>
  <r>
    <s v="PBOR00790"/>
    <s v="PIZB0004"/>
    <x v="42"/>
    <n v="725"/>
    <n v="20.680000000000003"/>
    <s v="South"/>
    <n v="730"/>
  </r>
  <r>
    <s v="PBOR00791"/>
    <s v="PIZB0001"/>
    <x v="83"/>
    <n v="514"/>
    <n v="491.09999999999997"/>
    <s v="East"/>
    <n v="510"/>
  </r>
  <r>
    <s v="PBOR00792"/>
    <s v="PIZB0002"/>
    <x v="79"/>
    <n v="359"/>
    <n v="190.45"/>
    <s v="West"/>
    <n v="360"/>
  </r>
  <r>
    <s v="PBOR00793"/>
    <s v="PIZB0003"/>
    <x v="70"/>
    <n v="479"/>
    <n v="213.29999999999998"/>
    <s v="North"/>
    <n v="480"/>
  </r>
  <r>
    <s v="PBOR00794"/>
    <s v="PIZB0004"/>
    <x v="55"/>
    <n v="328"/>
    <n v="121.88000000000001"/>
    <s v="South"/>
    <n v="330"/>
  </r>
  <r>
    <s v="PBOR00795"/>
    <s v="PIZB0005"/>
    <x v="51"/>
    <n v="751"/>
    <n v="397.84"/>
    <s v="East"/>
    <n v="750"/>
  </r>
  <r>
    <s v="PBOR00796"/>
    <s v="PIZB0001"/>
    <x v="77"/>
    <n v="777"/>
    <n v="234.03"/>
    <s v="West"/>
    <n v="780"/>
  </r>
  <r>
    <s v="PBOR00797"/>
    <s v="PIZB0002"/>
    <x v="30"/>
    <n v="602"/>
    <n v="192.73999999999998"/>
    <s v="North"/>
    <n v="600"/>
  </r>
  <r>
    <s v="PBOR00798"/>
    <s v="PIZB0003"/>
    <x v="70"/>
    <n v="880"/>
    <n v="753.21"/>
    <s v="South"/>
    <n v="88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n v="7.9031815102862897"/>
    <x v="0"/>
  </r>
  <r>
    <s v="PBOR00002"/>
    <s v="PIZB0002"/>
    <x v="1"/>
    <x v="1"/>
    <x v="1"/>
    <n v="65"/>
    <s v="Adrien Martin"/>
    <n v="7"/>
    <n v="2.2083854314921911E-2"/>
    <n v="455"/>
    <n v="10.048153713289469"/>
    <x v="1"/>
  </r>
  <r>
    <s v="PBOR00003"/>
    <s v="PIZB0003"/>
    <x v="2"/>
    <x v="2"/>
    <x v="0"/>
    <n v="250"/>
    <s v="Albain Forestier"/>
    <n v="3"/>
    <n v="0.92842323956324613"/>
    <n v="750"/>
    <n v="696.31742967243463"/>
    <x v="2"/>
  </r>
  <r>
    <s v="PBOR00004"/>
    <s v="PIZB0004"/>
    <x v="3"/>
    <x v="3"/>
    <x v="1"/>
    <n v="130"/>
    <s v="Roch Cousineau"/>
    <n v="5"/>
    <n v="0.20990358910221096"/>
    <n v="650"/>
    <n v="136.43733291643713"/>
    <x v="3"/>
  </r>
  <r>
    <s v="PBOR00005"/>
    <s v="PIZB0001"/>
    <x v="4"/>
    <x v="0"/>
    <x v="0"/>
    <n v="72"/>
    <s v="Adrien Martin"/>
    <n v="4"/>
    <n v="0.184343159134289"/>
    <n v="288"/>
    <n v="53.090829830675233"/>
    <x v="4"/>
  </r>
  <r>
    <s v="PBOR00006"/>
    <s v="PIZB0002"/>
    <x v="5"/>
    <x v="1"/>
    <x v="1"/>
    <n v="65"/>
    <s v="Albain Forestier"/>
    <n v="8"/>
    <n v="0.11144429073382323"/>
    <n v="520"/>
    <n v="57.951031181588078"/>
    <x v="5"/>
  </r>
  <r>
    <s v="PBOR00007"/>
    <s v="PIZB0003"/>
    <x v="1"/>
    <x v="2"/>
    <x v="0"/>
    <n v="250"/>
    <s v="Roch Cousineau"/>
    <n v="3"/>
    <n v="0.56286929186816415"/>
    <n v="750"/>
    <n v="422.1519689011231"/>
    <x v="6"/>
  </r>
  <r>
    <s v="PBOR00009"/>
    <s v="PIZB0004"/>
    <x v="6"/>
    <x v="3"/>
    <x v="1"/>
    <n v="130"/>
    <s v="Adrien Martin"/>
    <n v="6"/>
    <n v="3.138956050307417E-2"/>
    <n v="780"/>
    <n v="24.483857192397853"/>
    <x v="7"/>
  </r>
  <r>
    <s v="PBOR00010"/>
    <s v="PIZB0005"/>
    <x v="7"/>
    <x v="4"/>
    <x v="0"/>
    <n v="60"/>
    <s v="Albain Forestier"/>
    <n v="7"/>
    <n v="0.23798278495106248"/>
    <n v="420"/>
    <n v="99.952769679446249"/>
    <x v="8"/>
  </r>
  <r>
    <s v="PBOR00011"/>
    <s v="PIZB0001"/>
    <x v="6"/>
    <x v="0"/>
    <x v="1"/>
    <n v="72"/>
    <s v="Roch Cousineau"/>
    <n v="9"/>
    <n v="0.19712344024473996"/>
    <n v="648"/>
    <n v="127.73598927859149"/>
    <x v="9"/>
  </r>
  <r>
    <s v="PBOR00012"/>
    <s v="PIZB0002"/>
    <x v="2"/>
    <x v="1"/>
    <x v="0"/>
    <n v="65"/>
    <s v="Adrien Martin"/>
    <n v="4"/>
    <n v="6.8295799738434873E-2"/>
    <n v="260"/>
    <n v="17.756907931993066"/>
    <x v="10"/>
  </r>
  <r>
    <s v="PBOR00013"/>
    <s v="PIZB0003"/>
    <x v="8"/>
    <x v="2"/>
    <x v="1"/>
    <n v="250"/>
    <s v="Albain Forestier"/>
    <n v="3"/>
    <n v="1.6828522965904168E-2"/>
    <n v="750"/>
    <n v="12.621392224428126"/>
    <x v="11"/>
  </r>
  <r>
    <s v="PBOR00014"/>
    <s v="PIZB0004"/>
    <x v="9"/>
    <x v="3"/>
    <x v="0"/>
    <n v="130"/>
    <s v="Roch Cousineau"/>
    <n v="5"/>
    <n v="0.26661284065553453"/>
    <n v="650"/>
    <n v="173.29834642609745"/>
    <x v="12"/>
  </r>
  <r>
    <s v="PBOR00015"/>
    <s v="PIZB0001"/>
    <x v="4"/>
    <x v="0"/>
    <x v="1"/>
    <n v="72"/>
    <s v="Adrien Martin"/>
    <n v="12"/>
    <n v="0.21251347110701568"/>
    <n v="864"/>
    <n v="183.61163903646155"/>
    <x v="13"/>
  </r>
  <r>
    <s v="PBOR00016"/>
    <s v="PIZB0002"/>
    <x v="10"/>
    <x v="1"/>
    <x v="0"/>
    <n v="65"/>
    <s v="Albain Forestier"/>
    <n v="4"/>
    <n v="0.10994257661413849"/>
    <n v="260"/>
    <n v="28.585069919676009"/>
    <x v="14"/>
  </r>
  <r>
    <s v="PBOR00017"/>
    <s v="PIZB0003"/>
    <x v="10"/>
    <x v="2"/>
    <x v="1"/>
    <n v="250"/>
    <s v="Roch Cousineau"/>
    <n v="3"/>
    <n v="0.53607498908607099"/>
    <n v="750"/>
    <n v="402.05624181455323"/>
    <x v="15"/>
  </r>
  <r>
    <s v="PBOR00018"/>
    <s v="PIZB0004"/>
    <x v="6"/>
    <x v="3"/>
    <x v="0"/>
    <n v="130"/>
    <s v="Adrien Martin"/>
    <n v="5"/>
    <n v="3.7515550327758003E-2"/>
    <n v="650"/>
    <n v="24.385107713042704"/>
    <x v="16"/>
  </r>
  <r>
    <s v="PBOR00019"/>
    <s v="PIZB0005"/>
    <x v="9"/>
    <x v="4"/>
    <x v="0"/>
    <n v="60"/>
    <s v="Albain Forestier"/>
    <n v="13"/>
    <n v="2.4938289886663061E-2"/>
    <n v="780"/>
    <n v="19.451866111597187"/>
    <x v="17"/>
  </r>
  <r>
    <s v="PBOR00020"/>
    <s v="PIZB0006"/>
    <x v="10"/>
    <x v="5"/>
    <x v="1"/>
    <n v="95"/>
    <s v="Roch Cousineau"/>
    <n v="5"/>
    <n v="1.0123391970414241E-2"/>
    <n v="475"/>
    <n v="4.8086111859467646"/>
    <x v="18"/>
  </r>
  <r>
    <s v="PBOR00021"/>
    <s v="PIZB0001"/>
    <x v="9"/>
    <x v="0"/>
    <x v="1"/>
    <n v="72"/>
    <s v="Adrien Martin"/>
    <n v="5"/>
    <n v="0.1308869366379137"/>
    <n v="360"/>
    <n v="47.119297189648933"/>
    <x v="19"/>
  </r>
  <r>
    <s v="PBOR00022"/>
    <s v="PIZB0002"/>
    <x v="10"/>
    <x v="1"/>
    <x v="1"/>
    <n v="65"/>
    <s v="Albain Forestier"/>
    <n v="4"/>
    <n v="6.6961969492996459E-2"/>
    <n v="260"/>
    <n v="17.410112068179078"/>
    <x v="20"/>
  </r>
  <r>
    <s v="PBOR00023"/>
    <s v="PIZB0003"/>
    <x v="2"/>
    <x v="2"/>
    <x v="0"/>
    <n v="250"/>
    <s v="Roch Cousineau"/>
    <n v="3"/>
    <n v="0.36350761794645753"/>
    <n v="750"/>
    <n v="272.63071345984315"/>
    <x v="21"/>
  </r>
  <r>
    <s v="PBOR00024"/>
    <s v="PIZB0004"/>
    <x v="11"/>
    <x v="3"/>
    <x v="0"/>
    <n v="130"/>
    <s v="Adrien Martin"/>
    <n v="6"/>
    <n v="0.30841415491993102"/>
    <n v="780"/>
    <n v="240.5630408375462"/>
    <x v="22"/>
  </r>
  <r>
    <s v="PBOR00025"/>
    <s v="PIZB0001"/>
    <x v="9"/>
    <x v="0"/>
    <x v="0"/>
    <n v="72"/>
    <s v="Albain Forestier"/>
    <n v="8"/>
    <n v="0.21287301321989574"/>
    <n v="576"/>
    <n v="122.61485561465994"/>
    <x v="23"/>
  </r>
  <r>
    <s v="PBOR00026"/>
    <s v="PIZB0002"/>
    <x v="12"/>
    <x v="1"/>
    <x v="0"/>
    <n v="65"/>
    <s v="Roch Cousineau"/>
    <n v="5"/>
    <n v="0.11047742601795077"/>
    <n v="325"/>
    <n v="35.905163455834"/>
    <x v="24"/>
  </r>
  <r>
    <s v="PBOR00027"/>
    <s v="PIZB0003"/>
    <x v="4"/>
    <x v="2"/>
    <x v="0"/>
    <n v="250"/>
    <s v="Adrien Martin"/>
    <n v="2"/>
    <n v="4.8799156151631218E-2"/>
    <n v="500"/>
    <n v="24.399578075815608"/>
    <x v="25"/>
  </r>
  <r>
    <s v="PBOR00035"/>
    <s v="PIZB0004"/>
    <x v="10"/>
    <x v="3"/>
    <x v="0"/>
    <n v="130"/>
    <s v="Albain Forestier"/>
    <n v="3"/>
    <n v="0.27879506176921365"/>
    <n v="390"/>
    <n v="108.73007408999332"/>
    <x v="26"/>
  </r>
  <r>
    <s v="PBOR00029"/>
    <s v="PIZB0005"/>
    <x v="10"/>
    <x v="4"/>
    <x v="0"/>
    <n v="60"/>
    <s v="Roch Cousineau"/>
    <n v="14"/>
    <n v="7.6045534046593019E-2"/>
    <n v="840"/>
    <n v="63.878248599138139"/>
    <x v="27"/>
  </r>
  <r>
    <s v="PBOR00030"/>
    <s v="PIZB0001"/>
    <x v="2"/>
    <x v="0"/>
    <x v="0"/>
    <n v="72"/>
    <s v="Adrien Martin"/>
    <n v="12"/>
    <n v="0.12055762754740325"/>
    <n v="864"/>
    <n v="104.1617902009564"/>
    <x v="28"/>
  </r>
  <r>
    <s v="PBOR00031"/>
    <s v="PIZB0002"/>
    <x v="5"/>
    <x v="1"/>
    <x v="0"/>
    <n v="65"/>
    <s v="Albain Forestier"/>
    <n v="5"/>
    <n v="0.30283946337780637"/>
    <n v="325"/>
    <n v="98.422825597787067"/>
    <x v="29"/>
  </r>
  <r>
    <s v="PBOR00032"/>
    <s v="PIZB0003"/>
    <x v="11"/>
    <x v="2"/>
    <x v="1"/>
    <n v="250"/>
    <s v="Roch Cousineau"/>
    <n v="1"/>
    <n v="0.41401829873258272"/>
    <n v="250"/>
    <n v="103.50457468314568"/>
    <x v="30"/>
  </r>
  <r>
    <s v="PBOR00033"/>
    <s v="PIZB0004"/>
    <x v="13"/>
    <x v="3"/>
    <x v="0"/>
    <n v="130"/>
    <s v="Adrien Martin"/>
    <n v="4"/>
    <n v="6.1603660271292333E-3"/>
    <n v="520"/>
    <n v="3.2033903341072012"/>
    <x v="31"/>
  </r>
  <r>
    <s v="PBOR00036"/>
    <s v="PIZB0001"/>
    <x v="14"/>
    <x v="0"/>
    <x v="0"/>
    <n v="72"/>
    <s v="Albain Forestier"/>
    <n v="8"/>
    <n v="0.10495963672233184"/>
    <n v="576"/>
    <n v="60.456750752063144"/>
    <x v="32"/>
  </r>
  <r>
    <s v="PBOR00037"/>
    <s v="PIZB0002"/>
    <x v="9"/>
    <x v="1"/>
    <x v="0"/>
    <n v="65"/>
    <s v="Roch Cousineau"/>
    <n v="12"/>
    <n v="0.29377273906475571"/>
    <n v="780"/>
    <n v="229.14273647050945"/>
    <x v="33"/>
  </r>
  <r>
    <s v="PBOR00038"/>
    <s v="PIZB0003"/>
    <x v="7"/>
    <x v="2"/>
    <x v="0"/>
    <n v="250"/>
    <s v="Adrien Martin"/>
    <n v="3"/>
    <n v="0.56559810101924179"/>
    <n v="750"/>
    <n v="424.19857576443133"/>
    <x v="34"/>
  </r>
  <r>
    <s v="PBOR00040"/>
    <s v="PIZB0004"/>
    <x v="15"/>
    <x v="3"/>
    <x v="0"/>
    <n v="130"/>
    <s v="Albain Forestier"/>
    <n v="3"/>
    <n v="0.14180367825735268"/>
    <n v="390"/>
    <n v="55.303434520367546"/>
    <x v="35"/>
  </r>
  <r>
    <s v="PBOR00041"/>
    <s v="PIZB0005"/>
    <x v="15"/>
    <x v="4"/>
    <x v="1"/>
    <n v="60"/>
    <s v="Roch Cousineau"/>
    <n v="11"/>
    <n v="0.19727585407121537"/>
    <n v="660"/>
    <n v="130.20206368700215"/>
    <x v="36"/>
  </r>
  <r>
    <s v="PBOR00042"/>
    <s v="PIZB0006"/>
    <x v="8"/>
    <x v="5"/>
    <x v="0"/>
    <n v="95"/>
    <s v="Adrien Martin"/>
    <n v="8"/>
    <n v="0.16026707373910823"/>
    <n v="760"/>
    <n v="121.80297604172226"/>
    <x v="37"/>
  </r>
  <r>
    <s v="PBOR00043"/>
    <s v="PIZB0001"/>
    <x v="4"/>
    <x v="0"/>
    <x v="0"/>
    <n v="72"/>
    <s v="Albain Forestier"/>
    <n v="5"/>
    <n v="3.6754234817017679E-2"/>
    <n v="360"/>
    <n v="13.231524534126365"/>
    <x v="38"/>
  </r>
  <r>
    <s v="PBOR00044"/>
    <s v="PIZB0002"/>
    <x v="12"/>
    <x v="1"/>
    <x v="0"/>
    <n v="65"/>
    <s v="Roch Cousineau"/>
    <n v="6"/>
    <n v="0.12047427034169578"/>
    <n v="390"/>
    <n v="46.984965433261351"/>
    <x v="39"/>
  </r>
  <r>
    <s v="PBOR00045"/>
    <s v="PIZB0003"/>
    <x v="5"/>
    <x v="2"/>
    <x v="1"/>
    <n v="250"/>
    <s v="Adrien Martin"/>
    <n v="1"/>
    <n v="0.38636401364592987"/>
    <n v="250"/>
    <n v="96.591003411482461"/>
    <x v="40"/>
  </r>
  <r>
    <s v="PBOR00046"/>
    <s v="PIZB0004"/>
    <x v="8"/>
    <x v="3"/>
    <x v="1"/>
    <n v="130"/>
    <s v="Albain Forestier"/>
    <n v="7"/>
    <n v="0.25111930985495906"/>
    <n v="910"/>
    <n v="228.51857196801274"/>
    <x v="41"/>
  </r>
  <r>
    <s v="PBOR00047"/>
    <s v="PIZB0001"/>
    <x v="15"/>
    <x v="0"/>
    <x v="1"/>
    <n v="72"/>
    <s v="Roch Cousineau"/>
    <n v="7"/>
    <n v="0.18099169049889144"/>
    <n v="504"/>
    <n v="91.219812011441292"/>
    <x v="42"/>
  </r>
  <r>
    <s v="PBOR00048"/>
    <s v="PIZB0002"/>
    <x v="10"/>
    <x v="1"/>
    <x v="1"/>
    <n v="65"/>
    <s v="Adrien Martin"/>
    <n v="3"/>
    <n v="0.17363786365000505"/>
    <n v="195"/>
    <n v="33.859383411750983"/>
    <x v="43"/>
  </r>
  <r>
    <s v="PBOR00049"/>
    <s v="PIZB0003"/>
    <x v="9"/>
    <x v="2"/>
    <x v="1"/>
    <n v="250"/>
    <s v="Albain Forestier"/>
    <n v="1"/>
    <n v="0.75489814137474298"/>
    <n v="250"/>
    <n v="188.72453534368574"/>
    <x v="44"/>
  </r>
  <r>
    <s v="PBOR00050"/>
    <s v="PIZB0004"/>
    <x v="7"/>
    <x v="3"/>
    <x v="1"/>
    <n v="130"/>
    <s v="Roch Cousineau"/>
    <n v="6"/>
    <n v="0.41826226246410803"/>
    <n v="780"/>
    <n v="326.24456472200427"/>
    <x v="45"/>
  </r>
  <r>
    <s v="PBOR00051"/>
    <s v="PIZB0001"/>
    <x v="14"/>
    <x v="0"/>
    <x v="0"/>
    <n v="72"/>
    <s v="Roch Cousineau"/>
    <n v="4"/>
    <n v="1.372080123313592E-2"/>
    <n v="288"/>
    <n v="3.9515907551431448"/>
    <x v="46"/>
  </r>
  <r>
    <s v="PBOR00052"/>
    <s v="PIZB0002"/>
    <x v="16"/>
    <x v="1"/>
    <x v="1"/>
    <n v="65"/>
    <s v="Adrien Martin"/>
    <n v="6"/>
    <n v="2.2083854314921911E-2"/>
    <n v="390"/>
    <n v="8.6127031828195459"/>
    <x v="47"/>
  </r>
  <r>
    <s v="PBOR00053"/>
    <s v="PIZB0003"/>
    <x v="17"/>
    <x v="2"/>
    <x v="0"/>
    <n v="250"/>
    <s v="Albain Forestier"/>
    <n v="3"/>
    <n v="0.92842323956324613"/>
    <n v="750"/>
    <n v="696.31742967243463"/>
    <x v="2"/>
  </r>
  <r>
    <s v="PBOR00054"/>
    <s v="PIZB0004"/>
    <x v="17"/>
    <x v="3"/>
    <x v="1"/>
    <n v="130"/>
    <s v="Roch Cousineau"/>
    <n v="2"/>
    <n v="0.20990358910221096"/>
    <n v="260"/>
    <n v="54.574933166574851"/>
    <x v="48"/>
  </r>
  <r>
    <s v="PBOR00055"/>
    <s v="PIZB0001"/>
    <x v="5"/>
    <x v="0"/>
    <x v="0"/>
    <n v="72"/>
    <s v="Adrien Martin"/>
    <n v="5"/>
    <n v="0.184343159134289"/>
    <n v="360"/>
    <n v="66.363537288344048"/>
    <x v="49"/>
  </r>
  <r>
    <s v="PBOR00056"/>
    <s v="PIZB0002"/>
    <x v="16"/>
    <x v="1"/>
    <x v="1"/>
    <n v="65"/>
    <s v="Albain Forestier"/>
    <n v="8"/>
    <n v="0.11144429073382323"/>
    <n v="520"/>
    <n v="57.951031181588078"/>
    <x v="5"/>
  </r>
  <r>
    <s v="PBOR00057"/>
    <s v="PIZB0003"/>
    <x v="1"/>
    <x v="2"/>
    <x v="0"/>
    <n v="250"/>
    <s v="Roch Cousineau"/>
    <n v="3"/>
    <n v="0.56286929186816415"/>
    <n v="750"/>
    <n v="422.1519689011231"/>
    <x v="6"/>
  </r>
  <r>
    <s v="PBOR00058"/>
    <s v="PIZB0004"/>
    <x v="18"/>
    <x v="3"/>
    <x v="1"/>
    <n v="130"/>
    <s v="Adrien Martin"/>
    <n v="3"/>
    <n v="3.138956050307417E-2"/>
    <n v="390"/>
    <n v="12.241928596198926"/>
    <x v="50"/>
  </r>
  <r>
    <s v="PBOR00059"/>
    <s v="PIZB0005"/>
    <x v="3"/>
    <x v="4"/>
    <x v="0"/>
    <n v="60"/>
    <s v="Albain Forestier"/>
    <n v="13"/>
    <n v="0.23798278495106248"/>
    <n v="780"/>
    <n v="185.62657226182873"/>
    <x v="51"/>
  </r>
  <r>
    <s v="PBOR00060"/>
    <s v="PIZB0001"/>
    <x v="19"/>
    <x v="0"/>
    <x v="1"/>
    <n v="72"/>
    <s v="Roch Cousineau"/>
    <n v="5"/>
    <n v="0.19712344024473996"/>
    <n v="360"/>
    <n v="70.964438488106381"/>
    <x v="52"/>
  </r>
  <r>
    <s v="PBOR00061"/>
    <s v="PIZB0002"/>
    <x v="20"/>
    <x v="1"/>
    <x v="0"/>
    <n v="65"/>
    <s v="Adrien Martin"/>
    <n v="7"/>
    <n v="6.8295799738434873E-2"/>
    <n v="455"/>
    <n v="31.074588880987868"/>
    <x v="53"/>
  </r>
  <r>
    <s v="PBOR00062"/>
    <s v="PIZB0003"/>
    <x v="21"/>
    <x v="2"/>
    <x v="1"/>
    <n v="250"/>
    <s v="Albain Forestier"/>
    <n v="3"/>
    <n v="1.6828522965904168E-2"/>
    <n v="750"/>
    <n v="12.621392224428126"/>
    <x v="11"/>
  </r>
  <r>
    <s v="PBOR00063"/>
    <s v="PIZB0004"/>
    <x v="22"/>
    <x v="3"/>
    <x v="0"/>
    <n v="130"/>
    <s v="Roch Cousineau"/>
    <n v="6"/>
    <n v="0.26661284065553453"/>
    <n v="780"/>
    <n v="207.95801571131693"/>
    <x v="54"/>
  </r>
  <r>
    <s v="PBOR00064"/>
    <s v="PIZB0001"/>
    <x v="23"/>
    <x v="0"/>
    <x v="1"/>
    <n v="72"/>
    <s v="Adrien Martin"/>
    <n v="11"/>
    <n v="0.21251347110701568"/>
    <n v="792"/>
    <n v="168.31066911675643"/>
    <x v="55"/>
  </r>
  <r>
    <s v="PBOR00065"/>
    <s v="PIZB0002"/>
    <x v="24"/>
    <x v="1"/>
    <x v="0"/>
    <n v="65"/>
    <s v="Albain Forestier"/>
    <n v="12"/>
    <n v="0.10994257661413849"/>
    <n v="780"/>
    <n v="85.75520975902802"/>
    <x v="56"/>
  </r>
  <r>
    <s v="PBOR00066"/>
    <s v="PIZB0003"/>
    <x v="16"/>
    <x v="2"/>
    <x v="1"/>
    <n v="250"/>
    <s v="Roch Cousineau"/>
    <n v="2"/>
    <n v="0.53607498908607099"/>
    <n v="500"/>
    <n v="268.03749454303551"/>
    <x v="57"/>
  </r>
  <r>
    <s v="PBOR00067"/>
    <s v="PIZB0004"/>
    <x v="25"/>
    <x v="3"/>
    <x v="0"/>
    <n v="130"/>
    <s v="Adrien Martin"/>
    <n v="6"/>
    <n v="3.7515550327758003E-2"/>
    <n v="780"/>
    <n v="29.262129255651242"/>
    <x v="58"/>
  </r>
  <r>
    <s v="PBOR00068"/>
    <s v="PIZB0005"/>
    <x v="6"/>
    <x v="4"/>
    <x v="0"/>
    <n v="60"/>
    <s v="Albain Forestier"/>
    <n v="15"/>
    <n v="2.4938289886663061E-2"/>
    <n v="900"/>
    <n v="22.444460897996755"/>
    <x v="59"/>
  </r>
  <r>
    <s v="PBOR00069"/>
    <s v="PIZB0006"/>
    <x v="2"/>
    <x v="5"/>
    <x v="1"/>
    <n v="95"/>
    <s v="Roch Cousineau"/>
    <n v="9"/>
    <n v="1.0123391970414241E-2"/>
    <n v="855"/>
    <n v="8.6555001347041767"/>
    <x v="60"/>
  </r>
  <r>
    <s v="PBOR00070"/>
    <s v="PIZB0001"/>
    <x v="26"/>
    <x v="0"/>
    <x v="1"/>
    <n v="72"/>
    <s v="Adrien Martin"/>
    <n v="12"/>
    <n v="0.1308869366379137"/>
    <n v="864"/>
    <n v="113.08631325515744"/>
    <x v="61"/>
  </r>
  <r>
    <s v="PBOR00071"/>
    <s v="PIZB0002"/>
    <x v="4"/>
    <x v="1"/>
    <x v="1"/>
    <n v="65"/>
    <s v="Albain Forestier"/>
    <n v="7"/>
    <n v="6.6961969492996459E-2"/>
    <n v="455"/>
    <n v="30.467696119313388"/>
    <x v="62"/>
  </r>
  <r>
    <s v="PBOR00072"/>
    <s v="PIZB0003"/>
    <x v="27"/>
    <x v="2"/>
    <x v="0"/>
    <n v="250"/>
    <s v="Roch Cousineau"/>
    <n v="3"/>
    <n v="0.36350761794645753"/>
    <n v="750"/>
    <n v="272.63071345984315"/>
    <x v="21"/>
  </r>
  <r>
    <s v="PBOR00073"/>
    <s v="PIZB0004"/>
    <x v="15"/>
    <x v="3"/>
    <x v="0"/>
    <n v="130"/>
    <s v="Adrien Martin"/>
    <n v="6"/>
    <n v="0.30841415491993102"/>
    <n v="780"/>
    <n v="240.5630408375462"/>
    <x v="22"/>
  </r>
  <r>
    <s v="PBOR00074"/>
    <s v="PIZB0001"/>
    <x v="28"/>
    <x v="0"/>
    <x v="0"/>
    <n v="72"/>
    <s v="Albain Forestier"/>
    <n v="9"/>
    <n v="0.21287301321989574"/>
    <n v="648"/>
    <n v="137.94171256649244"/>
    <x v="63"/>
  </r>
  <r>
    <s v="PBOR00075"/>
    <s v="PIZB0002"/>
    <x v="8"/>
    <x v="1"/>
    <x v="0"/>
    <n v="65"/>
    <s v="Roch Cousineau"/>
    <n v="4"/>
    <n v="0.11047742601795077"/>
    <n v="260"/>
    <n v="28.724130764667201"/>
    <x v="64"/>
  </r>
  <r>
    <s v="PBOR00076"/>
    <s v="PIZB0003"/>
    <x v="6"/>
    <x v="2"/>
    <x v="0"/>
    <n v="250"/>
    <s v="Adrien Martin"/>
    <n v="2"/>
    <n v="4.8799156151631218E-2"/>
    <n v="500"/>
    <n v="24.399578075815608"/>
    <x v="25"/>
  </r>
  <r>
    <s v="PBOR00077"/>
    <s v="PIZB0004"/>
    <x v="27"/>
    <x v="3"/>
    <x v="0"/>
    <n v="130"/>
    <s v="Albain Forestier"/>
    <n v="6"/>
    <n v="0.27879506176921365"/>
    <n v="780"/>
    <n v="217.46014817998665"/>
    <x v="65"/>
  </r>
  <r>
    <s v="PBOR00078"/>
    <s v="PIZB0005"/>
    <x v="10"/>
    <x v="4"/>
    <x v="0"/>
    <n v="60"/>
    <s v="Roch Cousineau"/>
    <n v="9"/>
    <n v="7.6045534046593019E-2"/>
    <n v="540"/>
    <n v="41.064588385160228"/>
    <x v="66"/>
  </r>
  <r>
    <s v="PBOR00079"/>
    <s v="PIZB0001"/>
    <x v="29"/>
    <x v="0"/>
    <x v="0"/>
    <n v="72"/>
    <s v="Adrien Martin"/>
    <n v="11"/>
    <n v="0.12055762754740325"/>
    <n v="792"/>
    <n v="95.481641017543367"/>
    <x v="67"/>
  </r>
  <r>
    <s v="PBOR00080"/>
    <s v="PIZB0002"/>
    <x v="30"/>
    <x v="1"/>
    <x v="0"/>
    <n v="65"/>
    <s v="Albain Forestier"/>
    <n v="13"/>
    <n v="0.30283946337780637"/>
    <n v="845"/>
    <n v="255.89934655424639"/>
    <x v="68"/>
  </r>
  <r>
    <s v="PBOR00081"/>
    <s v="PIZB0003"/>
    <x v="31"/>
    <x v="2"/>
    <x v="1"/>
    <n v="250"/>
    <s v="Roch Cousineau"/>
    <n v="2"/>
    <n v="0.41401829873258272"/>
    <n v="500"/>
    <n v="207.00914936629135"/>
    <x v="69"/>
  </r>
  <r>
    <s v="PBOR00082"/>
    <s v="PIZB0004"/>
    <x v="27"/>
    <x v="3"/>
    <x v="0"/>
    <n v="130"/>
    <s v="Adrien Martin"/>
    <n v="6"/>
    <n v="6.1603660271292333E-3"/>
    <n v="780"/>
    <n v="4.8050855011608018"/>
    <x v="70"/>
  </r>
  <r>
    <s v="PBOR00083"/>
    <s v="PIZB0001"/>
    <x v="29"/>
    <x v="0"/>
    <x v="0"/>
    <n v="72"/>
    <s v="Albain Forestier"/>
    <n v="12"/>
    <n v="0.10495963672233184"/>
    <n v="864"/>
    <n v="90.685126128094709"/>
    <x v="71"/>
  </r>
  <r>
    <s v="PBOR00084"/>
    <s v="PIZB0002"/>
    <x v="1"/>
    <x v="1"/>
    <x v="0"/>
    <n v="65"/>
    <s v="Roch Cousineau"/>
    <n v="11"/>
    <n v="0.29377273906475571"/>
    <n v="715"/>
    <n v="210.04750843130034"/>
    <x v="72"/>
  </r>
  <r>
    <s v="PBOR00085"/>
    <s v="PIZB0003"/>
    <x v="11"/>
    <x v="2"/>
    <x v="0"/>
    <n v="250"/>
    <s v="Adrien Martin"/>
    <n v="3"/>
    <n v="0.56559810101924179"/>
    <n v="750"/>
    <n v="424.19857576443133"/>
    <x v="34"/>
  </r>
  <r>
    <s v="PBOR00086"/>
    <s v="PIZB0004"/>
    <x v="5"/>
    <x v="3"/>
    <x v="0"/>
    <n v="130"/>
    <s v="Albain Forestier"/>
    <n v="4"/>
    <n v="0.14180367825735268"/>
    <n v="520"/>
    <n v="73.73791269382339"/>
    <x v="73"/>
  </r>
  <r>
    <s v="PBOR00087"/>
    <s v="PIZB0005"/>
    <x v="2"/>
    <x v="4"/>
    <x v="1"/>
    <n v="60"/>
    <s v="Roch Cousineau"/>
    <n v="14"/>
    <n v="0.19727585407121537"/>
    <n v="840"/>
    <n v="165.7117174198209"/>
    <x v="74"/>
  </r>
  <r>
    <s v="PBOR00088"/>
    <s v="PIZB0006"/>
    <x v="31"/>
    <x v="5"/>
    <x v="0"/>
    <n v="95"/>
    <s v="Adrien Martin"/>
    <n v="2"/>
    <n v="0.16026707373910823"/>
    <n v="190"/>
    <n v="30.450744010430565"/>
    <x v="75"/>
  </r>
  <r>
    <s v="PBOR00089"/>
    <s v="PIZB0001"/>
    <x v="3"/>
    <x v="0"/>
    <x v="0"/>
    <n v="72"/>
    <s v="Albain Forestier"/>
    <n v="4"/>
    <n v="3.6754234817017679E-2"/>
    <n v="288"/>
    <n v="10.585219627301091"/>
    <x v="76"/>
  </r>
  <r>
    <s v="PBOR00090"/>
    <s v="PIZB0002"/>
    <x v="25"/>
    <x v="1"/>
    <x v="0"/>
    <n v="65"/>
    <s v="Roch Cousineau"/>
    <n v="6"/>
    <n v="0.12047427034169578"/>
    <n v="390"/>
    <n v="46.984965433261351"/>
    <x v="39"/>
  </r>
  <r>
    <s v="PBOR00091"/>
    <s v="PIZB0003"/>
    <x v="7"/>
    <x v="2"/>
    <x v="1"/>
    <n v="250"/>
    <s v="Adrien Martin"/>
    <n v="2"/>
    <n v="0.38636401364592987"/>
    <n v="500"/>
    <n v="193.18200682296492"/>
    <x v="77"/>
  </r>
  <r>
    <s v="PBOR00092"/>
    <s v="PIZB0004"/>
    <x v="25"/>
    <x v="3"/>
    <x v="1"/>
    <n v="130"/>
    <s v="Albain Forestier"/>
    <n v="5"/>
    <n v="0.25111930985495906"/>
    <n v="650"/>
    <n v="163.2275514057234"/>
    <x v="78"/>
  </r>
  <r>
    <s v="PBOR00093"/>
    <s v="PIZB0001"/>
    <x v="32"/>
    <x v="0"/>
    <x v="1"/>
    <n v="72"/>
    <s v="Roch Cousineau"/>
    <n v="6"/>
    <n v="0.18099169049889144"/>
    <n v="432"/>
    <n v="78.188410295521095"/>
    <x v="79"/>
  </r>
  <r>
    <s v="PBOR00094"/>
    <s v="PIZB0002"/>
    <x v="33"/>
    <x v="1"/>
    <x v="1"/>
    <n v="65"/>
    <s v="Adrien Martin"/>
    <n v="6"/>
    <n v="0.17363786365000505"/>
    <n v="390"/>
    <n v="67.718766823501966"/>
    <x v="80"/>
  </r>
  <r>
    <s v="PBOR00095"/>
    <s v="PIZB0003"/>
    <x v="33"/>
    <x v="2"/>
    <x v="1"/>
    <n v="250"/>
    <s v="Albain Forestier"/>
    <n v="3"/>
    <n v="0.75489814137474298"/>
    <n v="750"/>
    <n v="566.17360603105726"/>
    <x v="81"/>
  </r>
  <r>
    <s v="PBOR00096"/>
    <s v="PIZB0004"/>
    <x v="22"/>
    <x v="3"/>
    <x v="1"/>
    <n v="130"/>
    <s v="Roch Cousineau"/>
    <n v="4"/>
    <n v="0.41826226246410803"/>
    <n v="520"/>
    <n v="217.49637648133617"/>
    <x v="82"/>
  </r>
  <r>
    <s v="PBOR00097"/>
    <s v="PIZB0001"/>
    <x v="34"/>
    <x v="0"/>
    <x v="0"/>
    <n v="72"/>
    <s v="Roch Cousineau"/>
    <n v="11"/>
    <n v="0.52183512590850833"/>
    <n v="792"/>
    <n v="413.29341971953858"/>
    <x v="83"/>
  </r>
  <r>
    <s v="PBOR00098"/>
    <s v="PIZB0002"/>
    <x v="7"/>
    <x v="1"/>
    <x v="1"/>
    <n v="65"/>
    <s v="Adrien Martin"/>
    <n v="12"/>
    <n v="0.4407264983607897"/>
    <n v="780"/>
    <n v="343.76666872141595"/>
    <x v="84"/>
  </r>
  <r>
    <s v="PBOR00099"/>
    <s v="PIZB0003"/>
    <x v="3"/>
    <x v="2"/>
    <x v="0"/>
    <n v="250"/>
    <s v="Albain Forestier"/>
    <n v="3"/>
    <n v="0.30123769132028422"/>
    <n v="750"/>
    <n v="225.92826849021316"/>
    <x v="85"/>
  </r>
  <r>
    <s v="PBOR00100"/>
    <s v="PIZB0004"/>
    <x v="31"/>
    <x v="3"/>
    <x v="1"/>
    <n v="130"/>
    <s v="Roch Cousineau"/>
    <n v="4"/>
    <n v="0.42020557863905661"/>
    <n v="520"/>
    <n v="218.50690089230943"/>
    <x v="86"/>
  </r>
  <r>
    <s v="PBOR00101"/>
    <s v="PIZB0001"/>
    <x v="4"/>
    <x v="0"/>
    <x v="0"/>
    <n v="72"/>
    <s v="Adrien Martin"/>
    <n v="10"/>
    <n v="0.38179966249899233"/>
    <n v="720"/>
    <n v="274.89575699927445"/>
    <x v="87"/>
  </r>
  <r>
    <s v="PBOR00102"/>
    <s v="PIZB0002"/>
    <x v="34"/>
    <x v="1"/>
    <x v="1"/>
    <n v="65"/>
    <s v="Albain Forestier"/>
    <n v="5"/>
    <n v="4.8435914836800764E-3"/>
    <n v="325"/>
    <n v="1.5741672321960247"/>
    <x v="88"/>
  </r>
  <r>
    <s v="PBOR00103"/>
    <s v="PIZB0003"/>
    <x v="13"/>
    <x v="2"/>
    <x v="0"/>
    <n v="250"/>
    <s v="Roch Cousineau"/>
    <n v="2"/>
    <n v="0.63857584714373206"/>
    <n v="500"/>
    <n v="319.28792357186603"/>
    <x v="89"/>
  </r>
  <r>
    <s v="PBOR00104"/>
    <s v="PIZB0004"/>
    <x v="35"/>
    <x v="3"/>
    <x v="1"/>
    <n v="130"/>
    <s v="Adrien Martin"/>
    <n v="7"/>
    <n v="0.92544771931561698"/>
    <n v="910"/>
    <n v="842.15742457721149"/>
    <x v="90"/>
  </r>
  <r>
    <s v="PBOR00105"/>
    <s v="PIZB0005"/>
    <x v="2"/>
    <x v="4"/>
    <x v="0"/>
    <n v="60"/>
    <s v="Albain Forestier"/>
    <n v="10"/>
    <n v="4.9069353138029403E-2"/>
    <n v="600"/>
    <n v="29.441611882817643"/>
    <x v="91"/>
  </r>
  <r>
    <s v="PBOR00106"/>
    <s v="PIZB0001"/>
    <x v="13"/>
    <x v="0"/>
    <x v="1"/>
    <n v="72"/>
    <s v="Roch Cousineau"/>
    <n v="11"/>
    <n v="0.7875779554918797"/>
    <n v="792"/>
    <n v="623.76174074956873"/>
    <x v="92"/>
  </r>
  <r>
    <s v="PBOR00107"/>
    <s v="PIZB0002"/>
    <x v="18"/>
    <x v="1"/>
    <x v="0"/>
    <n v="65"/>
    <s v="Adrien Martin"/>
    <n v="13"/>
    <n v="0.4468603878067412"/>
    <n v="845"/>
    <n v="377.59702769669633"/>
    <x v="93"/>
  </r>
  <r>
    <s v="PBOR00108"/>
    <s v="PIZB0003"/>
    <x v="23"/>
    <x v="2"/>
    <x v="1"/>
    <n v="250"/>
    <s v="Albain Forestier"/>
    <n v="2"/>
    <n v="0.89674363393446022"/>
    <n v="500"/>
    <n v="448.37181696723013"/>
    <x v="94"/>
  </r>
  <r>
    <s v="PBOR00109"/>
    <s v="PIZB0004"/>
    <x v="36"/>
    <x v="3"/>
    <x v="0"/>
    <n v="130"/>
    <s v="Roch Cousineau"/>
    <n v="6"/>
    <n v="3.2373342558606799E-2"/>
    <n v="780"/>
    <n v="25.251207195713302"/>
    <x v="95"/>
  </r>
  <r>
    <s v="PBOR00110"/>
    <s v="PIZB0001"/>
    <x v="37"/>
    <x v="0"/>
    <x v="1"/>
    <n v="72"/>
    <s v="Adrien Martin"/>
    <n v="11"/>
    <n v="0.94247200152138155"/>
    <n v="792"/>
    <n v="746.43782520493414"/>
    <x v="96"/>
  </r>
  <r>
    <s v="PBOR00111"/>
    <s v="PIZB0002"/>
    <x v="4"/>
    <x v="1"/>
    <x v="0"/>
    <n v="65"/>
    <s v="Albain Forestier"/>
    <n v="7"/>
    <n v="0.24863680679080546"/>
    <n v="455"/>
    <n v="113.12974708981649"/>
    <x v="97"/>
  </r>
  <r>
    <s v="PBOR00112"/>
    <s v="PIZB0003"/>
    <x v="3"/>
    <x v="2"/>
    <x v="1"/>
    <n v="250"/>
    <s v="Roch Cousineau"/>
    <n v="1"/>
    <n v="4.9896521056402299E-2"/>
    <n v="250"/>
    <n v="12.474130264100575"/>
    <x v="98"/>
  </r>
  <r>
    <s v="PBOR00113"/>
    <s v="PIZB0004"/>
    <x v="35"/>
    <x v="3"/>
    <x v="0"/>
    <n v="130"/>
    <s v="Adrien Martin"/>
    <n v="7"/>
    <n v="0.49618340188276622"/>
    <n v="910"/>
    <n v="451.52689571331723"/>
    <x v="99"/>
  </r>
  <r>
    <s v="PBOR00114"/>
    <s v="PIZB0005"/>
    <x v="11"/>
    <x v="4"/>
    <x v="0"/>
    <n v="60"/>
    <s v="Albain Forestier"/>
    <n v="13"/>
    <n v="0.62889621592411693"/>
    <n v="780"/>
    <n v="490.53904842081118"/>
    <x v="100"/>
  </r>
  <r>
    <s v="PBOR00115"/>
    <s v="PIZB0006"/>
    <x v="10"/>
    <x v="5"/>
    <x v="1"/>
    <n v="95"/>
    <s v="Roch Cousineau"/>
    <n v="8"/>
    <n v="0.87580490637929664"/>
    <n v="760"/>
    <n v="665.61172884826544"/>
    <x v="101"/>
  </r>
  <r>
    <s v="PBOR00116"/>
    <s v="PIZB0001"/>
    <x v="1"/>
    <x v="0"/>
    <x v="1"/>
    <n v="72"/>
    <s v="Adrien Martin"/>
    <n v="11"/>
    <n v="0.37069854126093349"/>
    <n v="792"/>
    <n v="293.59324467865935"/>
    <x v="102"/>
  </r>
  <r>
    <s v="PBOR00117"/>
    <s v="PIZB0002"/>
    <x v="17"/>
    <x v="1"/>
    <x v="1"/>
    <n v="65"/>
    <s v="Albain Forestier"/>
    <n v="10"/>
    <n v="0.64422602074286228"/>
    <n v="650"/>
    <n v="418.74691348286046"/>
    <x v="103"/>
  </r>
  <r>
    <s v="PBOR00118"/>
    <s v="PIZB0003"/>
    <x v="17"/>
    <x v="2"/>
    <x v="0"/>
    <n v="250"/>
    <s v="Roch Cousineau"/>
    <n v="2"/>
    <n v="0.76652707543193765"/>
    <n v="500"/>
    <n v="383.26353771596882"/>
    <x v="104"/>
  </r>
  <r>
    <s v="PBOR00119"/>
    <s v="PIZB0004"/>
    <x v="37"/>
    <x v="3"/>
    <x v="0"/>
    <n v="130"/>
    <s v="Adrien Martin"/>
    <n v="2"/>
    <n v="0.74416329829954486"/>
    <n v="260"/>
    <n v="193.48245755788167"/>
    <x v="105"/>
  </r>
  <r>
    <s v="PBOR00120"/>
    <s v="PIZB0001"/>
    <x v="4"/>
    <x v="0"/>
    <x v="0"/>
    <n v="72"/>
    <s v="Albain Forestier"/>
    <n v="8"/>
    <n v="0.48484032292333201"/>
    <n v="576"/>
    <n v="279.26802600383922"/>
    <x v="106"/>
  </r>
  <r>
    <s v="PBOR00121"/>
    <s v="PIZB0002"/>
    <x v="2"/>
    <x v="1"/>
    <x v="0"/>
    <n v="65"/>
    <s v="Roch Cousineau"/>
    <n v="8"/>
    <n v="0.10556900790048951"/>
    <n v="520"/>
    <n v="54.895884108254542"/>
    <x v="107"/>
  </r>
  <r>
    <s v="PBOR00122"/>
    <s v="PIZB0003"/>
    <x v="12"/>
    <x v="2"/>
    <x v="0"/>
    <n v="250"/>
    <s v="Adrien Martin"/>
    <n v="1"/>
    <n v="0.35681327352398817"/>
    <n v="250"/>
    <n v="89.203318380997047"/>
    <x v="108"/>
  </r>
  <r>
    <s v="PBOR00123"/>
    <s v="PIZB0004"/>
    <x v="0"/>
    <x v="3"/>
    <x v="0"/>
    <n v="130"/>
    <s v="Albain Forestier"/>
    <n v="2"/>
    <n v="0.38966155247167111"/>
    <n v="260"/>
    <n v="101.31200364263449"/>
    <x v="109"/>
  </r>
  <r>
    <s v="PBOR00124"/>
    <s v="PIZB0005"/>
    <x v="38"/>
    <x v="4"/>
    <x v="0"/>
    <n v="60"/>
    <s v="Roch Cousineau"/>
    <n v="6"/>
    <n v="0.27342799854809485"/>
    <n v="360"/>
    <n v="98.434079477314143"/>
    <x v="110"/>
  </r>
  <r>
    <s v="PBOR00125"/>
    <s v="PIZB0001"/>
    <x v="1"/>
    <x v="0"/>
    <x v="0"/>
    <n v="72"/>
    <s v="Adrien Martin"/>
    <n v="11"/>
    <n v="0.68404340685026022"/>
    <n v="792"/>
    <n v="541.76237822540611"/>
    <x v="111"/>
  </r>
  <r>
    <s v="PBOR00126"/>
    <s v="PIZB0002"/>
    <x v="2"/>
    <x v="1"/>
    <x v="0"/>
    <n v="65"/>
    <s v="Albain Forestier"/>
    <n v="4"/>
    <n v="0.30511671475159663"/>
    <n v="260"/>
    <n v="79.33034583541513"/>
    <x v="112"/>
  </r>
  <r>
    <s v="PBOR00127"/>
    <s v="PIZB0003"/>
    <x v="5"/>
    <x v="2"/>
    <x v="1"/>
    <n v="250"/>
    <s v="Roch Cousineau"/>
    <n v="3"/>
    <n v="0.26634683182511409"/>
    <n v="750"/>
    <n v="199.76012386883556"/>
    <x v="113"/>
  </r>
  <r>
    <s v="PBOR00128"/>
    <s v="PIZB0004"/>
    <x v="3"/>
    <x v="3"/>
    <x v="0"/>
    <n v="130"/>
    <s v="Adrien Martin"/>
    <n v="2"/>
    <n v="0.95598379426073032"/>
    <n v="260"/>
    <n v="248.55578650778989"/>
    <x v="114"/>
  </r>
  <r>
    <s v="PBOR00129"/>
    <s v="PIZB0001"/>
    <x v="36"/>
    <x v="0"/>
    <x v="0"/>
    <n v="72"/>
    <s v="Albain Forestier"/>
    <n v="3"/>
    <n v="0.78465682989488972"/>
    <n v="216"/>
    <n v="169.48587525729619"/>
    <x v="115"/>
  </r>
  <r>
    <s v="PBOR00130"/>
    <s v="PIZB0002"/>
    <x v="24"/>
    <x v="1"/>
    <x v="0"/>
    <n v="65"/>
    <s v="Roch Cousineau"/>
    <n v="4"/>
    <n v="0.92531650826605816"/>
    <n v="260"/>
    <n v="240.58229214917512"/>
    <x v="116"/>
  </r>
  <r>
    <s v="PBOR00131"/>
    <s v="PIZB0003"/>
    <x v="21"/>
    <x v="2"/>
    <x v="0"/>
    <n v="250"/>
    <s v="Adrien Martin"/>
    <n v="3"/>
    <n v="0.91314982692991542"/>
    <n v="750"/>
    <n v="684.86237019743658"/>
    <x v="117"/>
  </r>
  <r>
    <s v="PBOR00132"/>
    <s v="PIZB0004"/>
    <x v="32"/>
    <x v="3"/>
    <x v="0"/>
    <n v="130"/>
    <s v="Albain Forestier"/>
    <n v="2"/>
    <n v="8.4586093307030152E-2"/>
    <n v="260"/>
    <n v="21.992384259827841"/>
    <x v="118"/>
  </r>
  <r>
    <s v="PBOR00133"/>
    <s v="PIZB0005"/>
    <x v="4"/>
    <x v="4"/>
    <x v="1"/>
    <n v="60"/>
    <s v="Roch Cousineau"/>
    <n v="7"/>
    <n v="0.92983220282837542"/>
    <n v="420"/>
    <n v="390.52952518791767"/>
    <x v="119"/>
  </r>
  <r>
    <s v="PBOR00134"/>
    <s v="PIZB0006"/>
    <x v="2"/>
    <x v="5"/>
    <x v="0"/>
    <n v="95"/>
    <s v="Adrien Martin"/>
    <n v="6"/>
    <n v="0.13029960752667558"/>
    <n v="570"/>
    <n v="74.270776290205077"/>
    <x v="120"/>
  </r>
  <r>
    <s v="PBOR00135"/>
    <s v="PIZB0001"/>
    <x v="27"/>
    <x v="0"/>
    <x v="0"/>
    <n v="72"/>
    <s v="Albain Forestier"/>
    <n v="6"/>
    <n v="0.41456728266200249"/>
    <n v="432"/>
    <n v="179.09306610998507"/>
    <x v="121"/>
  </r>
  <r>
    <s v="PBOR00136"/>
    <s v="PIZB0002"/>
    <x v="0"/>
    <x v="1"/>
    <x v="0"/>
    <n v="65"/>
    <s v="Roch Cousineau"/>
    <n v="8"/>
    <n v="0.77953807822657883"/>
    <n v="520"/>
    <n v="405.359800677821"/>
    <x v="122"/>
  </r>
  <r>
    <s v="PBOR00137"/>
    <s v="PIZB0003"/>
    <x v="1"/>
    <x v="2"/>
    <x v="1"/>
    <n v="250"/>
    <s v="Adrien Martin"/>
    <n v="3"/>
    <n v="0.56602493379943331"/>
    <n v="750"/>
    <n v="424.518700349575"/>
    <x v="123"/>
  </r>
  <r>
    <s v="PBOR00138"/>
    <s v="PIZB0004"/>
    <x v="28"/>
    <x v="3"/>
    <x v="1"/>
    <n v="130"/>
    <s v="Albain Forestier"/>
    <n v="2"/>
    <n v="0.7922771947085826"/>
    <n v="260"/>
    <n v="205.99207062423147"/>
    <x v="124"/>
  </r>
  <r>
    <s v="PBOR00139"/>
    <s v="PIZB0001"/>
    <x v="8"/>
    <x v="0"/>
    <x v="1"/>
    <n v="72"/>
    <s v="Roch Cousineau"/>
    <n v="9"/>
    <n v="9.6806596410280221E-2"/>
    <n v="648"/>
    <n v="62.730674473861583"/>
    <x v="125"/>
  </r>
  <r>
    <s v="PBOR00140"/>
    <s v="PIZB0002"/>
    <x v="33"/>
    <x v="1"/>
    <x v="1"/>
    <n v="65"/>
    <s v="Adrien Martin"/>
    <n v="8"/>
    <n v="0.10738058788365801"/>
    <n v="520"/>
    <n v="55.837905699502166"/>
    <x v="126"/>
  </r>
  <r>
    <s v="PBOR00141"/>
    <s v="PIZB0003"/>
    <x v="14"/>
    <x v="2"/>
    <x v="1"/>
    <n v="250"/>
    <s v="Albain Forestier"/>
    <n v="1"/>
    <n v="0.68298720032284699"/>
    <n v="250"/>
    <n v="170.74680008071175"/>
    <x v="127"/>
  </r>
  <r>
    <s v="PBOR00142"/>
    <s v="PIZB0004"/>
    <x v="16"/>
    <x v="3"/>
    <x v="1"/>
    <n v="130"/>
    <s v="Roch Cousineau"/>
    <n v="2"/>
    <n v="8.8476327566971991E-2"/>
    <n v="260"/>
    <n v="23.003845167412717"/>
    <x v="128"/>
  </r>
  <r>
    <s v="PBOR00143"/>
    <s v="PIZB0001"/>
    <x v="17"/>
    <x v="0"/>
    <x v="0"/>
    <n v="72"/>
    <s v="Roch Cousineau"/>
    <n v="9"/>
    <n v="0.12263076179640997"/>
    <n v="648"/>
    <n v="79.464733644073661"/>
    <x v="129"/>
  </r>
  <r>
    <s v="PBOR00144"/>
    <s v="PIZB0002"/>
    <x v="17"/>
    <x v="1"/>
    <x v="1"/>
    <n v="65"/>
    <s v="Adrien Martin"/>
    <n v="7"/>
    <n v="0.21348123854438894"/>
    <n v="455"/>
    <n v="97.133963537696971"/>
    <x v="130"/>
  </r>
  <r>
    <s v="PBOR00145"/>
    <s v="PIZB0003"/>
    <x v="5"/>
    <x v="2"/>
    <x v="0"/>
    <n v="250"/>
    <s v="Albain Forestier"/>
    <n v="3"/>
    <n v="0.51777110877083832"/>
    <n v="750"/>
    <n v="388.32833157812871"/>
    <x v="131"/>
  </r>
  <r>
    <s v="PBOR00146"/>
    <s v="PIZB0004"/>
    <x v="16"/>
    <x v="3"/>
    <x v="1"/>
    <n v="130"/>
    <s v="Roch Cousineau"/>
    <n v="3"/>
    <n v="0.2471412366587864"/>
    <n v="390"/>
    <n v="96.385082296926697"/>
    <x v="132"/>
  </r>
  <r>
    <s v="PBOR00147"/>
    <s v="PIZB0001"/>
    <x v="1"/>
    <x v="0"/>
    <x v="0"/>
    <n v="72"/>
    <s v="Adrien Martin"/>
    <n v="4"/>
    <n v="0.74108890181243625"/>
    <n v="288"/>
    <n v="213.43360372198163"/>
    <x v="133"/>
  </r>
  <r>
    <s v="PBOR00148"/>
    <s v="PIZB0002"/>
    <x v="18"/>
    <x v="1"/>
    <x v="1"/>
    <n v="65"/>
    <s v="Albain Forestier"/>
    <n v="5"/>
    <n v="0.7589550474918334"/>
    <n v="325"/>
    <n v="246.66039043484585"/>
    <x v="134"/>
  </r>
  <r>
    <s v="PBOR00149"/>
    <s v="PIZB0003"/>
    <x v="3"/>
    <x v="2"/>
    <x v="0"/>
    <n v="250"/>
    <s v="Roch Cousineau"/>
    <n v="4"/>
    <n v="0.39519452416647527"/>
    <n v="1000"/>
    <n v="395.19452416647528"/>
    <x v="135"/>
  </r>
  <r>
    <s v="PBOR00150"/>
    <s v="PIZB0004"/>
    <x v="19"/>
    <x v="3"/>
    <x v="1"/>
    <n v="130"/>
    <s v="Adrien Martin"/>
    <n v="5"/>
    <n v="2.5857814158937731E-2"/>
    <n v="650"/>
    <n v="16.807579203309526"/>
    <x v="136"/>
  </r>
  <r>
    <s v="PBOR00151"/>
    <s v="PIZB0005"/>
    <x v="20"/>
    <x v="4"/>
    <x v="0"/>
    <n v="60"/>
    <s v="Albain Forestier"/>
    <n v="10"/>
    <n v="0.35224195755599907"/>
    <n v="600"/>
    <n v="211.34517453359945"/>
    <x v="137"/>
  </r>
  <r>
    <s v="PBOR00152"/>
    <s v="PIZB0001"/>
    <x v="21"/>
    <x v="0"/>
    <x v="1"/>
    <n v="72"/>
    <s v="Roch Cousineau"/>
    <n v="12"/>
    <n v="4.2934737769464881E-2"/>
    <n v="864"/>
    <n v="37.095613432817657"/>
    <x v="138"/>
  </r>
  <r>
    <s v="PBOR00153"/>
    <s v="PIZB0002"/>
    <x v="22"/>
    <x v="1"/>
    <x v="0"/>
    <n v="65"/>
    <s v="Adrien Martin"/>
    <n v="12"/>
    <n v="6.8824781708392013E-3"/>
    <n v="780"/>
    <n v="5.368332973254577"/>
    <x v="139"/>
  </r>
  <r>
    <s v="PBOR00154"/>
    <s v="PIZB0003"/>
    <x v="23"/>
    <x v="2"/>
    <x v="1"/>
    <n v="250"/>
    <s v="Albain Forestier"/>
    <n v="1"/>
    <n v="0.8553400747255635"/>
    <n v="250"/>
    <n v="213.83501868139086"/>
    <x v="140"/>
  </r>
  <r>
    <s v="PBOR00155"/>
    <s v="PIZB0004"/>
    <x v="24"/>
    <x v="3"/>
    <x v="0"/>
    <n v="130"/>
    <s v="Roch Cousineau"/>
    <n v="6"/>
    <n v="0.62107648533214554"/>
    <n v="780"/>
    <n v="484.43965855907351"/>
    <x v="141"/>
  </r>
  <r>
    <s v="PBOR00156"/>
    <s v="PIZB0001"/>
    <x v="16"/>
    <x v="0"/>
    <x v="1"/>
    <n v="72"/>
    <s v="Adrien Martin"/>
    <n v="3"/>
    <n v="0.93819201157518672"/>
    <n v="216"/>
    <n v="202.64947450024033"/>
    <x v="142"/>
  </r>
  <r>
    <s v="PBOR00157"/>
    <s v="PIZB0002"/>
    <x v="25"/>
    <x v="1"/>
    <x v="0"/>
    <n v="65"/>
    <s v="Albain Forestier"/>
    <n v="12"/>
    <n v="0.97731506347213748"/>
    <n v="780"/>
    <n v="762.30574950826724"/>
    <x v="143"/>
  </r>
  <r>
    <s v="PBOR00158"/>
    <s v="PIZB0003"/>
    <x v="6"/>
    <x v="2"/>
    <x v="1"/>
    <n v="250"/>
    <s v="Roch Cousineau"/>
    <n v="3"/>
    <n v="0.93618769203099483"/>
    <n v="750"/>
    <n v="702.14076902324609"/>
    <x v="144"/>
  </r>
  <r>
    <s v="PBOR00159"/>
    <s v="PIZB0004"/>
    <x v="2"/>
    <x v="3"/>
    <x v="0"/>
    <n v="130"/>
    <s v="Adrien Martin"/>
    <n v="5"/>
    <n v="0.92747059451906588"/>
    <n v="650"/>
    <n v="602.85588643739277"/>
    <x v="145"/>
  </r>
  <r>
    <s v="PBOR00160"/>
    <s v="PIZB0005"/>
    <x v="26"/>
    <x v="4"/>
    <x v="0"/>
    <n v="60"/>
    <s v="Albain Forestier"/>
    <n v="8"/>
    <n v="9.8331104648150314E-2"/>
    <n v="480"/>
    <n v="47.198930231112151"/>
    <x v="146"/>
  </r>
  <r>
    <s v="PBOR00161"/>
    <s v="PIZB0006"/>
    <x v="4"/>
    <x v="5"/>
    <x v="1"/>
    <n v="95"/>
    <s v="Roch Cousineau"/>
    <n v="5"/>
    <n v="4.5012478047171678E-3"/>
    <n v="475"/>
    <n v="2.1380927072406548"/>
    <x v="147"/>
  </r>
  <r>
    <s v="PBOR00162"/>
    <s v="PIZB0001"/>
    <x v="27"/>
    <x v="0"/>
    <x v="1"/>
    <n v="72"/>
    <s v="Adrien Martin"/>
    <n v="9"/>
    <n v="0.22169192366246837"/>
    <n v="648"/>
    <n v="143.65636653327951"/>
    <x v="148"/>
  </r>
  <r>
    <s v="PBOR00163"/>
    <s v="PIZB0002"/>
    <x v="15"/>
    <x v="1"/>
    <x v="1"/>
    <n v="65"/>
    <s v="Albain Forestier"/>
    <n v="6"/>
    <n v="0.91624709117858605"/>
    <n v="390"/>
    <n v="357.33636555964858"/>
    <x v="149"/>
  </r>
  <r>
    <s v="PBOR00164"/>
    <s v="PIZB0003"/>
    <x v="28"/>
    <x v="2"/>
    <x v="0"/>
    <n v="250"/>
    <s v="Roch Cousineau"/>
    <n v="3"/>
    <n v="0.61362516317019966"/>
    <n v="750"/>
    <n v="460.21887237764975"/>
    <x v="150"/>
  </r>
  <r>
    <s v="PBOR00165"/>
    <s v="PIZB0004"/>
    <x v="8"/>
    <x v="3"/>
    <x v="0"/>
    <n v="130"/>
    <s v="Adrien Martin"/>
    <n v="4"/>
    <n v="0.81572623665656485"/>
    <n v="520"/>
    <n v="424.17764306141373"/>
    <x v="151"/>
  </r>
  <r>
    <s v="PBOR00166"/>
    <s v="PIZB0001"/>
    <x v="6"/>
    <x v="0"/>
    <x v="0"/>
    <n v="72"/>
    <s v="Albain Forestier"/>
    <n v="11"/>
    <n v="0.60394772308749511"/>
    <n v="792"/>
    <n v="478.32659668529612"/>
    <x v="152"/>
  </r>
  <r>
    <s v="PBOR00167"/>
    <s v="PIZB0002"/>
    <x v="27"/>
    <x v="1"/>
    <x v="0"/>
    <n v="65"/>
    <s v="Roch Cousineau"/>
    <n v="7"/>
    <n v="0.2716676542664398"/>
    <n v="455"/>
    <n v="123.6087826912301"/>
    <x v="153"/>
  </r>
  <r>
    <s v="PBOR00168"/>
    <s v="PIZB0003"/>
    <x v="10"/>
    <x v="2"/>
    <x v="0"/>
    <n v="250"/>
    <s v="Adrien Martin"/>
    <n v="2"/>
    <n v="0.56293228162406539"/>
    <n v="500"/>
    <n v="281.46614081203268"/>
    <x v="154"/>
  </r>
  <r>
    <s v="PBOR00169"/>
    <s v="PIZB0004"/>
    <x v="29"/>
    <x v="3"/>
    <x v="0"/>
    <n v="130"/>
    <s v="Albain Forestier"/>
    <n v="4"/>
    <n v="0.73579140219525918"/>
    <n v="520"/>
    <n v="382.61152914153479"/>
    <x v="155"/>
  </r>
  <r>
    <s v="PBOR00170"/>
    <s v="PIZB0005"/>
    <x v="30"/>
    <x v="4"/>
    <x v="0"/>
    <n v="60"/>
    <s v="Roch Cousineau"/>
    <n v="12"/>
    <n v="0.44112931781121201"/>
    <n v="720"/>
    <n v="317.61310882407264"/>
    <x v="156"/>
  </r>
  <r>
    <s v="PBOR00171"/>
    <s v="PIZB0001"/>
    <x v="31"/>
    <x v="0"/>
    <x v="0"/>
    <n v="72"/>
    <s v="Adrien Martin"/>
    <n v="11"/>
    <n v="0.67026763876764872"/>
    <n v="792"/>
    <n v="530.85196990397776"/>
    <x v="157"/>
  </r>
  <r>
    <s v="PBOR00172"/>
    <s v="PIZB0002"/>
    <x v="27"/>
    <x v="1"/>
    <x v="0"/>
    <n v="65"/>
    <s v="Albain Forestier"/>
    <n v="9"/>
    <n v="0.21501842814819261"/>
    <n v="585"/>
    <n v="125.78578046669267"/>
    <x v="158"/>
  </r>
  <r>
    <s v="PBOR00173"/>
    <s v="PIZB0003"/>
    <x v="29"/>
    <x v="2"/>
    <x v="1"/>
    <n v="250"/>
    <s v="Roch Cousineau"/>
    <n v="3"/>
    <n v="0.77528388030776896"/>
    <n v="750"/>
    <n v="581.46291023082676"/>
    <x v="159"/>
  </r>
  <r>
    <s v="PBOR00174"/>
    <s v="PIZB0004"/>
    <x v="1"/>
    <x v="3"/>
    <x v="0"/>
    <n v="130"/>
    <s v="Adrien Martin"/>
    <n v="3"/>
    <n v="0.32334348690445713"/>
    <n v="390"/>
    <n v="126.10395989273829"/>
    <x v="160"/>
  </r>
  <r>
    <s v="PBOR00175"/>
    <s v="PIZB0001"/>
    <x v="11"/>
    <x v="0"/>
    <x v="0"/>
    <n v="72"/>
    <s v="Albain Forestier"/>
    <n v="5"/>
    <n v="0.2117276391971491"/>
    <n v="360"/>
    <n v="76.22195011097368"/>
    <x v="161"/>
  </r>
  <r>
    <s v="PBOR00176"/>
    <s v="PIZB0002"/>
    <x v="5"/>
    <x v="1"/>
    <x v="0"/>
    <n v="65"/>
    <s v="Roch Cousineau"/>
    <n v="10"/>
    <n v="0.99817658128489728"/>
    <n v="650"/>
    <n v="648.81477783518324"/>
    <x v="162"/>
  </r>
  <r>
    <s v="PBOR00177"/>
    <s v="PIZB0003"/>
    <x v="2"/>
    <x v="2"/>
    <x v="0"/>
    <n v="250"/>
    <s v="Adrien Martin"/>
    <n v="3"/>
    <n v="0.34321661485625221"/>
    <n v="750"/>
    <n v="257.41246114218916"/>
    <x v="163"/>
  </r>
  <r>
    <s v="PBOR00178"/>
    <s v="PIZB0004"/>
    <x v="31"/>
    <x v="3"/>
    <x v="0"/>
    <n v="130"/>
    <s v="Albain Forestier"/>
    <n v="6"/>
    <n v="0.17688363553653064"/>
    <n v="780"/>
    <n v="137.96923571849391"/>
    <x v="164"/>
  </r>
  <r>
    <s v="PBOR00179"/>
    <s v="PIZB0005"/>
    <x v="3"/>
    <x v="4"/>
    <x v="1"/>
    <n v="60"/>
    <s v="Roch Cousineau"/>
    <n v="12"/>
    <n v="0.54853763527560739"/>
    <n v="720"/>
    <n v="394.94709739843734"/>
    <x v="165"/>
  </r>
  <r>
    <s v="PBOR00180"/>
    <s v="PIZB0006"/>
    <x v="25"/>
    <x v="5"/>
    <x v="0"/>
    <n v="95"/>
    <s v="Adrien Martin"/>
    <n v="7"/>
    <n v="0.40612729229894939"/>
    <n v="665"/>
    <n v="270.07464937880133"/>
    <x v="166"/>
  </r>
  <r>
    <s v="PBOR00181"/>
    <s v="PIZB0001"/>
    <x v="7"/>
    <x v="0"/>
    <x v="0"/>
    <n v="72"/>
    <s v="Albain Forestier"/>
    <n v="6"/>
    <n v="0.16780300089638589"/>
    <n v="432"/>
    <n v="72.490896387238706"/>
    <x v="167"/>
  </r>
  <r>
    <s v="PBOR00182"/>
    <s v="PIZB0002"/>
    <x v="25"/>
    <x v="1"/>
    <x v="0"/>
    <n v="65"/>
    <s v="Roch Cousineau"/>
    <n v="10"/>
    <n v="0.91086777790941564"/>
    <n v="650"/>
    <n v="592.06405564112015"/>
    <x v="168"/>
  </r>
  <r>
    <s v="PBOR00183"/>
    <s v="PIZB0003"/>
    <x v="32"/>
    <x v="2"/>
    <x v="1"/>
    <n v="250"/>
    <s v="Adrien Martin"/>
    <n v="3"/>
    <n v="0.2731985494536886"/>
    <n v="750"/>
    <n v="204.89891209026644"/>
    <x v="169"/>
  </r>
  <r>
    <s v="PBOR00184"/>
    <s v="PIZB0004"/>
    <x v="33"/>
    <x v="3"/>
    <x v="1"/>
    <n v="130"/>
    <s v="Albain Forestier"/>
    <n v="4"/>
    <n v="0.81984662786178419"/>
    <n v="520"/>
    <n v="426.32024648812779"/>
    <x v="170"/>
  </r>
  <r>
    <s v="PBOR00185"/>
    <s v="PIZB0001"/>
    <x v="33"/>
    <x v="0"/>
    <x v="1"/>
    <n v="72"/>
    <s v="Roch Cousineau"/>
    <n v="7"/>
    <n v="0.89980934003543744"/>
    <n v="504"/>
    <n v="453.50390737786046"/>
    <x v="171"/>
  </r>
  <r>
    <s v="PBOR00186"/>
    <s v="PIZB0002"/>
    <x v="22"/>
    <x v="1"/>
    <x v="1"/>
    <n v="65"/>
    <s v="Adrien Martin"/>
    <n v="5"/>
    <n v="0.73522347452625669"/>
    <n v="325"/>
    <n v="238.94762922103342"/>
    <x v="172"/>
  </r>
  <r>
    <s v="PBOR00187"/>
    <s v="PIZB0003"/>
    <x v="34"/>
    <x v="2"/>
    <x v="1"/>
    <n v="250"/>
    <s v="Albain Forestier"/>
    <n v="3"/>
    <n v="0.36579213338930128"/>
    <n v="750"/>
    <n v="274.34410004197593"/>
    <x v="173"/>
  </r>
  <r>
    <s v="PBOR00188"/>
    <s v="PIZB0004"/>
    <x v="7"/>
    <x v="3"/>
    <x v="1"/>
    <n v="130"/>
    <s v="Roch Cousineau"/>
    <n v="2"/>
    <n v="0.79313642440033238"/>
    <n v="260"/>
    <n v="206.21547034408641"/>
    <x v="174"/>
  </r>
  <r>
    <s v="PBOR00189"/>
    <s v="PIZB0001"/>
    <x v="3"/>
    <x v="0"/>
    <x v="0"/>
    <n v="72"/>
    <s v="Roch Cousineau"/>
    <n v="4"/>
    <n v="8.0407664979564641E-2"/>
    <n v="288"/>
    <n v="23.157407514114617"/>
    <x v="175"/>
  </r>
  <r>
    <s v="PBOR00190"/>
    <s v="PIZB0002"/>
    <x v="31"/>
    <x v="1"/>
    <x v="1"/>
    <n v="65"/>
    <s v="Adrien Martin"/>
    <n v="12"/>
    <n v="0.38525936096781821"/>
    <n v="780"/>
    <n v="300.50230155489822"/>
    <x v="176"/>
  </r>
  <r>
    <s v="PBOR00191"/>
    <s v="PIZB0003"/>
    <x v="4"/>
    <x v="2"/>
    <x v="0"/>
    <n v="250"/>
    <s v="Albain Forestier"/>
    <n v="1"/>
    <n v="0.45507177071325888"/>
    <n v="250"/>
    <n v="113.76794267831472"/>
    <x v="177"/>
  </r>
  <r>
    <s v="PBOR00192"/>
    <s v="PIZB0004"/>
    <x v="34"/>
    <x v="3"/>
    <x v="1"/>
    <n v="130"/>
    <s v="Roch Cousineau"/>
    <n v="4"/>
    <n v="0.93827031337312128"/>
    <n v="520"/>
    <n v="487.90056295402309"/>
    <x v="178"/>
  </r>
  <r>
    <s v="PBOR00193"/>
    <s v="PIZB0001"/>
    <x v="13"/>
    <x v="0"/>
    <x v="0"/>
    <n v="72"/>
    <s v="Adrien Martin"/>
    <n v="7"/>
    <n v="0.14716035331195043"/>
    <n v="504"/>
    <n v="74.168818069223022"/>
    <x v="179"/>
  </r>
  <r>
    <s v="PBOR00194"/>
    <s v="PIZB0002"/>
    <x v="35"/>
    <x v="1"/>
    <x v="1"/>
    <n v="65"/>
    <s v="Albain Forestier"/>
    <n v="12"/>
    <n v="0.10159867043013626"/>
    <n v="780"/>
    <n v="79.246962935506289"/>
    <x v="180"/>
  </r>
  <r>
    <s v="PBOR00195"/>
    <s v="PIZB0003"/>
    <x v="2"/>
    <x v="2"/>
    <x v="0"/>
    <n v="250"/>
    <s v="Roch Cousineau"/>
    <n v="2"/>
    <n v="0.50060788399709522"/>
    <n v="500"/>
    <n v="250.3039419985476"/>
    <x v="181"/>
  </r>
  <r>
    <s v="PBOR00196"/>
    <s v="PIZB0004"/>
    <x v="13"/>
    <x v="3"/>
    <x v="1"/>
    <n v="130"/>
    <s v="Adrien Martin"/>
    <n v="6"/>
    <n v="0.70539643021834586"/>
    <n v="780"/>
    <n v="550.20921557030977"/>
    <x v="182"/>
  </r>
  <r>
    <s v="PBOR00197"/>
    <s v="PIZB0005"/>
    <x v="18"/>
    <x v="4"/>
    <x v="0"/>
    <n v="60"/>
    <s v="Albain Forestier"/>
    <n v="12"/>
    <n v="0.72481379032239401"/>
    <n v="720"/>
    <n v="521.86592903212374"/>
    <x v="183"/>
  </r>
  <r>
    <s v="PBOR00198"/>
    <s v="PIZB0001"/>
    <x v="23"/>
    <x v="0"/>
    <x v="1"/>
    <n v="72"/>
    <s v="Roch Cousineau"/>
    <n v="6"/>
    <n v="0.21833121955544521"/>
    <n v="432"/>
    <n v="94.319086847952335"/>
    <x v="184"/>
  </r>
  <r>
    <s v="PBOR00199"/>
    <s v="PIZB0002"/>
    <x v="36"/>
    <x v="1"/>
    <x v="0"/>
    <n v="65"/>
    <s v="Adrien Martin"/>
    <n v="8"/>
    <n v="0.33253524453952932"/>
    <n v="520"/>
    <n v="172.91832716055524"/>
    <x v="185"/>
  </r>
  <r>
    <s v="PBOR00200"/>
    <s v="PIZB0003"/>
    <x v="37"/>
    <x v="2"/>
    <x v="1"/>
    <n v="250"/>
    <s v="Albain Forestier"/>
    <n v="2"/>
    <n v="0.39793552100289009"/>
    <n v="500"/>
    <n v="198.96776050144504"/>
    <x v="186"/>
  </r>
  <r>
    <s v="PBOR00201"/>
    <s v="PIZB0004"/>
    <x v="4"/>
    <x v="3"/>
    <x v="0"/>
    <n v="130"/>
    <s v="Roch Cousineau"/>
    <n v="4"/>
    <n v="0.83519533088641318"/>
    <n v="520"/>
    <n v="434.30157206093486"/>
    <x v="187"/>
  </r>
  <r>
    <s v="PBOR00202"/>
    <s v="PIZB0001"/>
    <x v="3"/>
    <x v="0"/>
    <x v="1"/>
    <n v="72"/>
    <s v="Adrien Martin"/>
    <n v="10"/>
    <n v="8.7312208799101843E-3"/>
    <n v="720"/>
    <n v="6.2864790335353327"/>
    <x v="188"/>
  </r>
  <r>
    <s v="PBOR00203"/>
    <s v="PIZB0002"/>
    <x v="35"/>
    <x v="1"/>
    <x v="0"/>
    <n v="65"/>
    <s v="Albain Forestier"/>
    <n v="12"/>
    <n v="0.95071636556912675"/>
    <n v="780"/>
    <n v="741.55876514391889"/>
    <x v="189"/>
  </r>
  <r>
    <s v="PBOR00204"/>
    <s v="PIZB0003"/>
    <x v="11"/>
    <x v="2"/>
    <x v="1"/>
    <n v="250"/>
    <s v="Roch Cousineau"/>
    <n v="4"/>
    <n v="6.5110770871939172E-2"/>
    <n v="1000"/>
    <n v="65.110770871939167"/>
    <x v="190"/>
  </r>
  <r>
    <s v="PBOR00205"/>
    <s v="PIZB0004"/>
    <x v="10"/>
    <x v="3"/>
    <x v="0"/>
    <n v="130"/>
    <s v="Adrien Martin"/>
    <n v="6"/>
    <n v="0.43772024513265795"/>
    <n v="780"/>
    <n v="341.42179120347322"/>
    <x v="191"/>
  </r>
  <r>
    <s v="PBOR00206"/>
    <s v="PIZB0005"/>
    <x v="1"/>
    <x v="4"/>
    <x v="0"/>
    <n v="60"/>
    <s v="Albain Forestier"/>
    <n v="7"/>
    <n v="0.41853663840169475"/>
    <n v="420"/>
    <n v="175.78538812871179"/>
    <x v="192"/>
  </r>
  <r>
    <s v="PBOR00207"/>
    <s v="PIZB0006"/>
    <x v="17"/>
    <x v="5"/>
    <x v="1"/>
    <n v="95"/>
    <s v="Roch Cousineau"/>
    <n v="7"/>
    <n v="0.38824165845812764"/>
    <n v="665"/>
    <n v="258.18070287465486"/>
    <x v="193"/>
  </r>
  <r>
    <s v="PBOR00208"/>
    <s v="PIZB0001"/>
    <x v="17"/>
    <x v="0"/>
    <x v="1"/>
    <n v="72"/>
    <s v="Adrien Martin"/>
    <n v="3"/>
    <n v="0.75434060698733896"/>
    <n v="216"/>
    <n v="162.93757110926521"/>
    <x v="194"/>
  </r>
  <r>
    <s v="PBOR00209"/>
    <s v="PIZB0002"/>
    <x v="37"/>
    <x v="1"/>
    <x v="1"/>
    <n v="65"/>
    <s v="Albain Forestier"/>
    <n v="12"/>
    <n v="0.61587381700020483"/>
    <n v="780"/>
    <n v="480.38157726015976"/>
    <x v="195"/>
  </r>
  <r>
    <s v="PBOR00210"/>
    <s v="PIZB0003"/>
    <x v="4"/>
    <x v="2"/>
    <x v="0"/>
    <n v="250"/>
    <s v="Roch Cousineau"/>
    <n v="2"/>
    <n v="0.80006888756762451"/>
    <n v="500"/>
    <n v="400.03444378381226"/>
    <x v="196"/>
  </r>
  <r>
    <s v="PBOR00211"/>
    <s v="PIZB0004"/>
    <x v="2"/>
    <x v="3"/>
    <x v="0"/>
    <n v="130"/>
    <s v="Adrien Martin"/>
    <n v="5"/>
    <n v="0.68228949683615203"/>
    <n v="650"/>
    <n v="443.4881729434988"/>
    <x v="197"/>
  </r>
  <r>
    <s v="PBOR00212"/>
    <s v="PIZB0001"/>
    <x v="12"/>
    <x v="0"/>
    <x v="0"/>
    <n v="72"/>
    <s v="Albain Forestier"/>
    <n v="10"/>
    <n v="1.6479509006877335E-2"/>
    <n v="720"/>
    <n v="11.865246484951681"/>
    <x v="198"/>
  </r>
  <r>
    <s v="PBOR00213"/>
    <s v="PIZB0002"/>
    <x v="0"/>
    <x v="1"/>
    <x v="0"/>
    <n v="65"/>
    <s v="Roch Cousineau"/>
    <n v="10"/>
    <n v="0.23078123893127422"/>
    <n v="650"/>
    <n v="150.00780530532825"/>
    <x v="199"/>
  </r>
  <r>
    <s v="PBOR00214"/>
    <s v="PIZB0003"/>
    <x v="38"/>
    <x v="2"/>
    <x v="0"/>
    <n v="250"/>
    <s v="Adrien Martin"/>
    <n v="3"/>
    <n v="2.2225272121484729E-2"/>
    <n v="750"/>
    <n v="16.668954091113548"/>
    <x v="200"/>
  </r>
  <r>
    <s v="PBOR00215"/>
    <s v="PIZB0004"/>
    <x v="1"/>
    <x v="3"/>
    <x v="0"/>
    <n v="130"/>
    <s v="Albain Forestier"/>
    <n v="3"/>
    <n v="0.72206439626516772"/>
    <n v="390"/>
    <n v="281.60511454341543"/>
    <x v="201"/>
  </r>
  <r>
    <s v="PBOR00216"/>
    <s v="PIZB0005"/>
    <x v="2"/>
    <x v="4"/>
    <x v="0"/>
    <n v="60"/>
    <s v="Roch Cousineau"/>
    <n v="7"/>
    <n v="0.66067744665264683"/>
    <n v="420"/>
    <n v="277.48452759411168"/>
    <x v="202"/>
  </r>
  <r>
    <s v="PBOR00217"/>
    <s v="PIZB0001"/>
    <x v="5"/>
    <x v="0"/>
    <x v="0"/>
    <n v="72"/>
    <s v="Adrien Martin"/>
    <n v="6"/>
    <n v="0.14048396352986114"/>
    <n v="432"/>
    <n v="60.689072244900018"/>
    <x v="203"/>
  </r>
  <r>
    <s v="PBOR00218"/>
    <s v="PIZB0002"/>
    <x v="3"/>
    <x v="1"/>
    <x v="0"/>
    <n v="65"/>
    <s v="Albain Forestier"/>
    <n v="8"/>
    <n v="0.37872981249566817"/>
    <n v="520"/>
    <n v="196.93950249774744"/>
    <x v="204"/>
  </r>
  <r>
    <s v="PBOR00219"/>
    <s v="PIZB0003"/>
    <x v="36"/>
    <x v="2"/>
    <x v="1"/>
    <n v="250"/>
    <s v="Roch Cousineau"/>
    <n v="2"/>
    <n v="0.71515589694127546"/>
    <n v="500"/>
    <n v="357.57794847063775"/>
    <x v="205"/>
  </r>
  <r>
    <s v="PBOR00220"/>
    <s v="PIZB0004"/>
    <x v="24"/>
    <x v="3"/>
    <x v="0"/>
    <n v="130"/>
    <s v="Adrien Martin"/>
    <n v="6"/>
    <n v="0.21412519358799298"/>
    <n v="780"/>
    <n v="167.01765099863454"/>
    <x v="206"/>
  </r>
  <r>
    <s v="PBOR00221"/>
    <s v="PIZB0001"/>
    <x v="21"/>
    <x v="0"/>
    <x v="0"/>
    <n v="72"/>
    <s v="Albain Forestier"/>
    <n v="6"/>
    <n v="0.16455091596073168"/>
    <n v="432"/>
    <n v="71.08599569503609"/>
    <x v="207"/>
  </r>
  <r>
    <s v="PBOR00222"/>
    <s v="PIZB0002"/>
    <x v="32"/>
    <x v="1"/>
    <x v="0"/>
    <n v="65"/>
    <s v="Roch Cousineau"/>
    <n v="4"/>
    <n v="0.25666907491668522"/>
    <n v="260"/>
    <n v="66.733959478338164"/>
    <x v="208"/>
  </r>
  <r>
    <s v="PBOR00223"/>
    <s v="PIZB0003"/>
    <x v="4"/>
    <x v="2"/>
    <x v="0"/>
    <n v="250"/>
    <s v="Adrien Martin"/>
    <n v="3"/>
    <n v="0.90160231788426648"/>
    <n v="750"/>
    <n v="676.20173841319991"/>
    <x v="209"/>
  </r>
  <r>
    <s v="PBOR00224"/>
    <s v="PIZB0004"/>
    <x v="2"/>
    <x v="3"/>
    <x v="0"/>
    <n v="130"/>
    <s v="Albain Forestier"/>
    <n v="2"/>
    <n v="0.320164833885899"/>
    <n v="260"/>
    <n v="83.242856810333734"/>
    <x v="210"/>
  </r>
  <r>
    <s v="PBOR00225"/>
    <s v="PIZB0005"/>
    <x v="27"/>
    <x v="4"/>
    <x v="1"/>
    <n v="60"/>
    <s v="Roch Cousineau"/>
    <n v="9"/>
    <n v="0.13498450487731639"/>
    <n v="540"/>
    <n v="72.891632633750845"/>
    <x v="211"/>
  </r>
  <r>
    <s v="PBOR00226"/>
    <s v="PIZB0006"/>
    <x v="0"/>
    <x v="5"/>
    <x v="0"/>
    <n v="95"/>
    <s v="Adrien Martin"/>
    <n v="5"/>
    <n v="0.91789593738279973"/>
    <n v="475"/>
    <n v="436.00057025682986"/>
    <x v="212"/>
  </r>
  <r>
    <s v="PBOR00227"/>
    <s v="PIZB0001"/>
    <x v="1"/>
    <x v="0"/>
    <x v="0"/>
    <n v="72"/>
    <s v="Albain Forestier"/>
    <n v="3"/>
    <n v="0.98021726342122206"/>
    <n v="216"/>
    <n v="211.72692889898397"/>
    <x v="213"/>
  </r>
  <r>
    <s v="PBOR00228"/>
    <s v="PIZB0002"/>
    <x v="28"/>
    <x v="1"/>
    <x v="0"/>
    <n v="65"/>
    <s v="Roch Cousineau"/>
    <n v="7"/>
    <n v="6.7354248366482961E-2"/>
    <n v="455"/>
    <n v="30.646183006749748"/>
    <x v="214"/>
  </r>
  <r>
    <s v="PBOR00229"/>
    <s v="PIZB0003"/>
    <x v="8"/>
    <x v="2"/>
    <x v="1"/>
    <n v="250"/>
    <s v="Adrien Martin"/>
    <n v="2"/>
    <n v="0.49907272133883429"/>
    <n v="500"/>
    <n v="249.53636066941715"/>
    <x v="215"/>
  </r>
  <r>
    <s v="PBOR00230"/>
    <s v="PIZB0004"/>
    <x v="33"/>
    <x v="3"/>
    <x v="1"/>
    <n v="130"/>
    <s v="Albain Forestier"/>
    <n v="5"/>
    <n v="0.61466468459589796"/>
    <n v="650"/>
    <n v="399.53204498733368"/>
    <x v="216"/>
  </r>
  <r>
    <s v="PBOR00231"/>
    <s v="PIZB0001"/>
    <x v="14"/>
    <x v="0"/>
    <x v="1"/>
    <n v="72"/>
    <s v="Roch Cousineau"/>
    <n v="7"/>
    <n v="0.94639798804768638"/>
    <n v="504"/>
    <n v="476.98458597603394"/>
    <x v="217"/>
  </r>
  <r>
    <s v="PBOR00232"/>
    <s v="PIZB0002"/>
    <x v="16"/>
    <x v="1"/>
    <x v="1"/>
    <n v="65"/>
    <s v="Adrien Martin"/>
    <n v="10"/>
    <n v="0.95168663838417633"/>
    <n v="650"/>
    <n v="618.59631494971461"/>
    <x v="218"/>
  </r>
  <r>
    <s v="PBOR00233"/>
    <s v="PIZB0003"/>
    <x v="17"/>
    <x v="2"/>
    <x v="1"/>
    <n v="250"/>
    <s v="Albain Forestier"/>
    <n v="2"/>
    <n v="0.55958868077394219"/>
    <n v="500"/>
    <n v="279.7943403869711"/>
    <x v="219"/>
  </r>
  <r>
    <s v="PBOR00234"/>
    <s v="PIZB0004"/>
    <x v="17"/>
    <x v="3"/>
    <x v="1"/>
    <n v="130"/>
    <s v="Roch Cousineau"/>
    <n v="2"/>
    <n v="0.81003936677165544"/>
    <n v="260"/>
    <n v="210.61023536063041"/>
    <x v="220"/>
  </r>
  <r>
    <s v="PBOR00235"/>
    <s v="PIZB0001"/>
    <x v="5"/>
    <x v="0"/>
    <x v="1"/>
    <n v="72"/>
    <s v="Roch Cousineau"/>
    <n v="12"/>
    <n v="0.35450072343254235"/>
    <n v="864"/>
    <n v="306.28862504571657"/>
    <x v="221"/>
  </r>
  <r>
    <s v="PBOR00236"/>
    <s v="PIZB0002"/>
    <x v="16"/>
    <x v="1"/>
    <x v="0"/>
    <n v="65"/>
    <s v="Adrien Martin"/>
    <n v="11"/>
    <n v="0.34895469608332785"/>
    <n v="715"/>
    <n v="249.50260769957941"/>
    <x v="222"/>
  </r>
  <r>
    <s v="PBOR00237"/>
    <s v="PIZB0003"/>
    <x v="1"/>
    <x v="2"/>
    <x v="0"/>
    <n v="250"/>
    <s v="Albain Forestier"/>
    <n v="2"/>
    <n v="0.52279578451533193"/>
    <n v="500"/>
    <n v="261.39789225766594"/>
    <x v="223"/>
  </r>
  <r>
    <s v="PBOR00238"/>
    <s v="PIZB0004"/>
    <x v="18"/>
    <x v="3"/>
    <x v="0"/>
    <n v="130"/>
    <s v="Roch Cousineau"/>
    <n v="3"/>
    <n v="0.69617887937852907"/>
    <n v="390"/>
    <n v="271.50976295762632"/>
    <x v="224"/>
  </r>
  <r>
    <s v="PBOR00239"/>
    <s v="PIZB0001"/>
    <x v="3"/>
    <x v="0"/>
    <x v="1"/>
    <n v="72"/>
    <s v="Adrien Martin"/>
    <n v="6"/>
    <n v="0.55638354082081654"/>
    <n v="432"/>
    <n v="240.35768963459273"/>
    <x v="225"/>
  </r>
  <r>
    <s v="PBOR00240"/>
    <s v="PIZB0002"/>
    <x v="19"/>
    <x v="1"/>
    <x v="1"/>
    <n v="65"/>
    <s v="Albain Forestier"/>
    <n v="8"/>
    <n v="7.8132692098414003E-2"/>
    <n v="520"/>
    <n v="40.628999891175283"/>
    <x v="226"/>
  </r>
  <r>
    <s v="PBOR00241"/>
    <s v="PIZB0003"/>
    <x v="20"/>
    <x v="2"/>
    <x v="1"/>
    <n v="250"/>
    <s v="Roch Cousineau"/>
    <n v="1"/>
    <n v="0.37783112687678633"/>
    <n v="250"/>
    <n v="94.457781719196575"/>
    <x v="227"/>
  </r>
  <r>
    <s v="PBOR00242"/>
    <s v="PIZB0004"/>
    <x v="21"/>
    <x v="3"/>
    <x v="1"/>
    <n v="130"/>
    <s v="Adrien Martin"/>
    <n v="7"/>
    <n v="0.34200944354303275"/>
    <n v="910"/>
    <n v="311.22859362415983"/>
    <x v="228"/>
  </r>
  <r>
    <s v="PBOR00243"/>
    <s v="PIZB0005"/>
    <x v="22"/>
    <x v="4"/>
    <x v="1"/>
    <n v="60"/>
    <s v="Albain Forestier"/>
    <n v="11"/>
    <n v="0.92737976442865855"/>
    <n v="660"/>
    <n v="612.07064452291468"/>
    <x v="229"/>
  </r>
  <r>
    <s v="PBOR00244"/>
    <s v="PIZB0001"/>
    <x v="23"/>
    <x v="0"/>
    <x v="1"/>
    <n v="72"/>
    <s v="Roch Cousineau"/>
    <n v="6"/>
    <n v="0.96938667185148797"/>
    <n v="432"/>
    <n v="418.77504223984278"/>
    <x v="230"/>
  </r>
  <r>
    <s v="PBOR00245"/>
    <s v="PIZB0002"/>
    <x v="24"/>
    <x v="1"/>
    <x v="1"/>
    <n v="65"/>
    <s v="Adrien Martin"/>
    <n v="6"/>
    <n v="0.24406307827004359"/>
    <n v="390"/>
    <n v="95.184600525316995"/>
    <x v="231"/>
  </r>
  <r>
    <s v="PBOR00246"/>
    <s v="PIZB0003"/>
    <x v="16"/>
    <x v="2"/>
    <x v="0"/>
    <n v="250"/>
    <s v="Albain Forestier"/>
    <n v="2"/>
    <n v="0.931057824254786"/>
    <n v="500"/>
    <n v="465.52891212739303"/>
    <x v="232"/>
  </r>
  <r>
    <s v="PBOR00247"/>
    <s v="PIZB0004"/>
    <x v="25"/>
    <x v="3"/>
    <x v="0"/>
    <n v="130"/>
    <s v="Roch Cousineau"/>
    <n v="4"/>
    <n v="0.67570229189541975"/>
    <n v="520"/>
    <n v="351.36519178561826"/>
    <x v="233"/>
  </r>
  <r>
    <s v="PBOR00248"/>
    <s v="PIZB0001"/>
    <x v="6"/>
    <x v="0"/>
    <x v="0"/>
    <n v="72"/>
    <s v="Adrien Martin"/>
    <n v="7"/>
    <n v="0.91192982577548221"/>
    <n v="504"/>
    <n v="459.61263219084304"/>
    <x v="234"/>
  </r>
  <r>
    <s v="PBOR00249"/>
    <s v="PIZB0002"/>
    <x v="2"/>
    <x v="1"/>
    <x v="1"/>
    <n v="65"/>
    <s v="Albain Forestier"/>
    <n v="13"/>
    <n v="0.46313611506175134"/>
    <n v="845"/>
    <n v="391.35001722717988"/>
    <x v="235"/>
  </r>
  <r>
    <s v="PBOR00250"/>
    <s v="PIZB0003"/>
    <x v="26"/>
    <x v="2"/>
    <x v="1"/>
    <n v="250"/>
    <s v="Roch Cousineau"/>
    <n v="1"/>
    <n v="5.3530222562513607E-2"/>
    <n v="250"/>
    <n v="13.382555640628402"/>
    <x v="236"/>
  </r>
  <r>
    <s v="PBOR00251"/>
    <s v="PIZB0004"/>
    <x v="4"/>
    <x v="3"/>
    <x v="1"/>
    <n v="130"/>
    <s v="Adrien Martin"/>
    <n v="2"/>
    <n v="0.10135414856508229"/>
    <n v="260"/>
    <n v="26.352078626921397"/>
    <x v="237"/>
  </r>
  <r>
    <s v="PBOR00252"/>
    <s v="PIZB0005"/>
    <x v="27"/>
    <x v="4"/>
    <x v="1"/>
    <n v="60"/>
    <s v="Albain Forestier"/>
    <n v="10"/>
    <n v="0.15413196820236597"/>
    <n v="600"/>
    <n v="92.479180921419584"/>
    <x v="238"/>
  </r>
  <r>
    <s v="PBOR00253"/>
    <s v="PIZB0006"/>
    <x v="15"/>
    <x v="5"/>
    <x v="1"/>
    <n v="95"/>
    <s v="Roch Cousineau"/>
    <n v="4"/>
    <n v="0.99147229272651061"/>
    <n v="380"/>
    <n v="376.75947123607403"/>
    <x v="239"/>
  </r>
  <r>
    <s v="PBOR00254"/>
    <s v="PIZB0001"/>
    <x v="28"/>
    <x v="0"/>
    <x v="1"/>
    <n v="72"/>
    <s v="Adrien Martin"/>
    <n v="4"/>
    <n v="0.26792541838229555"/>
    <n v="288"/>
    <n v="77.162520494101116"/>
    <x v="240"/>
  </r>
  <r>
    <s v="PBOR00255"/>
    <s v="PIZB0002"/>
    <x v="8"/>
    <x v="1"/>
    <x v="1"/>
    <n v="65"/>
    <s v="Albain Forestier"/>
    <n v="7"/>
    <n v="0.67400237007588726"/>
    <n v="455"/>
    <n v="306.6710783845287"/>
    <x v="241"/>
  </r>
  <r>
    <s v="PBOR00256"/>
    <s v="PIZB0003"/>
    <x v="6"/>
    <x v="2"/>
    <x v="0"/>
    <n v="250"/>
    <s v="Roch Cousineau"/>
    <n v="2"/>
    <n v="0.10779012567415547"/>
    <n v="500"/>
    <n v="53.895062837077731"/>
    <x v="242"/>
  </r>
  <r>
    <s v="PBOR00257"/>
    <s v="PIZB0004"/>
    <x v="27"/>
    <x v="3"/>
    <x v="0"/>
    <n v="130"/>
    <s v="Adrien Martin"/>
    <n v="4"/>
    <n v="6.5825812137458972E-2"/>
    <n v="520"/>
    <n v="34.229422311478665"/>
    <x v="243"/>
  </r>
  <r>
    <s v="PBOR00258"/>
    <s v="PIZB0001"/>
    <x v="10"/>
    <x v="0"/>
    <x v="0"/>
    <n v="72"/>
    <s v="Albain Forestier"/>
    <n v="11"/>
    <n v="0.36167362480508147"/>
    <n v="792"/>
    <n v="286.44551084562454"/>
    <x v="244"/>
  </r>
  <r>
    <s v="PBOR00259"/>
    <s v="PIZB0002"/>
    <x v="29"/>
    <x v="1"/>
    <x v="1"/>
    <n v="65"/>
    <s v="Roch Cousineau"/>
    <n v="9"/>
    <n v="0.15611277710708626"/>
    <n v="585"/>
    <n v="91.325974607645463"/>
    <x v="245"/>
  </r>
  <r>
    <s v="PBOR00260"/>
    <s v="PIZB0003"/>
    <x v="30"/>
    <x v="2"/>
    <x v="1"/>
    <n v="250"/>
    <s v="Adrien Martin"/>
    <n v="2"/>
    <n v="0.11892962947938523"/>
    <n v="500"/>
    <n v="59.464814739692621"/>
    <x v="246"/>
  </r>
  <r>
    <s v="PBOR00261"/>
    <s v="PIZB0004"/>
    <x v="31"/>
    <x v="3"/>
    <x v="1"/>
    <n v="130"/>
    <s v="Albain Forestier"/>
    <n v="5"/>
    <n v="0.94178498482348294"/>
    <n v="650"/>
    <n v="612.16024013526396"/>
    <x v="247"/>
  </r>
  <r>
    <s v="PBOR00262"/>
    <s v="PIZB0005"/>
    <x v="27"/>
    <x v="4"/>
    <x v="1"/>
    <n v="60"/>
    <s v="Roch Cousineau"/>
    <n v="5"/>
    <n v="0.82224390590219021"/>
    <n v="300"/>
    <n v="246.67317177065706"/>
    <x v="248"/>
  </r>
  <r>
    <s v="PBOR00263"/>
    <s v="PIZB0001"/>
    <x v="29"/>
    <x v="0"/>
    <x v="1"/>
    <n v="72"/>
    <s v="Adrien Martin"/>
    <n v="10"/>
    <n v="1.5473035826796155E-2"/>
    <n v="720"/>
    <n v="11.140585795293232"/>
    <x v="249"/>
  </r>
  <r>
    <s v="PBOR00264"/>
    <s v="PIZB0002"/>
    <x v="1"/>
    <x v="1"/>
    <x v="1"/>
    <n v="65"/>
    <s v="Albain Forestier"/>
    <n v="3"/>
    <n v="0.57002189482885535"/>
    <n v="195"/>
    <n v="111.15426949162679"/>
    <x v="250"/>
  </r>
  <r>
    <s v="PBOR00265"/>
    <s v="PIZB0003"/>
    <x v="11"/>
    <x v="2"/>
    <x v="0"/>
    <n v="250"/>
    <s v="Roch Cousineau"/>
    <n v="3"/>
    <n v="0.22169123462523532"/>
    <n v="750"/>
    <n v="166.26842596892649"/>
    <x v="251"/>
  </r>
  <r>
    <s v="PBOR00266"/>
    <s v="PIZB0004"/>
    <x v="5"/>
    <x v="3"/>
    <x v="1"/>
    <n v="130"/>
    <s v="Adrien Martin"/>
    <n v="6"/>
    <n v="0.16327712663351335"/>
    <n v="780"/>
    <n v="127.35615877414041"/>
    <x v="252"/>
  </r>
  <r>
    <s v="PBOR00267"/>
    <s v="PIZB0001"/>
    <x v="2"/>
    <x v="0"/>
    <x v="0"/>
    <n v="72"/>
    <s v="Albain Forestier"/>
    <n v="9"/>
    <n v="0.71431849239690393"/>
    <n v="648"/>
    <n v="462.87838307319373"/>
    <x v="253"/>
  </r>
  <r>
    <s v="PBOR00268"/>
    <s v="PIZB0002"/>
    <x v="31"/>
    <x v="1"/>
    <x v="1"/>
    <n v="65"/>
    <s v="Roch Cousineau"/>
    <n v="7"/>
    <n v="0.58151491016386692"/>
    <n v="455"/>
    <n v="264.58928412455947"/>
    <x v="254"/>
  </r>
  <r>
    <s v="PBOR00269"/>
    <s v="PIZB0003"/>
    <x v="3"/>
    <x v="2"/>
    <x v="0"/>
    <n v="250"/>
    <s v="Adrien Martin"/>
    <n v="1"/>
    <n v="0.94025500085845537"/>
    <n v="250"/>
    <n v="235.06375021461383"/>
    <x v="255"/>
  </r>
  <r>
    <s v="PBOR00270"/>
    <s v="PIZB0004"/>
    <x v="25"/>
    <x v="3"/>
    <x v="1"/>
    <n v="130"/>
    <s v="Albain Forestier"/>
    <n v="3"/>
    <n v="0.85696007733376245"/>
    <n v="390"/>
    <n v="334.21443016016735"/>
    <x v="256"/>
  </r>
  <r>
    <s v="PBOR00271"/>
    <s v="PIZB0005"/>
    <x v="7"/>
    <x v="4"/>
    <x v="0"/>
    <n v="60"/>
    <s v="Roch Cousineau"/>
    <n v="6"/>
    <n v="0.73704670632037661"/>
    <n v="360"/>
    <n v="265.3368142753356"/>
    <x v="257"/>
  </r>
  <r>
    <s v="PBOR00272"/>
    <s v="PIZB0006"/>
    <x v="25"/>
    <x v="5"/>
    <x v="1"/>
    <n v="95"/>
    <s v="Adrien Martin"/>
    <n v="5"/>
    <n v="0.99556674564351355"/>
    <n v="475"/>
    <n v="472.89420418066896"/>
    <x v="258"/>
  </r>
  <r>
    <s v="PBOR00273"/>
    <s v="PIZB0001"/>
    <x v="32"/>
    <x v="0"/>
    <x v="0"/>
    <n v="72"/>
    <s v="Albain Forestier"/>
    <n v="8"/>
    <n v="0.82336237784945987"/>
    <n v="576"/>
    <n v="474.25672964128887"/>
    <x v="259"/>
  </r>
  <r>
    <s v="PBOR00274"/>
    <s v="PIZB0002"/>
    <x v="33"/>
    <x v="1"/>
    <x v="1"/>
    <n v="65"/>
    <s v="Roch Cousineau"/>
    <n v="13"/>
    <n v="0.21429857063805535"/>
    <n v="845"/>
    <n v="181.08229218915676"/>
    <x v="260"/>
  </r>
  <r>
    <s v="PBOR00275"/>
    <s v="PIZB0003"/>
    <x v="33"/>
    <x v="2"/>
    <x v="0"/>
    <n v="250"/>
    <s v="Adrien Martin"/>
    <n v="2"/>
    <n v="0.9858246368711242"/>
    <n v="500"/>
    <n v="492.9123184355621"/>
    <x v="261"/>
  </r>
  <r>
    <s v="PBOR00276"/>
    <s v="PIZB0004"/>
    <x v="22"/>
    <x v="3"/>
    <x v="1"/>
    <n v="130"/>
    <s v="Albain Forestier"/>
    <n v="6"/>
    <n v="2.0787857004193944E-2"/>
    <n v="780"/>
    <n v="16.214528463271275"/>
    <x v="262"/>
  </r>
  <r>
    <s v="PBOR00277"/>
    <s v="PIZB0001"/>
    <x v="34"/>
    <x v="0"/>
    <x v="0"/>
    <n v="72"/>
    <s v="Roch Cousineau"/>
    <n v="8"/>
    <n v="0.4043041551106823"/>
    <n v="576"/>
    <n v="232.879193343753"/>
    <x v="263"/>
  </r>
  <r>
    <s v="PBOR00278"/>
    <s v="PIZB0002"/>
    <x v="7"/>
    <x v="1"/>
    <x v="1"/>
    <n v="65"/>
    <s v="Adrien Martin"/>
    <n v="6"/>
    <n v="0.86228936216370378"/>
    <n v="390"/>
    <n v="336.2928512438445"/>
    <x v="264"/>
  </r>
  <r>
    <s v="PBOR00279"/>
    <s v="PIZB0003"/>
    <x v="3"/>
    <x v="2"/>
    <x v="0"/>
    <n v="250"/>
    <s v="Albain Forestier"/>
    <n v="3"/>
    <n v="0.20267200262393703"/>
    <n v="750"/>
    <n v="152.00400196795277"/>
    <x v="265"/>
  </r>
  <r>
    <s v="PBOR00280"/>
    <s v="PIZB0004"/>
    <x v="31"/>
    <x v="0"/>
    <x v="1"/>
    <n v="72"/>
    <s v="Roch Cousineau"/>
    <n v="6"/>
    <n v="0.42721330596562979"/>
    <n v="432"/>
    <n v="184.55614817715207"/>
    <x v="266"/>
  </r>
  <r>
    <s v="PBOR00281"/>
    <s v="PIZB0001"/>
    <x v="4"/>
    <x v="1"/>
    <x v="0"/>
    <n v="65"/>
    <s v="Roch Cousineau"/>
    <n v="13"/>
    <n v="0.87108149970897442"/>
    <n v="845"/>
    <n v="736.06386725408333"/>
    <x v="267"/>
  </r>
  <r>
    <s v="PBOR00282"/>
    <s v="PIZB0002"/>
    <x v="34"/>
    <x v="2"/>
    <x v="1"/>
    <n v="250"/>
    <s v="Adrien Martin"/>
    <n v="1"/>
    <n v="2.6358009716956676E-2"/>
    <n v="250"/>
    <n v="6.5895024292391691"/>
    <x v="268"/>
  </r>
  <r>
    <s v="PBOR00283"/>
    <s v="PIZB0003"/>
    <x v="13"/>
    <x v="3"/>
    <x v="1"/>
    <n v="130"/>
    <s v="Albain Forestier"/>
    <n v="3"/>
    <n v="0.77767785740350603"/>
    <n v="390"/>
    <n v="303.29436438736735"/>
    <x v="269"/>
  </r>
  <r>
    <s v="PBOR00284"/>
    <s v="PIZB0004"/>
    <x v="35"/>
    <x v="0"/>
    <x v="1"/>
    <n v="72"/>
    <s v="Roch Cousineau"/>
    <n v="3"/>
    <n v="0.68682565144107521"/>
    <n v="216"/>
    <n v="148.35434071127224"/>
    <x v="270"/>
  </r>
  <r>
    <s v="PBOR00285"/>
    <s v="PIZB0001"/>
    <x v="2"/>
    <x v="1"/>
    <x v="1"/>
    <n v="65"/>
    <s v="Adrien Martin"/>
    <n v="14"/>
    <n v="0.58269109940879071"/>
    <n v="910"/>
    <n v="530.2489004619996"/>
    <x v="271"/>
  </r>
  <r>
    <s v="PBOR00286"/>
    <s v="PIZB0002"/>
    <x v="13"/>
    <x v="2"/>
    <x v="1"/>
    <n v="250"/>
    <s v="Albain Forestier"/>
    <n v="3"/>
    <n v="0.44339908275720785"/>
    <n v="750"/>
    <n v="332.54931206790587"/>
    <x v="272"/>
  </r>
  <r>
    <s v="PBOR00287"/>
    <s v="PIZB0003"/>
    <x v="18"/>
    <x v="3"/>
    <x v="0"/>
    <n v="130"/>
    <s v="Roch Cousineau"/>
    <n v="3"/>
    <n v="0.12575036810320794"/>
    <n v="390"/>
    <n v="49.042643560251101"/>
    <x v="273"/>
  </r>
  <r>
    <s v="PBOR00288"/>
    <s v="PIZB0004"/>
    <x v="23"/>
    <x v="4"/>
    <x v="1"/>
    <n v="60"/>
    <s v="Adrien Martin"/>
    <n v="13"/>
    <n v="0.58443763111426095"/>
    <n v="780"/>
    <n v="455.86135226912353"/>
    <x v="274"/>
  </r>
  <r>
    <s v="PBOR00289"/>
    <s v="PIZB0005"/>
    <x v="36"/>
    <x v="0"/>
    <x v="0"/>
    <n v="72"/>
    <s v="Albain Forestier"/>
    <n v="11"/>
    <n v="0.20269838427382159"/>
    <n v="792"/>
    <n v="160.53712034486671"/>
    <x v="275"/>
  </r>
  <r>
    <s v="PBOR00290"/>
    <s v="PIZB0001"/>
    <x v="37"/>
    <x v="1"/>
    <x v="1"/>
    <n v="65"/>
    <s v="Roch Cousineau"/>
    <n v="5"/>
    <n v="0.34588473967990274"/>
    <n v="325"/>
    <n v="112.41254039596839"/>
    <x v="276"/>
  </r>
  <r>
    <s v="PBOR00291"/>
    <s v="PIZB0002"/>
    <x v="4"/>
    <x v="2"/>
    <x v="0"/>
    <n v="250"/>
    <s v="Adrien Martin"/>
    <n v="3"/>
    <n v="0.44863071332488991"/>
    <n v="750"/>
    <n v="336.47303499366745"/>
    <x v="277"/>
  </r>
  <r>
    <s v="PBOR00292"/>
    <s v="PIZB0003"/>
    <x v="3"/>
    <x v="3"/>
    <x v="1"/>
    <n v="130"/>
    <s v="Albain Forestier"/>
    <n v="2"/>
    <n v="0.41195662281860623"/>
    <n v="260"/>
    <n v="107.10872193283762"/>
    <x v="278"/>
  </r>
  <r>
    <s v="PBOR00293"/>
    <s v="PIZB0004"/>
    <x v="35"/>
    <x v="0"/>
    <x v="0"/>
    <n v="72"/>
    <s v="Roch Cousineau"/>
    <n v="10"/>
    <n v="0.78611978286567918"/>
    <n v="720"/>
    <n v="566.00624366328907"/>
    <x v="279"/>
  </r>
  <r>
    <s v="PBOR00294"/>
    <s v="PIZB0001"/>
    <x v="11"/>
    <x v="1"/>
    <x v="1"/>
    <n v="65"/>
    <s v="Adrien Martin"/>
    <n v="12"/>
    <n v="0.82093526112515247"/>
    <n v="780"/>
    <n v="640.32950367761896"/>
    <x v="280"/>
  </r>
  <r>
    <s v="PBOR00295"/>
    <s v="PIZB0002"/>
    <x v="10"/>
    <x v="2"/>
    <x v="0"/>
    <n v="250"/>
    <s v="Albain Forestier"/>
    <n v="3"/>
    <n v="0.5655055849614361"/>
    <n v="750"/>
    <n v="424.12918872107707"/>
    <x v="281"/>
  </r>
  <r>
    <s v="PBOR00296"/>
    <s v="PIZB0003"/>
    <x v="1"/>
    <x v="3"/>
    <x v="1"/>
    <n v="130"/>
    <s v="Roch Cousineau"/>
    <n v="4"/>
    <n v="0.48001599413027629"/>
    <n v="520"/>
    <n v="249.60831694774367"/>
    <x v="282"/>
  </r>
  <r>
    <s v="PBOR00297"/>
    <s v="PIZB0004"/>
    <x v="17"/>
    <x v="4"/>
    <x v="0"/>
    <n v="60"/>
    <s v="Adrien Martin"/>
    <n v="9"/>
    <n v="0.80703544305681518"/>
    <n v="540"/>
    <n v="435.79913925068018"/>
    <x v="283"/>
  </r>
  <r>
    <s v="PBOR00298"/>
    <s v="PIZB0005"/>
    <x v="17"/>
    <x v="5"/>
    <x v="1"/>
    <n v="95"/>
    <s v="Albain Forestier"/>
    <n v="6"/>
    <n v="0.13472953271650978"/>
    <n v="570"/>
    <n v="76.795833648410579"/>
    <x v="284"/>
  </r>
  <r>
    <s v="PBOR00299"/>
    <s v="PIZB0006"/>
    <x v="37"/>
    <x v="0"/>
    <x v="0"/>
    <n v="72"/>
    <s v="Roch Cousineau"/>
    <n v="9"/>
    <n v="0.53735244514022174"/>
    <n v="648"/>
    <n v="348.2043844508637"/>
    <x v="285"/>
  </r>
  <r>
    <s v="PBOR00300"/>
    <s v="PIZB0001"/>
    <x v="4"/>
    <x v="1"/>
    <x v="1"/>
    <n v="65"/>
    <s v="Adrien Martin"/>
    <n v="10"/>
    <n v="0.86493253723020291"/>
    <n v="650"/>
    <n v="562.20614919963191"/>
    <x v="286"/>
  </r>
  <r>
    <s v="PBOR00301"/>
    <s v="PIZB0002"/>
    <x v="2"/>
    <x v="2"/>
    <x v="0"/>
    <n v="250"/>
    <s v="Albain Forestier"/>
    <n v="2"/>
    <n v="0.14635193252367351"/>
    <n v="500"/>
    <n v="73.175966261836749"/>
    <x v="287"/>
  </r>
  <r>
    <s v="PBOR00302"/>
    <s v="PIZB0003"/>
    <x v="12"/>
    <x v="3"/>
    <x v="1"/>
    <n v="130"/>
    <s v="Roch Cousineau"/>
    <n v="5"/>
    <n v="0.49930216593502397"/>
    <n v="650"/>
    <n v="324.54640785776559"/>
    <x v="288"/>
  </r>
  <r>
    <s v="PBOR00303"/>
    <s v="PIZB0004"/>
    <x v="0"/>
    <x v="0"/>
    <x v="0"/>
    <n v="72"/>
    <s v="Adrien Martin"/>
    <n v="4"/>
    <n v="0.16760369217058779"/>
    <n v="288"/>
    <n v="48.269863345129281"/>
    <x v="289"/>
  </r>
  <r>
    <s v="PBOR00304"/>
    <s v="PIZB0001"/>
    <x v="38"/>
    <x v="1"/>
    <x v="1"/>
    <n v="65"/>
    <s v="Albain Forestier"/>
    <n v="13"/>
    <n v="0.57040391639924315"/>
    <n v="845"/>
    <n v="481.99130935736048"/>
    <x v="290"/>
  </r>
  <r>
    <s v="PBOR00305"/>
    <s v="PIZB0002"/>
    <x v="1"/>
    <x v="2"/>
    <x v="1"/>
    <n v="250"/>
    <s v="Roch Cousineau"/>
    <n v="2"/>
    <n v="0.35240472893682595"/>
    <n v="500"/>
    <n v="176.20236446841298"/>
    <x v="291"/>
  </r>
  <r>
    <s v="PBOR00306"/>
    <s v="PIZB0003"/>
    <x v="2"/>
    <x v="3"/>
    <x v="1"/>
    <n v="130"/>
    <s v="Adrien Martin"/>
    <n v="3"/>
    <n v="0.11208092156242278"/>
    <n v="390"/>
    <n v="43.711559409344879"/>
    <x v="292"/>
  </r>
  <r>
    <s v="PBOR00307"/>
    <s v="PIZB0004"/>
    <x v="5"/>
    <x v="4"/>
    <x v="1"/>
    <n v="60"/>
    <s v="Albain Forestier"/>
    <n v="10"/>
    <n v="0.57839134647100132"/>
    <n v="600"/>
    <n v="347.03480788260077"/>
    <x v="293"/>
  </r>
  <r>
    <s v="PBOR00308"/>
    <s v="PIZB0005"/>
    <x v="3"/>
    <x v="0"/>
    <x v="1"/>
    <n v="72"/>
    <s v="Roch Cousineau"/>
    <n v="9"/>
    <n v="0.18785567306752626"/>
    <n v="648"/>
    <n v="121.73047614775702"/>
    <x v="294"/>
  </r>
  <r>
    <s v="PBOR00309"/>
    <s v="PIZB0001"/>
    <x v="36"/>
    <x v="1"/>
    <x v="0"/>
    <n v="65"/>
    <s v="Adrien Martin"/>
    <n v="8"/>
    <n v="0.69234786906479862"/>
    <n v="520"/>
    <n v="360.02089191369527"/>
    <x v="295"/>
  </r>
  <r>
    <s v="PBOR00310"/>
    <s v="PIZB0002"/>
    <x v="24"/>
    <x v="2"/>
    <x v="1"/>
    <n v="250"/>
    <s v="Albain Forestier"/>
    <n v="3"/>
    <n v="0.7313105471637672"/>
    <n v="750"/>
    <n v="548.48291037282536"/>
    <x v="296"/>
  </r>
  <r>
    <s v="PBOR00311"/>
    <s v="PIZB0003"/>
    <x v="21"/>
    <x v="3"/>
    <x v="0"/>
    <n v="130"/>
    <s v="Roch Cousineau"/>
    <n v="3"/>
    <n v="0.39651294953245186"/>
    <n v="390"/>
    <n v="154.64005031765623"/>
    <x v="297"/>
  </r>
  <r>
    <s v="PBOR00312"/>
    <s v="PIZB0004"/>
    <x v="32"/>
    <x v="0"/>
    <x v="1"/>
    <n v="72"/>
    <s v="Adrien Martin"/>
    <n v="5"/>
    <n v="0.47053293956185105"/>
    <n v="360"/>
    <n v="169.39185824226638"/>
    <x v="298"/>
  </r>
  <r>
    <s v="PBOR00313"/>
    <s v="PIZB0001"/>
    <x v="4"/>
    <x v="1"/>
    <x v="0"/>
    <n v="65"/>
    <s v="Albain Forestier"/>
    <n v="9"/>
    <n v="0.9022424845836422"/>
    <n v="585"/>
    <n v="527.81185348143072"/>
    <x v="299"/>
  </r>
  <r>
    <s v="PBOR00314"/>
    <s v="PIZB0002"/>
    <x v="2"/>
    <x v="2"/>
    <x v="1"/>
    <n v="250"/>
    <s v="Roch Cousineau"/>
    <n v="1"/>
    <n v="0.25057968884738369"/>
    <n v="250"/>
    <n v="62.644922211845923"/>
    <x v="300"/>
  </r>
  <r>
    <s v="PBOR00315"/>
    <s v="PIZB0003"/>
    <x v="27"/>
    <x v="3"/>
    <x v="0"/>
    <n v="130"/>
    <s v="Adrien Martin"/>
    <n v="4"/>
    <n v="0.56892266919679113"/>
    <n v="520"/>
    <n v="295.83978798233142"/>
    <x v="301"/>
  </r>
  <r>
    <s v="PBOR00316"/>
    <s v="PIZB0004"/>
    <x v="0"/>
    <x v="4"/>
    <x v="1"/>
    <n v="60"/>
    <s v="Albain Forestier"/>
    <n v="6"/>
    <n v="3.357106137416721E-2"/>
    <n v="360"/>
    <n v="12.085582094700197"/>
    <x v="302"/>
  </r>
  <r>
    <s v="PBOR00317"/>
    <s v="PIZB0005"/>
    <x v="1"/>
    <x v="5"/>
    <x v="0"/>
    <n v="95"/>
    <s v="Roch Cousineau"/>
    <n v="4"/>
    <n v="0.11797039324964398"/>
    <n v="380"/>
    <n v="44.828749434864712"/>
    <x v="303"/>
  </r>
  <r>
    <s v="PBOR00318"/>
    <s v="PIZB0006"/>
    <x v="28"/>
    <x v="0"/>
    <x v="1"/>
    <n v="72"/>
    <s v="Adrien Martin"/>
    <n v="8"/>
    <n v="2.8176385964748696E-2"/>
    <n v="576"/>
    <n v="16.229598315695249"/>
    <x v="304"/>
  </r>
  <r>
    <s v="PBOR00319"/>
    <s v="PIZB0001"/>
    <x v="8"/>
    <x v="1"/>
    <x v="0"/>
    <n v="65"/>
    <s v="Albain Forestier"/>
    <n v="8"/>
    <n v="0.66941136725758887"/>
    <n v="520"/>
    <n v="348.09391097394621"/>
    <x v="305"/>
  </r>
  <r>
    <s v="PBOR00320"/>
    <s v="PIZB0002"/>
    <x v="33"/>
    <x v="2"/>
    <x v="1"/>
    <n v="250"/>
    <s v="Roch Cousineau"/>
    <n v="2"/>
    <n v="0.36448172495541775"/>
    <n v="500"/>
    <n v="182.24086247770887"/>
    <x v="306"/>
  </r>
  <r>
    <s v="PBOR00321"/>
    <s v="PIZB0003"/>
    <x v="14"/>
    <x v="3"/>
    <x v="0"/>
    <n v="130"/>
    <s v="Adrien Martin"/>
    <n v="7"/>
    <n v="0.15416488306079768"/>
    <n v="910"/>
    <n v="140.29004358532589"/>
    <x v="307"/>
  </r>
  <r>
    <s v="PBOR00322"/>
    <s v="PIZB0004"/>
    <x v="16"/>
    <x v="0"/>
    <x v="1"/>
    <n v="72"/>
    <s v="Albain Forestier"/>
    <n v="7"/>
    <n v="0.66646609625242947"/>
    <n v="504"/>
    <n v="335.89891251122447"/>
    <x v="308"/>
  </r>
  <r>
    <s v="PBOR00323"/>
    <s v="PIZB0001"/>
    <x v="17"/>
    <x v="1"/>
    <x v="0"/>
    <n v="65"/>
    <s v="Roch Cousineau"/>
    <n v="4"/>
    <n v="0.69183752034253276"/>
    <n v="260"/>
    <n v="179.87775528905851"/>
    <x v="309"/>
  </r>
  <r>
    <s v="PBOR00324"/>
    <s v="PIZB0002"/>
    <x v="17"/>
    <x v="2"/>
    <x v="1"/>
    <n v="250"/>
    <s v="Adrien Martin"/>
    <n v="2"/>
    <n v="0.14649599591234685"/>
    <n v="500"/>
    <n v="73.247997956173421"/>
    <x v="310"/>
  </r>
  <r>
    <s v="PBOR00325"/>
    <s v="PIZB0003"/>
    <x v="5"/>
    <x v="3"/>
    <x v="0"/>
    <n v="130"/>
    <s v="Albain Forestier"/>
    <n v="2"/>
    <n v="0.98540635482364014"/>
    <n v="260"/>
    <n v="256.20565225414646"/>
    <x v="311"/>
  </r>
  <r>
    <s v="PBOR00326"/>
    <s v="PIZB0004"/>
    <x v="16"/>
    <x v="0"/>
    <x v="1"/>
    <n v="72"/>
    <s v="Roch Cousineau"/>
    <n v="9"/>
    <n v="0.32091320735788698"/>
    <n v="648"/>
    <n v="207.95175836791077"/>
    <x v="312"/>
  </r>
  <r>
    <s v="PBOR00327"/>
    <s v="PIZB0001"/>
    <x v="1"/>
    <x v="1"/>
    <x v="1"/>
    <n v="65"/>
    <s v="Roch Cousineau"/>
    <n v="9"/>
    <n v="0.94495394109275654"/>
    <n v="585"/>
    <n v="552.79805553926258"/>
    <x v="313"/>
  </r>
  <r>
    <s v="PBOR00328"/>
    <s v="PIZB0002"/>
    <x v="18"/>
    <x v="2"/>
    <x v="1"/>
    <n v="250"/>
    <s v="Adrien Martin"/>
    <n v="2"/>
    <n v="0.50906748027199666"/>
    <n v="500"/>
    <n v="254.53374013599833"/>
    <x v="314"/>
  </r>
  <r>
    <s v="PBOR00329"/>
    <s v="PIZB0003"/>
    <x v="3"/>
    <x v="3"/>
    <x v="1"/>
    <n v="130"/>
    <s v="Albain Forestier"/>
    <n v="4"/>
    <n v="0.66059053266706258"/>
    <n v="520"/>
    <n v="343.50707698687256"/>
    <x v="315"/>
  </r>
  <r>
    <s v="PBOR00330"/>
    <s v="PIZB0004"/>
    <x v="19"/>
    <x v="0"/>
    <x v="1"/>
    <n v="72"/>
    <s v="Roch Cousineau"/>
    <n v="8"/>
    <n v="0.89615601403703116"/>
    <n v="576"/>
    <n v="516.18586408532997"/>
    <x v="316"/>
  </r>
  <r>
    <s v="PBOR00331"/>
    <s v="PIZB0001"/>
    <x v="20"/>
    <x v="1"/>
    <x v="0"/>
    <n v="65"/>
    <s v="Adrien Martin"/>
    <n v="8"/>
    <n v="0.133950017527805"/>
    <n v="520"/>
    <n v="69.654009114458603"/>
    <x v="317"/>
  </r>
  <r>
    <s v="PBOR00332"/>
    <s v="PIZB0002"/>
    <x v="21"/>
    <x v="2"/>
    <x v="1"/>
    <n v="250"/>
    <s v="Albain Forestier"/>
    <n v="4"/>
    <n v="0.3823797297998468"/>
    <n v="1000"/>
    <n v="382.37972979984681"/>
    <x v="318"/>
  </r>
  <r>
    <s v="PBOR00333"/>
    <s v="PIZB0003"/>
    <x v="22"/>
    <x v="3"/>
    <x v="0"/>
    <n v="130"/>
    <s v="Roch Cousineau"/>
    <n v="2"/>
    <n v="0.15073825601342095"/>
    <n v="260"/>
    <n v="39.191946563489445"/>
    <x v="319"/>
  </r>
  <r>
    <s v="PBOR00334"/>
    <s v="PIZB0004"/>
    <x v="23"/>
    <x v="4"/>
    <x v="1"/>
    <n v="60"/>
    <s v="Adrien Martin"/>
    <n v="10"/>
    <n v="0.96395128247903139"/>
    <n v="600"/>
    <n v="578.37076948741878"/>
    <x v="320"/>
  </r>
  <r>
    <s v="PBOR00335"/>
    <s v="PIZB0005"/>
    <x v="24"/>
    <x v="0"/>
    <x v="0"/>
    <n v="72"/>
    <s v="Albain Forestier"/>
    <n v="5"/>
    <n v="0.93894083705684528"/>
    <n v="360"/>
    <n v="338.0187013404643"/>
    <x v="321"/>
  </r>
  <r>
    <s v="PBOR00336"/>
    <s v="PIZB0001"/>
    <x v="16"/>
    <x v="1"/>
    <x v="1"/>
    <n v="65"/>
    <s v="Roch Cousineau"/>
    <n v="7"/>
    <n v="0.90335270578489546"/>
    <n v="455"/>
    <n v="411.02548113212742"/>
    <x v="322"/>
  </r>
  <r>
    <s v="PBOR00337"/>
    <s v="PIZB0002"/>
    <x v="25"/>
    <x v="2"/>
    <x v="0"/>
    <n v="250"/>
    <s v="Adrien Martin"/>
    <n v="2"/>
    <n v="0.62209777321995885"/>
    <n v="500"/>
    <n v="311.04888660997943"/>
    <x v="323"/>
  </r>
  <r>
    <s v="PBOR00338"/>
    <s v="PIZB0003"/>
    <x v="6"/>
    <x v="3"/>
    <x v="1"/>
    <n v="130"/>
    <s v="Albain Forestier"/>
    <n v="5"/>
    <n v="6.1676790443396468E-2"/>
    <n v="650"/>
    <n v="40.089913788207703"/>
    <x v="324"/>
  </r>
  <r>
    <s v="PBOR00339"/>
    <s v="PIZB0004"/>
    <x v="2"/>
    <x v="0"/>
    <x v="0"/>
    <n v="72"/>
    <s v="Roch Cousineau"/>
    <n v="12"/>
    <n v="0.49213521317421138"/>
    <n v="864"/>
    <n v="425.20482418251862"/>
    <x v="325"/>
  </r>
  <r>
    <s v="PBOR00340"/>
    <s v="PIZB0001"/>
    <x v="26"/>
    <x v="1"/>
    <x v="1"/>
    <n v="65"/>
    <s v="Adrien Martin"/>
    <n v="9"/>
    <n v="0.69552711985994919"/>
    <n v="585"/>
    <n v="406.88336511807029"/>
    <x v="326"/>
  </r>
  <r>
    <s v="PBOR00341"/>
    <s v="PIZB0002"/>
    <x v="4"/>
    <x v="2"/>
    <x v="0"/>
    <n v="250"/>
    <s v="Albain Forestier"/>
    <n v="4"/>
    <n v="0.54528907278354111"/>
    <n v="1000"/>
    <n v="545.28907278354109"/>
    <x v="327"/>
  </r>
  <r>
    <s v="PBOR00342"/>
    <s v="PIZB0003"/>
    <x v="27"/>
    <x v="3"/>
    <x v="1"/>
    <n v="130"/>
    <s v="Roch Cousineau"/>
    <n v="4"/>
    <n v="0.35199536538224718"/>
    <n v="520"/>
    <n v="183.03758999876854"/>
    <x v="328"/>
  </r>
  <r>
    <s v="PBOR00343"/>
    <s v="PIZB0004"/>
    <x v="15"/>
    <x v="4"/>
    <x v="0"/>
    <n v="60"/>
    <s v="Adrien Martin"/>
    <n v="6"/>
    <n v="6.0292533629099143E-2"/>
    <n v="360"/>
    <n v="21.705312106475692"/>
    <x v="329"/>
  </r>
  <r>
    <s v="PBOR00344"/>
    <s v="PIZB0005"/>
    <x v="28"/>
    <x v="5"/>
    <x v="1"/>
    <n v="95"/>
    <s v="Albain Forestier"/>
    <n v="7"/>
    <n v="4.1434457281700587E-2"/>
    <n v="665"/>
    <n v="27.553914092330892"/>
    <x v="330"/>
  </r>
  <r>
    <s v="PBOR00345"/>
    <s v="PIZB0006"/>
    <x v="8"/>
    <x v="0"/>
    <x v="0"/>
    <n v="72"/>
    <s v="Roch Cousineau"/>
    <n v="3"/>
    <n v="0.29516274884520199"/>
    <n v="216"/>
    <n v="63.755153750563629"/>
    <x v="331"/>
  </r>
  <r>
    <s v="PBOR00346"/>
    <s v="PIZB0001"/>
    <x v="6"/>
    <x v="1"/>
    <x v="1"/>
    <n v="65"/>
    <s v="Adrien Martin"/>
    <n v="4"/>
    <n v="0.68154294540119276"/>
    <n v="260"/>
    <n v="177.20116580431011"/>
    <x v="332"/>
  </r>
  <r>
    <s v="PBOR00347"/>
    <s v="PIZB0002"/>
    <x v="27"/>
    <x v="2"/>
    <x v="0"/>
    <n v="250"/>
    <s v="Albain Forestier"/>
    <n v="1"/>
    <n v="0.52632346520297391"/>
    <n v="250"/>
    <n v="131.58086630074348"/>
    <x v="333"/>
  </r>
  <r>
    <s v="PBOR00348"/>
    <s v="PIZB0003"/>
    <x v="10"/>
    <x v="3"/>
    <x v="1"/>
    <n v="130"/>
    <s v="Roch Cousineau"/>
    <n v="6"/>
    <n v="5.4437687903536869E-2"/>
    <n v="780"/>
    <n v="42.461396564758758"/>
    <x v="334"/>
  </r>
  <r>
    <s v="PBOR00349"/>
    <s v="PIZB0004"/>
    <x v="29"/>
    <x v="0"/>
    <x v="1"/>
    <n v="72"/>
    <s v="Adrien Martin"/>
    <n v="10"/>
    <n v="0.95350738842174898"/>
    <n v="720"/>
    <n v="686.52531966365927"/>
    <x v="335"/>
  </r>
  <r>
    <s v="PBOR00350"/>
    <s v="PIZB0001"/>
    <x v="30"/>
    <x v="1"/>
    <x v="1"/>
    <n v="65"/>
    <s v="Albain Forestier"/>
    <n v="4"/>
    <n v="0.46726651348176196"/>
    <n v="260"/>
    <n v="121.4892935052581"/>
    <x v="336"/>
  </r>
  <r>
    <s v="PBOR00351"/>
    <s v="PIZB0002"/>
    <x v="31"/>
    <x v="2"/>
    <x v="1"/>
    <n v="250"/>
    <s v="Roch Cousineau"/>
    <n v="2"/>
    <n v="0.6015089815611987"/>
    <n v="500"/>
    <n v="300.75449078059933"/>
    <x v="337"/>
  </r>
  <r>
    <s v="PBOR00352"/>
    <s v="PIZB0003"/>
    <x v="27"/>
    <x v="3"/>
    <x v="1"/>
    <n v="130"/>
    <s v="Adrien Martin"/>
    <n v="7"/>
    <n v="0.17158764742187849"/>
    <n v="910"/>
    <n v="156.14475915390943"/>
    <x v="338"/>
  </r>
  <r>
    <s v="PBOR00353"/>
    <s v="PIZB0004"/>
    <x v="29"/>
    <x v="4"/>
    <x v="0"/>
    <n v="60"/>
    <s v="Albain Forestier"/>
    <n v="11"/>
    <n v="0.44731050880102885"/>
    <n v="660"/>
    <n v="295.22493580867905"/>
    <x v="339"/>
  </r>
  <r>
    <s v="PBOR00354"/>
    <s v="PIZB0005"/>
    <x v="1"/>
    <x v="0"/>
    <x v="1"/>
    <n v="72"/>
    <s v="Roch Cousineau"/>
    <n v="8"/>
    <n v="0.54246953050958213"/>
    <n v="576"/>
    <n v="312.46244957351928"/>
    <x v="340"/>
  </r>
  <r>
    <s v="PBOR00355"/>
    <s v="PIZB0001"/>
    <x v="11"/>
    <x v="1"/>
    <x v="0"/>
    <n v="65"/>
    <s v="Adrien Martin"/>
    <n v="11"/>
    <n v="0.50484804947298401"/>
    <n v="715"/>
    <n v="360.96635537318355"/>
    <x v="341"/>
  </r>
  <r>
    <s v="PBOR00356"/>
    <s v="PIZB0002"/>
    <x v="5"/>
    <x v="2"/>
    <x v="1"/>
    <n v="250"/>
    <s v="Albain Forestier"/>
    <n v="4"/>
    <n v="9.2316747421295475E-2"/>
    <n v="1000"/>
    <n v="92.316747421295474"/>
    <x v="342"/>
  </r>
  <r>
    <s v="PBOR00357"/>
    <s v="PIZB0003"/>
    <x v="2"/>
    <x v="3"/>
    <x v="0"/>
    <n v="130"/>
    <s v="Roch Cousineau"/>
    <n v="7"/>
    <n v="0.34907542272706216"/>
    <n v="910"/>
    <n v="317.65863468162655"/>
    <x v="343"/>
  </r>
  <r>
    <s v="PBOR00358"/>
    <s v="PIZB0004"/>
    <x v="31"/>
    <x v="0"/>
    <x v="1"/>
    <n v="72"/>
    <s v="Adrien Martin"/>
    <n v="4"/>
    <n v="0.90031823580716619"/>
    <n v="288"/>
    <n v="259.29165191246386"/>
    <x v="344"/>
  </r>
  <r>
    <s v="PBOR00359"/>
    <s v="PIZB0001"/>
    <x v="3"/>
    <x v="1"/>
    <x v="0"/>
    <n v="65"/>
    <s v="Albain Forestier"/>
    <n v="5"/>
    <n v="0.18050692795462731"/>
    <n v="325"/>
    <n v="58.664751585253875"/>
    <x v="345"/>
  </r>
  <r>
    <s v="PBOR00360"/>
    <s v="PIZB0002"/>
    <x v="25"/>
    <x v="2"/>
    <x v="1"/>
    <n v="250"/>
    <s v="Roch Cousineau"/>
    <n v="1"/>
    <n v="2.5445092820001292E-2"/>
    <n v="250"/>
    <n v="6.3612732050003231"/>
    <x v="346"/>
  </r>
  <r>
    <s v="PBOR00361"/>
    <s v="PIZB0003"/>
    <x v="7"/>
    <x v="3"/>
    <x v="0"/>
    <n v="130"/>
    <s v="Adrien Martin"/>
    <n v="2"/>
    <n v="0.79643741142705549"/>
    <n v="260"/>
    <n v="207.07372697103443"/>
    <x v="347"/>
  </r>
  <r>
    <s v="PBOR00362"/>
    <s v="PIZB0004"/>
    <x v="25"/>
    <x v="4"/>
    <x v="1"/>
    <n v="60"/>
    <s v="Albain Forestier"/>
    <n v="14"/>
    <n v="0.16077213359827813"/>
    <n v="840"/>
    <n v="135.04859222255362"/>
    <x v="348"/>
  </r>
  <r>
    <s v="PBOR00363"/>
    <s v="PIZB0005"/>
    <x v="32"/>
    <x v="5"/>
    <x v="0"/>
    <n v="95"/>
    <s v="Roch Cousineau"/>
    <n v="9"/>
    <n v="0.24693836978869843"/>
    <n v="855"/>
    <n v="211.13230616933717"/>
    <x v="349"/>
  </r>
  <r>
    <s v="PBOR00364"/>
    <s v="PIZB0006"/>
    <x v="33"/>
    <x v="0"/>
    <x v="1"/>
    <n v="72"/>
    <s v="Adrien Martin"/>
    <n v="8"/>
    <n v="0.22148207946738752"/>
    <n v="576"/>
    <n v="127.57367777321521"/>
    <x v="350"/>
  </r>
  <r>
    <s v="PBOR00365"/>
    <s v="PIZB0001"/>
    <x v="33"/>
    <x v="1"/>
    <x v="0"/>
    <n v="65"/>
    <s v="Albain Forestier"/>
    <n v="11"/>
    <n v="0.71458846230959472"/>
    <n v="715"/>
    <n v="510.93075055136023"/>
    <x v="351"/>
  </r>
  <r>
    <s v="PBOR00366"/>
    <s v="PIZB0002"/>
    <x v="22"/>
    <x v="2"/>
    <x v="1"/>
    <n v="250"/>
    <s v="Roch Cousineau"/>
    <n v="4"/>
    <n v="0.11286694488931481"/>
    <n v="1000"/>
    <n v="112.86694488931481"/>
    <x v="352"/>
  </r>
  <r>
    <s v="PBOR00367"/>
    <s v="PIZB0003"/>
    <x v="34"/>
    <x v="3"/>
    <x v="0"/>
    <n v="130"/>
    <s v="Adrien Martin"/>
    <n v="6"/>
    <n v="6.5283590828819849E-2"/>
    <n v="780"/>
    <n v="50.921200846479479"/>
    <x v="353"/>
  </r>
  <r>
    <s v="PBOR00368"/>
    <s v="PIZB0004"/>
    <x v="7"/>
    <x v="0"/>
    <x v="1"/>
    <n v="72"/>
    <s v="Albain Forestier"/>
    <n v="11"/>
    <n v="0.46681751998353072"/>
    <n v="792"/>
    <n v="369.71947582695634"/>
    <x v="354"/>
  </r>
  <r>
    <s v="PBOR00369"/>
    <s v="PIZB0001"/>
    <x v="3"/>
    <x v="1"/>
    <x v="0"/>
    <n v="65"/>
    <s v="Roch Cousineau"/>
    <n v="9"/>
    <n v="0.92202770154223668"/>
    <n v="585"/>
    <n v="539.38620540220847"/>
    <x v="355"/>
  </r>
  <r>
    <s v="PBOR00370"/>
    <s v="PIZB0002"/>
    <x v="31"/>
    <x v="2"/>
    <x v="1"/>
    <n v="250"/>
    <s v="Adrien Martin"/>
    <n v="2"/>
    <n v="0.18840485753727232"/>
    <n v="500"/>
    <n v="94.202428768636153"/>
    <x v="356"/>
  </r>
  <r>
    <s v="PBOR00371"/>
    <s v="PIZB0003"/>
    <x v="4"/>
    <x v="3"/>
    <x v="1"/>
    <n v="130"/>
    <s v="Albain Forestier"/>
    <n v="2"/>
    <n v="0.27847072137209206"/>
    <n v="260"/>
    <n v="72.402387556743932"/>
    <x v="357"/>
  </r>
  <r>
    <s v="PBOR00372"/>
    <s v="PIZB0001"/>
    <x v="34"/>
    <x v="0"/>
    <x v="1"/>
    <n v="72"/>
    <s v="Roch Cousineau"/>
    <n v="10"/>
    <n v="0.78884251376405168"/>
    <n v="720"/>
    <n v="567.9666099101172"/>
    <x v="358"/>
  </r>
  <r>
    <s v="PBOR00373"/>
    <s v="PIZB0002"/>
    <x v="13"/>
    <x v="1"/>
    <x v="1"/>
    <n v="65"/>
    <s v="Roch Cousineau"/>
    <n v="5"/>
    <n v="0.18299168548896383"/>
    <n v="325"/>
    <n v="59.472297783913241"/>
    <x v="359"/>
  </r>
  <r>
    <s v="PBOR00374"/>
    <s v="PIZB0003"/>
    <x v="35"/>
    <x v="2"/>
    <x v="1"/>
    <n v="250"/>
    <s v="Adrien Martin"/>
    <n v="3"/>
    <n v="0.20591715888096995"/>
    <n v="750"/>
    <n v="154.43786916072747"/>
    <x v="360"/>
  </r>
  <r>
    <s v="PBOR00375"/>
    <s v="PIZB0004"/>
    <x v="2"/>
    <x v="3"/>
    <x v="0"/>
    <n v="130"/>
    <s v="Albain Forestier"/>
    <n v="2"/>
    <n v="2.128339836887938E-2"/>
    <n v="260"/>
    <n v="5.5336835759086389"/>
    <x v="361"/>
  </r>
  <r>
    <s v="PBOR00376"/>
    <s v="PIZB0001"/>
    <x v="13"/>
    <x v="0"/>
    <x v="1"/>
    <n v="72"/>
    <s v="Roch Cousineau"/>
    <n v="4"/>
    <n v="2.2806889019524657E-2"/>
    <n v="288"/>
    <n v="6.5683840376231011"/>
    <x v="362"/>
  </r>
  <r>
    <s v="PBOR00377"/>
    <s v="PIZB0002"/>
    <x v="18"/>
    <x v="1"/>
    <x v="0"/>
    <n v="65"/>
    <s v="Adrien Martin"/>
    <n v="6"/>
    <n v="0.66448214030499053"/>
    <n v="390"/>
    <n v="259.14803471894629"/>
    <x v="363"/>
  </r>
  <r>
    <s v="PBOR00378"/>
    <s v="PIZB0003"/>
    <x v="23"/>
    <x v="2"/>
    <x v="1"/>
    <n v="250"/>
    <s v="Albain Forestier"/>
    <n v="3"/>
    <n v="0.29151955249280481"/>
    <n v="750"/>
    <n v="218.63966436960362"/>
    <x v="364"/>
  </r>
  <r>
    <s v="PBOR00379"/>
    <s v="PIZB0004"/>
    <x v="36"/>
    <x v="3"/>
    <x v="0"/>
    <n v="130"/>
    <s v="Roch Cousineau"/>
    <n v="5"/>
    <n v="0.55684098110336311"/>
    <n v="650"/>
    <n v="361.94663771718604"/>
    <x v="365"/>
  </r>
  <r>
    <s v="PBOR00380"/>
    <s v="PIZB0005"/>
    <x v="37"/>
    <x v="4"/>
    <x v="1"/>
    <n v="60"/>
    <s v="Adrien Martin"/>
    <n v="14"/>
    <n v="0.57240542144015649"/>
    <n v="840"/>
    <n v="480.82055400973144"/>
    <x v="366"/>
  </r>
  <r>
    <s v="PBOR00381"/>
    <s v="PIZB0001"/>
    <x v="4"/>
    <x v="0"/>
    <x v="0"/>
    <n v="72"/>
    <s v="Albain Forestier"/>
    <n v="3"/>
    <n v="8.6221643115211744E-2"/>
    <n v="216"/>
    <n v="18.623874912885736"/>
    <x v="367"/>
  </r>
  <r>
    <s v="PBOR00382"/>
    <s v="PIZB0002"/>
    <x v="3"/>
    <x v="1"/>
    <x v="1"/>
    <n v="65"/>
    <s v="Roch Cousineau"/>
    <n v="10"/>
    <n v="0.95609718609661631"/>
    <n v="650"/>
    <n v="621.46317096280063"/>
    <x v="368"/>
  </r>
  <r>
    <s v="PBOR00383"/>
    <s v="PIZB0003"/>
    <x v="35"/>
    <x v="2"/>
    <x v="0"/>
    <n v="250"/>
    <s v="Adrien Martin"/>
    <n v="2"/>
    <n v="0.2455223768222089"/>
    <n v="500"/>
    <n v="122.76118841110446"/>
    <x v="369"/>
  </r>
  <r>
    <s v="PBOR00384"/>
    <s v="PIZB0004"/>
    <x v="11"/>
    <x v="3"/>
    <x v="1"/>
    <n v="130"/>
    <s v="Albain Forestier"/>
    <n v="7"/>
    <n v="0.56637632681080741"/>
    <n v="910"/>
    <n v="515.40245739783472"/>
    <x v="370"/>
  </r>
  <r>
    <s v="PBOR00385"/>
    <s v="PIZB0001"/>
    <x v="10"/>
    <x v="0"/>
    <x v="0"/>
    <n v="72"/>
    <s v="Roch Cousineau"/>
    <n v="11"/>
    <n v="4.5179835219914199E-2"/>
    <n v="792"/>
    <n v="35.78242949417205"/>
    <x v="371"/>
  </r>
  <r>
    <s v="PBOR00386"/>
    <s v="PIZB0002"/>
    <x v="1"/>
    <x v="1"/>
    <x v="1"/>
    <n v="65"/>
    <s v="Adrien Martin"/>
    <n v="13"/>
    <n v="0.97345529924354934"/>
    <n v="845"/>
    <n v="822.56972786079916"/>
    <x v="372"/>
  </r>
  <r>
    <s v="PBOR00387"/>
    <s v="PIZB0003"/>
    <x v="17"/>
    <x v="2"/>
    <x v="0"/>
    <n v="250"/>
    <s v="Albain Forestier"/>
    <n v="3"/>
    <n v="0.56733394419124217"/>
    <n v="750"/>
    <n v="425.50045814343162"/>
    <x v="373"/>
  </r>
  <r>
    <s v="PBOR00388"/>
    <s v="PIZB0004"/>
    <x v="17"/>
    <x v="3"/>
    <x v="1"/>
    <n v="130"/>
    <s v="Roch Cousineau"/>
    <n v="6"/>
    <n v="0.37928431149731212"/>
    <n v="780"/>
    <n v="295.84176296790343"/>
    <x v="374"/>
  </r>
  <r>
    <s v="PBOR00389"/>
    <s v="PIZB0005"/>
    <x v="37"/>
    <x v="4"/>
    <x v="0"/>
    <n v="60"/>
    <s v="Adrien Martin"/>
    <n v="15"/>
    <n v="0.62865911330533553"/>
    <n v="900"/>
    <n v="565.79320197480195"/>
    <x v="375"/>
  </r>
  <r>
    <s v="PBOR00390"/>
    <s v="PIZB0006"/>
    <x v="4"/>
    <x v="5"/>
    <x v="1"/>
    <n v="95"/>
    <s v="Albain Forestier"/>
    <n v="6"/>
    <n v="0.37937934610324464"/>
    <n v="570"/>
    <n v="216.24622727884943"/>
    <x v="376"/>
  </r>
  <r>
    <s v="PBOR00391"/>
    <s v="PIZB0001"/>
    <x v="2"/>
    <x v="0"/>
    <x v="0"/>
    <n v="72"/>
    <s v="Roch Cousineau"/>
    <n v="11"/>
    <n v="0.35891515866951118"/>
    <n v="792"/>
    <n v="284.26080566625285"/>
    <x v="377"/>
  </r>
  <r>
    <s v="PBOR00392"/>
    <s v="PIZB0002"/>
    <x v="12"/>
    <x v="1"/>
    <x v="1"/>
    <n v="65"/>
    <s v="Adrien Martin"/>
    <n v="13"/>
    <n v="0.90122352916020354"/>
    <n v="845"/>
    <n v="761.53388214037204"/>
    <x v="378"/>
  </r>
  <r>
    <s v="PBOR00393"/>
    <s v="PIZB0003"/>
    <x v="0"/>
    <x v="2"/>
    <x v="1"/>
    <n v="250"/>
    <s v="Albain Forestier"/>
    <n v="3"/>
    <n v="0.37786597877728811"/>
    <n v="750"/>
    <n v="283.39948408296607"/>
    <x v="379"/>
  </r>
  <r>
    <s v="PBOR00394"/>
    <s v="PIZB0004"/>
    <x v="38"/>
    <x v="3"/>
    <x v="1"/>
    <n v="130"/>
    <s v="Roch Cousineau"/>
    <n v="3"/>
    <n v="0.38913445453338702"/>
    <n v="390"/>
    <n v="151.76243726802093"/>
    <x v="380"/>
  </r>
  <r>
    <s v="PBOR00395"/>
    <s v="PIZB0001"/>
    <x v="1"/>
    <x v="0"/>
    <x v="1"/>
    <n v="72"/>
    <s v="Adrien Martin"/>
    <n v="12"/>
    <n v="0.60714667724340543"/>
    <n v="864"/>
    <n v="524.57472913830225"/>
    <x v="381"/>
  </r>
  <r>
    <s v="PBOR00396"/>
    <s v="PIZB0002"/>
    <x v="2"/>
    <x v="1"/>
    <x v="1"/>
    <n v="65"/>
    <s v="Albain Forestier"/>
    <n v="8"/>
    <n v="0.17261163513710231"/>
    <n v="520"/>
    <n v="89.7580502712932"/>
    <x v="382"/>
  </r>
  <r>
    <s v="PBOR00397"/>
    <s v="PIZB0003"/>
    <x v="5"/>
    <x v="2"/>
    <x v="0"/>
    <n v="250"/>
    <s v="Roch Cousineau"/>
    <n v="1"/>
    <n v="3.4451566476951467E-2"/>
    <n v="250"/>
    <n v="8.6128916192378675"/>
    <x v="383"/>
  </r>
  <r>
    <s v="PBOR00398"/>
    <s v="PIZB0004"/>
    <x v="3"/>
    <x v="3"/>
    <x v="1"/>
    <n v="130"/>
    <s v="Adrien Martin"/>
    <n v="4"/>
    <n v="0.36600821552214791"/>
    <n v="520"/>
    <n v="190.3242720715169"/>
    <x v="384"/>
  </r>
  <r>
    <s v="PBOR00399"/>
    <s v="PIZB0005"/>
    <x v="36"/>
    <x v="4"/>
    <x v="0"/>
    <n v="60"/>
    <s v="Albain Forestier"/>
    <n v="4"/>
    <n v="0.36876304797324455"/>
    <n v="240"/>
    <n v="88.503131513578694"/>
    <x v="385"/>
  </r>
  <r>
    <s v="PBOR00400"/>
    <s v="PIZB0001"/>
    <x v="24"/>
    <x v="0"/>
    <x v="1"/>
    <n v="72"/>
    <s v="Roch Cousineau"/>
    <n v="12"/>
    <n v="0.78491525862060318"/>
    <n v="864"/>
    <n v="678.16678344820116"/>
    <x v="386"/>
  </r>
  <r>
    <s v="PBOR00401"/>
    <s v="PIZB0002"/>
    <x v="21"/>
    <x v="1"/>
    <x v="0"/>
    <n v="65"/>
    <s v="Adrien Martin"/>
    <n v="4"/>
    <n v="0.89433154555842931"/>
    <n v="260"/>
    <n v="232.52620184519162"/>
    <x v="387"/>
  </r>
  <r>
    <s v="PBOR00402"/>
    <s v="PIZB0003"/>
    <x v="32"/>
    <x v="2"/>
    <x v="1"/>
    <n v="250"/>
    <s v="Albain Forestier"/>
    <n v="1"/>
    <n v="0.54494310667938251"/>
    <n v="250"/>
    <n v="136.23577666984562"/>
    <x v="388"/>
  </r>
  <r>
    <s v="PBOR00403"/>
    <s v="PIZB0004"/>
    <x v="4"/>
    <x v="3"/>
    <x v="0"/>
    <n v="130"/>
    <s v="Roch Cousineau"/>
    <n v="7"/>
    <n v="0.84443209424513666"/>
    <n v="910"/>
    <n v="768.4332057630744"/>
    <x v="389"/>
  </r>
  <r>
    <s v="PBOR00404"/>
    <s v="PIZB0001"/>
    <x v="2"/>
    <x v="0"/>
    <x v="1"/>
    <n v="72"/>
    <s v="Adrien Martin"/>
    <n v="7"/>
    <n v="0.11084077878058052"/>
    <n v="504"/>
    <n v="55.863752505412577"/>
    <x v="390"/>
  </r>
  <r>
    <s v="PBOR00405"/>
    <s v="PIZB0002"/>
    <x v="27"/>
    <x v="1"/>
    <x v="0"/>
    <n v="65"/>
    <s v="Albain Forestier"/>
    <n v="9"/>
    <n v="0.26630312920291821"/>
    <n v="585"/>
    <n v="155.78733058370716"/>
    <x v="391"/>
  </r>
  <r>
    <s v="PBOR00406"/>
    <s v="PIZB0003"/>
    <x v="0"/>
    <x v="2"/>
    <x v="1"/>
    <n v="250"/>
    <s v="Roch Cousineau"/>
    <n v="3"/>
    <n v="0.13279161787420113"/>
    <n v="750"/>
    <n v="99.593713405650846"/>
    <x v="392"/>
  </r>
  <r>
    <s v="PBOR00407"/>
    <s v="PIZB0004"/>
    <x v="1"/>
    <x v="3"/>
    <x v="0"/>
    <n v="130"/>
    <s v="Adrien Martin"/>
    <n v="4"/>
    <n v="0.20794478004129135"/>
    <n v="520"/>
    <n v="108.13128562147151"/>
    <x v="393"/>
  </r>
  <r>
    <s v="PBOR00408"/>
    <s v="PIZB0005"/>
    <x v="28"/>
    <x v="4"/>
    <x v="1"/>
    <n v="60"/>
    <s v="Albain Forestier"/>
    <n v="12"/>
    <n v="0.76031378549826045"/>
    <n v="720"/>
    <n v="547.42592555874751"/>
    <x v="394"/>
  </r>
  <r>
    <s v="PBOR00409"/>
    <s v="PIZB0006"/>
    <x v="8"/>
    <x v="5"/>
    <x v="0"/>
    <n v="95"/>
    <s v="Roch Cousineau"/>
    <n v="8"/>
    <n v="0.23804641255169789"/>
    <n v="760"/>
    <n v="180.91527353929041"/>
    <x v="395"/>
  </r>
  <r>
    <s v="PBOR00410"/>
    <s v="PIZB0001"/>
    <x v="33"/>
    <x v="0"/>
    <x v="1"/>
    <n v="72"/>
    <s v="Adrien Martin"/>
    <n v="5"/>
    <n v="0.12523689369936652"/>
    <n v="360"/>
    <n v="45.08528173177195"/>
    <x v="396"/>
  </r>
  <r>
    <s v="PBOR00411"/>
    <s v="PIZB0002"/>
    <x v="14"/>
    <x v="1"/>
    <x v="0"/>
    <n v="65"/>
    <s v="Albain Forestier"/>
    <n v="4"/>
    <n v="6.7101746358327108E-2"/>
    <n v="260"/>
    <n v="17.446454053165048"/>
    <x v="397"/>
  </r>
  <r>
    <s v="PBOR00412"/>
    <s v="PIZB0003"/>
    <x v="16"/>
    <x v="2"/>
    <x v="1"/>
    <n v="250"/>
    <s v="Roch Cousineau"/>
    <n v="2"/>
    <n v="0.98970617123906524"/>
    <n v="500"/>
    <n v="494.85308561953264"/>
    <x v="398"/>
  </r>
  <r>
    <s v="PBOR00413"/>
    <s v="PIZB0004"/>
    <x v="17"/>
    <x v="3"/>
    <x v="0"/>
    <n v="130"/>
    <s v="Adrien Martin"/>
    <n v="2"/>
    <n v="0.26202679185175082"/>
    <n v="260"/>
    <n v="68.126965881455206"/>
    <x v="399"/>
  </r>
  <r>
    <s v="PBOR00414"/>
    <s v="PIZB0001"/>
    <x v="17"/>
    <x v="0"/>
    <x v="1"/>
    <n v="72"/>
    <s v="Albain Forestier"/>
    <n v="10"/>
    <n v="0.87263143953916489"/>
    <n v="720"/>
    <n v="628.29463646819875"/>
    <x v="400"/>
  </r>
  <r>
    <s v="PBOR00415"/>
    <s v="PIZB0002"/>
    <x v="5"/>
    <x v="1"/>
    <x v="1"/>
    <n v="65"/>
    <s v="Roch Cousineau"/>
    <n v="6"/>
    <n v="0.76778137062272289"/>
    <n v="390"/>
    <n v="299.43473454286192"/>
    <x v="401"/>
  </r>
  <r>
    <s v="PBOR00416"/>
    <s v="PIZB0003"/>
    <x v="16"/>
    <x v="2"/>
    <x v="1"/>
    <n v="250"/>
    <s v="Adrien Martin"/>
    <n v="1"/>
    <n v="0.15750010631121669"/>
    <n v="250"/>
    <n v="39.375026577804171"/>
    <x v="402"/>
  </r>
  <r>
    <s v="PBOR00417"/>
    <s v="PIZB0004"/>
    <x v="1"/>
    <x v="0"/>
    <x v="1"/>
    <n v="72"/>
    <s v="Albain Forestier"/>
    <n v="9"/>
    <n v="0.53570171465492589"/>
    <n v="648"/>
    <n v="347.13471109639198"/>
    <x v="403"/>
  </r>
  <r>
    <s v="PBOR00418"/>
    <s v="PIZB0001"/>
    <x v="18"/>
    <x v="1"/>
    <x v="1"/>
    <n v="65"/>
    <s v="Roch Cousineau"/>
    <n v="7"/>
    <n v="0.88217490075954386"/>
    <n v="455"/>
    <n v="401.38957984559244"/>
    <x v="404"/>
  </r>
  <r>
    <s v="PBOR00419"/>
    <s v="PIZB0002"/>
    <x v="3"/>
    <x v="2"/>
    <x v="0"/>
    <n v="250"/>
    <s v="Roch Cousineau"/>
    <n v="3"/>
    <n v="7.4850081465574259E-2"/>
    <n v="750"/>
    <n v="56.137561099180694"/>
    <x v="405"/>
  </r>
  <r>
    <s v="PBOR00420"/>
    <s v="PIZB0003"/>
    <x v="19"/>
    <x v="3"/>
    <x v="1"/>
    <n v="130"/>
    <s v="Adrien Martin"/>
    <n v="4"/>
    <n v="0.4623515242530305"/>
    <n v="520"/>
    <n v="240.42279261157586"/>
    <x v="406"/>
  </r>
  <r>
    <s v="PBOR00421"/>
    <s v="PIZB0004"/>
    <x v="20"/>
    <x v="0"/>
    <x v="0"/>
    <n v="72"/>
    <s v="Albain Forestier"/>
    <n v="10"/>
    <n v="0.34462700763177134"/>
    <n v="720"/>
    <n v="248.13144549487538"/>
    <x v="407"/>
  </r>
  <r>
    <s v="PBOR00422"/>
    <s v="PIZB0001"/>
    <x v="21"/>
    <x v="1"/>
    <x v="1"/>
    <n v="65"/>
    <s v="Roch Cousineau"/>
    <n v="7"/>
    <n v="0.69911624131260175"/>
    <n v="455"/>
    <n v="318.09788979723379"/>
    <x v="408"/>
  </r>
  <r>
    <s v="PBOR00423"/>
    <s v="PIZB0002"/>
    <x v="22"/>
    <x v="2"/>
    <x v="0"/>
    <n v="250"/>
    <s v="Adrien Martin"/>
    <n v="1"/>
    <n v="1.890946986705988E-2"/>
    <n v="250"/>
    <n v="4.7273674667649699"/>
    <x v="409"/>
  </r>
  <r>
    <s v="PBOR00424"/>
    <s v="PIZB0003"/>
    <x v="23"/>
    <x v="3"/>
    <x v="1"/>
    <n v="130"/>
    <s v="Albain Forestier"/>
    <n v="5"/>
    <n v="0.73245470088007136"/>
    <n v="650"/>
    <n v="476.09555557204641"/>
    <x v="410"/>
  </r>
  <r>
    <s v="PBOR00425"/>
    <s v="PIZB0004"/>
    <x v="24"/>
    <x v="4"/>
    <x v="0"/>
    <n v="60"/>
    <s v="Roch Cousineau"/>
    <n v="5"/>
    <n v="0.72297451744539321"/>
    <n v="300"/>
    <n v="216.89235523361796"/>
    <x v="411"/>
  </r>
  <r>
    <s v="PBOR00426"/>
    <s v="PIZB0005"/>
    <x v="16"/>
    <x v="0"/>
    <x v="1"/>
    <n v="72"/>
    <s v="Adrien Martin"/>
    <n v="9"/>
    <n v="0.97417776505363807"/>
    <n v="648"/>
    <n v="631.2671917547575"/>
    <x v="412"/>
  </r>
  <r>
    <s v="PBOR00427"/>
    <s v="PIZB0001"/>
    <x v="25"/>
    <x v="1"/>
    <x v="0"/>
    <n v="65"/>
    <s v="Albain Forestier"/>
    <n v="7"/>
    <n v="0.92441295707634297"/>
    <n v="455"/>
    <n v="420.60789546973604"/>
    <x v="413"/>
  </r>
  <r>
    <s v="PBOR00428"/>
    <s v="PIZB0002"/>
    <x v="6"/>
    <x v="2"/>
    <x v="1"/>
    <n v="250"/>
    <s v="Roch Cousineau"/>
    <n v="3"/>
    <n v="0.34841204291363526"/>
    <n v="750"/>
    <n v="261.30903218522644"/>
    <x v="414"/>
  </r>
  <r>
    <s v="PBOR00429"/>
    <s v="PIZB0003"/>
    <x v="2"/>
    <x v="3"/>
    <x v="0"/>
    <n v="130"/>
    <s v="Adrien Martin"/>
    <n v="7"/>
    <n v="0.36862795502486845"/>
    <n v="910"/>
    <n v="335.45143907263031"/>
    <x v="415"/>
  </r>
  <r>
    <s v="PBOR00430"/>
    <s v="PIZB0004"/>
    <x v="26"/>
    <x v="0"/>
    <x v="1"/>
    <n v="72"/>
    <s v="Albain Forestier"/>
    <n v="12"/>
    <n v="0.38279600115505574"/>
    <n v="864"/>
    <n v="330.73574499796814"/>
    <x v="416"/>
  </r>
  <r>
    <s v="PBOR00431"/>
    <s v="PIZB0001"/>
    <x v="4"/>
    <x v="1"/>
    <x v="0"/>
    <n v="65"/>
    <s v="Roch Cousineau"/>
    <n v="7"/>
    <n v="0.77278161923763322"/>
    <n v="455"/>
    <n v="351.61563675312311"/>
    <x v="417"/>
  </r>
  <r>
    <s v="PBOR00432"/>
    <s v="PIZB0002"/>
    <x v="27"/>
    <x v="2"/>
    <x v="1"/>
    <n v="250"/>
    <s v="Adrien Martin"/>
    <n v="3"/>
    <n v="0.98194581947705439"/>
    <n v="750"/>
    <n v="736.4593646077908"/>
    <x v="418"/>
  </r>
  <r>
    <s v="PBOR00433"/>
    <s v="PIZB0003"/>
    <x v="15"/>
    <x v="3"/>
    <x v="0"/>
    <n v="130"/>
    <s v="Albain Forestier"/>
    <n v="6"/>
    <n v="0.24372632968767749"/>
    <n v="780"/>
    <n v="190.10653715638844"/>
    <x v="419"/>
  </r>
  <r>
    <s v="PBOR00434"/>
    <s v="PIZB0004"/>
    <x v="28"/>
    <x v="4"/>
    <x v="1"/>
    <n v="60"/>
    <s v="Roch Cousineau"/>
    <n v="14"/>
    <n v="0.50977491571581557"/>
    <n v="840"/>
    <n v="428.21092920128507"/>
    <x v="420"/>
  </r>
  <r>
    <s v="PBOR00435"/>
    <s v="PIZB0005"/>
    <x v="8"/>
    <x v="5"/>
    <x v="0"/>
    <n v="95"/>
    <s v="Adrien Martin"/>
    <n v="7"/>
    <n v="0.99123744515485723"/>
    <n v="665"/>
    <n v="659.17290102798006"/>
    <x v="421"/>
  </r>
  <r>
    <s v="PBOR00436"/>
    <s v="PIZB0006"/>
    <x v="6"/>
    <x v="0"/>
    <x v="1"/>
    <n v="72"/>
    <s v="Albain Forestier"/>
    <n v="5"/>
    <n v="0.58001027642401182"/>
    <n v="360"/>
    <n v="208.80369951264424"/>
    <x v="422"/>
  </r>
  <r>
    <s v="PBOR00437"/>
    <s v="PIZB0001"/>
    <x v="27"/>
    <x v="1"/>
    <x v="1"/>
    <n v="65"/>
    <s v="Roch Cousineau"/>
    <n v="8"/>
    <n v="0.20099809520802481"/>
    <n v="520"/>
    <n v="104.5190095081729"/>
    <x v="423"/>
  </r>
  <r>
    <s v="PBOR00438"/>
    <s v="PIZB0002"/>
    <x v="10"/>
    <x v="2"/>
    <x v="1"/>
    <n v="250"/>
    <s v="Adrien Martin"/>
    <n v="3"/>
    <n v="8.7589082057090373E-2"/>
    <n v="750"/>
    <n v="65.691811542817774"/>
    <x v="424"/>
  </r>
  <r>
    <s v="PBOR00439"/>
    <s v="PIZB0003"/>
    <x v="29"/>
    <x v="3"/>
    <x v="1"/>
    <n v="130"/>
    <s v="Albain Forestier"/>
    <n v="4"/>
    <n v="0.92203517798439572"/>
    <n v="520"/>
    <n v="479.45829255188579"/>
    <x v="425"/>
  </r>
  <r>
    <s v="PBOR00440"/>
    <s v="PIZB0004"/>
    <x v="30"/>
    <x v="0"/>
    <x v="1"/>
    <n v="72"/>
    <s v="Roch Cousineau"/>
    <n v="10"/>
    <n v="0.40646951216415605"/>
    <n v="720"/>
    <n v="292.65804875819236"/>
    <x v="426"/>
  </r>
  <r>
    <s v="PBOR00441"/>
    <s v="PIZB0001"/>
    <x v="31"/>
    <x v="1"/>
    <x v="0"/>
    <n v="65"/>
    <s v="Adrien Martin"/>
    <n v="4"/>
    <n v="0.45522048494031297"/>
    <n v="260"/>
    <n v="118.35732608448137"/>
    <x v="427"/>
  </r>
  <r>
    <s v="PBOR00442"/>
    <s v="PIZB0002"/>
    <x v="27"/>
    <x v="2"/>
    <x v="1"/>
    <n v="250"/>
    <s v="Albain Forestier"/>
    <n v="3"/>
    <n v="0.45514828780898176"/>
    <n v="750"/>
    <n v="341.36121585673629"/>
    <x v="428"/>
  </r>
  <r>
    <s v="PBOR00443"/>
    <s v="PIZB0003"/>
    <x v="29"/>
    <x v="3"/>
    <x v="0"/>
    <n v="130"/>
    <s v="Roch Cousineau"/>
    <n v="2"/>
    <n v="0.30126486834826394"/>
    <n v="260"/>
    <n v="78.328865770548617"/>
    <x v="429"/>
  </r>
  <r>
    <s v="PBOR00444"/>
    <s v="PIZB0004"/>
    <x v="1"/>
    <x v="4"/>
    <x v="1"/>
    <n v="60"/>
    <s v="Adrien Martin"/>
    <n v="4"/>
    <n v="0.22886312078587356"/>
    <n v="240"/>
    <n v="54.927148988609659"/>
    <x v="430"/>
  </r>
  <r>
    <s v="PBOR00445"/>
    <s v="PIZB0005"/>
    <x v="11"/>
    <x v="0"/>
    <x v="0"/>
    <n v="72"/>
    <s v="Albain Forestier"/>
    <n v="4"/>
    <n v="0.4885587902090005"/>
    <n v="288"/>
    <n v="140.70493158019215"/>
    <x v="431"/>
  </r>
  <r>
    <s v="PBOR00446"/>
    <s v="PIZB0001"/>
    <x v="5"/>
    <x v="1"/>
    <x v="1"/>
    <n v="65"/>
    <s v="Roch Cousineau"/>
    <n v="7"/>
    <n v="0.88301012782394861"/>
    <n v="455"/>
    <n v="401.76960815989662"/>
    <x v="432"/>
  </r>
  <r>
    <s v="PBOR00447"/>
    <s v="PIZB0002"/>
    <x v="2"/>
    <x v="2"/>
    <x v="0"/>
    <n v="250"/>
    <s v="Adrien Martin"/>
    <n v="2"/>
    <n v="0.30705024398286174"/>
    <n v="500"/>
    <n v="153.52512199143086"/>
    <x v="433"/>
  </r>
  <r>
    <s v="PBOR00448"/>
    <s v="PIZB0003"/>
    <x v="31"/>
    <x v="3"/>
    <x v="1"/>
    <n v="130"/>
    <s v="Albain Forestier"/>
    <n v="6"/>
    <n v="0.85704939563753491"/>
    <n v="780"/>
    <n v="668.49852859727719"/>
    <x v="434"/>
  </r>
  <r>
    <s v="PBOR00449"/>
    <s v="PIZB0004"/>
    <x v="3"/>
    <x v="0"/>
    <x v="0"/>
    <n v="72"/>
    <s v="Roch Cousineau"/>
    <n v="9"/>
    <n v="0.29159802445516347"/>
    <n v="648"/>
    <n v="188.95551984694592"/>
    <x v="435"/>
  </r>
  <r>
    <s v="PBOR00450"/>
    <s v="PIZB0001"/>
    <x v="25"/>
    <x v="1"/>
    <x v="1"/>
    <n v="65"/>
    <s v="Adrien Martin"/>
    <n v="9"/>
    <n v="0.2589445683285162"/>
    <n v="585"/>
    <n v="151.48257247218197"/>
    <x v="436"/>
  </r>
  <r>
    <s v="PBOR00451"/>
    <s v="PIZB0002"/>
    <x v="7"/>
    <x v="2"/>
    <x v="0"/>
    <n v="250"/>
    <s v="Albain Forestier"/>
    <n v="2"/>
    <n v="0.2954209948681138"/>
    <n v="500"/>
    <n v="147.71049743405689"/>
    <x v="437"/>
  </r>
  <r>
    <s v="PBOR00452"/>
    <s v="PIZB0003"/>
    <x v="25"/>
    <x v="3"/>
    <x v="1"/>
    <n v="130"/>
    <s v="Roch Cousineau"/>
    <n v="2"/>
    <n v="7.4202009604403041E-2"/>
    <n v="260"/>
    <n v="19.292522497144791"/>
    <x v="438"/>
  </r>
  <r>
    <s v="PBOR00453"/>
    <s v="PIZB0004"/>
    <x v="32"/>
    <x v="4"/>
    <x v="0"/>
    <n v="60"/>
    <s v="Adrien Martin"/>
    <n v="11"/>
    <n v="3.9067003401354383E-2"/>
    <n v="660"/>
    <n v="25.784222244893893"/>
    <x v="439"/>
  </r>
  <r>
    <s v="PBOR00454"/>
    <s v="PIZB0005"/>
    <x v="33"/>
    <x v="5"/>
    <x v="1"/>
    <n v="95"/>
    <s v="Albain Forestier"/>
    <n v="4"/>
    <n v="0.76468504660372305"/>
    <n v="380"/>
    <n v="290.58031770941477"/>
    <x v="440"/>
  </r>
  <r>
    <s v="PBOR00455"/>
    <s v="PIZB0006"/>
    <x v="33"/>
    <x v="0"/>
    <x v="0"/>
    <n v="72"/>
    <s v="Roch Cousineau"/>
    <n v="11"/>
    <n v="0.74867480539232067"/>
    <n v="792"/>
    <n v="592.950445870718"/>
    <x v="441"/>
  </r>
  <r>
    <s v="PBOR00456"/>
    <s v="PIZB0001"/>
    <x v="22"/>
    <x v="1"/>
    <x v="1"/>
    <n v="65"/>
    <s v="Adrien Martin"/>
    <n v="6"/>
    <n v="0.69300939202757139"/>
    <n v="390"/>
    <n v="270.27366289075286"/>
    <x v="442"/>
  </r>
  <r>
    <s v="PBOR00457"/>
    <s v="PIZB0002"/>
    <x v="34"/>
    <x v="2"/>
    <x v="0"/>
    <n v="250"/>
    <s v="Albain Forestier"/>
    <n v="1"/>
    <n v="0.52937391222103747"/>
    <n v="250"/>
    <n v="132.34347805525937"/>
    <x v="443"/>
  </r>
  <r>
    <s v="PBOR00458"/>
    <s v="PIZB0003"/>
    <x v="7"/>
    <x v="3"/>
    <x v="1"/>
    <n v="130"/>
    <s v="Roch Cousineau"/>
    <n v="3"/>
    <n v="0.32413514859934134"/>
    <n v="390"/>
    <n v="126.41270795374312"/>
    <x v="444"/>
  </r>
  <r>
    <s v="PBOR00459"/>
    <s v="PIZB0004"/>
    <x v="3"/>
    <x v="0"/>
    <x v="1"/>
    <n v="72"/>
    <s v="Adrien Martin"/>
    <n v="4"/>
    <n v="0.35907775149399723"/>
    <n v="288"/>
    <n v="103.41439243027121"/>
    <x v="445"/>
  </r>
  <r>
    <s v="PBOR00460"/>
    <s v="PIZB0001"/>
    <x v="31"/>
    <x v="1"/>
    <x v="1"/>
    <n v="65"/>
    <s v="Albain Forestier"/>
    <n v="6"/>
    <n v="0.65908590258865696"/>
    <n v="390"/>
    <n v="257.04350200957623"/>
    <x v="446"/>
  </r>
  <r>
    <s v="PBOR00461"/>
    <s v="PIZB0002"/>
    <x v="4"/>
    <x v="2"/>
    <x v="1"/>
    <n v="250"/>
    <s v="Roch Cousineau"/>
    <n v="2"/>
    <n v="0.51385178684784039"/>
    <n v="500"/>
    <n v="256.92589342392017"/>
    <x v="447"/>
  </r>
  <r>
    <s v="PBOR00462"/>
    <s v="PIZB0003"/>
    <x v="34"/>
    <x v="3"/>
    <x v="1"/>
    <n v="130"/>
    <s v="Adrien Martin"/>
    <n v="4"/>
    <n v="0.76665009072072687"/>
    <n v="520"/>
    <n v="398.65804717477795"/>
    <x v="448"/>
  </r>
  <r>
    <s v="PBOR00463"/>
    <s v="PIZB0004"/>
    <x v="13"/>
    <x v="0"/>
    <x v="0"/>
    <n v="72"/>
    <s v="Albain Forestier"/>
    <n v="5"/>
    <n v="0.73529214203054083"/>
    <n v="360"/>
    <n v="264.7051711309947"/>
    <x v="449"/>
  </r>
  <r>
    <s v="PBOR00464"/>
    <s v="PIZB0001"/>
    <x v="35"/>
    <x v="1"/>
    <x v="1"/>
    <n v="65"/>
    <s v="Roch Cousineau"/>
    <n v="9"/>
    <n v="0.44567996518569519"/>
    <n v="585"/>
    <n v="260.72277963363166"/>
    <x v="450"/>
  </r>
  <r>
    <s v="PBOR00465"/>
    <s v="PIZB0002"/>
    <x v="2"/>
    <x v="2"/>
    <x v="0"/>
    <n v="250"/>
    <s v="Roch Cousineau"/>
    <n v="2"/>
    <n v="0.80491760131950119"/>
    <n v="500"/>
    <n v="402.45880065975058"/>
    <x v="451"/>
  </r>
  <r>
    <s v="PBOR00466"/>
    <s v="PIZB0003"/>
    <x v="13"/>
    <x v="3"/>
    <x v="1"/>
    <n v="130"/>
    <s v="Adrien Martin"/>
    <n v="4"/>
    <n v="0.63252724233750568"/>
    <n v="520"/>
    <n v="328.91416601550293"/>
    <x v="452"/>
  </r>
  <r>
    <s v="PBOR00467"/>
    <s v="PIZB0004"/>
    <x v="18"/>
    <x v="0"/>
    <x v="0"/>
    <n v="72"/>
    <s v="Albain Forestier"/>
    <n v="12"/>
    <n v="0.54172415841062738"/>
    <n v="864"/>
    <n v="468.04967286678203"/>
    <x v="453"/>
  </r>
  <r>
    <s v="PBOR00468"/>
    <s v="PIZB0001"/>
    <x v="23"/>
    <x v="1"/>
    <x v="1"/>
    <n v="65"/>
    <s v="Roch Cousineau"/>
    <n v="11"/>
    <n v="0.51449622999670686"/>
    <n v="715"/>
    <n v="367.86480444764538"/>
    <x v="454"/>
  </r>
  <r>
    <s v="PBOR00469"/>
    <s v="PIZB0002"/>
    <x v="36"/>
    <x v="2"/>
    <x v="0"/>
    <n v="250"/>
    <s v="Adrien Martin"/>
    <n v="2"/>
    <n v="0.23752502847518697"/>
    <n v="500"/>
    <n v="118.76251423759349"/>
    <x v="455"/>
  </r>
  <r>
    <s v="PBOR00470"/>
    <s v="PIZB0003"/>
    <x v="37"/>
    <x v="3"/>
    <x v="1"/>
    <n v="130"/>
    <s v="Albain Forestier"/>
    <n v="4"/>
    <n v="0.99120610081358274"/>
    <n v="520"/>
    <n v="515.42717242306298"/>
    <x v="456"/>
  </r>
  <r>
    <s v="PBOR00471"/>
    <s v="PIZB0004"/>
    <x v="4"/>
    <x v="4"/>
    <x v="0"/>
    <n v="60"/>
    <s v="Roch Cousineau"/>
    <n v="9"/>
    <n v="0.59705890981846566"/>
    <n v="540"/>
    <n v="322.41181130197145"/>
    <x v="457"/>
  </r>
  <r>
    <s v="PBOR00472"/>
    <s v="PIZB0005"/>
    <x v="3"/>
    <x v="0"/>
    <x v="1"/>
    <n v="72"/>
    <s v="Adrien Martin"/>
    <n v="3"/>
    <n v="0.47137791834027587"/>
    <n v="216"/>
    <n v="101.81763036149958"/>
    <x v="458"/>
  </r>
  <r>
    <s v="PBOR00473"/>
    <s v="PIZB0001"/>
    <x v="35"/>
    <x v="1"/>
    <x v="0"/>
    <n v="65"/>
    <s v="Albain Forestier"/>
    <n v="14"/>
    <n v="0.41181740780767351"/>
    <n v="910"/>
    <n v="374.75384110498288"/>
    <x v="459"/>
  </r>
  <r>
    <s v="PBOR00474"/>
    <s v="PIZB0002"/>
    <x v="11"/>
    <x v="2"/>
    <x v="1"/>
    <n v="250"/>
    <s v="Roch Cousineau"/>
    <n v="3"/>
    <n v="7.2014892327985192E-2"/>
    <n v="750"/>
    <n v="54.011169245988896"/>
    <x v="460"/>
  </r>
  <r>
    <s v="PBOR00475"/>
    <s v="PIZB0003"/>
    <x v="10"/>
    <x v="3"/>
    <x v="0"/>
    <n v="130"/>
    <s v="Adrien Martin"/>
    <n v="7"/>
    <n v="0.28425228592980878"/>
    <n v="910"/>
    <n v="258.66958019612599"/>
    <x v="461"/>
  </r>
  <r>
    <s v="PBOR00476"/>
    <s v="PIZB0004"/>
    <x v="1"/>
    <x v="0"/>
    <x v="1"/>
    <n v="72"/>
    <s v="Albain Forestier"/>
    <n v="3"/>
    <n v="0.51473636278960266"/>
    <n v="216"/>
    <n v="111.18305436255417"/>
    <x v="462"/>
  </r>
  <r>
    <s v="PBOR00477"/>
    <s v="PIZB0001"/>
    <x v="17"/>
    <x v="1"/>
    <x v="0"/>
    <n v="65"/>
    <s v="Roch Cousineau"/>
    <n v="7"/>
    <n v="0.84360853679959769"/>
    <n v="455"/>
    <n v="383.84188424381693"/>
    <x v="463"/>
  </r>
  <r>
    <s v="PBOR00478"/>
    <s v="PIZB0002"/>
    <x v="17"/>
    <x v="2"/>
    <x v="1"/>
    <n v="250"/>
    <s v="Adrien Martin"/>
    <n v="3"/>
    <n v="0.79410595242208182"/>
    <n v="750"/>
    <n v="595.57946431656137"/>
    <x v="464"/>
  </r>
  <r>
    <s v="PBOR00479"/>
    <s v="PIZB0003"/>
    <x v="37"/>
    <x v="3"/>
    <x v="0"/>
    <n v="130"/>
    <s v="Albain Forestier"/>
    <n v="4"/>
    <n v="0.43743103077150813"/>
    <n v="520"/>
    <n v="227.46413600118422"/>
    <x v="465"/>
  </r>
  <r>
    <s v="PBOR00480"/>
    <s v="PIZB0004"/>
    <x v="4"/>
    <x v="4"/>
    <x v="1"/>
    <n v="60"/>
    <s v="Roch Cousineau"/>
    <n v="7"/>
    <n v="0.62414285851347806"/>
    <n v="420"/>
    <n v="262.14000057566079"/>
    <x v="466"/>
  </r>
  <r>
    <s v="PBOR00481"/>
    <s v="PIZB0005"/>
    <x v="2"/>
    <x v="5"/>
    <x v="1"/>
    <n v="95"/>
    <s v="Adrien Martin"/>
    <n v="4"/>
    <n v="0.8866455913476804"/>
    <n v="380"/>
    <n v="336.92532471211854"/>
    <x v="467"/>
  </r>
  <r>
    <s v="PBOR00482"/>
    <s v="PIZB0006"/>
    <x v="12"/>
    <x v="0"/>
    <x v="1"/>
    <n v="72"/>
    <s v="Albain Forestier"/>
    <n v="6"/>
    <n v="0.18359273290431566"/>
    <n v="432"/>
    <n v="79.312060614664361"/>
    <x v="468"/>
  </r>
  <r>
    <s v="PBOR00483"/>
    <s v="PIZB0001"/>
    <x v="0"/>
    <x v="1"/>
    <x v="1"/>
    <n v="65"/>
    <s v="Roch Cousineau"/>
    <n v="5"/>
    <n v="0.15906506531321729"/>
    <n v="325"/>
    <n v="51.696146226795619"/>
    <x v="469"/>
  </r>
  <r>
    <s v="PBOR00484"/>
    <s v="PIZB0002"/>
    <x v="38"/>
    <x v="2"/>
    <x v="1"/>
    <n v="250"/>
    <s v="Adrien Martin"/>
    <n v="2"/>
    <n v="0.29466747014106187"/>
    <n v="500"/>
    <n v="147.33373507053093"/>
    <x v="470"/>
  </r>
  <r>
    <s v="PBOR00485"/>
    <s v="PIZB0003"/>
    <x v="1"/>
    <x v="3"/>
    <x v="0"/>
    <n v="130"/>
    <s v="Albain Forestier"/>
    <n v="2"/>
    <n v="0.35414118605930123"/>
    <n v="260"/>
    <n v="92.07670837541832"/>
    <x v="471"/>
  </r>
  <r>
    <s v="PBOR00486"/>
    <s v="PIZB0004"/>
    <x v="2"/>
    <x v="0"/>
    <x v="1"/>
    <n v="72"/>
    <s v="Roch Cousineau"/>
    <n v="4"/>
    <n v="0.40463831594750665"/>
    <n v="288"/>
    <n v="116.53583499288192"/>
    <x v="472"/>
  </r>
  <r>
    <s v="PBOR00487"/>
    <s v="PIZB0001"/>
    <x v="5"/>
    <x v="1"/>
    <x v="0"/>
    <n v="65"/>
    <s v="Adrien Martin"/>
    <n v="10"/>
    <n v="0.56828189926736972"/>
    <n v="650"/>
    <n v="369.38323452379029"/>
    <x v="473"/>
  </r>
  <r>
    <s v="PBOR00488"/>
    <s v="PIZB0002"/>
    <x v="3"/>
    <x v="2"/>
    <x v="1"/>
    <n v="250"/>
    <s v="Albain Forestier"/>
    <n v="1"/>
    <n v="0.68415839920111321"/>
    <n v="250"/>
    <n v="171.0395998002783"/>
    <x v="474"/>
  </r>
  <r>
    <s v="PBOR00489"/>
    <s v="PIZB0003"/>
    <x v="36"/>
    <x v="3"/>
    <x v="0"/>
    <n v="130"/>
    <s v="Roch Cousineau"/>
    <n v="6"/>
    <n v="0.47900916747418532"/>
    <n v="780"/>
    <n v="373.62715062986456"/>
    <x v="475"/>
  </r>
  <r>
    <s v="PBOR00490"/>
    <s v="PIZB0004"/>
    <x v="24"/>
    <x v="4"/>
    <x v="1"/>
    <n v="60"/>
    <s v="Adrien Martin"/>
    <n v="4"/>
    <n v="0.89045722746488731"/>
    <n v="240"/>
    <n v="213.70973459157295"/>
    <x v="476"/>
  </r>
  <r>
    <s v="PBOR00491"/>
    <s v="PIZB0005"/>
    <x v="21"/>
    <x v="0"/>
    <x v="0"/>
    <n v="72"/>
    <s v="Albain Forestier"/>
    <n v="7"/>
    <n v="0.50949971880500122"/>
    <n v="504"/>
    <n v="256.7878582777206"/>
    <x v="477"/>
  </r>
  <r>
    <s v="PBOR00492"/>
    <s v="PIZB0001"/>
    <x v="32"/>
    <x v="1"/>
    <x v="1"/>
    <n v="65"/>
    <s v="Roch Cousineau"/>
    <n v="12"/>
    <n v="0.78361211804502018"/>
    <n v="780"/>
    <n v="611.21745207511572"/>
    <x v="478"/>
  </r>
  <r>
    <s v="PBOR00493"/>
    <s v="PIZB0002"/>
    <x v="4"/>
    <x v="2"/>
    <x v="0"/>
    <n v="250"/>
    <s v="Adrien Martin"/>
    <n v="1"/>
    <n v="6.596920154790531E-2"/>
    <n v="250"/>
    <n v="16.492300386976328"/>
    <x v="479"/>
  </r>
  <r>
    <s v="PBOR00494"/>
    <s v="PIZB0003"/>
    <x v="2"/>
    <x v="3"/>
    <x v="1"/>
    <n v="130"/>
    <s v="Albain Forestier"/>
    <n v="6"/>
    <n v="0.17858014910494857"/>
    <n v="780"/>
    <n v="139.29251630185988"/>
    <x v="480"/>
  </r>
  <r>
    <s v="PBOR00495"/>
    <s v="PIZB0004"/>
    <x v="27"/>
    <x v="0"/>
    <x v="0"/>
    <n v="72"/>
    <s v="Roch Cousineau"/>
    <n v="4"/>
    <n v="0.43587855952805254"/>
    <n v="288"/>
    <n v="125.53302514407913"/>
    <x v="481"/>
  </r>
  <r>
    <s v="PBOR00496"/>
    <s v="PIZB0001"/>
    <x v="0"/>
    <x v="1"/>
    <x v="1"/>
    <n v="65"/>
    <s v="Adrien Martin"/>
    <n v="10"/>
    <n v="0.74040338644493453"/>
    <n v="650"/>
    <n v="481.26220118920742"/>
    <x v="482"/>
  </r>
  <r>
    <s v="PBOR00497"/>
    <s v="PIZB0002"/>
    <x v="1"/>
    <x v="2"/>
    <x v="0"/>
    <n v="250"/>
    <s v="Albain Forestier"/>
    <n v="4"/>
    <n v="0.54109571345744756"/>
    <n v="1000"/>
    <n v="541.09571345744757"/>
    <x v="483"/>
  </r>
  <r>
    <s v="PBOR00498"/>
    <s v="PIZB0003"/>
    <x v="28"/>
    <x v="3"/>
    <x v="1"/>
    <n v="130"/>
    <s v="Roch Cousineau"/>
    <n v="3"/>
    <n v="0.71271172701355112"/>
    <n v="390"/>
    <n v="277.95757353528495"/>
    <x v="484"/>
  </r>
  <r>
    <s v="PBOR00499"/>
    <s v="PIZB0004"/>
    <x v="8"/>
    <x v="4"/>
    <x v="0"/>
    <n v="60"/>
    <s v="Adrien Martin"/>
    <n v="13"/>
    <n v="0.66248409996473057"/>
    <n v="780"/>
    <n v="516.73759797248988"/>
    <x v="485"/>
  </r>
  <r>
    <s v="PBOR00500"/>
    <s v="PIZB0005"/>
    <x v="33"/>
    <x v="5"/>
    <x v="1"/>
    <n v="95"/>
    <s v="Albain Forestier"/>
    <n v="4"/>
    <n v="0.51300641040982664"/>
    <n v="380"/>
    <n v="194.94243595573411"/>
    <x v="486"/>
  </r>
  <r>
    <s v="PBOR00501"/>
    <s v="PIZB0006"/>
    <x v="14"/>
    <x v="0"/>
    <x v="0"/>
    <n v="72"/>
    <s v="Roch Cousineau"/>
    <n v="3"/>
    <n v="0.84951124937796896"/>
    <n v="216"/>
    <n v="183.49442986564131"/>
    <x v="487"/>
  </r>
  <r>
    <s v="PBOR00502"/>
    <s v="PIZB0001"/>
    <x v="16"/>
    <x v="1"/>
    <x v="1"/>
    <n v="65"/>
    <s v="Adrien Martin"/>
    <n v="12"/>
    <n v="0.57786595909251792"/>
    <n v="780"/>
    <n v="450.73544809216401"/>
    <x v="488"/>
  </r>
  <r>
    <s v="PBOR00503"/>
    <s v="PIZB0002"/>
    <x v="17"/>
    <x v="2"/>
    <x v="1"/>
    <n v="250"/>
    <s v="Albain Forestier"/>
    <n v="4"/>
    <n v="1.9027976654024337E-2"/>
    <n v="1000"/>
    <n v="19.027976654024336"/>
    <x v="489"/>
  </r>
  <r>
    <s v="PBOR00504"/>
    <s v="PIZB0001"/>
    <x v="39"/>
    <x v="0"/>
    <x v="0"/>
    <n v="72"/>
    <s v="Roch Cousineau"/>
    <n v="9"/>
    <n v="0.33565372827164452"/>
    <n v="648"/>
    <n v="217.50361592002565"/>
    <x v="490"/>
  </r>
  <r>
    <s v="PBOR00505"/>
    <s v="PIZB0002"/>
    <x v="40"/>
    <x v="1"/>
    <x v="1"/>
    <n v="65"/>
    <s v="Adrien Martin"/>
    <n v="11"/>
    <n v="0.64930940009433957"/>
    <n v="715"/>
    <n v="464.25622106745277"/>
    <x v="491"/>
  </r>
  <r>
    <s v="PBOR00506"/>
    <s v="PIZB0003"/>
    <x v="41"/>
    <x v="2"/>
    <x v="0"/>
    <n v="250"/>
    <s v="Albain Forestier"/>
    <n v="2"/>
    <n v="0.38998705581756377"/>
    <n v="500"/>
    <n v="194.99352790878189"/>
    <x v="492"/>
  </r>
  <r>
    <s v="PBOR00507"/>
    <s v="PIZB0004"/>
    <x v="42"/>
    <x v="3"/>
    <x v="1"/>
    <n v="130"/>
    <s v="Roch Cousineau"/>
    <n v="5"/>
    <n v="0.62824782221857678"/>
    <n v="650"/>
    <n v="408.36108444207491"/>
    <x v="493"/>
  </r>
  <r>
    <s v="PBOR00508"/>
    <s v="PIZB0001"/>
    <x v="43"/>
    <x v="0"/>
    <x v="0"/>
    <n v="72"/>
    <s v="Adrien Martin"/>
    <n v="8"/>
    <n v="0.58367318441566673"/>
    <n v="576"/>
    <n v="336.19575422342405"/>
    <x v="494"/>
  </r>
  <r>
    <s v="PBOR00509"/>
    <s v="PIZB0002"/>
    <x v="44"/>
    <x v="1"/>
    <x v="1"/>
    <n v="65"/>
    <s v="Albain Forestier"/>
    <n v="5"/>
    <n v="0.59569938724388227"/>
    <n v="325"/>
    <n v="193.60230085426173"/>
    <x v="495"/>
  </r>
  <r>
    <s v="PBOR00510"/>
    <s v="PIZB0003"/>
    <x v="45"/>
    <x v="2"/>
    <x v="0"/>
    <n v="250"/>
    <s v="Roch Cousineau"/>
    <n v="2"/>
    <n v="7.2556845816592608E-2"/>
    <n v="500"/>
    <n v="36.278422908296307"/>
    <x v="496"/>
  </r>
  <r>
    <s v="PBOR00511"/>
    <s v="PIZB0004"/>
    <x v="46"/>
    <x v="3"/>
    <x v="1"/>
    <n v="130"/>
    <s v="Adrien Martin"/>
    <n v="4"/>
    <n v="0.54404082660940911"/>
    <n v="520"/>
    <n v="282.90122983689275"/>
    <x v="497"/>
  </r>
  <r>
    <s v="PBOR00512"/>
    <s v="PIZB0005"/>
    <x v="47"/>
    <x v="4"/>
    <x v="0"/>
    <n v="60"/>
    <s v="Albain Forestier"/>
    <n v="12"/>
    <n v="0.22052452166244352"/>
    <n v="720"/>
    <n v="158.77765559695933"/>
    <x v="498"/>
  </r>
  <r>
    <s v="PBOR00513"/>
    <s v="PIZB0001"/>
    <x v="48"/>
    <x v="0"/>
    <x v="1"/>
    <n v="72"/>
    <s v="Roch Cousineau"/>
    <n v="12"/>
    <n v="0.42012164782845662"/>
    <n v="864"/>
    <n v="362.98510372378655"/>
    <x v="499"/>
  </r>
  <r>
    <s v="PBOR00514"/>
    <s v="PIZB0002"/>
    <x v="32"/>
    <x v="1"/>
    <x v="0"/>
    <n v="65"/>
    <s v="Adrien Martin"/>
    <n v="9"/>
    <n v="0.52949847296507002"/>
    <n v="585"/>
    <n v="309.75660668456595"/>
    <x v="500"/>
  </r>
  <r>
    <s v="PBOR00515"/>
    <s v="PIZB0003"/>
    <x v="49"/>
    <x v="2"/>
    <x v="1"/>
    <n v="250"/>
    <s v="Albain Forestier"/>
    <n v="3"/>
    <n v="5.0433450760734799E-2"/>
    <n v="750"/>
    <n v="37.825088070551097"/>
    <x v="501"/>
  </r>
  <r>
    <s v="PBOR00516"/>
    <s v="PIZB0004"/>
    <x v="19"/>
    <x v="3"/>
    <x v="0"/>
    <n v="130"/>
    <s v="Roch Cousineau"/>
    <n v="6"/>
    <n v="0.34936213468722088"/>
    <n v="780"/>
    <n v="272.50246505603229"/>
    <x v="502"/>
  </r>
  <r>
    <s v="PBOR00517"/>
    <s v="PIZB0001"/>
    <x v="50"/>
    <x v="0"/>
    <x v="1"/>
    <n v="72"/>
    <s v="Adrien Martin"/>
    <n v="8"/>
    <n v="0.30019993840063641"/>
    <n v="576"/>
    <n v="172.91516451876657"/>
    <x v="503"/>
  </r>
  <r>
    <s v="PBOR00518"/>
    <s v="PIZB0002"/>
    <x v="51"/>
    <x v="1"/>
    <x v="0"/>
    <n v="65"/>
    <s v="Albain Forestier"/>
    <n v="4"/>
    <n v="0.96822360151369813"/>
    <n v="260"/>
    <n v="251.73813639356152"/>
    <x v="504"/>
  </r>
  <r>
    <s v="PBOR00519"/>
    <s v="PIZB0003"/>
    <x v="29"/>
    <x v="2"/>
    <x v="1"/>
    <n v="250"/>
    <s v="Roch Cousineau"/>
    <n v="2"/>
    <n v="0.42745807839862304"/>
    <n v="500"/>
    <n v="213.72903919931153"/>
    <x v="505"/>
  </r>
  <r>
    <s v="PBOR00520"/>
    <s v="PIZB0004"/>
    <x v="52"/>
    <x v="3"/>
    <x v="0"/>
    <n v="130"/>
    <s v="Adrien Martin"/>
    <n v="6"/>
    <n v="0.67509414444733551"/>
    <n v="780"/>
    <n v="526.57343266892167"/>
    <x v="506"/>
  </r>
  <r>
    <s v="PBOR00521"/>
    <s v="PIZB0005"/>
    <x v="26"/>
    <x v="4"/>
    <x v="0"/>
    <n v="60"/>
    <s v="Albain Forestier"/>
    <n v="15"/>
    <n v="0.55631297635479871"/>
    <n v="900"/>
    <n v="500.68167871931882"/>
    <x v="507"/>
  </r>
  <r>
    <s v="PBOR00522"/>
    <s v="PIZB0006"/>
    <x v="47"/>
    <x v="5"/>
    <x v="1"/>
    <n v="95"/>
    <s v="Roch Cousineau"/>
    <n v="8"/>
    <n v="0.90456693060417281"/>
    <n v="760"/>
    <n v="687.47086725917131"/>
    <x v="508"/>
  </r>
  <r>
    <s v="PBOR00523"/>
    <s v="PIZB0001"/>
    <x v="46"/>
    <x v="0"/>
    <x v="1"/>
    <n v="72"/>
    <s v="Adrien Martin"/>
    <n v="4"/>
    <n v="0.9924376104005459"/>
    <n v="288"/>
    <n v="285.82203179535725"/>
    <x v="509"/>
  </r>
  <r>
    <s v="PBOR00524"/>
    <s v="PIZB0002"/>
    <x v="41"/>
    <x v="1"/>
    <x v="1"/>
    <n v="65"/>
    <s v="Albain Forestier"/>
    <n v="3"/>
    <n v="0.39678282486412952"/>
    <n v="195"/>
    <n v="77.372650848505259"/>
    <x v="510"/>
  </r>
  <r>
    <s v="PBOR00525"/>
    <s v="PIZB0003"/>
    <x v="53"/>
    <x v="2"/>
    <x v="0"/>
    <n v="250"/>
    <s v="Roch Cousineau"/>
    <n v="1"/>
    <n v="0.89434077950729485"/>
    <n v="250"/>
    <n v="223.58519487682372"/>
    <x v="511"/>
  </r>
  <r>
    <s v="PBOR00526"/>
    <s v="PIZB0004"/>
    <x v="54"/>
    <x v="3"/>
    <x v="0"/>
    <n v="130"/>
    <s v="Adrien Martin"/>
    <n v="3"/>
    <n v="0.51771095141548662"/>
    <n v="390"/>
    <n v="201.90727105203979"/>
    <x v="512"/>
  </r>
  <r>
    <s v="PBOR00527"/>
    <s v="PIZB0001"/>
    <x v="32"/>
    <x v="0"/>
    <x v="0"/>
    <n v="72"/>
    <s v="Albain Forestier"/>
    <n v="6"/>
    <n v="0.39072814219344176"/>
    <n v="432"/>
    <n v="168.79455742756684"/>
    <x v="513"/>
  </r>
  <r>
    <s v="PBOR00528"/>
    <s v="PIZB0002"/>
    <x v="30"/>
    <x v="1"/>
    <x v="0"/>
    <n v="65"/>
    <s v="Roch Cousineau"/>
    <n v="12"/>
    <n v="2.634295165578604E-2"/>
    <n v="780"/>
    <n v="20.547502291513112"/>
    <x v="514"/>
  </r>
  <r>
    <s v="PBOR00529"/>
    <s v="PIZB0003"/>
    <x v="55"/>
    <x v="2"/>
    <x v="0"/>
    <n v="250"/>
    <s v="Adrien Martin"/>
    <n v="3"/>
    <n v="0.67531622423923721"/>
    <n v="750"/>
    <n v="506.4871681794279"/>
    <x v="515"/>
  </r>
  <r>
    <s v="PBOR00530"/>
    <s v="PIZB0004"/>
    <x v="19"/>
    <x v="3"/>
    <x v="0"/>
    <n v="130"/>
    <s v="Albain Forestier"/>
    <n v="5"/>
    <n v="0.46275883403809015"/>
    <n v="650"/>
    <n v="300.79324212475859"/>
    <x v="516"/>
  </r>
  <r>
    <s v="PBOR00531"/>
    <s v="PIZB0005"/>
    <x v="39"/>
    <x v="4"/>
    <x v="0"/>
    <n v="60"/>
    <s v="Roch Cousineau"/>
    <n v="7"/>
    <n v="0.368006680939441"/>
    <n v="420"/>
    <n v="154.56280599456522"/>
    <x v="517"/>
  </r>
  <r>
    <s v="PBOR00532"/>
    <s v="PIZB0001"/>
    <x v="33"/>
    <x v="0"/>
    <x v="0"/>
    <n v="72"/>
    <s v="Adrien Martin"/>
    <n v="7"/>
    <n v="0.75766893472106733"/>
    <n v="504"/>
    <n v="381.86514309941793"/>
    <x v="518"/>
  </r>
  <r>
    <s v="PBOR00533"/>
    <s v="PIZB0002"/>
    <x v="40"/>
    <x v="1"/>
    <x v="0"/>
    <n v="65"/>
    <s v="Albain Forestier"/>
    <n v="12"/>
    <n v="0.93255052182090781"/>
    <n v="780"/>
    <n v="727.38940702030811"/>
    <x v="519"/>
  </r>
  <r>
    <s v="PBOR00534"/>
    <s v="PIZB0003"/>
    <x v="56"/>
    <x v="2"/>
    <x v="1"/>
    <n v="250"/>
    <s v="Roch Cousineau"/>
    <n v="1"/>
    <n v="0.82915638874150333"/>
    <n v="250"/>
    <n v="207.28909718537582"/>
    <x v="520"/>
  </r>
  <r>
    <s v="PBOR00535"/>
    <s v="PIZB0004"/>
    <x v="57"/>
    <x v="3"/>
    <x v="0"/>
    <n v="130"/>
    <s v="Adrien Martin"/>
    <n v="2"/>
    <n v="0.10403974929766813"/>
    <n v="260"/>
    <n v="27.050334817393711"/>
    <x v="521"/>
  </r>
  <r>
    <s v="PBOR00536"/>
    <s v="PIZB0001"/>
    <x v="58"/>
    <x v="0"/>
    <x v="0"/>
    <n v="72"/>
    <s v="Albain Forestier"/>
    <n v="7"/>
    <n v="0.93377508329564829"/>
    <n v="504"/>
    <n v="470.62264198100672"/>
    <x v="522"/>
  </r>
  <r>
    <s v="PBOR00537"/>
    <s v="PIZB0002"/>
    <x v="59"/>
    <x v="1"/>
    <x v="0"/>
    <n v="65"/>
    <s v="Roch Cousineau"/>
    <n v="3"/>
    <n v="0.84672661529859383"/>
    <n v="195"/>
    <n v="165.1116899832258"/>
    <x v="523"/>
  </r>
  <r>
    <s v="PBOR00538"/>
    <s v="PIZB0003"/>
    <x v="58"/>
    <x v="2"/>
    <x v="0"/>
    <n v="250"/>
    <s v="Adrien Martin"/>
    <n v="2"/>
    <n v="0.7974888712535626"/>
    <n v="500"/>
    <n v="398.7444356267813"/>
    <x v="524"/>
  </r>
  <r>
    <s v="PBOR00539"/>
    <s v="PIZB0004"/>
    <x v="30"/>
    <x v="3"/>
    <x v="0"/>
    <n v="130"/>
    <s v="Albain Forestier"/>
    <n v="3"/>
    <n v="0.95522257677886435"/>
    <n v="390"/>
    <n v="372.53680494375709"/>
    <x v="525"/>
  </r>
  <r>
    <s v="PBOR00540"/>
    <s v="PIZB0005"/>
    <x v="40"/>
    <x v="4"/>
    <x v="1"/>
    <n v="60"/>
    <s v="Roch Cousineau"/>
    <n v="12"/>
    <n v="0.47226422170240201"/>
    <n v="720"/>
    <n v="340.03023962572945"/>
    <x v="526"/>
  </r>
  <r>
    <s v="PBOR00541"/>
    <s v="PIZB0006"/>
    <x v="57"/>
    <x v="5"/>
    <x v="0"/>
    <n v="95"/>
    <s v="Adrien Martin"/>
    <n v="3"/>
    <n v="0.38123109686466783"/>
    <n v="285"/>
    <n v="108.65086260643034"/>
    <x v="527"/>
  </r>
  <r>
    <s v="PBOR00542"/>
    <s v="PIZB0001"/>
    <x v="58"/>
    <x v="0"/>
    <x v="0"/>
    <n v="72"/>
    <s v="Albain Forestier"/>
    <n v="6"/>
    <n v="0.83431985072752735"/>
    <n v="432"/>
    <n v="360.4261755142918"/>
    <x v="528"/>
  </r>
  <r>
    <s v="PBOR00543"/>
    <s v="PIZB0002"/>
    <x v="60"/>
    <x v="1"/>
    <x v="0"/>
    <n v="65"/>
    <s v="Roch Cousineau"/>
    <n v="5"/>
    <n v="0.38626759536222677"/>
    <n v="325"/>
    <n v="125.5369684927237"/>
    <x v="529"/>
  </r>
  <r>
    <s v="PBOR00544"/>
    <s v="PIZB0003"/>
    <x v="61"/>
    <x v="2"/>
    <x v="1"/>
    <n v="250"/>
    <s v="Adrien Martin"/>
    <n v="3"/>
    <n v="0.40619393438720131"/>
    <n v="750"/>
    <n v="304.64545079040096"/>
    <x v="530"/>
  </r>
  <r>
    <s v="PBOR00545"/>
    <s v="PIZB0004"/>
    <x v="56"/>
    <x v="3"/>
    <x v="1"/>
    <n v="130"/>
    <s v="Albain Forestier"/>
    <n v="5"/>
    <n v="0.53623321370469634"/>
    <n v="650"/>
    <n v="348.55158890805262"/>
    <x v="531"/>
  </r>
  <r>
    <s v="PBOR00546"/>
    <s v="PIZB0001"/>
    <x v="30"/>
    <x v="0"/>
    <x v="1"/>
    <n v="72"/>
    <s v="Roch Cousineau"/>
    <n v="6"/>
    <n v="0.24608853385599294"/>
    <n v="432"/>
    <n v="106.31024662578895"/>
    <x v="532"/>
  </r>
  <r>
    <s v="PBOR00547"/>
    <s v="PIZB0002"/>
    <x v="43"/>
    <x v="1"/>
    <x v="1"/>
    <n v="65"/>
    <s v="Adrien Martin"/>
    <n v="11"/>
    <n v="0.77164689370951345"/>
    <n v="715"/>
    <n v="551.72752900230216"/>
    <x v="533"/>
  </r>
  <r>
    <s v="PBOR00548"/>
    <s v="PIZB0003"/>
    <x v="62"/>
    <x v="2"/>
    <x v="1"/>
    <n v="250"/>
    <s v="Albain Forestier"/>
    <n v="1"/>
    <n v="0.67702920977419323"/>
    <n v="250"/>
    <n v="169.2573024435483"/>
    <x v="534"/>
  </r>
  <r>
    <s v="PBOR00549"/>
    <s v="PIZB0004"/>
    <x v="51"/>
    <x v="3"/>
    <x v="1"/>
    <n v="130"/>
    <s v="Roch Cousineau"/>
    <n v="3"/>
    <n v="0.19224357960287319"/>
    <n v="390"/>
    <n v="74.974996045120548"/>
    <x v="535"/>
  </r>
  <r>
    <s v="PBOR00550"/>
    <s v="PIZB0001"/>
    <x v="63"/>
    <x v="0"/>
    <x v="0"/>
    <n v="72"/>
    <s v="Roch Cousineau"/>
    <n v="10"/>
    <n v="0.71743930066103312"/>
    <n v="720"/>
    <n v="516.5562964759439"/>
    <x v="536"/>
  </r>
  <r>
    <s v="PBOR00551"/>
    <s v="PIZB0002"/>
    <x v="64"/>
    <x v="1"/>
    <x v="1"/>
    <n v="65"/>
    <s v="Adrien Martin"/>
    <n v="6"/>
    <n v="0.81435787819268735"/>
    <n v="390"/>
    <n v="317.59957249514804"/>
    <x v="537"/>
  </r>
  <r>
    <s v="PBOR00552"/>
    <s v="PIZB0003"/>
    <x v="63"/>
    <x v="2"/>
    <x v="0"/>
    <n v="250"/>
    <s v="Albain Forestier"/>
    <n v="2"/>
    <n v="0.31962965767481777"/>
    <n v="500"/>
    <n v="159.8148288374089"/>
    <x v="538"/>
  </r>
  <r>
    <s v="PBOR00553"/>
    <s v="PIZB0004"/>
    <x v="61"/>
    <x v="3"/>
    <x v="1"/>
    <n v="130"/>
    <s v="Roch Cousineau"/>
    <n v="5"/>
    <n v="0.76099968442323973"/>
    <n v="650"/>
    <n v="494.64979487510584"/>
    <x v="539"/>
  </r>
  <r>
    <s v="PBOR00554"/>
    <s v="PIZB0001"/>
    <x v="62"/>
    <x v="0"/>
    <x v="0"/>
    <n v="72"/>
    <s v="Adrien Martin"/>
    <n v="9"/>
    <n v="0.50438042113112191"/>
    <n v="648"/>
    <n v="326.838512892967"/>
    <x v="540"/>
  </r>
  <r>
    <s v="PBOR00555"/>
    <s v="PIZB0002"/>
    <x v="19"/>
    <x v="1"/>
    <x v="1"/>
    <n v="65"/>
    <s v="Albain Forestier"/>
    <n v="5"/>
    <n v="0.67147612541656465"/>
    <n v="325"/>
    <n v="218.22974076038352"/>
    <x v="541"/>
  </r>
  <r>
    <s v="PBOR00556"/>
    <s v="PIZB0003"/>
    <x v="62"/>
    <x v="2"/>
    <x v="0"/>
    <n v="250"/>
    <s v="Roch Cousineau"/>
    <n v="1"/>
    <n v="0.574058729127784"/>
    <n v="250"/>
    <n v="143.51468228194599"/>
    <x v="542"/>
  </r>
  <r>
    <s v="PBOR00557"/>
    <s v="PIZB0004"/>
    <x v="43"/>
    <x v="3"/>
    <x v="1"/>
    <n v="130"/>
    <s v="Adrien Martin"/>
    <n v="3"/>
    <n v="0.25003726836933571"/>
    <n v="390"/>
    <n v="97.514534664040923"/>
    <x v="543"/>
  </r>
  <r>
    <s v="PBOR00558"/>
    <s v="PIZB0005"/>
    <x v="65"/>
    <x v="4"/>
    <x v="0"/>
    <n v="60"/>
    <s v="Albain Forestier"/>
    <n v="7"/>
    <n v="0.51715621644554088"/>
    <n v="420"/>
    <n v="217.20561090712718"/>
    <x v="544"/>
  </r>
  <r>
    <s v="PBOR00559"/>
    <s v="PIZB0001"/>
    <x v="57"/>
    <x v="0"/>
    <x v="1"/>
    <n v="72"/>
    <s v="Roch Cousineau"/>
    <n v="12"/>
    <n v="0.6775372648887229"/>
    <n v="864"/>
    <n v="585.39219686385661"/>
    <x v="545"/>
  </r>
  <r>
    <s v="PBOR00560"/>
    <s v="PIZB0002"/>
    <x v="56"/>
    <x v="1"/>
    <x v="0"/>
    <n v="65"/>
    <s v="Adrien Martin"/>
    <n v="12"/>
    <n v="0.1997123714762713"/>
    <n v="780"/>
    <n v="155.77564975149161"/>
    <x v="546"/>
  </r>
  <r>
    <s v="PBOR00561"/>
    <s v="PIZB0003"/>
    <x v="66"/>
    <x v="2"/>
    <x v="1"/>
    <n v="250"/>
    <s v="Albain Forestier"/>
    <n v="3"/>
    <n v="0.87369695547429804"/>
    <n v="750"/>
    <n v="655.27271660572353"/>
    <x v="547"/>
  </r>
  <r>
    <s v="PBOR00562"/>
    <s v="PIZB0004"/>
    <x v="37"/>
    <x v="3"/>
    <x v="0"/>
    <n v="130"/>
    <s v="Roch Cousineau"/>
    <n v="5"/>
    <n v="0.23754618803452232"/>
    <n v="650"/>
    <n v="154.4050222224395"/>
    <x v="548"/>
  </r>
  <r>
    <s v="PBOR00563"/>
    <s v="PIZB0001"/>
    <x v="45"/>
    <x v="0"/>
    <x v="1"/>
    <n v="72"/>
    <s v="Adrien Martin"/>
    <n v="4"/>
    <n v="0.97651864591266169"/>
    <n v="288"/>
    <n v="281.23737002284656"/>
    <x v="549"/>
  </r>
  <r>
    <s v="PBOR00564"/>
    <s v="PIZB0002"/>
    <x v="67"/>
    <x v="1"/>
    <x v="0"/>
    <n v="65"/>
    <s v="Albain Forestier"/>
    <n v="9"/>
    <n v="0.3088899805745704"/>
    <n v="585"/>
    <n v="180.70063863612367"/>
    <x v="550"/>
  </r>
  <r>
    <s v="PBOR00565"/>
    <s v="PIZB0003"/>
    <x v="43"/>
    <x v="2"/>
    <x v="1"/>
    <n v="250"/>
    <s v="Roch Cousineau"/>
    <n v="3"/>
    <n v="0.39415874465872935"/>
    <n v="750"/>
    <n v="295.61905849404701"/>
    <x v="551"/>
  </r>
  <r>
    <s v="PBOR00566"/>
    <s v="PIZB0004"/>
    <x v="68"/>
    <x v="3"/>
    <x v="0"/>
    <n v="130"/>
    <s v="Adrien Martin"/>
    <n v="5"/>
    <n v="0.84853431071388696"/>
    <n v="650"/>
    <n v="551.54730196402647"/>
    <x v="552"/>
  </r>
  <r>
    <s v="PBOR00567"/>
    <s v="PIZB0005"/>
    <x v="69"/>
    <x v="4"/>
    <x v="0"/>
    <n v="60"/>
    <s v="Albain Forestier"/>
    <n v="4"/>
    <n v="0.80809728038551076"/>
    <n v="240"/>
    <n v="193.94334729252259"/>
    <x v="553"/>
  </r>
  <r>
    <s v="PBOR00568"/>
    <s v="PIZB0006"/>
    <x v="52"/>
    <x v="5"/>
    <x v="1"/>
    <n v="95"/>
    <s v="Roch Cousineau"/>
    <n v="8"/>
    <n v="0.56087670095415099"/>
    <n v="760"/>
    <n v="426.26629272515476"/>
    <x v="554"/>
  </r>
  <r>
    <s v="PBOR00569"/>
    <s v="PIZB0001"/>
    <x v="19"/>
    <x v="0"/>
    <x v="1"/>
    <n v="72"/>
    <s v="Adrien Martin"/>
    <n v="9"/>
    <n v="0.52036434929707698"/>
    <n v="648"/>
    <n v="337.19609834450586"/>
    <x v="555"/>
  </r>
  <r>
    <s v="PBOR00570"/>
    <s v="PIZB0002"/>
    <x v="47"/>
    <x v="1"/>
    <x v="1"/>
    <n v="65"/>
    <s v="Albain Forestier"/>
    <n v="6"/>
    <n v="0.49796181164998743"/>
    <n v="390"/>
    <n v="194.20510654349511"/>
    <x v="556"/>
  </r>
  <r>
    <s v="PBOR00571"/>
    <s v="PIZB0003"/>
    <x v="70"/>
    <x v="2"/>
    <x v="0"/>
    <n v="250"/>
    <s v="Roch Cousineau"/>
    <n v="4"/>
    <n v="0.43909368133778759"/>
    <n v="1000"/>
    <n v="439.09368133778759"/>
    <x v="557"/>
  </r>
  <r>
    <s v="PBOR00572"/>
    <s v="PIZB0004"/>
    <x v="71"/>
    <x v="3"/>
    <x v="0"/>
    <n v="130"/>
    <s v="Adrien Martin"/>
    <n v="4"/>
    <n v="0.88488304105630444"/>
    <n v="520"/>
    <n v="460.13918134927832"/>
    <x v="558"/>
  </r>
  <r>
    <s v="PBOR00573"/>
    <s v="PIZB0001"/>
    <x v="58"/>
    <x v="0"/>
    <x v="0"/>
    <n v="72"/>
    <s v="Albain Forestier"/>
    <n v="9"/>
    <n v="0.57661504955343312"/>
    <n v="648"/>
    <n v="373.64655211062467"/>
    <x v="559"/>
  </r>
  <r>
    <s v="PBOR00574"/>
    <s v="PIZB0002"/>
    <x v="19"/>
    <x v="1"/>
    <x v="0"/>
    <n v="65"/>
    <s v="Roch Cousineau"/>
    <n v="8"/>
    <n v="0.68173568300105714"/>
    <n v="520"/>
    <n v="354.50255516054972"/>
    <x v="560"/>
  </r>
  <r>
    <s v="PBOR00575"/>
    <s v="PIZB0003"/>
    <x v="32"/>
    <x v="2"/>
    <x v="0"/>
    <n v="250"/>
    <s v="Adrien Martin"/>
    <n v="1"/>
    <n v="0.17988897596259812"/>
    <n v="250"/>
    <n v="44.972243990649531"/>
    <x v="561"/>
  </r>
  <r>
    <s v="PBOR00576"/>
    <s v="PIZB0004"/>
    <x v="60"/>
    <x v="3"/>
    <x v="0"/>
    <n v="130"/>
    <s v="Albain Forestier"/>
    <n v="3"/>
    <n v="0.64479117588447366"/>
    <n v="390"/>
    <n v="251.46855859494474"/>
    <x v="562"/>
  </r>
  <r>
    <s v="PBOR00577"/>
    <s v="PIZB0005"/>
    <x v="21"/>
    <x v="4"/>
    <x v="0"/>
    <n v="60"/>
    <s v="Roch Cousineau"/>
    <n v="13"/>
    <n v="0.24959560459859076"/>
    <n v="780"/>
    <n v="194.6845715869008"/>
    <x v="563"/>
  </r>
  <r>
    <s v="PBOR00578"/>
    <s v="PIZB0001"/>
    <x v="53"/>
    <x v="0"/>
    <x v="0"/>
    <n v="72"/>
    <s v="Adrien Martin"/>
    <n v="4"/>
    <n v="0.30766288569376743"/>
    <n v="288"/>
    <n v="88.606911079805016"/>
    <x v="564"/>
  </r>
  <r>
    <s v="PBOR00579"/>
    <s v="PIZB0002"/>
    <x v="72"/>
    <x v="1"/>
    <x v="0"/>
    <n v="65"/>
    <s v="Albain Forestier"/>
    <n v="12"/>
    <n v="0.17502240738935859"/>
    <n v="780"/>
    <n v="136.5174777636997"/>
    <x v="565"/>
  </r>
  <r>
    <s v="PBOR00580"/>
    <s v="PIZB0003"/>
    <x v="32"/>
    <x v="2"/>
    <x v="1"/>
    <n v="250"/>
    <s v="Roch Cousineau"/>
    <n v="3"/>
    <n v="0.35985392093746815"/>
    <n v="750"/>
    <n v="269.89044070310109"/>
    <x v="566"/>
  </r>
  <r>
    <s v="PBOR00581"/>
    <s v="PIZB0004"/>
    <x v="73"/>
    <x v="3"/>
    <x v="0"/>
    <n v="130"/>
    <s v="Adrien Martin"/>
    <n v="6"/>
    <n v="7.2105767456174252E-2"/>
    <n v="780"/>
    <n v="56.242498615815919"/>
    <x v="567"/>
  </r>
  <r>
    <s v="PBOR00582"/>
    <s v="PIZB0001"/>
    <x v="74"/>
    <x v="0"/>
    <x v="0"/>
    <n v="72"/>
    <s v="Albain Forestier"/>
    <n v="5"/>
    <n v="0.97773430335256561"/>
    <n v="360"/>
    <n v="351.98434920692364"/>
    <x v="568"/>
  </r>
  <r>
    <s v="PBOR00583"/>
    <s v="PIZB0002"/>
    <x v="75"/>
    <x v="1"/>
    <x v="0"/>
    <n v="65"/>
    <s v="Roch Cousineau"/>
    <n v="11"/>
    <n v="0.47590136158334373"/>
    <n v="715"/>
    <n v="340.26947353209079"/>
    <x v="569"/>
  </r>
  <r>
    <s v="PBOR00584"/>
    <s v="PIZB0003"/>
    <x v="76"/>
    <x v="2"/>
    <x v="0"/>
    <n v="250"/>
    <s v="Adrien Martin"/>
    <n v="2"/>
    <n v="0.6622461053750337"/>
    <n v="500"/>
    <n v="331.12305268751686"/>
    <x v="570"/>
  </r>
  <r>
    <s v="PBOR00585"/>
    <s v="PIZB0004"/>
    <x v="61"/>
    <x v="3"/>
    <x v="0"/>
    <n v="130"/>
    <s v="Albain Forestier"/>
    <n v="2"/>
    <n v="5.7149166131608142E-2"/>
    <n v="260"/>
    <n v="14.858783194218116"/>
    <x v="571"/>
  </r>
  <r>
    <s v="PBOR00586"/>
    <s v="PIZB0005"/>
    <x v="71"/>
    <x v="4"/>
    <x v="1"/>
    <n v="60"/>
    <s v="Roch Cousineau"/>
    <n v="10"/>
    <n v="0.94267126447345462"/>
    <n v="600"/>
    <n v="565.6027586840728"/>
    <x v="572"/>
  </r>
  <r>
    <s v="PBOR00587"/>
    <s v="PIZB0006"/>
    <x v="59"/>
    <x v="5"/>
    <x v="0"/>
    <n v="95"/>
    <s v="Adrien Martin"/>
    <n v="6"/>
    <n v="0.5079104238594222"/>
    <n v="570"/>
    <n v="289.50894159987064"/>
    <x v="573"/>
  </r>
  <r>
    <s v="PBOR00588"/>
    <s v="PIZB0001"/>
    <x v="77"/>
    <x v="0"/>
    <x v="0"/>
    <n v="72"/>
    <s v="Albain Forestier"/>
    <n v="7"/>
    <n v="0.93603700956562297"/>
    <n v="504"/>
    <n v="471.76265282107397"/>
    <x v="574"/>
  </r>
  <r>
    <s v="PBOR00589"/>
    <s v="PIZB0002"/>
    <x v="19"/>
    <x v="1"/>
    <x v="0"/>
    <n v="65"/>
    <s v="Roch Cousineau"/>
    <n v="8"/>
    <n v="0.83844103603188236"/>
    <n v="520"/>
    <n v="435.98933873657882"/>
    <x v="575"/>
  </r>
  <r>
    <s v="PBOR00590"/>
    <s v="PIZB0003"/>
    <x v="70"/>
    <x v="2"/>
    <x v="1"/>
    <n v="250"/>
    <s v="Adrien Martin"/>
    <n v="4"/>
    <n v="1.6663277830586409E-2"/>
    <n v="1000"/>
    <n v="16.663277830586409"/>
    <x v="576"/>
  </r>
  <r>
    <s v="PBOR00591"/>
    <s v="PIZB0004"/>
    <x v="46"/>
    <x v="3"/>
    <x v="1"/>
    <n v="130"/>
    <s v="Albain Forestier"/>
    <n v="6"/>
    <n v="0.98111729457105368"/>
    <n v="780"/>
    <n v="765.27148976542185"/>
    <x v="577"/>
  </r>
  <r>
    <s v="PBOR00592"/>
    <s v="PIZB0001"/>
    <x v="39"/>
    <x v="0"/>
    <x v="1"/>
    <n v="72"/>
    <s v="Roch Cousineau"/>
    <n v="4"/>
    <n v="0.37273538007289175"/>
    <n v="288"/>
    <n v="107.34778946099283"/>
    <x v="578"/>
  </r>
  <r>
    <s v="PBOR00593"/>
    <s v="PIZB0002"/>
    <x v="39"/>
    <x v="1"/>
    <x v="1"/>
    <n v="65"/>
    <s v="Adrien Martin"/>
    <n v="9"/>
    <n v="0.13505167326343237"/>
    <n v="585"/>
    <n v="79.00522885910793"/>
    <x v="579"/>
  </r>
  <r>
    <s v="PBOR00594"/>
    <s v="PIZB0003"/>
    <x v="19"/>
    <x v="2"/>
    <x v="1"/>
    <n v="250"/>
    <s v="Albain Forestier"/>
    <n v="1"/>
    <n v="0.49459259506426945"/>
    <n v="250"/>
    <n v="123.64814876606737"/>
    <x v="580"/>
  </r>
  <r>
    <s v="PBOR00595"/>
    <s v="PIZB0004"/>
    <x v="26"/>
    <x v="3"/>
    <x v="1"/>
    <n v="130"/>
    <s v="Roch Cousineau"/>
    <n v="3"/>
    <n v="0.77877076357996522"/>
    <n v="390"/>
    <n v="303.72059779618644"/>
    <x v="581"/>
  </r>
  <r>
    <s v="PBOR00596"/>
    <s v="PIZB0001"/>
    <x v="51"/>
    <x v="0"/>
    <x v="0"/>
    <n v="72"/>
    <s v="Roch Cousineau"/>
    <n v="6"/>
    <n v="0.67542461596497017"/>
    <n v="432"/>
    <n v="291.7834340968671"/>
    <x v="582"/>
  </r>
  <r>
    <s v="PBOR00597"/>
    <s v="PIZB0002"/>
    <x v="51"/>
    <x v="1"/>
    <x v="1"/>
    <n v="65"/>
    <s v="Adrien Martin"/>
    <n v="13"/>
    <n v="0.94053813070164582"/>
    <n v="845"/>
    <n v="794.75472044289074"/>
    <x v="583"/>
  </r>
  <r>
    <s v="PBOR00598"/>
    <s v="PIZB0003"/>
    <x v="62"/>
    <x v="2"/>
    <x v="0"/>
    <n v="250"/>
    <s v="Albain Forestier"/>
    <n v="1"/>
    <n v="0.12007891952740268"/>
    <n v="250"/>
    <n v="30.019729881850672"/>
    <x v="584"/>
  </r>
  <r>
    <s v="PBOR00599"/>
    <s v="PIZB0004"/>
    <x v="54"/>
    <x v="3"/>
    <x v="1"/>
    <n v="130"/>
    <s v="Roch Cousineau"/>
    <n v="3"/>
    <n v="0.29897848750277778"/>
    <n v="390"/>
    <n v="116.60161012608333"/>
    <x v="585"/>
  </r>
  <r>
    <s v="PBOR00600"/>
    <s v="PIZB0001"/>
    <x v="53"/>
    <x v="0"/>
    <x v="0"/>
    <n v="72"/>
    <s v="Adrien Martin"/>
    <n v="6"/>
    <n v="0.36551565212795478"/>
    <n v="432"/>
    <n v="157.90276171927647"/>
    <x v="586"/>
  </r>
  <r>
    <s v="PBOR00601"/>
    <s v="PIZB0002"/>
    <x v="53"/>
    <x v="1"/>
    <x v="1"/>
    <n v="65"/>
    <s v="Albain Forestier"/>
    <n v="12"/>
    <n v="0.31577814237592639"/>
    <n v="780"/>
    <n v="246.30695105322258"/>
    <x v="587"/>
  </r>
  <r>
    <s v="PBOR00602"/>
    <s v="PIZB0003"/>
    <x v="67"/>
    <x v="2"/>
    <x v="0"/>
    <n v="250"/>
    <s v="Roch Cousineau"/>
    <n v="3"/>
    <n v="0.6787604286345118"/>
    <n v="750"/>
    <n v="509.07032147588387"/>
    <x v="588"/>
  </r>
  <r>
    <s v="PBOR00603"/>
    <s v="PIZB0004"/>
    <x v="30"/>
    <x v="3"/>
    <x v="1"/>
    <n v="130"/>
    <s v="Adrien Martin"/>
    <n v="4"/>
    <n v="0.38343758197913225"/>
    <n v="520"/>
    <n v="199.38754262914875"/>
    <x v="589"/>
  </r>
  <r>
    <s v="PBOR00604"/>
    <s v="PIZB0005"/>
    <x v="52"/>
    <x v="4"/>
    <x v="0"/>
    <n v="60"/>
    <s v="Albain Forestier"/>
    <n v="11"/>
    <n v="0.50442691387482796"/>
    <n v="660"/>
    <n v="332.92176315738647"/>
    <x v="590"/>
  </r>
  <r>
    <s v="PBOR00605"/>
    <s v="PIZB0001"/>
    <x v="66"/>
    <x v="0"/>
    <x v="1"/>
    <n v="72"/>
    <s v="Roch Cousineau"/>
    <n v="3"/>
    <n v="0.64857998429276886"/>
    <n v="216"/>
    <n v="140.09327660723807"/>
    <x v="591"/>
  </r>
  <r>
    <s v="PBOR00606"/>
    <s v="PIZB0002"/>
    <x v="56"/>
    <x v="1"/>
    <x v="0"/>
    <n v="65"/>
    <s v="Adrien Martin"/>
    <n v="8"/>
    <n v="0.82744135945788577"/>
    <n v="520"/>
    <n v="430.2695069181006"/>
    <x v="592"/>
  </r>
  <r>
    <s v="PBOR00607"/>
    <s v="PIZB0003"/>
    <x v="53"/>
    <x v="2"/>
    <x v="1"/>
    <n v="250"/>
    <s v="Albain Forestier"/>
    <n v="3"/>
    <n v="0.17809658964347164"/>
    <n v="750"/>
    <n v="133.57244223260372"/>
    <x v="593"/>
  </r>
  <r>
    <s v="PBOR00608"/>
    <s v="PIZB0004"/>
    <x v="61"/>
    <x v="3"/>
    <x v="0"/>
    <n v="130"/>
    <s v="Roch Cousineau"/>
    <n v="2"/>
    <n v="0.72635791550340967"/>
    <n v="260"/>
    <n v="188.8530580308865"/>
    <x v="594"/>
  </r>
  <r>
    <s v="PBOR00609"/>
    <s v="PIZB0001"/>
    <x v="66"/>
    <x v="0"/>
    <x v="1"/>
    <n v="72"/>
    <s v="Adrien Martin"/>
    <n v="12"/>
    <n v="0.10631247665876553"/>
    <n v="864"/>
    <n v="91.853979833173412"/>
    <x v="595"/>
  </r>
  <r>
    <s v="PBOR00610"/>
    <s v="PIZB0002"/>
    <x v="53"/>
    <x v="1"/>
    <x v="0"/>
    <n v="65"/>
    <s v="Albain Forestier"/>
    <n v="13"/>
    <n v="1.3954884032674419E-2"/>
    <n v="845"/>
    <n v="11.791877007609884"/>
    <x v="596"/>
  </r>
  <r>
    <s v="PBOR00611"/>
    <s v="PIZB0003"/>
    <x v="44"/>
    <x v="2"/>
    <x v="1"/>
    <n v="250"/>
    <s v="Roch Cousineau"/>
    <n v="2"/>
    <n v="0.71059676554747431"/>
    <n v="500"/>
    <n v="355.29838277373716"/>
    <x v="597"/>
  </r>
  <r>
    <s v="PBOR00612"/>
    <s v="PIZB0004"/>
    <x v="78"/>
    <x v="3"/>
    <x v="0"/>
    <n v="130"/>
    <s v="Adrien Martin"/>
    <n v="4"/>
    <n v="0.22775044219215057"/>
    <n v="520"/>
    <n v="118.43022993991829"/>
    <x v="598"/>
  </r>
  <r>
    <s v="PBOR00613"/>
    <s v="PIZB0005"/>
    <x v="41"/>
    <x v="4"/>
    <x v="0"/>
    <n v="60"/>
    <s v="Albain Forestier"/>
    <n v="4"/>
    <n v="0.69466011341617062"/>
    <n v="240"/>
    <n v="166.71842721988094"/>
    <x v="599"/>
  </r>
  <r>
    <s v="PBOR00614"/>
    <s v="PIZB0006"/>
    <x v="62"/>
    <x v="5"/>
    <x v="1"/>
    <n v="95"/>
    <s v="Roch Cousineau"/>
    <n v="8"/>
    <n v="0.99572519255940029"/>
    <n v="760"/>
    <n v="756.75114634514421"/>
    <x v="600"/>
  </r>
  <r>
    <s v="PBOR00615"/>
    <s v="PIZB0001"/>
    <x v="72"/>
    <x v="0"/>
    <x v="1"/>
    <n v="72"/>
    <s v="Adrien Martin"/>
    <n v="10"/>
    <n v="0.23368124869498919"/>
    <n v="720"/>
    <n v="168.2504990603922"/>
    <x v="601"/>
  </r>
  <r>
    <s v="PBOR00616"/>
    <s v="PIZB0002"/>
    <x v="30"/>
    <x v="1"/>
    <x v="1"/>
    <n v="65"/>
    <s v="Albain Forestier"/>
    <n v="7"/>
    <n v="0.78670677683870116"/>
    <n v="455"/>
    <n v="357.951583461609"/>
    <x v="602"/>
  </r>
  <r>
    <s v="PBOR00617"/>
    <s v="PIZB0003"/>
    <x v="69"/>
    <x v="2"/>
    <x v="0"/>
    <n v="250"/>
    <s v="Roch Cousineau"/>
    <n v="3"/>
    <n v="0.52926674708468835"/>
    <n v="750"/>
    <n v="396.95006031351625"/>
    <x v="603"/>
  </r>
  <r>
    <s v="PBOR00618"/>
    <s v="PIZB0004"/>
    <x v="71"/>
    <x v="3"/>
    <x v="0"/>
    <n v="130"/>
    <s v="Adrien Martin"/>
    <n v="6"/>
    <n v="0.60310447397970057"/>
    <n v="780"/>
    <n v="470.42148970416645"/>
    <x v="604"/>
  </r>
  <r>
    <s v="PBOR00619"/>
    <s v="PIZB0001"/>
    <x v="67"/>
    <x v="0"/>
    <x v="0"/>
    <n v="72"/>
    <s v="Albain Forestier"/>
    <n v="7"/>
    <n v="0.52384556598808651"/>
    <n v="504"/>
    <n v="264.01816525799558"/>
    <x v="605"/>
  </r>
  <r>
    <s v="PBOR00620"/>
    <s v="PIZB0002"/>
    <x v="68"/>
    <x v="1"/>
    <x v="0"/>
    <n v="65"/>
    <s v="Roch Cousineau"/>
    <n v="3"/>
    <n v="0.99971391392867937"/>
    <n v="195"/>
    <n v="194.94421321609246"/>
    <x v="606"/>
  </r>
  <r>
    <s v="PBOR00621"/>
    <s v="PIZB0003"/>
    <x v="48"/>
    <x v="2"/>
    <x v="0"/>
    <n v="250"/>
    <s v="Adrien Martin"/>
    <n v="1"/>
    <n v="0.42214590599069746"/>
    <n v="250"/>
    <n v="105.53647649767436"/>
    <x v="607"/>
  </r>
  <r>
    <s v="PBOR00622"/>
    <s v="PIZB0004"/>
    <x v="26"/>
    <x v="3"/>
    <x v="0"/>
    <n v="130"/>
    <s v="Albain Forestier"/>
    <n v="5"/>
    <n v="0.97855900715479427"/>
    <n v="650"/>
    <n v="636.06335465061625"/>
    <x v="608"/>
  </r>
  <r>
    <s v="PBOR00623"/>
    <s v="PIZB0005"/>
    <x v="76"/>
    <x v="4"/>
    <x v="0"/>
    <n v="60"/>
    <s v="Roch Cousineau"/>
    <n v="7"/>
    <n v="0.87907835543403512"/>
    <n v="420"/>
    <n v="369.21290928229473"/>
    <x v="609"/>
  </r>
  <r>
    <s v="PBOR00624"/>
    <s v="PIZB0001"/>
    <x v="45"/>
    <x v="0"/>
    <x v="0"/>
    <n v="72"/>
    <s v="Adrien Martin"/>
    <n v="7"/>
    <n v="6.3514156801829924E-2"/>
    <n v="504"/>
    <n v="32.011135028122283"/>
    <x v="610"/>
  </r>
  <r>
    <s v="PBOR00625"/>
    <s v="PIZB0002"/>
    <x v="63"/>
    <x v="1"/>
    <x v="0"/>
    <n v="65"/>
    <s v="Albain Forestier"/>
    <n v="11"/>
    <n v="0.60181812944527813"/>
    <n v="715"/>
    <n v="430.29996255337386"/>
    <x v="611"/>
  </r>
  <r>
    <s v="PBOR00626"/>
    <s v="PIZB0003"/>
    <x v="58"/>
    <x v="2"/>
    <x v="1"/>
    <n v="250"/>
    <s v="Roch Cousineau"/>
    <n v="1"/>
    <n v="0.2448401340721641"/>
    <n v="250"/>
    <n v="61.210033518041023"/>
    <x v="612"/>
  </r>
  <r>
    <s v="PBOR00627"/>
    <s v="PIZB0004"/>
    <x v="62"/>
    <x v="3"/>
    <x v="0"/>
    <n v="130"/>
    <s v="Adrien Martin"/>
    <n v="5"/>
    <n v="0.6432291879936759"/>
    <n v="650"/>
    <n v="418.09897219588936"/>
    <x v="613"/>
  </r>
  <r>
    <s v="PBOR00628"/>
    <s v="PIZB0001"/>
    <x v="79"/>
    <x v="0"/>
    <x v="0"/>
    <n v="72"/>
    <s v="Albain Forestier"/>
    <n v="11"/>
    <n v="0.32301211126330798"/>
    <n v="792"/>
    <n v="255.82559212053991"/>
    <x v="614"/>
  </r>
  <r>
    <s v="PBOR00629"/>
    <s v="PIZB0002"/>
    <x v="70"/>
    <x v="1"/>
    <x v="0"/>
    <n v="65"/>
    <s v="Roch Cousineau"/>
    <n v="7"/>
    <n v="0.96201443335691939"/>
    <n v="455"/>
    <n v="437.7165671773983"/>
    <x v="615"/>
  </r>
  <r>
    <s v="PBOR00630"/>
    <s v="PIZB0003"/>
    <x v="64"/>
    <x v="2"/>
    <x v="0"/>
    <n v="250"/>
    <s v="Adrien Martin"/>
    <n v="2"/>
    <n v="0.4793978149748388"/>
    <n v="500"/>
    <n v="239.6989074874194"/>
    <x v="616"/>
  </r>
  <r>
    <s v="PBOR00631"/>
    <s v="PIZB0004"/>
    <x v="37"/>
    <x v="3"/>
    <x v="0"/>
    <n v="130"/>
    <s v="Albain Forestier"/>
    <n v="3"/>
    <n v="0.437282249880806"/>
    <n v="390"/>
    <n v="170.54007745351433"/>
    <x v="617"/>
  </r>
  <r>
    <s v="PBOR00632"/>
    <s v="PIZB0005"/>
    <x v="54"/>
    <x v="4"/>
    <x v="1"/>
    <n v="60"/>
    <s v="Roch Cousineau"/>
    <n v="4"/>
    <n v="0.87663105850883938"/>
    <n v="240"/>
    <n v="210.39145404212144"/>
    <x v="618"/>
  </r>
  <r>
    <s v="PBOR00633"/>
    <s v="PIZB0006"/>
    <x v="40"/>
    <x v="5"/>
    <x v="0"/>
    <n v="95"/>
    <s v="Adrien Martin"/>
    <n v="4"/>
    <n v="0.30643366189414722"/>
    <n v="380"/>
    <n v="116.44479151977595"/>
    <x v="619"/>
  </r>
  <r>
    <s v="PBOR00634"/>
    <s v="PIZB0001"/>
    <x v="43"/>
    <x v="0"/>
    <x v="0"/>
    <n v="72"/>
    <s v="Albain Forestier"/>
    <n v="8"/>
    <n v="0.17962290032932748"/>
    <n v="576"/>
    <n v="103.46279058969263"/>
    <x v="620"/>
  </r>
  <r>
    <s v="PBOR00635"/>
    <s v="PIZB0002"/>
    <x v="50"/>
    <x v="1"/>
    <x v="0"/>
    <n v="65"/>
    <s v="Roch Cousineau"/>
    <n v="12"/>
    <n v="0.45120728265741228"/>
    <n v="780"/>
    <n v="351.94168047278157"/>
    <x v="621"/>
  </r>
  <r>
    <s v="PBOR00636"/>
    <s v="PIZB0003"/>
    <x v="21"/>
    <x v="2"/>
    <x v="1"/>
    <n v="250"/>
    <s v="Adrien Martin"/>
    <n v="3"/>
    <n v="0.25308438422471979"/>
    <n v="750"/>
    <n v="189.81328816853986"/>
    <x v="622"/>
  </r>
  <r>
    <s v="PBOR00637"/>
    <s v="PIZB0004"/>
    <x v="80"/>
    <x v="3"/>
    <x v="1"/>
    <n v="130"/>
    <s v="Albain Forestier"/>
    <n v="2"/>
    <n v="0.20965931445204788"/>
    <n v="260"/>
    <n v="54.511421757532453"/>
    <x v="623"/>
  </r>
  <r>
    <s v="PBOR00638"/>
    <s v="PIZB0001"/>
    <x v="17"/>
    <x v="0"/>
    <x v="1"/>
    <n v="72"/>
    <s v="Roch Cousineau"/>
    <n v="10"/>
    <n v="0.70721469409331428"/>
    <n v="720"/>
    <n v="509.19457974718625"/>
    <x v="624"/>
  </r>
  <r>
    <s v="PBOR00639"/>
    <s v="PIZB0002"/>
    <x v="48"/>
    <x v="1"/>
    <x v="1"/>
    <n v="65"/>
    <s v="Adrien Martin"/>
    <n v="9"/>
    <n v="0.24886764125866589"/>
    <n v="585"/>
    <n v="145.58757013631956"/>
    <x v="625"/>
  </r>
  <r>
    <s v="PBOR00640"/>
    <s v="PIZB0003"/>
    <x v="77"/>
    <x v="2"/>
    <x v="1"/>
    <n v="250"/>
    <s v="Albain Forestier"/>
    <n v="2"/>
    <n v="0.5957311809644652"/>
    <n v="500"/>
    <n v="297.86559048223262"/>
    <x v="626"/>
  </r>
  <r>
    <s v="PBOR00641"/>
    <s v="PIZB0004"/>
    <x v="40"/>
    <x v="3"/>
    <x v="1"/>
    <n v="130"/>
    <s v="Roch Cousineau"/>
    <n v="3"/>
    <n v="0.22002897389247444"/>
    <n v="390"/>
    <n v="85.811299818065038"/>
    <x v="627"/>
  </r>
  <r>
    <s v="PBOR00642"/>
    <s v="PIZB0001"/>
    <x v="46"/>
    <x v="0"/>
    <x v="0"/>
    <n v="72"/>
    <s v="Roch Cousineau"/>
    <n v="9"/>
    <n v="0.27505647825952695"/>
    <n v="648"/>
    <n v="178.23659791217347"/>
    <x v="628"/>
  </r>
  <r>
    <s v="PBOR00643"/>
    <s v="PIZB0002"/>
    <x v="26"/>
    <x v="1"/>
    <x v="1"/>
    <n v="65"/>
    <s v="Adrien Martin"/>
    <n v="6"/>
    <n v="0.99907057096438068"/>
    <n v="390"/>
    <n v="389.63752267610846"/>
    <x v="629"/>
  </r>
  <r>
    <s v="PBOR00644"/>
    <s v="PIZB0003"/>
    <x v="67"/>
    <x v="2"/>
    <x v="0"/>
    <n v="250"/>
    <s v="Albain Forestier"/>
    <n v="3"/>
    <n v="0.14409746361888764"/>
    <n v="750"/>
    <n v="108.07309771416573"/>
    <x v="630"/>
  </r>
  <r>
    <s v="PBOR00645"/>
    <s v="PIZB0004"/>
    <x v="29"/>
    <x v="3"/>
    <x v="1"/>
    <n v="130"/>
    <s v="Roch Cousineau"/>
    <n v="3"/>
    <n v="0.46412077423012965"/>
    <n v="390"/>
    <n v="181.00710194975056"/>
    <x v="631"/>
  </r>
  <r>
    <s v="PBOR00646"/>
    <s v="PIZB0001"/>
    <x v="58"/>
    <x v="0"/>
    <x v="0"/>
    <n v="72"/>
    <s v="Adrien Martin"/>
    <n v="11"/>
    <n v="0.12526620677491385"/>
    <n v="792"/>
    <n v="99.210835765731773"/>
    <x v="632"/>
  </r>
  <r>
    <s v="PBOR00647"/>
    <s v="PIZB0002"/>
    <x v="48"/>
    <x v="1"/>
    <x v="1"/>
    <n v="65"/>
    <s v="Albain Forestier"/>
    <n v="13"/>
    <n v="0.81740243832188086"/>
    <n v="845"/>
    <n v="690.70506038198937"/>
    <x v="633"/>
  </r>
  <r>
    <s v="PBOR00648"/>
    <s v="PIZB0003"/>
    <x v="44"/>
    <x v="2"/>
    <x v="0"/>
    <n v="250"/>
    <s v="Roch Cousineau"/>
    <n v="3"/>
    <n v="0.88308189243803925"/>
    <n v="750"/>
    <n v="662.31141932852938"/>
    <x v="634"/>
  </r>
  <r>
    <s v="PBOR00649"/>
    <s v="PIZB0004"/>
    <x v="81"/>
    <x v="3"/>
    <x v="1"/>
    <n v="130"/>
    <s v="Adrien Martin"/>
    <n v="3"/>
    <n v="0.26513402400786645"/>
    <n v="390"/>
    <n v="103.40226936306792"/>
    <x v="635"/>
  </r>
  <r>
    <s v="PBOR00650"/>
    <s v="PIZB0005"/>
    <x v="71"/>
    <x v="4"/>
    <x v="0"/>
    <n v="60"/>
    <s v="Albain Forestier"/>
    <n v="6"/>
    <n v="0.19230216513107912"/>
    <n v="360"/>
    <n v="69.228779447188487"/>
    <x v="636"/>
  </r>
  <r>
    <s v="PBOR00651"/>
    <s v="PIZB0001"/>
    <x v="70"/>
    <x v="0"/>
    <x v="1"/>
    <n v="72"/>
    <s v="Roch Cousineau"/>
    <n v="6"/>
    <n v="0.77198268434699335"/>
    <n v="432"/>
    <n v="333.49651963790114"/>
    <x v="637"/>
  </r>
  <r>
    <s v="PBOR00652"/>
    <s v="PIZB0002"/>
    <x v="70"/>
    <x v="1"/>
    <x v="0"/>
    <n v="65"/>
    <s v="Adrien Martin"/>
    <n v="5"/>
    <n v="0.12355002417724759"/>
    <n v="325"/>
    <n v="40.153757857605463"/>
    <x v="638"/>
  </r>
  <r>
    <s v="PBOR00653"/>
    <s v="PIZB0003"/>
    <x v="73"/>
    <x v="2"/>
    <x v="1"/>
    <n v="250"/>
    <s v="Albain Forestier"/>
    <n v="3"/>
    <n v="0.33590567166017937"/>
    <n v="750"/>
    <n v="251.92925374513453"/>
    <x v="639"/>
  </r>
  <r>
    <s v="PBOR00654"/>
    <s v="PIZB0004"/>
    <x v="81"/>
    <x v="3"/>
    <x v="0"/>
    <n v="130"/>
    <s v="Roch Cousineau"/>
    <n v="6"/>
    <n v="0.75521524476676105"/>
    <n v="780"/>
    <n v="589.06789091807366"/>
    <x v="640"/>
  </r>
  <r>
    <s v="PBOR00655"/>
    <s v="PIZB0001"/>
    <x v="29"/>
    <x v="0"/>
    <x v="1"/>
    <n v="72"/>
    <s v="Adrien Martin"/>
    <n v="5"/>
    <n v="0.90189654456224"/>
    <n v="360"/>
    <n v="324.68275604240642"/>
    <x v="641"/>
  </r>
  <r>
    <s v="PBOR00656"/>
    <s v="PIZB0002"/>
    <x v="43"/>
    <x v="1"/>
    <x v="0"/>
    <n v="65"/>
    <s v="Albain Forestier"/>
    <n v="10"/>
    <n v="0.67229986006225362"/>
    <n v="650"/>
    <n v="436.99490904046485"/>
    <x v="642"/>
  </r>
  <r>
    <s v="PBOR00657"/>
    <s v="PIZB0003"/>
    <x v="40"/>
    <x v="2"/>
    <x v="1"/>
    <n v="250"/>
    <s v="Roch Cousineau"/>
    <n v="2"/>
    <n v="0.24333828923712331"/>
    <n v="500"/>
    <n v="121.66914461856166"/>
    <x v="643"/>
  </r>
  <r>
    <s v="PBOR00658"/>
    <s v="PIZB0004"/>
    <x v="78"/>
    <x v="3"/>
    <x v="0"/>
    <n v="130"/>
    <s v="Adrien Martin"/>
    <n v="2"/>
    <n v="0.11449063774446344"/>
    <n v="260"/>
    <n v="29.767565813560495"/>
    <x v="644"/>
  </r>
  <r>
    <s v="PBOR00659"/>
    <s v="PIZB0005"/>
    <x v="43"/>
    <x v="4"/>
    <x v="0"/>
    <n v="60"/>
    <s v="Albain Forestier"/>
    <n v="10"/>
    <n v="0.68814984243219179"/>
    <n v="600"/>
    <n v="412.88990545931506"/>
    <x v="645"/>
  </r>
  <r>
    <s v="PBOR00660"/>
    <s v="PIZB0006"/>
    <x v="48"/>
    <x v="5"/>
    <x v="1"/>
    <n v="95"/>
    <s v="Roch Cousineau"/>
    <n v="3"/>
    <n v="5.7523944071118494E-2"/>
    <n v="285"/>
    <n v="16.394324060268772"/>
    <x v="646"/>
  </r>
  <r>
    <s v="PBOR00661"/>
    <s v="PIZB0001"/>
    <x v="42"/>
    <x v="0"/>
    <x v="1"/>
    <n v="72"/>
    <s v="Adrien Martin"/>
    <n v="6"/>
    <n v="0.36220148834712074"/>
    <n v="432"/>
    <n v="156.47104296595614"/>
    <x v="647"/>
  </r>
  <r>
    <s v="PBOR00662"/>
    <s v="PIZB0002"/>
    <x v="59"/>
    <x v="1"/>
    <x v="1"/>
    <n v="65"/>
    <s v="Albain Forestier"/>
    <n v="8"/>
    <n v="5.5075531530394795E-2"/>
    <n v="520"/>
    <n v="28.639276395805293"/>
    <x v="648"/>
  </r>
  <r>
    <s v="PBOR00663"/>
    <s v="PIZB0003"/>
    <x v="61"/>
    <x v="2"/>
    <x v="0"/>
    <n v="250"/>
    <s v="Roch Cousineau"/>
    <n v="2"/>
    <n v="0.66083218808928468"/>
    <n v="500"/>
    <n v="330.41609404464236"/>
    <x v="649"/>
  </r>
  <r>
    <s v="PBOR00664"/>
    <s v="PIZB0004"/>
    <x v="77"/>
    <x v="3"/>
    <x v="0"/>
    <n v="130"/>
    <s v="Adrien Martin"/>
    <n v="2"/>
    <n v="0.15683230543883908"/>
    <n v="260"/>
    <n v="40.776399414098158"/>
    <x v="650"/>
  </r>
  <r>
    <s v="PBOR00665"/>
    <s v="PIZB0001"/>
    <x v="69"/>
    <x v="0"/>
    <x v="0"/>
    <n v="72"/>
    <s v="Albain Forestier"/>
    <n v="9"/>
    <n v="0.362125244300184"/>
    <n v="648"/>
    <n v="234.65715830651922"/>
    <x v="651"/>
  </r>
  <r>
    <s v="PBOR00666"/>
    <s v="PIZB0002"/>
    <x v="19"/>
    <x v="1"/>
    <x v="0"/>
    <n v="65"/>
    <s v="Roch Cousineau"/>
    <n v="4"/>
    <n v="0.29703191381187755"/>
    <n v="260"/>
    <n v="77.228297591088165"/>
    <x v="652"/>
  </r>
  <r>
    <s v="PBOR00667"/>
    <s v="PIZB0003"/>
    <x v="46"/>
    <x v="2"/>
    <x v="0"/>
    <n v="250"/>
    <s v="Adrien Martin"/>
    <n v="1"/>
    <n v="0.79487339987010108"/>
    <n v="250"/>
    <n v="198.71834996752528"/>
    <x v="653"/>
  </r>
  <r>
    <s v="PBOR00668"/>
    <s v="PIZB0004"/>
    <x v="69"/>
    <x v="3"/>
    <x v="0"/>
    <n v="130"/>
    <s v="Albain Forestier"/>
    <n v="5"/>
    <n v="0.40034047784533477"/>
    <n v="650"/>
    <n v="260.22131059946759"/>
    <x v="654"/>
  </r>
  <r>
    <s v="PBOR00669"/>
    <s v="PIZB0005"/>
    <x v="54"/>
    <x v="4"/>
    <x v="0"/>
    <n v="60"/>
    <s v="Roch Cousineau"/>
    <n v="12"/>
    <n v="0.66115620624407034"/>
    <n v="720"/>
    <n v="476.03246849573065"/>
    <x v="655"/>
  </r>
  <r>
    <s v="PBOR00670"/>
    <s v="PIZB0001"/>
    <x v="71"/>
    <x v="0"/>
    <x v="0"/>
    <n v="72"/>
    <s v="Adrien Martin"/>
    <n v="6"/>
    <n v="0.23287608890899059"/>
    <n v="432"/>
    <n v="100.60247040868393"/>
    <x v="656"/>
  </r>
  <r>
    <s v="PBOR00671"/>
    <s v="PIZB0002"/>
    <x v="48"/>
    <x v="1"/>
    <x v="0"/>
    <n v="65"/>
    <s v="Albain Forestier"/>
    <n v="6"/>
    <n v="0.28647863425160647"/>
    <n v="390"/>
    <n v="111.72666735812652"/>
    <x v="657"/>
  </r>
  <r>
    <s v="PBOR00672"/>
    <s v="PIZB0003"/>
    <x v="37"/>
    <x v="2"/>
    <x v="1"/>
    <n v="250"/>
    <s v="Roch Cousineau"/>
    <n v="2"/>
    <n v="0.79138207341350264"/>
    <n v="500"/>
    <n v="395.69103670675133"/>
    <x v="658"/>
  </r>
  <r>
    <s v="PBOR00673"/>
    <s v="PIZB0004"/>
    <x v="49"/>
    <x v="3"/>
    <x v="0"/>
    <n v="130"/>
    <s v="Adrien Martin"/>
    <n v="4"/>
    <n v="0.3647378899979391"/>
    <n v="520"/>
    <n v="189.66370279892834"/>
    <x v="659"/>
  </r>
  <r>
    <s v="PBOR00674"/>
    <s v="PIZB0001"/>
    <x v="50"/>
    <x v="0"/>
    <x v="0"/>
    <n v="72"/>
    <s v="Albain Forestier"/>
    <n v="10"/>
    <n v="0.25435317698913318"/>
    <n v="720"/>
    <n v="183.13428743217588"/>
    <x v="660"/>
  </r>
  <r>
    <s v="PBOR00675"/>
    <s v="PIZB0002"/>
    <x v="67"/>
    <x v="1"/>
    <x v="0"/>
    <n v="65"/>
    <s v="Roch Cousineau"/>
    <n v="8"/>
    <n v="8.2142174652114486E-2"/>
    <n v="520"/>
    <n v="42.713930819099531"/>
    <x v="661"/>
  </r>
  <r>
    <s v="PBOR00676"/>
    <s v="PIZB0003"/>
    <x v="68"/>
    <x v="2"/>
    <x v="0"/>
    <n v="250"/>
    <s v="Adrien Martin"/>
    <n v="2"/>
    <n v="0.28783408264811983"/>
    <n v="500"/>
    <n v="143.91704132405991"/>
    <x v="662"/>
  </r>
  <r>
    <s v="PBOR00677"/>
    <s v="PIZB0004"/>
    <x v="68"/>
    <x v="3"/>
    <x v="0"/>
    <n v="130"/>
    <s v="Albain Forestier"/>
    <n v="2"/>
    <n v="0.56035927298410604"/>
    <n v="260"/>
    <n v="145.69341097586758"/>
    <x v="663"/>
  </r>
  <r>
    <s v="PBOR00678"/>
    <s v="PIZB0005"/>
    <x v="47"/>
    <x v="4"/>
    <x v="1"/>
    <n v="60"/>
    <s v="Roch Cousineau"/>
    <n v="14"/>
    <n v="0.77347944903654886"/>
    <n v="840"/>
    <n v="649.72273719070108"/>
    <x v="664"/>
  </r>
  <r>
    <s v="PBOR00679"/>
    <s v="PIZB0006"/>
    <x v="69"/>
    <x v="5"/>
    <x v="0"/>
    <n v="95"/>
    <s v="Adrien Martin"/>
    <n v="3"/>
    <n v="0.62688178837787378"/>
    <n v="285"/>
    <n v="178.66130968769403"/>
    <x v="665"/>
  </r>
  <r>
    <s v="PBOR00680"/>
    <s v="PIZB0001"/>
    <x v="77"/>
    <x v="0"/>
    <x v="0"/>
    <n v="72"/>
    <s v="Albain Forestier"/>
    <n v="6"/>
    <n v="0.96447824065961918"/>
    <n v="432"/>
    <n v="416.65459996495548"/>
    <x v="666"/>
  </r>
  <r>
    <s v="PBOR00681"/>
    <s v="PIZB0002"/>
    <x v="41"/>
    <x v="1"/>
    <x v="0"/>
    <n v="65"/>
    <s v="Roch Cousineau"/>
    <n v="12"/>
    <n v="0.5960660316566383"/>
    <n v="780"/>
    <n v="464.9315046921779"/>
    <x v="667"/>
  </r>
  <r>
    <s v="PBOR00682"/>
    <s v="PIZB0003"/>
    <x v="69"/>
    <x v="2"/>
    <x v="1"/>
    <n v="250"/>
    <s v="Adrien Martin"/>
    <n v="2"/>
    <n v="0.12462453051156097"/>
    <n v="500"/>
    <n v="62.312265255780488"/>
    <x v="668"/>
  </r>
  <r>
    <s v="PBOR00683"/>
    <s v="PIZB0004"/>
    <x v="63"/>
    <x v="3"/>
    <x v="1"/>
    <n v="130"/>
    <s v="Albain Forestier"/>
    <n v="2"/>
    <n v="0.39873206685244322"/>
    <n v="260"/>
    <n v="103.67033738163524"/>
    <x v="669"/>
  </r>
  <r>
    <s v="PBOR00684"/>
    <s v="PIZB0001"/>
    <x v="41"/>
    <x v="0"/>
    <x v="1"/>
    <n v="72"/>
    <s v="Roch Cousineau"/>
    <n v="8"/>
    <n v="0.75691261501632345"/>
    <n v="576"/>
    <n v="435.98166624940234"/>
    <x v="670"/>
  </r>
  <r>
    <s v="PBOR00685"/>
    <s v="PIZB0002"/>
    <x v="45"/>
    <x v="1"/>
    <x v="1"/>
    <n v="65"/>
    <s v="Adrien Martin"/>
    <n v="10"/>
    <n v="0.92703431986894824"/>
    <n v="650"/>
    <n v="602.57230791481641"/>
    <x v="671"/>
  </r>
  <r>
    <s v="PBOR00686"/>
    <s v="PIZB0003"/>
    <x v="57"/>
    <x v="2"/>
    <x v="1"/>
    <n v="250"/>
    <s v="Albain Forestier"/>
    <n v="3"/>
    <n v="0.89148824371006363"/>
    <n v="750"/>
    <n v="668.61618278254775"/>
    <x v="672"/>
  </r>
  <r>
    <s v="PBOR00687"/>
    <s v="PIZB0004"/>
    <x v="64"/>
    <x v="3"/>
    <x v="1"/>
    <n v="130"/>
    <s v="Roch Cousineau"/>
    <n v="7"/>
    <n v="0.50692832853892367"/>
    <n v="910"/>
    <n v="461.30477897042056"/>
    <x v="673"/>
  </r>
  <r>
    <s v="PBOR00688"/>
    <s v="PIZB0001"/>
    <x v="33"/>
    <x v="0"/>
    <x v="0"/>
    <n v="72"/>
    <s v="Roch Cousineau"/>
    <n v="10"/>
    <n v="0.28571604539913353"/>
    <n v="720"/>
    <n v="205.71555268737615"/>
    <x v="674"/>
  </r>
  <r>
    <s v="PBOR00689"/>
    <s v="PIZB0002"/>
    <x v="40"/>
    <x v="1"/>
    <x v="1"/>
    <n v="65"/>
    <s v="Adrien Martin"/>
    <n v="13"/>
    <n v="0.24547843495721622"/>
    <n v="845"/>
    <n v="207.42927753884771"/>
    <x v="675"/>
  </r>
  <r>
    <s v="PBOR00690"/>
    <s v="PIZB0003"/>
    <x v="70"/>
    <x v="2"/>
    <x v="0"/>
    <n v="250"/>
    <s v="Albain Forestier"/>
    <n v="1"/>
    <n v="0.20703877840748963"/>
    <n v="250"/>
    <n v="51.759694601872411"/>
    <x v="676"/>
  </r>
  <r>
    <s v="PBOR00691"/>
    <s v="PIZB0004"/>
    <x v="55"/>
    <x v="3"/>
    <x v="1"/>
    <n v="130"/>
    <s v="Roch Cousineau"/>
    <n v="2"/>
    <n v="0.9878378406695324"/>
    <n v="260"/>
    <n v="256.83783857407843"/>
    <x v="677"/>
  </r>
  <r>
    <s v="PBOR00692"/>
    <s v="PIZB0001"/>
    <x v="48"/>
    <x v="0"/>
    <x v="0"/>
    <n v="72"/>
    <s v="Adrien Martin"/>
    <n v="10"/>
    <n v="0.92174823241496018"/>
    <n v="720"/>
    <n v="663.65872733877131"/>
    <x v="678"/>
  </r>
  <r>
    <s v="PBOR00693"/>
    <s v="PIZB0002"/>
    <x v="78"/>
    <x v="1"/>
    <x v="1"/>
    <n v="65"/>
    <s v="Albain Forestier"/>
    <n v="4"/>
    <n v="2.8441648627146376E-2"/>
    <n v="260"/>
    <n v="7.3948286430580579"/>
    <x v="679"/>
  </r>
  <r>
    <s v="PBOR00694"/>
    <s v="PIZB0003"/>
    <x v="65"/>
    <x v="2"/>
    <x v="0"/>
    <n v="250"/>
    <s v="Roch Cousineau"/>
    <n v="3"/>
    <n v="0.11188039046132603"/>
    <n v="750"/>
    <n v="83.910292845994519"/>
    <x v="680"/>
  </r>
  <r>
    <s v="PBOR00695"/>
    <s v="PIZB0004"/>
    <x v="80"/>
    <x v="3"/>
    <x v="1"/>
    <n v="130"/>
    <s v="Adrien Martin"/>
    <n v="4"/>
    <n v="0.52305287642605769"/>
    <n v="520"/>
    <n v="271.98749574154999"/>
    <x v="681"/>
  </r>
  <r>
    <s v="PBOR00696"/>
    <s v="PIZB0005"/>
    <x v="42"/>
    <x v="4"/>
    <x v="0"/>
    <n v="60"/>
    <s v="Albain Forestier"/>
    <n v="13"/>
    <n v="0.86095921575503953"/>
    <n v="780"/>
    <n v="671.54818828893087"/>
    <x v="682"/>
  </r>
  <r>
    <s v="PBOR00697"/>
    <s v="PIZB0001"/>
    <x v="21"/>
    <x v="0"/>
    <x v="1"/>
    <n v="72"/>
    <s v="Roch Cousineau"/>
    <n v="3"/>
    <n v="0.71079103630991436"/>
    <n v="216"/>
    <n v="153.5308638429415"/>
    <x v="683"/>
  </r>
  <r>
    <s v="PBOR00698"/>
    <s v="PIZB0002"/>
    <x v="30"/>
    <x v="1"/>
    <x v="0"/>
    <n v="65"/>
    <s v="Adrien Martin"/>
    <n v="9"/>
    <n v="0.66769244445418252"/>
    <n v="585"/>
    <n v="390.60008000569678"/>
    <x v="684"/>
  </r>
  <r>
    <s v="PBOR00699"/>
    <s v="PIZB0003"/>
    <x v="17"/>
    <x v="2"/>
    <x v="1"/>
    <n v="250"/>
    <s v="Albain Forestier"/>
    <n v="3"/>
    <n v="0.71289801576807066"/>
    <n v="750"/>
    <n v="534.67351182605296"/>
    <x v="685"/>
  </r>
  <r>
    <s v="PBOR00700"/>
    <s v="PIZB0004"/>
    <x v="48"/>
    <x v="3"/>
    <x v="0"/>
    <n v="130"/>
    <s v="Roch Cousineau"/>
    <n v="5"/>
    <n v="0.39940133576013404"/>
    <n v="650"/>
    <n v="259.6108682440871"/>
    <x v="686"/>
  </r>
  <r>
    <s v="PBOR00701"/>
    <s v="PIZB0001"/>
    <x v="17"/>
    <x v="0"/>
    <x v="1"/>
    <n v="72"/>
    <s v="Adrien Martin"/>
    <n v="9"/>
    <n v="0.42479551292112105"/>
    <n v="648"/>
    <n v="275.26749237288647"/>
    <x v="687"/>
  </r>
  <r>
    <s v="PBOR00702"/>
    <s v="PIZB0002"/>
    <x v="75"/>
    <x v="1"/>
    <x v="0"/>
    <n v="65"/>
    <s v="Albain Forestier"/>
    <n v="7"/>
    <n v="0.40717565851488746"/>
    <n v="455"/>
    <n v="185.26492462427379"/>
    <x v="688"/>
  </r>
  <r>
    <s v="PBOR00703"/>
    <s v="PIZB0003"/>
    <x v="44"/>
    <x v="2"/>
    <x v="1"/>
    <n v="250"/>
    <s v="Roch Cousineau"/>
    <n v="2"/>
    <n v="0.25947882399044875"/>
    <n v="500"/>
    <n v="129.73941199522437"/>
    <x v="689"/>
  </r>
  <r>
    <s v="PBOR00704"/>
    <s v="PIZB0004"/>
    <x v="41"/>
    <x v="3"/>
    <x v="0"/>
    <n v="130"/>
    <s v="Adrien Martin"/>
    <n v="7"/>
    <n v="8.3138319240670611E-2"/>
    <n v="910"/>
    <n v="75.655870509010256"/>
    <x v="690"/>
  </r>
  <r>
    <s v="PBOR00705"/>
    <s v="PIZB0005"/>
    <x v="37"/>
    <x v="4"/>
    <x v="0"/>
    <n v="60"/>
    <s v="Albain Forestier"/>
    <n v="8"/>
    <n v="0.83634469038133619"/>
    <n v="480"/>
    <n v="401.44545138304136"/>
    <x v="691"/>
  </r>
  <r>
    <s v="PBOR00706"/>
    <s v="PIZB0006"/>
    <x v="65"/>
    <x v="5"/>
    <x v="1"/>
    <n v="95"/>
    <s v="Roch Cousineau"/>
    <n v="2"/>
    <n v="0.1260366092328985"/>
    <n v="190"/>
    <n v="23.946955754250716"/>
    <x v="692"/>
  </r>
  <r>
    <s v="PBOR00707"/>
    <s v="PIZB0001"/>
    <x v="40"/>
    <x v="0"/>
    <x v="1"/>
    <n v="72"/>
    <s v="Adrien Martin"/>
    <n v="5"/>
    <n v="0.45438542245110303"/>
    <n v="360"/>
    <n v="163.5787520823971"/>
    <x v="693"/>
  </r>
  <r>
    <s v="PBOR00708"/>
    <s v="PIZB0002"/>
    <x v="26"/>
    <x v="1"/>
    <x v="1"/>
    <n v="65"/>
    <s v="Albain Forestier"/>
    <n v="13"/>
    <n v="0.16469902920955115"/>
    <n v="845"/>
    <n v="139.17067968207073"/>
    <x v="694"/>
  </r>
  <r>
    <s v="PBOR00709"/>
    <s v="PIZB0003"/>
    <x v="46"/>
    <x v="2"/>
    <x v="0"/>
    <n v="250"/>
    <s v="Roch Cousineau"/>
    <n v="3"/>
    <n v="0.19732210737981293"/>
    <n v="750"/>
    <n v="147.99158053485971"/>
    <x v="695"/>
  </r>
  <r>
    <s v="PBOR00710"/>
    <s v="PIZB0004"/>
    <x v="82"/>
    <x v="3"/>
    <x v="0"/>
    <n v="130"/>
    <s v="Adrien Martin"/>
    <n v="2"/>
    <n v="0.80222313412295809"/>
    <n v="260"/>
    <n v="208.57801487196912"/>
    <x v="696"/>
  </r>
  <r>
    <s v="PBOR00711"/>
    <s v="PIZB0001"/>
    <x v="56"/>
    <x v="0"/>
    <x v="0"/>
    <n v="72"/>
    <s v="Albain Forestier"/>
    <n v="5"/>
    <n v="0.22186401141860679"/>
    <n v="360"/>
    <n v="79.871044110698449"/>
    <x v="697"/>
  </r>
  <r>
    <s v="PBOR00712"/>
    <s v="PIZB0002"/>
    <x v="62"/>
    <x v="1"/>
    <x v="0"/>
    <n v="65"/>
    <s v="Roch Cousineau"/>
    <n v="6"/>
    <n v="0.41094752667557266"/>
    <n v="390"/>
    <n v="160.26953540347333"/>
    <x v="698"/>
  </r>
  <r>
    <s v="PBOR00713"/>
    <s v="PIZB0003"/>
    <x v="74"/>
    <x v="2"/>
    <x v="0"/>
    <n v="250"/>
    <s v="Adrien Martin"/>
    <n v="1"/>
    <n v="0.51938660595299047"/>
    <n v="250"/>
    <n v="129.84665148824763"/>
    <x v="699"/>
  </r>
  <r>
    <s v="PBOR00714"/>
    <s v="PIZB0004"/>
    <x v="26"/>
    <x v="3"/>
    <x v="0"/>
    <n v="130"/>
    <s v="Albain Forestier"/>
    <n v="4"/>
    <n v="0.80488759054825554"/>
    <n v="520"/>
    <n v="418.54154708509287"/>
    <x v="700"/>
  </r>
  <r>
    <s v="PBOR00715"/>
    <s v="PIZB0005"/>
    <x v="43"/>
    <x v="4"/>
    <x v="0"/>
    <n v="60"/>
    <s v="Roch Cousineau"/>
    <n v="7"/>
    <n v="0.74524304316424794"/>
    <n v="420"/>
    <n v="313.00207812898412"/>
    <x v="701"/>
  </r>
  <r>
    <s v="PBOR00716"/>
    <s v="PIZB0001"/>
    <x v="57"/>
    <x v="0"/>
    <x v="0"/>
    <n v="72"/>
    <s v="Adrien Martin"/>
    <n v="6"/>
    <n v="0.12994890939868486"/>
    <n v="432"/>
    <n v="56.13792886023186"/>
    <x v="702"/>
  </r>
  <r>
    <s v="PBOR00717"/>
    <s v="PIZB0002"/>
    <x v="40"/>
    <x v="1"/>
    <x v="0"/>
    <n v="65"/>
    <s v="Albain Forestier"/>
    <n v="11"/>
    <n v="1.5424083613191586E-2"/>
    <n v="715"/>
    <n v="11.028219783431984"/>
    <x v="703"/>
  </r>
  <r>
    <s v="PBOR00718"/>
    <s v="PIZB0003"/>
    <x v="32"/>
    <x v="2"/>
    <x v="1"/>
    <n v="250"/>
    <s v="Roch Cousineau"/>
    <n v="1"/>
    <n v="0.4369285715523481"/>
    <n v="250"/>
    <n v="109.23214288808703"/>
    <x v="704"/>
  </r>
  <r>
    <s v="PBOR00719"/>
    <s v="PIZB0004"/>
    <x v="33"/>
    <x v="3"/>
    <x v="0"/>
    <n v="130"/>
    <s v="Adrien Martin"/>
    <n v="2"/>
    <n v="0.96387785741810961"/>
    <n v="260"/>
    <n v="250.60824292870851"/>
    <x v="705"/>
  </r>
  <r>
    <s v="PBOR00720"/>
    <s v="PIZB0001"/>
    <x v="49"/>
    <x v="0"/>
    <x v="0"/>
    <n v="72"/>
    <s v="Albain Forestier"/>
    <n v="12"/>
    <n v="0.79011848163927467"/>
    <n v="864"/>
    <n v="682.66236813633327"/>
    <x v="706"/>
  </r>
  <r>
    <s v="PBOR00721"/>
    <s v="PIZB0002"/>
    <x v="33"/>
    <x v="1"/>
    <x v="0"/>
    <n v="65"/>
    <s v="Roch Cousineau"/>
    <n v="9"/>
    <n v="0.41110383054972366"/>
    <n v="585"/>
    <n v="240.49574087158834"/>
    <x v="707"/>
  </r>
  <r>
    <s v="PBOR00722"/>
    <s v="PIZB0003"/>
    <x v="79"/>
    <x v="2"/>
    <x v="0"/>
    <n v="250"/>
    <s v="Adrien Martin"/>
    <n v="2"/>
    <n v="0.56422330209028293"/>
    <n v="500"/>
    <n v="282.11165104514146"/>
    <x v="708"/>
  </r>
  <r>
    <s v="PBOR00723"/>
    <s v="PIZB0004"/>
    <x v="82"/>
    <x v="3"/>
    <x v="0"/>
    <n v="130"/>
    <s v="Albain Forestier"/>
    <n v="2"/>
    <n v="8.925845751271011E-2"/>
    <n v="260"/>
    <n v="23.20719895330463"/>
    <x v="709"/>
  </r>
  <r>
    <s v="PBOR00724"/>
    <s v="PIZB0005"/>
    <x v="42"/>
    <x v="4"/>
    <x v="1"/>
    <n v="60"/>
    <s v="Roch Cousineau"/>
    <n v="12"/>
    <n v="0.22206586599212486"/>
    <n v="720"/>
    <n v="159.8874235143299"/>
    <x v="710"/>
  </r>
  <r>
    <s v="PBOR00725"/>
    <s v="PIZB0006"/>
    <x v="58"/>
    <x v="5"/>
    <x v="0"/>
    <n v="95"/>
    <s v="Adrien Martin"/>
    <n v="5"/>
    <n v="6.8515901510492028E-2"/>
    <n v="475"/>
    <n v="32.545053217483712"/>
    <x v="711"/>
  </r>
  <r>
    <s v="PBOR00726"/>
    <s v="PIZB0001"/>
    <x v="63"/>
    <x v="0"/>
    <x v="0"/>
    <n v="72"/>
    <s v="Albain Forestier"/>
    <n v="8"/>
    <n v="0.9867520314205398"/>
    <n v="576"/>
    <n v="568.36917009823094"/>
    <x v="712"/>
  </r>
  <r>
    <s v="PBOR00727"/>
    <s v="PIZB0002"/>
    <x v="72"/>
    <x v="1"/>
    <x v="0"/>
    <n v="65"/>
    <s v="Roch Cousineau"/>
    <n v="4"/>
    <n v="0.22954664207024067"/>
    <n v="260"/>
    <n v="59.682126938262577"/>
    <x v="713"/>
  </r>
  <r>
    <s v="PBOR00728"/>
    <s v="PIZB0003"/>
    <x v="79"/>
    <x v="2"/>
    <x v="1"/>
    <n v="250"/>
    <s v="Adrien Martin"/>
    <n v="2"/>
    <n v="0.79820548216671083"/>
    <n v="500"/>
    <n v="399.1027410833554"/>
    <x v="714"/>
  </r>
  <r>
    <s v="PBOR00729"/>
    <s v="PIZB0004"/>
    <x v="17"/>
    <x v="3"/>
    <x v="1"/>
    <n v="130"/>
    <s v="Albain Forestier"/>
    <n v="4"/>
    <n v="0.80981163691239222"/>
    <n v="520"/>
    <n v="421.10205119444396"/>
    <x v="715"/>
  </r>
  <r>
    <s v="PBOR00730"/>
    <s v="PIZB0001"/>
    <x v="52"/>
    <x v="0"/>
    <x v="1"/>
    <n v="72"/>
    <s v="Roch Cousineau"/>
    <n v="5"/>
    <n v="0.39162570128645924"/>
    <n v="360"/>
    <n v="140.98525246312533"/>
    <x v="716"/>
  </r>
  <r>
    <s v="PBOR00731"/>
    <s v="PIZB0002"/>
    <x v="74"/>
    <x v="1"/>
    <x v="1"/>
    <n v="65"/>
    <s v="Adrien Martin"/>
    <n v="10"/>
    <n v="0.22009370791061056"/>
    <n v="650"/>
    <n v="143.06091014189687"/>
    <x v="717"/>
  </r>
  <r>
    <s v="PBOR00732"/>
    <s v="PIZB0003"/>
    <x v="75"/>
    <x v="2"/>
    <x v="1"/>
    <n v="250"/>
    <s v="Albain Forestier"/>
    <n v="2"/>
    <n v="0.38643873482964608"/>
    <n v="500"/>
    <n v="193.21936741482304"/>
    <x v="718"/>
  </r>
  <r>
    <s v="PBOR00733"/>
    <s v="PIZB0004"/>
    <x v="57"/>
    <x v="3"/>
    <x v="1"/>
    <n v="130"/>
    <s v="Roch Cousineau"/>
    <n v="3"/>
    <n v="0.39921190074264479"/>
    <n v="390"/>
    <n v="155.69264128963147"/>
    <x v="719"/>
  </r>
  <r>
    <s v="PBOR00734"/>
    <s v="PIZB0001"/>
    <x v="38"/>
    <x v="0"/>
    <x v="1"/>
    <n v="72"/>
    <s v="Roch Cousineau"/>
    <n v="9"/>
    <n v="2.4270677466908808E-3"/>
    <n v="648"/>
    <n v="1.5727398998556907"/>
    <x v="720"/>
  </r>
  <r>
    <s v="PBOR00735"/>
    <s v="PIZB0002"/>
    <x v="53"/>
    <x v="1"/>
    <x v="0"/>
    <n v="65"/>
    <s v="Adrien Martin"/>
    <n v="11"/>
    <n v="0.47951181238044382"/>
    <n v="715"/>
    <n v="342.85094585201733"/>
    <x v="721"/>
  </r>
  <r>
    <s v="PBOR00736"/>
    <s v="PIZB0003"/>
    <x v="78"/>
    <x v="2"/>
    <x v="0"/>
    <n v="250"/>
    <s v="Albain Forestier"/>
    <n v="1"/>
    <n v="0.13921606671079456"/>
    <n v="250"/>
    <n v="34.804016677698641"/>
    <x v="722"/>
  </r>
  <r>
    <s v="PBOR00737"/>
    <s v="PIZB0004"/>
    <x v="82"/>
    <x v="3"/>
    <x v="0"/>
    <n v="130"/>
    <s v="Roch Cousineau"/>
    <n v="5"/>
    <n v="0.7872193977428531"/>
    <n v="650"/>
    <n v="511.69260853285454"/>
    <x v="723"/>
  </r>
  <r>
    <s v="PBOR00738"/>
    <s v="PIZB0001"/>
    <x v="61"/>
    <x v="0"/>
    <x v="1"/>
    <n v="72"/>
    <s v="Adrien Martin"/>
    <n v="11"/>
    <n v="0.38582694246644278"/>
    <n v="792"/>
    <n v="305.57493843342269"/>
    <x v="724"/>
  </r>
  <r>
    <s v="PBOR00739"/>
    <s v="PIZB0002"/>
    <x v="21"/>
    <x v="1"/>
    <x v="1"/>
    <n v="65"/>
    <s v="Albain Forestier"/>
    <n v="10"/>
    <n v="0.22750497314252727"/>
    <n v="650"/>
    <n v="147.87823254264273"/>
    <x v="725"/>
  </r>
  <r>
    <s v="PBOR00740"/>
    <s v="PIZB0003"/>
    <x v="32"/>
    <x v="2"/>
    <x v="1"/>
    <n v="250"/>
    <s v="Roch Cousineau"/>
    <n v="2"/>
    <n v="0.87833888592897047"/>
    <n v="500"/>
    <n v="439.16944296448526"/>
    <x v="726"/>
  </r>
  <r>
    <s v="PBOR00741"/>
    <s v="PIZB0004"/>
    <x v="54"/>
    <x v="3"/>
    <x v="1"/>
    <n v="130"/>
    <s v="Adrien Martin"/>
    <n v="4"/>
    <n v="0.7507156775877698"/>
    <n v="520"/>
    <n v="390.3721523456403"/>
    <x v="727"/>
  </r>
  <r>
    <s v="PBOR00742"/>
    <s v="PIZB0005"/>
    <x v="70"/>
    <x v="4"/>
    <x v="1"/>
    <n v="60"/>
    <s v="Albain Forestier"/>
    <n v="4"/>
    <n v="8.2317758899036475E-3"/>
    <n v="240"/>
    <n v="1.9756262135768754"/>
    <x v="728"/>
  </r>
  <r>
    <s v="PBOR00743"/>
    <s v="PIZB0001"/>
    <x v="30"/>
    <x v="0"/>
    <x v="1"/>
    <n v="72"/>
    <s v="Roch Cousineau"/>
    <n v="12"/>
    <n v="0.71516292907354373"/>
    <n v="864"/>
    <n v="617.90077071954181"/>
    <x v="729"/>
  </r>
  <r>
    <s v="PBOR00744"/>
    <s v="PIZB0002"/>
    <x v="71"/>
    <x v="1"/>
    <x v="1"/>
    <n v="65"/>
    <s v="Adrien Martin"/>
    <n v="5"/>
    <n v="0.93679719877660184"/>
    <n v="325"/>
    <n v="304.45908960239558"/>
    <x v="730"/>
  </r>
  <r>
    <s v="PBOR00745"/>
    <s v="PIZB0003"/>
    <x v="82"/>
    <x v="2"/>
    <x v="0"/>
    <n v="250"/>
    <s v="Albain Forestier"/>
    <n v="3"/>
    <n v="0.36926275085862503"/>
    <n v="750"/>
    <n v="276.94706314396876"/>
    <x v="731"/>
  </r>
  <r>
    <s v="PBOR00746"/>
    <s v="PIZB0004"/>
    <x v="67"/>
    <x v="3"/>
    <x v="0"/>
    <n v="130"/>
    <s v="Roch Cousineau"/>
    <n v="2"/>
    <n v="9.8547234897698344E-2"/>
    <n v="260"/>
    <n v="25.62228107340157"/>
    <x v="732"/>
  </r>
  <r>
    <s v="PBOR00747"/>
    <s v="PIZB0001"/>
    <x v="43"/>
    <x v="0"/>
    <x v="0"/>
    <n v="72"/>
    <s v="Adrien Martin"/>
    <n v="7"/>
    <n v="0.26049820488066966"/>
    <n v="504"/>
    <n v="131.29109525985751"/>
    <x v="733"/>
  </r>
  <r>
    <s v="PBOR00748"/>
    <s v="PIZB0002"/>
    <x v="52"/>
    <x v="1"/>
    <x v="1"/>
    <n v="65"/>
    <s v="Albain Forestier"/>
    <n v="12"/>
    <n v="0.41630993416753614"/>
    <n v="780"/>
    <n v="324.72174865067819"/>
    <x v="734"/>
  </r>
  <r>
    <s v="PBOR00749"/>
    <s v="PIZB0003"/>
    <x v="41"/>
    <x v="2"/>
    <x v="1"/>
    <n v="250"/>
    <s v="Roch Cousineau"/>
    <n v="3"/>
    <n v="0.96484006803204048"/>
    <n v="750"/>
    <n v="723.63005102403031"/>
    <x v="735"/>
  </r>
  <r>
    <s v="PBOR00750"/>
    <s v="PIZB0004"/>
    <x v="63"/>
    <x v="3"/>
    <x v="1"/>
    <n v="130"/>
    <s v="Adrien Martin"/>
    <n v="4"/>
    <n v="5.7505311573856854E-2"/>
    <n v="520"/>
    <n v="29.902762018405564"/>
    <x v="736"/>
  </r>
  <r>
    <s v="PBOR00751"/>
    <s v="PIZB0005"/>
    <x v="63"/>
    <x v="4"/>
    <x v="1"/>
    <n v="60"/>
    <s v="Albain Forestier"/>
    <n v="8"/>
    <n v="0.61593274095547357"/>
    <n v="480"/>
    <n v="295.64771565862731"/>
    <x v="737"/>
  </r>
  <r>
    <s v="PBOR00752"/>
    <s v="PIZB0006"/>
    <x v="74"/>
    <x v="5"/>
    <x v="1"/>
    <n v="95"/>
    <s v="Roch Cousineau"/>
    <n v="3"/>
    <n v="0.48834332326212337"/>
    <n v="285"/>
    <n v="139.17784712970516"/>
    <x v="738"/>
  </r>
  <r>
    <s v="PBOR00753"/>
    <s v="PIZB0001"/>
    <x v="80"/>
    <x v="0"/>
    <x v="1"/>
    <n v="72"/>
    <s v="Adrien Martin"/>
    <n v="8"/>
    <n v="0.70567676385551825"/>
    <n v="576"/>
    <n v="406.46981598077849"/>
    <x v="739"/>
  </r>
  <r>
    <s v="PBOR00754"/>
    <s v="PIZB0002"/>
    <x v="37"/>
    <x v="1"/>
    <x v="1"/>
    <n v="65"/>
    <s v="Albain Forestier"/>
    <n v="12"/>
    <n v="0.20321221305487736"/>
    <n v="780"/>
    <n v="158.50552618280435"/>
    <x v="740"/>
  </r>
  <r>
    <s v="PBOR00755"/>
    <s v="PIZB0003"/>
    <x v="58"/>
    <x v="2"/>
    <x v="0"/>
    <n v="250"/>
    <s v="Roch Cousineau"/>
    <n v="3"/>
    <n v="0.21459387043286293"/>
    <n v="750"/>
    <n v="160.9454028246472"/>
    <x v="741"/>
  </r>
  <r>
    <s v="PBOR00756"/>
    <s v="PIZB0004"/>
    <x v="67"/>
    <x v="3"/>
    <x v="0"/>
    <n v="130"/>
    <s v="Adrien Martin"/>
    <n v="4"/>
    <n v="6.1905401673863047E-2"/>
    <n v="520"/>
    <n v="32.190808870408787"/>
    <x v="742"/>
  </r>
  <r>
    <s v="PBOR00757"/>
    <s v="PIZB0001"/>
    <x v="45"/>
    <x v="0"/>
    <x v="0"/>
    <n v="72"/>
    <s v="Albain Forestier"/>
    <n v="11"/>
    <n v="0.72498998407578452"/>
    <n v="792"/>
    <n v="574.19206738802131"/>
    <x v="743"/>
  </r>
  <r>
    <s v="PBOR00758"/>
    <s v="PIZB0002"/>
    <x v="77"/>
    <x v="1"/>
    <x v="1"/>
    <n v="65"/>
    <s v="Roch Cousineau"/>
    <n v="9"/>
    <n v="0.68554736424087392"/>
    <n v="585"/>
    <n v="401.04520808091127"/>
    <x v="744"/>
  </r>
  <r>
    <s v="PBOR00759"/>
    <s v="PIZB0003"/>
    <x v="39"/>
    <x v="2"/>
    <x v="1"/>
    <n v="250"/>
    <s v="Adrien Martin"/>
    <n v="3"/>
    <n v="1.7693329301140204E-2"/>
    <n v="750"/>
    <n v="13.269996975855152"/>
    <x v="745"/>
  </r>
  <r>
    <s v="PBOR00760"/>
    <s v="PIZB0004"/>
    <x v="17"/>
    <x v="3"/>
    <x v="1"/>
    <n v="130"/>
    <s v="Albain Forestier"/>
    <n v="3"/>
    <n v="0.33103111086338599"/>
    <n v="390"/>
    <n v="129.10213323672053"/>
    <x v="746"/>
  </r>
  <r>
    <s v="PBOR00761"/>
    <s v="PIZB0005"/>
    <x v="74"/>
    <x v="4"/>
    <x v="1"/>
    <n v="60"/>
    <s v="Roch Cousineau"/>
    <n v="13"/>
    <n v="0.6221227923960847"/>
    <n v="780"/>
    <n v="485.25577806894609"/>
    <x v="747"/>
  </r>
  <r>
    <s v="PBOR00762"/>
    <s v="PIZB0001"/>
    <x v="26"/>
    <x v="0"/>
    <x v="1"/>
    <n v="72"/>
    <s v="Adrien Martin"/>
    <n v="12"/>
    <n v="0.30833621338204065"/>
    <n v="864"/>
    <n v="266.40248836208309"/>
    <x v="748"/>
  </r>
  <r>
    <s v="PBOR00763"/>
    <s v="PIZB0002"/>
    <x v="48"/>
    <x v="1"/>
    <x v="1"/>
    <n v="65"/>
    <s v="Albain Forestier"/>
    <n v="5"/>
    <n v="0.99442060426119394"/>
    <n v="325"/>
    <n v="323.18669638488802"/>
    <x v="749"/>
  </r>
  <r>
    <s v="PBOR00764"/>
    <s v="PIZB0003"/>
    <x v="58"/>
    <x v="2"/>
    <x v="0"/>
    <n v="250"/>
    <s v="Roch Cousineau"/>
    <n v="3"/>
    <n v="0.83168646783465516"/>
    <n v="750"/>
    <n v="623.76485087599133"/>
    <x v="750"/>
  </r>
  <r>
    <s v="PBOR00765"/>
    <s v="PIZB0004"/>
    <x v="74"/>
    <x v="3"/>
    <x v="1"/>
    <n v="130"/>
    <s v="Adrien Martin"/>
    <n v="5"/>
    <n v="0.99101296242684811"/>
    <n v="650"/>
    <n v="644.15842557745123"/>
    <x v="751"/>
  </r>
  <r>
    <s v="PBOR00766"/>
    <s v="PIZB0001"/>
    <x v="50"/>
    <x v="0"/>
    <x v="0"/>
    <n v="72"/>
    <s v="Albain Forestier"/>
    <n v="8"/>
    <n v="0.26645528725052658"/>
    <n v="576"/>
    <n v="153.47824545630331"/>
    <x v="752"/>
  </r>
  <r>
    <s v="PBOR00767"/>
    <s v="PIZB0002"/>
    <x v="49"/>
    <x v="1"/>
    <x v="1"/>
    <n v="65"/>
    <s v="Roch Cousineau"/>
    <n v="4"/>
    <n v="7.6331416846131761E-2"/>
    <n v="260"/>
    <n v="19.846168379994257"/>
    <x v="753"/>
  </r>
  <r>
    <s v="PBOR00768"/>
    <s v="PIZB0003"/>
    <x v="46"/>
    <x v="2"/>
    <x v="0"/>
    <n v="250"/>
    <s v="Adrien Martin"/>
    <n v="3"/>
    <n v="5.1647272662701971E-2"/>
    <n v="750"/>
    <n v="38.735454497026481"/>
    <x v="754"/>
  </r>
  <r>
    <s v="PBOR00769"/>
    <s v="PIZB0004"/>
    <x v="38"/>
    <x v="3"/>
    <x v="1"/>
    <n v="130"/>
    <s v="Albain Forestier"/>
    <n v="7"/>
    <n v="5.680294681548903E-2"/>
    <n v="910"/>
    <n v="51.690681602095019"/>
    <x v="755"/>
  </r>
  <r>
    <s v="PBOR00770"/>
    <s v="PIZB0005"/>
    <x v="80"/>
    <x v="4"/>
    <x v="0"/>
    <n v="60"/>
    <s v="Roch Cousineau"/>
    <n v="7"/>
    <n v="0.78460314131944442"/>
    <n v="420"/>
    <n v="329.53331935416668"/>
    <x v="756"/>
  </r>
  <r>
    <s v="PBOR00771"/>
    <s v="PIZB0006"/>
    <x v="42"/>
    <x v="5"/>
    <x v="1"/>
    <n v="95"/>
    <s v="Adrien Martin"/>
    <n v="7"/>
    <n v="0.30593435116794432"/>
    <n v="665"/>
    <n v="203.44634352668297"/>
    <x v="757"/>
  </r>
  <r>
    <s v="PBOR00772"/>
    <s v="PIZB0001"/>
    <x v="79"/>
    <x v="0"/>
    <x v="0"/>
    <n v="72"/>
    <s v="Albain Forestier"/>
    <n v="5"/>
    <n v="0.87232694600975502"/>
    <n v="360"/>
    <n v="314.03770056351181"/>
    <x v="758"/>
  </r>
  <r>
    <s v="PBOR00773"/>
    <s v="PIZB0002"/>
    <x v="46"/>
    <x v="1"/>
    <x v="1"/>
    <n v="65"/>
    <s v="Roch Cousineau"/>
    <n v="6"/>
    <n v="0.72580768051283973"/>
    <n v="390"/>
    <n v="283.06499540000749"/>
    <x v="759"/>
  </r>
  <r>
    <s v="PBOR00774"/>
    <s v="PIZB0003"/>
    <x v="42"/>
    <x v="2"/>
    <x v="0"/>
    <n v="250"/>
    <s v="Adrien Martin"/>
    <n v="2"/>
    <n v="0.60201984487154292"/>
    <n v="500"/>
    <n v="301.00992243577144"/>
    <x v="760"/>
  </r>
  <r>
    <s v="PBOR00775"/>
    <s v="PIZB0004"/>
    <x v="47"/>
    <x v="3"/>
    <x v="1"/>
    <n v="130"/>
    <s v="Albain Forestier"/>
    <n v="2"/>
    <n v="0.20263890648733585"/>
    <n v="260"/>
    <n v="52.686115686707318"/>
    <x v="761"/>
  </r>
  <r>
    <s v="PBOR00776"/>
    <s v="PIZB0001"/>
    <x v="47"/>
    <x v="0"/>
    <x v="0"/>
    <n v="72"/>
    <s v="Roch Cousineau"/>
    <n v="4"/>
    <n v="0.18678046014306793"/>
    <n v="288"/>
    <n v="53.79277252120356"/>
    <x v="762"/>
  </r>
  <r>
    <s v="PBOR00777"/>
    <s v="PIZB0002"/>
    <x v="19"/>
    <x v="1"/>
    <x v="1"/>
    <n v="65"/>
    <s v="Adrien Martin"/>
    <n v="10"/>
    <n v="0.96207395989443278"/>
    <n v="650"/>
    <n v="625.34807393138135"/>
    <x v="763"/>
  </r>
  <r>
    <s v="PBOR00778"/>
    <s v="PIZB0003"/>
    <x v="80"/>
    <x v="2"/>
    <x v="0"/>
    <n v="250"/>
    <s v="Albain Forestier"/>
    <n v="1"/>
    <n v="5.4902635002841427E-2"/>
    <n v="250"/>
    <n v="13.725658750710357"/>
    <x v="764"/>
  </r>
  <r>
    <s v="PBOR00779"/>
    <s v="PIZB0004"/>
    <x v="54"/>
    <x v="0"/>
    <x v="1"/>
    <n v="72"/>
    <s v="Roch Cousineau"/>
    <n v="12"/>
    <n v="0.52157952084238324"/>
    <n v="864"/>
    <n v="450.64470600781914"/>
    <x v="765"/>
  </r>
  <r>
    <s v="PBOR00780"/>
    <s v="PIZB0001"/>
    <x v="43"/>
    <x v="1"/>
    <x v="0"/>
    <n v="65"/>
    <s v="Roch Cousineau"/>
    <n v="11"/>
    <n v="0.81806301926061253"/>
    <n v="715"/>
    <n v="584.91505877133795"/>
    <x v="766"/>
  </r>
  <r>
    <s v="PBOR00781"/>
    <s v="PIZB0002"/>
    <x v="81"/>
    <x v="2"/>
    <x v="1"/>
    <n v="250"/>
    <s v="Adrien Martin"/>
    <n v="2"/>
    <n v="0.71064173458737068"/>
    <n v="500"/>
    <n v="355.32086729368535"/>
    <x v="767"/>
  </r>
  <r>
    <s v="PBOR00782"/>
    <s v="PIZB0003"/>
    <x v="48"/>
    <x v="3"/>
    <x v="1"/>
    <n v="130"/>
    <s v="Albain Forestier"/>
    <n v="7"/>
    <n v="0.98930845533962808"/>
    <n v="910"/>
    <n v="900.27069435906151"/>
    <x v="768"/>
  </r>
  <r>
    <s v="PBOR00783"/>
    <s v="PIZB0004"/>
    <x v="37"/>
    <x v="0"/>
    <x v="1"/>
    <n v="72"/>
    <s v="Roch Cousineau"/>
    <n v="6"/>
    <n v="0.20736667589309377"/>
    <n v="432"/>
    <n v="89.582403985816512"/>
    <x v="769"/>
  </r>
  <r>
    <s v="PBOR00784"/>
    <s v="PIZB0001"/>
    <x v="66"/>
    <x v="1"/>
    <x v="1"/>
    <n v="65"/>
    <s v="Adrien Martin"/>
    <n v="4"/>
    <n v="0.64589135305684653"/>
    <n v="260"/>
    <n v="167.9317517947801"/>
    <x v="770"/>
  </r>
  <r>
    <s v="PBOR00785"/>
    <s v="PIZB0002"/>
    <x v="63"/>
    <x v="2"/>
    <x v="1"/>
    <n v="250"/>
    <s v="Albain Forestier"/>
    <n v="2"/>
    <n v="0.53189826840681909"/>
    <n v="500"/>
    <n v="265.94913420340953"/>
    <x v="771"/>
  </r>
  <r>
    <s v="PBOR00786"/>
    <s v="PIZB0003"/>
    <x v="39"/>
    <x v="3"/>
    <x v="0"/>
    <n v="130"/>
    <s v="Roch Cousineau"/>
    <n v="4"/>
    <n v="0.15479679742219343"/>
    <n v="520"/>
    <n v="80.494334659540584"/>
    <x v="772"/>
  </r>
  <r>
    <s v="PBOR00787"/>
    <s v="PIZB0004"/>
    <x v="42"/>
    <x v="4"/>
    <x v="1"/>
    <n v="60"/>
    <s v="Adrien Martin"/>
    <n v="8"/>
    <n v="0.10483549916342461"/>
    <n v="480"/>
    <n v="50.321039598443811"/>
    <x v="773"/>
  </r>
  <r>
    <s v="PBOR00788"/>
    <s v="PIZB0005"/>
    <x v="30"/>
    <x v="0"/>
    <x v="0"/>
    <n v="72"/>
    <s v="Albain Forestier"/>
    <n v="4"/>
    <n v="0.34240486543148041"/>
    <n v="288"/>
    <n v="98.612601244266358"/>
    <x v="774"/>
  </r>
  <r>
    <s v="PBOR00789"/>
    <s v="PIZB0001"/>
    <x v="66"/>
    <x v="1"/>
    <x v="1"/>
    <n v="65"/>
    <s v="Roch Cousineau"/>
    <n v="5"/>
    <n v="0.95389262408335918"/>
    <n v="325"/>
    <n v="310.01510282709171"/>
    <x v="775"/>
  </r>
  <r>
    <s v="PBOR00790"/>
    <s v="PIZB0002"/>
    <x v="42"/>
    <x v="2"/>
    <x v="0"/>
    <n v="250"/>
    <s v="Adrien Martin"/>
    <n v="3"/>
    <n v="0.90652998717900179"/>
    <n v="750"/>
    <n v="679.89749038425134"/>
    <x v="776"/>
  </r>
  <r>
    <s v="PBOR00791"/>
    <s v="PIZB0003"/>
    <x v="83"/>
    <x v="3"/>
    <x v="1"/>
    <n v="130"/>
    <s v="Albain Forestier"/>
    <n v="4"/>
    <n v="0.75489204060351123"/>
    <n v="520"/>
    <n v="392.54386111382581"/>
    <x v="777"/>
  </r>
  <r>
    <s v="PBOR00792"/>
    <s v="PIZB0004"/>
    <x v="79"/>
    <x v="0"/>
    <x v="0"/>
    <n v="72"/>
    <s v="Roch Cousineau"/>
    <n v="5"/>
    <n v="0.4618590224207707"/>
    <n v="360"/>
    <n v="166.26924807147745"/>
    <x v="778"/>
  </r>
  <r>
    <s v="PBOR00793"/>
    <s v="PIZB0001"/>
    <x v="70"/>
    <x v="1"/>
    <x v="1"/>
    <n v="65"/>
    <s v="Adrien Martin"/>
    <n v="7"/>
    <n v="0.84067255834936117"/>
    <n v="455"/>
    <n v="382.50601404895934"/>
    <x v="779"/>
  </r>
  <r>
    <s v="PBOR00794"/>
    <s v="PIZB0002"/>
    <x v="55"/>
    <x v="2"/>
    <x v="0"/>
    <n v="250"/>
    <s v="Albain Forestier"/>
    <n v="1"/>
    <n v="0.66809564393502507"/>
    <n v="250"/>
    <n v="167.02391098375628"/>
    <x v="780"/>
  </r>
  <r>
    <s v="PBOR00795"/>
    <s v="PIZB0003"/>
    <x v="51"/>
    <x v="3"/>
    <x v="1"/>
    <n v="130"/>
    <s v="Roch Cousineau"/>
    <n v="6"/>
    <n v="0.38786051582589376"/>
    <n v="780"/>
    <n v="302.53120234419714"/>
    <x v="781"/>
  </r>
  <r>
    <s v="PBOR00796"/>
    <s v="PIZB0004"/>
    <x v="77"/>
    <x v="4"/>
    <x v="0"/>
    <n v="60"/>
    <s v="Adrien Martin"/>
    <n v="13"/>
    <n v="0.97370046511841712"/>
    <n v="780"/>
    <n v="759.48636279236541"/>
    <x v="782"/>
  </r>
  <r>
    <s v="PBOR00797"/>
    <s v="PIZB0005"/>
    <x v="30"/>
    <x v="5"/>
    <x v="1"/>
    <n v="95"/>
    <s v="Albain Forestier"/>
    <n v="6"/>
    <n v="0.80262636149336541"/>
    <n v="570"/>
    <n v="457.49702605121831"/>
    <x v="783"/>
  </r>
  <r>
    <s v="PBOR00798"/>
    <s v="PIZB0006"/>
    <x v="70"/>
    <x v="0"/>
    <x v="0"/>
    <n v="72"/>
    <s v="Roch Cousineau"/>
    <n v="12"/>
    <n v="1.789184132023991E-2"/>
    <n v="864"/>
    <n v="15.458550900687282"/>
    <x v="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D9662-1ED8-43A9-BAE1-2CEB8038A5C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ract Type">
  <location ref="B50:C5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isfaction" fld="9" subtotal="average" baseField="5" baseItem="0"/>
  </dataFields>
  <formats count="1">
    <format dxfId="4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33917D-F56B-4B44-A532-15B84C3EFF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L39:BM524" firstHeaderRow="1" firstDataRow="1" firstDataCol="1"/>
  <pivotFields count="3">
    <pivotField axis="axisRow"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dataField="1" showAll="0"/>
  </pivotFields>
  <rowFields count="1">
    <field x="0"/>
  </rowFields>
  <rowItems count="4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t="grand">
      <x/>
    </i>
  </rowItems>
  <colItems count="1">
    <i/>
  </colItems>
  <dataFields count="1">
    <dataField name="Average of Round"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C14E60-5C46-4C4A-A5F2-313B8CEAB077}"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M18:BO35"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C508F4C-8CFD-4B0F-929C-C4A201A6FB2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H37:BI40" firstHeaderRow="1" firstDataRow="1" firstDataCol="1"/>
  <pivotFields count="13">
    <pivotField showAll="0"/>
    <pivotField showAll="0"/>
    <pivotField numFmtId="15" showAll="0"/>
    <pivotField showAll="0">
      <items count="7">
        <item x="5"/>
        <item x="1"/>
        <item x="2"/>
        <item x="3"/>
        <item x="4"/>
        <item x="0"/>
        <item t="default"/>
      </items>
    </pivotField>
    <pivotField axis="axisRow" showAll="0">
      <items count="3">
        <item x="0"/>
        <item x="1"/>
        <item t="default"/>
      </items>
    </pivotField>
    <pivotField showAll="0"/>
    <pivotField showAll="0"/>
    <pivotField showAll="0"/>
    <pivotField numFmtId="9" showAll="0"/>
    <pivotField numFmtId="1" showAll="0"/>
    <pivotField numFmtId="1" showAll="0"/>
    <pivotField dataField="1" numFmtId="1" showAll="0">
      <items count="786">
        <item x="606"/>
        <item x="629"/>
        <item x="162"/>
        <item x="749"/>
        <item x="258"/>
        <item x="509"/>
        <item x="677"/>
        <item x="239"/>
        <item x="600"/>
        <item x="311"/>
        <item x="213"/>
        <item x="456"/>
        <item x="398"/>
        <item x="421"/>
        <item x="751"/>
        <item x="549"/>
        <item x="261"/>
        <item x="712"/>
        <item x="568"/>
        <item x="504"/>
        <item x="705"/>
        <item x="768"/>
        <item x="114"/>
        <item x="230"/>
        <item x="142"/>
        <item x="418"/>
        <item x="608"/>
        <item x="577"/>
        <item x="255"/>
        <item x="775"/>
        <item x="666"/>
        <item x="412"/>
        <item x="615"/>
        <item x="525"/>
        <item x="143"/>
        <item x="116"/>
        <item x="782"/>
        <item x="730"/>
        <item x="320"/>
        <item x="321"/>
        <item x="372"/>
        <item x="763"/>
        <item x="476"/>
        <item x="735"/>
        <item x="511"/>
        <item x="217"/>
        <item x="387"/>
        <item x="368"/>
        <item x="344"/>
        <item x="119"/>
        <item x="618"/>
        <item x="523"/>
        <item x="218"/>
        <item x="178"/>
        <item x="313"/>
        <item x="574"/>
        <item x="487"/>
        <item x="149"/>
        <item x="522"/>
        <item x="335"/>
        <item x="413"/>
        <item x="572"/>
        <item x="232"/>
        <item x="641"/>
        <item x="140"/>
        <item x="247"/>
        <item x="189"/>
        <item x="212"/>
        <item x="425"/>
        <item x="520"/>
        <item x="467"/>
        <item x="322"/>
        <item x="234"/>
        <item x="96"/>
        <item x="355"/>
        <item x="758"/>
        <item x="553"/>
        <item x="115"/>
        <item x="145"/>
        <item x="671"/>
        <item x="144"/>
        <item x="229"/>
        <item x="220"/>
        <item x="583"/>
        <item x="171"/>
        <item x="609"/>
        <item x="653"/>
        <item x="696"/>
        <item x="94"/>
        <item x="519"/>
        <item x="347"/>
        <item x="194"/>
        <item x="432"/>
        <item x="248"/>
        <item x="404"/>
        <item x="2"/>
        <item x="264"/>
        <item x="174"/>
        <item x="124"/>
        <item x="256"/>
        <item x="678"/>
        <item x="299"/>
        <item x="168"/>
        <item x="316"/>
        <item x="558"/>
        <item x="726"/>
        <item x="44"/>
        <item x="683"/>
        <item x="117"/>
        <item x="105"/>
        <item x="270"/>
        <item x="90"/>
        <item x="776"/>
        <item x="594"/>
        <item x="463"/>
        <item x="528"/>
        <item x="537"/>
        <item x="779"/>
        <item x="508"/>
        <item x="599"/>
        <item x="209"/>
        <item x="133"/>
        <item x="591"/>
        <item x="134"/>
        <item x="691"/>
        <item x="474"/>
        <item x="127"/>
        <item x="309"/>
        <item x="534"/>
        <item x="672"/>
        <item x="332"/>
        <item x="780"/>
        <item x="411"/>
        <item x="378"/>
        <item x="250"/>
        <item x="575"/>
        <item x="187"/>
        <item x="172"/>
        <item x="581"/>
        <item x="269"/>
        <item x="634"/>
        <item x="286"/>
        <item x="440"/>
        <item x="592"/>
        <item x="756"/>
        <item x="401"/>
        <item x="400"/>
        <item x="770"/>
        <item x="170"/>
        <item x="101"/>
        <item x="257"/>
        <item x="547"/>
        <item x="449"/>
        <item x="151"/>
        <item x="602"/>
        <item x="451"/>
        <item x="552"/>
        <item x="637"/>
        <item x="715"/>
        <item x="196"/>
        <item x="714"/>
        <item x="524"/>
        <item x="700"/>
        <item x="259"/>
        <item x="417"/>
        <item x="283"/>
        <item x="658"/>
        <item x="462"/>
        <item x="665"/>
        <item x="542"/>
        <item x="541"/>
        <item x="759"/>
        <item x="701"/>
        <item x="201"/>
        <item x="682"/>
        <item x="267"/>
        <item x="434"/>
        <item x="484"/>
        <item x="783"/>
        <item x="388"/>
        <item x="458"/>
        <item x="663"/>
        <item x="122"/>
        <item x="104"/>
        <item x="510"/>
        <item x="443"/>
        <item x="333"/>
        <item x="224"/>
        <item x="442"/>
        <item x="699"/>
        <item x="448"/>
        <item x="518"/>
        <item x="750"/>
        <item x="580"/>
        <item x="777"/>
        <item x="727"/>
        <item x="766"/>
        <item x="363"/>
        <item x="495"/>
        <item x="446"/>
        <item x="177"/>
        <item x="408"/>
        <item x="155"/>
        <item x="723"/>
        <item x="336"/>
        <item x="562"/>
        <item x="280"/>
        <item x="670"/>
        <item x="582"/>
        <item x="704"/>
        <item x="389"/>
        <item x="427"/>
        <item x="205"/>
        <item x="202"/>
        <item x="607"/>
        <item x="767"/>
        <item x="597"/>
        <item x="738"/>
        <item x="30"/>
        <item x="431"/>
        <item x="241"/>
        <item x="422"/>
        <item x="385"/>
        <item x="358"/>
        <item x="331"/>
        <item x="278"/>
        <item x="40"/>
        <item x="279"/>
        <item x="633"/>
        <item x="464"/>
        <item x="539"/>
        <item x="227"/>
        <item x="669"/>
        <item x="466"/>
        <item x="109"/>
        <item x="75"/>
        <item x="295"/>
        <item x="108"/>
        <item x="43"/>
        <item x="481"/>
        <item x="533"/>
        <item x="560"/>
        <item x="692"/>
        <item x="471"/>
        <item x="308"/>
        <item x="92"/>
        <item x="159"/>
        <item x="233"/>
        <item x="482"/>
        <item x="478"/>
        <item x="570"/>
        <item x="739"/>
        <item x="649"/>
        <item x="472"/>
        <item x="305"/>
        <item x="394"/>
        <item x="410"/>
        <item x="527"/>
        <item x="315"/>
        <item x="210"/>
        <item x="326"/>
        <item x="578"/>
        <item x="112"/>
        <item x="89"/>
        <item x="706"/>
        <item x="429"/>
        <item x="652"/>
        <item x="81"/>
        <item x="744"/>
        <item x="737"/>
        <item x="445"/>
        <item x="486"/>
        <item x="430"/>
        <item x="253"/>
        <item x="386"/>
        <item x="645"/>
        <item x="300"/>
        <item x="357"/>
        <item x="512"/>
        <item x="612"/>
        <item x="323"/>
        <item x="774"/>
        <item x="664"/>
        <item x="254"/>
        <item x="298"/>
        <item x="640"/>
        <item x="452"/>
        <item x="225"/>
        <item x="399"/>
        <item x="208"/>
        <item x="778"/>
        <item x="684"/>
        <item x="556"/>
        <item x="693"/>
        <item x="367"/>
        <item x="183"/>
        <item x="676"/>
        <item x="760"/>
        <item x="441"/>
        <item x="337"/>
        <item x="564"/>
        <item x="529"/>
        <item x="713"/>
        <item x="296"/>
        <item x="626"/>
        <item x="544"/>
        <item x="536"/>
        <item x="351"/>
        <item x="561"/>
        <item x="48"/>
        <item x="623"/>
        <item x="197"/>
        <item x="761"/>
        <item x="631"/>
        <item x="402"/>
        <item x="624"/>
        <item x="240"/>
        <item x="276"/>
        <item x="642"/>
        <item x="722"/>
        <item x="685"/>
        <item x="457"/>
        <item x="743"/>
        <item x="708"/>
        <item x="154"/>
        <item x="716"/>
        <item x="650"/>
        <item x="617"/>
        <item x="584"/>
        <item x="219"/>
        <item x="319"/>
        <item x="301"/>
        <item x="29"/>
        <item x="698"/>
        <item x="182"/>
        <item x="644"/>
        <item x="103"/>
        <item x="64"/>
        <item x="14"/>
        <item x="613"/>
        <item x="57"/>
        <item x="521"/>
        <item x="479"/>
        <item x="237"/>
        <item x="771"/>
        <item x="762"/>
        <item x="719"/>
        <item x="732"/>
        <item x="4"/>
        <item x="297"/>
        <item x="764"/>
        <item x="236"/>
        <item x="709"/>
        <item x="128"/>
        <item x="497"/>
        <item x="98"/>
        <item x="118"/>
        <item x="728"/>
        <item x="380"/>
        <item x="223"/>
        <item x="289"/>
        <item x="494"/>
        <item x="605"/>
        <item x="753"/>
        <item x="438"/>
        <item x="588"/>
        <item x="383"/>
        <item x="493"/>
        <item x="10"/>
        <item x="397"/>
        <item x="20"/>
        <item x="447"/>
        <item x="268"/>
        <item x="515"/>
        <item x="346"/>
        <item x="655"/>
        <item x="192"/>
        <item x="571"/>
        <item x="409"/>
        <item x="314"/>
        <item x="729"/>
        <item x="477"/>
        <item x="266"/>
        <item x="681"/>
        <item x="181"/>
        <item x="111"/>
        <item x="215"/>
        <item x="216"/>
        <item x="491"/>
        <item x="679"/>
        <item x="121"/>
        <item x="293"/>
        <item x="506"/>
        <item x="361"/>
        <item x="616"/>
        <item x="746"/>
        <item x="157"/>
        <item x="110"/>
        <item x="513"/>
        <item x="485"/>
        <item x="340"/>
        <item x="619"/>
        <item x="444"/>
        <item x="160"/>
        <item x="175"/>
        <item x="517"/>
        <item x="359"/>
        <item x="345"/>
        <item x="646"/>
        <item x="688"/>
        <item x="282"/>
        <item x="469"/>
        <item x="585"/>
        <item x="586"/>
        <item x="559"/>
        <item x="500"/>
        <item x="647"/>
        <item x="76"/>
        <item x="657"/>
        <item x="545"/>
        <item x="406"/>
        <item x="697"/>
        <item x="573"/>
        <item x="473"/>
        <item x="26"/>
        <item x="362"/>
        <item x="161"/>
        <item x="46"/>
        <item x="611"/>
        <item x="638"/>
        <item x="505"/>
        <item x="635"/>
        <item x="365"/>
        <item x="52"/>
        <item x="24"/>
        <item x="100"/>
        <item x="150"/>
        <item x="636"/>
        <item x="543"/>
        <item x="465"/>
        <item x="69"/>
        <item x="132"/>
        <item x="49"/>
        <item x="747"/>
        <item x="231"/>
        <item x="141"/>
        <item x="106"/>
        <item x="195"/>
        <item x="285"/>
        <item x="403"/>
        <item x="186"/>
        <item x="531"/>
        <item x="86"/>
        <item x="82"/>
        <item x="627"/>
        <item x="492"/>
        <item x="718"/>
        <item x="77"/>
        <item x="604"/>
        <item x="555"/>
        <item x="19"/>
        <item x="152"/>
        <item x="396"/>
        <item x="535"/>
        <item x="667"/>
        <item x="306"/>
        <item x="8"/>
        <item x="589"/>
        <item x="540"/>
        <item x="80"/>
        <item x="204"/>
        <item x="88"/>
        <item x="291"/>
        <item x="274"/>
        <item x="450"/>
        <item x="373"/>
        <item x="165"/>
        <item x="288"/>
        <item x="123"/>
        <item x="532"/>
        <item x="34"/>
        <item x="281"/>
        <item x="590"/>
        <item x="6"/>
        <item x="488"/>
        <item x="384"/>
        <item x="659"/>
        <item x="153"/>
        <item x="656"/>
        <item x="554"/>
        <item x="375"/>
        <item x="35"/>
        <item x="303"/>
        <item x="328"/>
        <item x="184"/>
        <item x="329"/>
        <item x="381"/>
        <item x="538"/>
        <item x="273"/>
        <item x="97"/>
        <item x="769"/>
        <item x="39"/>
        <item x="263"/>
        <item x="707"/>
        <item x="292"/>
        <item x="433"/>
        <item x="38"/>
        <item x="185"/>
        <item x="454"/>
        <item x="302"/>
        <item x="15"/>
        <item x="516"/>
        <item x="437"/>
        <item x="470"/>
        <item x="468"/>
        <item x="603"/>
        <item x="376"/>
        <item x="79"/>
        <item x="341"/>
        <item x="662"/>
        <item x="130"/>
        <item x="366"/>
        <item x="167"/>
        <item x="207"/>
        <item x="131"/>
        <item x="290"/>
        <item x="339"/>
        <item x="689"/>
        <item x="203"/>
        <item x="721"/>
        <item x="733"/>
        <item x="687"/>
        <item x="569"/>
        <item x="702"/>
        <item x="369"/>
        <item x="50"/>
        <item x="643"/>
        <item x="83"/>
        <item x="271"/>
        <item x="526"/>
        <item x="455"/>
        <item x="47"/>
        <item x="137"/>
        <item x="654"/>
        <item x="686"/>
        <item x="370"/>
        <item x="166"/>
        <item x="453"/>
        <item x="507"/>
        <item x="598"/>
        <item x="156"/>
        <item x="503"/>
        <item x="550"/>
        <item x="356"/>
        <item x="475"/>
        <item x="193"/>
        <item x="428"/>
        <item x="420"/>
        <item x="393"/>
        <item x="42"/>
        <item x="651"/>
        <item x="765"/>
        <item x="277"/>
        <item x="423"/>
        <item x="272"/>
        <item x="354"/>
        <item x="752"/>
        <item x="53"/>
        <item x="214"/>
        <item x="62"/>
        <item x="310"/>
        <item x="287"/>
        <item x="426"/>
        <item x="621"/>
        <item x="391"/>
        <item x="773"/>
        <item x="179"/>
        <item x="382"/>
        <item x="490"/>
        <item x="146"/>
        <item x="436"/>
        <item x="84"/>
        <item x="668"/>
        <item x="191"/>
        <item x="325"/>
        <item x="625"/>
        <item x="772"/>
        <item x="312"/>
        <item x="246"/>
        <item x="711"/>
        <item x="1"/>
        <item x="87"/>
        <item x="530"/>
        <item x="242"/>
        <item x="73"/>
        <item x="390"/>
        <item x="350"/>
        <item x="673"/>
        <item x="317"/>
        <item x="23"/>
        <item x="235"/>
        <item x="45"/>
        <item x="551"/>
        <item x="327"/>
        <item x="734"/>
        <item x="99"/>
        <item x="483"/>
        <item x="435"/>
        <item x="158"/>
        <item x="757"/>
        <item x="5"/>
        <item x="496"/>
        <item x="126"/>
        <item x="107"/>
        <item x="222"/>
        <item x="379"/>
        <item x="211"/>
        <item x="93"/>
        <item x="628"/>
        <item x="18"/>
        <item x="407"/>
        <item x="610"/>
        <item x="620"/>
        <item x="147"/>
        <item x="731"/>
        <item x="25"/>
        <item x="173"/>
        <item x="12"/>
        <item x="661"/>
        <item x="21"/>
        <item x="781"/>
        <item x="226"/>
        <item x="176"/>
        <item x="566"/>
        <item x="374"/>
        <item x="243"/>
        <item x="724"/>
        <item x="78"/>
        <item x="742"/>
        <item x="414"/>
        <item x="736"/>
        <item x="648"/>
        <item x="163"/>
        <item x="284"/>
        <item x="245"/>
        <item x="548"/>
        <item x="120"/>
        <item x="639"/>
        <item x="102"/>
        <item x="66"/>
        <item x="199"/>
        <item x="499"/>
        <item x="725"/>
        <item x="148"/>
        <item x="72"/>
        <item x="244"/>
        <item x="579"/>
        <item x="717"/>
        <item x="502"/>
        <item x="238"/>
        <item x="377"/>
        <item x="63"/>
        <item x="3"/>
        <item x="674"/>
        <item x="32"/>
        <item x="31"/>
        <item x="9"/>
        <item x="85"/>
        <item x="294"/>
        <item x="36"/>
        <item x="364"/>
        <item x="416"/>
        <item x="587"/>
        <item x="459"/>
        <item x="614"/>
        <item x="660"/>
        <item x="22"/>
        <item x="169"/>
        <item x="113"/>
        <item x="33"/>
        <item x="601"/>
        <item x="221"/>
        <item x="304"/>
        <item x="710"/>
        <item x="622"/>
        <item x="557"/>
        <item x="498"/>
        <item x="65"/>
        <item x="0"/>
        <item x="129"/>
        <item x="91"/>
        <item x="54"/>
        <item x="415"/>
        <item x="395"/>
        <item x="251"/>
        <item x="125"/>
        <item x="563"/>
        <item x="741"/>
        <item x="68"/>
        <item x="419"/>
        <item x="343"/>
        <item x="51"/>
        <item x="360"/>
        <item x="748"/>
        <item x="265"/>
        <item x="228"/>
        <item x="695"/>
        <item x="135"/>
        <item x="324"/>
        <item x="206"/>
        <item x="593"/>
        <item x="318"/>
        <item x="740"/>
        <item x="55"/>
        <item x="546"/>
        <item x="16"/>
        <item x="275"/>
        <item x="136"/>
        <item x="439"/>
        <item x="330"/>
        <item x="675"/>
        <item x="37"/>
        <item x="480"/>
        <item x="630"/>
        <item x="164"/>
        <item x="565"/>
        <item x="349"/>
        <item x="720"/>
        <item x="392"/>
        <item x="461"/>
        <item x="252"/>
        <item x="260"/>
        <item x="680"/>
        <item x="74"/>
        <item x="13"/>
        <item x="41"/>
        <item x="424"/>
        <item x="632"/>
        <item x="405"/>
        <item x="56"/>
        <item x="460"/>
        <item x="67"/>
        <item x="180"/>
        <item x="703"/>
        <item x="348"/>
        <item x="694"/>
        <item x="198"/>
        <item x="249"/>
        <item x="754"/>
        <item x="501"/>
        <item x="188"/>
        <item x="567"/>
        <item x="353"/>
        <item x="200"/>
        <item x="745"/>
        <item x="11"/>
        <item x="334"/>
        <item x="58"/>
        <item x="61"/>
        <item x="338"/>
        <item x="95"/>
        <item x="7"/>
        <item x="371"/>
        <item x="514"/>
        <item x="28"/>
        <item x="17"/>
        <item x="262"/>
        <item x="307"/>
        <item x="595"/>
        <item x="71"/>
        <item x="139"/>
        <item x="70"/>
        <item x="27"/>
        <item x="138"/>
        <item x="596"/>
        <item x="690"/>
        <item x="60"/>
        <item x="784"/>
        <item x="755"/>
        <item x="59"/>
        <item x="352"/>
        <item x="342"/>
        <item x="190"/>
        <item x="489"/>
        <item x="576"/>
        <item t="default"/>
      </items>
    </pivotField>
    <pivotField showAll="0" defaultSubtotal="0"/>
  </pivotFields>
  <rowFields count="1">
    <field x="4"/>
  </rowFields>
  <rowItems count="3">
    <i>
      <x/>
    </i>
    <i>
      <x v="1"/>
    </i>
    <i t="grand">
      <x/>
    </i>
  </rowItems>
  <colItems count="1">
    <i/>
  </colItems>
  <dataFields count="1">
    <dataField name="Sum of revenue fin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7E32BD-2B9F-4946-AF66-AA97A3C7E3E8}"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Orders">
  <location ref="AO38:AP44" firstHeaderRow="1" firstDataRow="1" firstDataCol="1"/>
  <pivotFields count="13">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numFmtId="1" showAll="0"/>
    <pivotField dataField="1" numFmtI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x v="5"/>
    </i>
  </rowItems>
  <colItems count="1">
    <i/>
  </colItems>
  <dataFields count="1">
    <dataField name="Sum of revenue final" fld="11" baseField="0" baseItem="0" numFmtId="1"/>
  </dataFields>
  <formats count="1">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F6F579-BDE6-4EDF-AFEC-8C8149C8A19C}"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Y39:Z123"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numFmtId="1" showAll="0"/>
    <pivotField dataField="1" numFmtI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inal" fld="11" baseField="0" baseItem="0" numFmtId="1"/>
  </dataFields>
  <chartFormats count="8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65"/>
          </reference>
        </references>
      </pivotArea>
    </chartFormat>
    <chartFormat chart="2" format="4">
      <pivotArea type="data" outline="0" fieldPosition="0">
        <references count="2">
          <reference field="4294967294" count="1" selected="0">
            <x v="0"/>
          </reference>
          <reference field="2" count="1" selected="0">
            <x v="169"/>
          </reference>
        </references>
      </pivotArea>
    </chartFormat>
    <chartFormat chart="2" format="5">
      <pivotArea type="data" outline="0" fieldPosition="0">
        <references count="2">
          <reference field="4294967294" count="1" selected="0">
            <x v="0"/>
          </reference>
          <reference field="2" count="1" selected="0">
            <x v="173"/>
          </reference>
        </references>
      </pivotArea>
    </chartFormat>
    <chartFormat chart="2" format="6">
      <pivotArea type="data" outline="0" fieldPosition="0">
        <references count="2">
          <reference field="4294967294" count="1" selected="0">
            <x v="0"/>
          </reference>
          <reference field="2" count="1" selected="0">
            <x v="168"/>
          </reference>
        </references>
      </pivotArea>
    </chartFormat>
    <chartFormat chart="2" format="7">
      <pivotArea type="data" outline="0" fieldPosition="0">
        <references count="2">
          <reference field="4294967294" count="1" selected="0">
            <x v="0"/>
          </reference>
          <reference field="2" count="1" selected="0">
            <x v="167"/>
          </reference>
        </references>
      </pivotArea>
    </chartFormat>
    <chartFormat chart="2" format="8">
      <pivotArea type="data" outline="0" fieldPosition="0">
        <references count="2">
          <reference field="4294967294" count="1" selected="0">
            <x v="0"/>
          </reference>
          <reference field="2" count="1" selected="0">
            <x v="172"/>
          </reference>
        </references>
      </pivotArea>
    </chartFormat>
    <chartFormat chart="2" format="9">
      <pivotArea type="data" outline="0" fieldPosition="0">
        <references count="2">
          <reference field="4294967294" count="1" selected="0">
            <x v="0"/>
          </reference>
          <reference field="2" count="1" selected="0">
            <x v="171"/>
          </reference>
        </references>
      </pivotArea>
    </chartFormat>
    <chartFormat chart="2" format="10">
      <pivotArea type="data" outline="0" fieldPosition="0">
        <references count="2">
          <reference field="4294967294" count="1" selected="0">
            <x v="0"/>
          </reference>
          <reference field="2" count="1" selected="0">
            <x v="170"/>
          </reference>
        </references>
      </pivotArea>
    </chartFormat>
    <chartFormat chart="2" format="11">
      <pivotArea type="data" outline="0" fieldPosition="0">
        <references count="2">
          <reference field="4294967294" count="1" selected="0">
            <x v="0"/>
          </reference>
          <reference field="2" count="1" selected="0">
            <x v="176"/>
          </reference>
        </references>
      </pivotArea>
    </chartFormat>
    <chartFormat chart="2" format="12">
      <pivotArea type="data" outline="0" fieldPosition="0">
        <references count="2">
          <reference field="4294967294" count="1" selected="0">
            <x v="0"/>
          </reference>
          <reference field="2" count="1" selected="0">
            <x v="185"/>
          </reference>
        </references>
      </pivotArea>
    </chartFormat>
    <chartFormat chart="2" format="13">
      <pivotArea type="data" outline="0" fieldPosition="0">
        <references count="2">
          <reference field="4294967294" count="1" selected="0">
            <x v="0"/>
          </reference>
          <reference field="2" count="1" selected="0">
            <x v="189"/>
          </reference>
        </references>
      </pivotArea>
    </chartFormat>
    <chartFormat chart="2" format="14">
      <pivotArea type="data" outline="0" fieldPosition="0">
        <references count="2">
          <reference field="4294967294" count="1" selected="0">
            <x v="0"/>
          </reference>
          <reference field="2" count="1" selected="0">
            <x v="194"/>
          </reference>
        </references>
      </pivotArea>
    </chartFormat>
    <chartFormat chart="2" format="15">
      <pivotArea type="data" outline="0" fieldPosition="0">
        <references count="2">
          <reference field="4294967294" count="1" selected="0">
            <x v="0"/>
          </reference>
          <reference field="2" count="1" selected="0">
            <x v="178"/>
          </reference>
        </references>
      </pivotArea>
    </chartFormat>
    <chartFormat chart="2" format="16">
      <pivotArea type="data" outline="0" fieldPosition="0">
        <references count="2">
          <reference field="4294967294" count="1" selected="0">
            <x v="0"/>
          </reference>
          <reference field="2" count="1" selected="0">
            <x v="175"/>
          </reference>
        </references>
      </pivotArea>
    </chartFormat>
    <chartFormat chart="2" format="17">
      <pivotArea type="data" outline="0" fieldPosition="0">
        <references count="2">
          <reference field="4294967294" count="1" selected="0">
            <x v="0"/>
          </reference>
          <reference field="2" count="1" selected="0">
            <x v="177"/>
          </reference>
        </references>
      </pivotArea>
    </chartFormat>
    <chartFormat chart="2" format="18">
      <pivotArea type="data" outline="0" fieldPosition="0">
        <references count="2">
          <reference field="4294967294" count="1" selected="0">
            <x v="0"/>
          </reference>
          <reference field="2" count="1" selected="0">
            <x v="180"/>
          </reference>
        </references>
      </pivotArea>
    </chartFormat>
    <chartFormat chart="2" format="19">
      <pivotArea type="data" outline="0" fieldPosition="0">
        <references count="2">
          <reference field="4294967294" count="1" selected="0">
            <x v="0"/>
          </reference>
          <reference field="2" count="1" selected="0">
            <x v="183"/>
          </reference>
        </references>
      </pivotArea>
    </chartFormat>
    <chartFormat chart="2" format="20">
      <pivotArea type="data" outline="0" fieldPosition="0">
        <references count="2">
          <reference field="4294967294" count="1" selected="0">
            <x v="0"/>
          </reference>
          <reference field="2" count="1" selected="0">
            <x v="195"/>
          </reference>
        </references>
      </pivotArea>
    </chartFormat>
    <chartFormat chart="2" format="21">
      <pivotArea type="data" outline="0" fieldPosition="0">
        <references count="2">
          <reference field="4294967294" count="1" selected="0">
            <x v="0"/>
          </reference>
          <reference field="2" count="1" selected="0">
            <x v="187"/>
          </reference>
        </references>
      </pivotArea>
    </chartFormat>
    <chartFormat chart="2" format="22">
      <pivotArea type="data" outline="0" fieldPosition="0">
        <references count="2">
          <reference field="4294967294" count="1" selected="0">
            <x v="0"/>
          </reference>
          <reference field="2" count="1" selected="0">
            <x v="191"/>
          </reference>
        </references>
      </pivotArea>
    </chartFormat>
    <chartFormat chart="2" format="23">
      <pivotArea type="data" outline="0" fieldPosition="0">
        <references count="2">
          <reference field="4294967294" count="1" selected="0">
            <x v="0"/>
          </reference>
          <reference field="2" count="1" selected="0">
            <x v="198"/>
          </reference>
        </references>
      </pivotArea>
    </chartFormat>
    <chartFormat chart="2" format="24">
      <pivotArea type="data" outline="0" fieldPosition="0">
        <references count="2">
          <reference field="4294967294" count="1" selected="0">
            <x v="0"/>
          </reference>
          <reference field="2" count="1" selected="0">
            <x v="203"/>
          </reference>
        </references>
      </pivotArea>
    </chartFormat>
    <chartFormat chart="2" format="25">
      <pivotArea type="data" outline="0" fieldPosition="0">
        <references count="2">
          <reference field="4294967294" count="1" selected="0">
            <x v="0"/>
          </reference>
          <reference field="2" count="1" selected="0">
            <x v="197"/>
          </reference>
        </references>
      </pivotArea>
    </chartFormat>
    <chartFormat chart="2" format="26">
      <pivotArea type="data" outline="0" fieldPosition="0">
        <references count="2">
          <reference field="4294967294" count="1" selected="0">
            <x v="0"/>
          </reference>
          <reference field="2" count="1" selected="0">
            <x v="192"/>
          </reference>
        </references>
      </pivotArea>
    </chartFormat>
    <chartFormat chart="2" format="27">
      <pivotArea type="data" outline="0" fieldPosition="0">
        <references count="2">
          <reference field="4294967294" count="1" selected="0">
            <x v="0"/>
          </reference>
          <reference field="2" count="1" selected="0">
            <x v="190"/>
          </reference>
        </references>
      </pivotArea>
    </chartFormat>
    <chartFormat chart="2" format="28">
      <pivotArea type="data" outline="0" fieldPosition="0">
        <references count="2">
          <reference field="4294967294" count="1" selected="0">
            <x v="0"/>
          </reference>
          <reference field="2" count="1" selected="0">
            <x v="188"/>
          </reference>
        </references>
      </pivotArea>
    </chartFormat>
    <chartFormat chart="2" format="29">
      <pivotArea type="data" outline="0" fieldPosition="0">
        <references count="2">
          <reference field="4294967294" count="1" selected="0">
            <x v="0"/>
          </reference>
          <reference field="2" count="1" selected="0">
            <x v="184"/>
          </reference>
        </references>
      </pivotArea>
    </chartFormat>
    <chartFormat chart="2" format="30">
      <pivotArea type="data" outline="0" fieldPosition="0">
        <references count="2">
          <reference field="4294967294" count="1" selected="0">
            <x v="0"/>
          </reference>
          <reference field="2" count="1" selected="0">
            <x v="179"/>
          </reference>
        </references>
      </pivotArea>
    </chartFormat>
    <chartFormat chart="2" format="31">
      <pivotArea type="data" outline="0" fieldPosition="0">
        <references count="2">
          <reference field="4294967294" count="1" selected="0">
            <x v="0"/>
          </reference>
          <reference field="2" count="1" selected="0">
            <x v="202"/>
          </reference>
        </references>
      </pivotArea>
    </chartFormat>
    <chartFormat chart="2" format="32">
      <pivotArea type="data" outline="0" fieldPosition="0">
        <references count="2">
          <reference field="4294967294" count="1" selected="0">
            <x v="0"/>
          </reference>
          <reference field="2" count="1" selected="0">
            <x v="199"/>
          </reference>
        </references>
      </pivotArea>
    </chartFormat>
    <chartFormat chart="2" format="33">
      <pivotArea type="data" outline="0" fieldPosition="0">
        <references count="2">
          <reference field="4294967294" count="1" selected="0">
            <x v="0"/>
          </reference>
          <reference field="2" count="1" selected="0">
            <x v="209"/>
          </reference>
        </references>
      </pivotArea>
    </chartFormat>
    <chartFormat chart="2" format="34">
      <pivotArea type="data" outline="0" fieldPosition="0">
        <references count="2">
          <reference field="4294967294" count="1" selected="0">
            <x v="0"/>
          </reference>
          <reference field="2" count="1" selected="0">
            <x v="200"/>
          </reference>
        </references>
      </pivotArea>
    </chartFormat>
    <chartFormat chart="2" format="35">
      <pivotArea type="data" outline="0" fieldPosition="0">
        <references count="2">
          <reference field="4294967294" count="1" selected="0">
            <x v="0"/>
          </reference>
          <reference field="2" count="1" selected="0">
            <x v="196"/>
          </reference>
        </references>
      </pivotArea>
    </chartFormat>
    <chartFormat chart="2" format="36">
      <pivotArea type="data" outline="0" fieldPosition="0">
        <references count="2">
          <reference field="4294967294" count="1" selected="0">
            <x v="0"/>
          </reference>
          <reference field="2" count="1" selected="0">
            <x v="211"/>
          </reference>
        </references>
      </pivotArea>
    </chartFormat>
    <chartFormat chart="2" format="37">
      <pivotArea type="data" outline="0" fieldPosition="0">
        <references count="2">
          <reference field="4294967294" count="1" selected="0">
            <x v="0"/>
          </reference>
          <reference field="2" count="1" selected="0">
            <x v="221"/>
          </reference>
        </references>
      </pivotArea>
    </chartFormat>
    <chartFormat chart="2" format="38">
      <pivotArea type="data" outline="0" fieldPosition="0">
        <references count="2">
          <reference field="4294967294" count="1" selected="0">
            <x v="0"/>
          </reference>
          <reference field="2" count="1" selected="0">
            <x v="222"/>
          </reference>
        </references>
      </pivotArea>
    </chartFormat>
    <chartFormat chart="2" format="39">
      <pivotArea type="data" outline="0" fieldPosition="0">
        <references count="2">
          <reference field="4294967294" count="1" selected="0">
            <x v="0"/>
          </reference>
          <reference field="2" count="1" selected="0">
            <x v="219"/>
          </reference>
        </references>
      </pivotArea>
    </chartFormat>
    <chartFormat chart="2" format="40">
      <pivotArea type="data" outline="0" fieldPosition="0">
        <references count="2">
          <reference field="4294967294" count="1" selected="0">
            <x v="0"/>
          </reference>
          <reference field="2" count="1" selected="0">
            <x v="210"/>
          </reference>
        </references>
      </pivotArea>
    </chartFormat>
    <chartFormat chart="2" format="41">
      <pivotArea type="data" outline="0" fieldPosition="0">
        <references count="2">
          <reference field="4294967294" count="1" selected="0">
            <x v="0"/>
          </reference>
          <reference field="2" count="1" selected="0">
            <x v="206"/>
          </reference>
        </references>
      </pivotArea>
    </chartFormat>
    <chartFormat chart="2" format="42">
      <pivotArea type="data" outline="0" fieldPosition="0">
        <references count="2">
          <reference field="4294967294" count="1" selected="0">
            <x v="0"/>
          </reference>
          <reference field="2" count="1" selected="0">
            <x v="204"/>
          </reference>
        </references>
      </pivotArea>
    </chartFormat>
    <chartFormat chart="2" format="43">
      <pivotArea type="data" outline="0" fieldPosition="0">
        <references count="2">
          <reference field="4294967294" count="1" selected="0">
            <x v="0"/>
          </reference>
          <reference field="2" count="1" selected="0">
            <x v="217"/>
          </reference>
        </references>
      </pivotArea>
    </chartFormat>
    <chartFormat chart="2" format="44">
      <pivotArea type="data" outline="0" fieldPosition="0">
        <references count="2">
          <reference field="4294967294" count="1" selected="0">
            <x v="0"/>
          </reference>
          <reference field="2" count="1" selected="0">
            <x v="220"/>
          </reference>
        </references>
      </pivotArea>
    </chartFormat>
    <chartFormat chart="2" format="45">
      <pivotArea type="data" outline="0" fieldPosition="0">
        <references count="2">
          <reference field="4294967294" count="1" selected="0">
            <x v="0"/>
          </reference>
          <reference field="2" count="1" selected="0">
            <x v="216"/>
          </reference>
        </references>
      </pivotArea>
    </chartFormat>
    <chartFormat chart="2" format="46">
      <pivotArea type="data" outline="0" fieldPosition="0">
        <references count="2">
          <reference field="4294967294" count="1" selected="0">
            <x v="0"/>
          </reference>
          <reference field="2" count="1" selected="0">
            <x v="208"/>
          </reference>
        </references>
      </pivotArea>
    </chartFormat>
    <chartFormat chart="2" format="47">
      <pivotArea type="data" outline="0" fieldPosition="0">
        <references count="2">
          <reference field="4294967294" count="1" selected="0">
            <x v="0"/>
          </reference>
          <reference field="2" count="1" selected="0">
            <x v="205"/>
          </reference>
        </references>
      </pivotArea>
    </chartFormat>
    <chartFormat chart="2" format="48">
      <pivotArea type="data" outline="0" fieldPosition="0">
        <references count="2">
          <reference field="4294967294" count="1" selected="0">
            <x v="0"/>
          </reference>
          <reference field="2" count="1" selected="0">
            <x v="218"/>
          </reference>
        </references>
      </pivotArea>
    </chartFormat>
    <chartFormat chart="2" format="49">
      <pivotArea type="data" outline="0" fieldPosition="0">
        <references count="2">
          <reference field="4294967294" count="1" selected="0">
            <x v="0"/>
          </reference>
          <reference field="2" count="1" selected="0">
            <x v="215"/>
          </reference>
        </references>
      </pivotArea>
    </chartFormat>
    <chartFormat chart="2" format="50">
      <pivotArea type="data" outline="0" fieldPosition="0">
        <references count="2">
          <reference field="4294967294" count="1" selected="0">
            <x v="0"/>
          </reference>
          <reference field="2" count="1" selected="0">
            <x v="214"/>
          </reference>
        </references>
      </pivotArea>
    </chartFormat>
    <chartFormat chart="2" format="51">
      <pivotArea type="data" outline="0" fieldPosition="0">
        <references count="2">
          <reference field="4294967294" count="1" selected="0">
            <x v="0"/>
          </reference>
          <reference field="2" count="1" selected="0">
            <x v="213"/>
          </reference>
        </references>
      </pivotArea>
    </chartFormat>
    <chartFormat chart="2" format="52">
      <pivotArea type="data" outline="0" fieldPosition="0">
        <references count="2">
          <reference field="4294967294" count="1" selected="0">
            <x v="0"/>
          </reference>
          <reference field="2" count="1" selected="0">
            <x v="227"/>
          </reference>
        </references>
      </pivotArea>
    </chartFormat>
    <chartFormat chart="2" format="53">
      <pivotArea type="data" outline="0" fieldPosition="0">
        <references count="2">
          <reference field="4294967294" count="1" selected="0">
            <x v="0"/>
          </reference>
          <reference field="2" count="1" selected="0">
            <x v="228"/>
          </reference>
        </references>
      </pivotArea>
    </chartFormat>
    <chartFormat chart="2" format="54">
      <pivotArea type="data" outline="0" fieldPosition="0">
        <references count="2">
          <reference field="4294967294" count="1" selected="0">
            <x v="0"/>
          </reference>
          <reference field="2" count="1" selected="0">
            <x v="226"/>
          </reference>
        </references>
      </pivotArea>
    </chartFormat>
    <chartFormat chart="2" format="55">
      <pivotArea type="data" outline="0" fieldPosition="0">
        <references count="2">
          <reference field="4294967294" count="1" selected="0">
            <x v="0"/>
          </reference>
          <reference field="2" count="1" selected="0">
            <x v="224"/>
          </reference>
        </references>
      </pivotArea>
    </chartFormat>
    <chartFormat chart="2" format="56">
      <pivotArea type="data" outline="0" fieldPosition="0">
        <references count="2">
          <reference field="4294967294" count="1" selected="0">
            <x v="0"/>
          </reference>
          <reference field="2" count="1" selected="0">
            <x v="232"/>
          </reference>
        </references>
      </pivotArea>
    </chartFormat>
    <chartFormat chart="2" format="57">
      <pivotArea type="data" outline="0" fieldPosition="0">
        <references count="2">
          <reference field="4294967294" count="1" selected="0">
            <x v="0"/>
          </reference>
          <reference field="2" count="1" selected="0">
            <x v="225"/>
          </reference>
        </references>
      </pivotArea>
    </chartFormat>
    <chartFormat chart="2" format="58">
      <pivotArea type="data" outline="0" fieldPosition="0">
        <references count="2">
          <reference field="4294967294" count="1" selected="0">
            <x v="0"/>
          </reference>
          <reference field="2" count="1" selected="0">
            <x v="233"/>
          </reference>
        </references>
      </pivotArea>
    </chartFormat>
    <chartFormat chart="2" format="59">
      <pivotArea type="data" outline="0" fieldPosition="0">
        <references count="2">
          <reference field="4294967294" count="1" selected="0">
            <x v="0"/>
          </reference>
          <reference field="2" count="1" selected="0">
            <x v="231"/>
          </reference>
        </references>
      </pivotArea>
    </chartFormat>
    <chartFormat chart="2" format="60">
      <pivotArea type="data" outline="0" fieldPosition="0">
        <references count="2">
          <reference field="4294967294" count="1" selected="0">
            <x v="0"/>
          </reference>
          <reference field="2" count="1" selected="0">
            <x v="230"/>
          </reference>
        </references>
      </pivotArea>
    </chartFormat>
    <chartFormat chart="2" format="61">
      <pivotArea type="data" outline="0" fieldPosition="0">
        <references count="2">
          <reference field="4294967294" count="1" selected="0">
            <x v="0"/>
          </reference>
          <reference field="2" count="1" selected="0">
            <x v="229"/>
          </reference>
        </references>
      </pivotArea>
    </chartFormat>
    <chartFormat chart="2" format="62">
      <pivotArea type="data" outline="0" fieldPosition="0">
        <references count="2">
          <reference field="4294967294" count="1" selected="0">
            <x v="0"/>
          </reference>
          <reference field="2" count="1" selected="0">
            <x v="236"/>
          </reference>
        </references>
      </pivotArea>
    </chartFormat>
    <chartFormat chart="2" format="63">
      <pivotArea type="data" outline="0" fieldPosition="0">
        <references count="2">
          <reference field="4294967294" count="1" selected="0">
            <x v="0"/>
          </reference>
          <reference field="2" count="1" selected="0">
            <x v="239"/>
          </reference>
        </references>
      </pivotArea>
    </chartFormat>
    <chartFormat chart="2" format="64">
      <pivotArea type="data" outline="0" fieldPosition="0">
        <references count="2">
          <reference field="4294967294" count="1" selected="0">
            <x v="0"/>
          </reference>
          <reference field="2" count="1" selected="0">
            <x v="242"/>
          </reference>
        </references>
      </pivotArea>
    </chartFormat>
    <chartFormat chart="2" format="65">
      <pivotArea type="data" outline="0" fieldPosition="0">
        <references count="2">
          <reference field="4294967294" count="1" selected="0">
            <x v="0"/>
          </reference>
          <reference field="2" count="1" selected="0">
            <x v="243"/>
          </reference>
        </references>
      </pivotArea>
    </chartFormat>
    <chartFormat chart="2" format="66">
      <pivotArea type="data" outline="0" fieldPosition="0">
        <references count="2">
          <reference field="4294967294" count="1" selected="0">
            <x v="0"/>
          </reference>
          <reference field="2" count="1" selected="0">
            <x v="241"/>
          </reference>
        </references>
      </pivotArea>
    </chartFormat>
    <chartFormat chart="2" format="67">
      <pivotArea type="data" outline="0" fieldPosition="0">
        <references count="2">
          <reference field="4294967294" count="1" selected="0">
            <x v="0"/>
          </reference>
          <reference field="2" count="1" selected="0">
            <x v="240"/>
          </reference>
        </references>
      </pivotArea>
    </chartFormat>
    <chartFormat chart="2" format="68">
      <pivotArea type="data" outline="0" fieldPosition="0">
        <references count="2">
          <reference field="4294967294" count="1" selected="0">
            <x v="0"/>
          </reference>
          <reference field="2" count="1" selected="0">
            <x v="238"/>
          </reference>
        </references>
      </pivotArea>
    </chartFormat>
    <chartFormat chart="2" format="69">
      <pivotArea type="data" outline="0" fieldPosition="0">
        <references count="2">
          <reference field="4294967294" count="1" selected="0">
            <x v="0"/>
          </reference>
          <reference field="2" count="1" selected="0">
            <x v="235"/>
          </reference>
        </references>
      </pivotArea>
    </chartFormat>
    <chartFormat chart="2" format="70">
      <pivotArea type="data" outline="0" fieldPosition="0">
        <references count="2">
          <reference field="4294967294" count="1" selected="0">
            <x v="0"/>
          </reference>
          <reference field="2" count="1" selected="0">
            <x v="247"/>
          </reference>
        </references>
      </pivotArea>
    </chartFormat>
    <chartFormat chart="2" format="71">
      <pivotArea type="data" outline="0" fieldPosition="0">
        <references count="2">
          <reference field="4294967294" count="1" selected="0">
            <x v="0"/>
          </reference>
          <reference field="2" count="1" selected="0">
            <x v="249"/>
          </reference>
        </references>
      </pivotArea>
    </chartFormat>
    <chartFormat chart="2" format="72">
      <pivotArea type="data" outline="0" fieldPosition="0">
        <references count="2">
          <reference field="4294967294" count="1" selected="0">
            <x v="0"/>
          </reference>
          <reference field="2" count="1" selected="0">
            <x v="246"/>
          </reference>
        </references>
      </pivotArea>
    </chartFormat>
    <chartFormat chart="2" format="73">
      <pivotArea type="data" outline="0" fieldPosition="0">
        <references count="2">
          <reference field="4294967294" count="1" selected="0">
            <x v="0"/>
          </reference>
          <reference field="2" count="1" selected="0">
            <x v="245"/>
          </reference>
        </references>
      </pivotArea>
    </chartFormat>
    <chartFormat chart="2" format="74">
      <pivotArea type="data" outline="0" fieldPosition="0">
        <references count="2">
          <reference field="4294967294" count="1" selected="0">
            <x v="0"/>
          </reference>
          <reference field="2" count="1" selected="0">
            <x v="166"/>
          </reference>
        </references>
      </pivotArea>
    </chartFormat>
    <chartFormat chart="2" format="75">
      <pivotArea type="data" outline="0" fieldPosition="0">
        <references count="2">
          <reference field="4294967294" count="1" selected="0">
            <x v="0"/>
          </reference>
          <reference field="2" count="1" selected="0">
            <x v="193"/>
          </reference>
        </references>
      </pivotArea>
    </chartFormat>
    <chartFormat chart="2" format="76">
      <pivotArea type="data" outline="0" fieldPosition="0">
        <references count="2">
          <reference field="4294967294" count="1" selected="0">
            <x v="0"/>
          </reference>
          <reference field="2" count="1" selected="0">
            <x v="186"/>
          </reference>
        </references>
      </pivotArea>
    </chartFormat>
    <chartFormat chart="2" format="77">
      <pivotArea type="data" outline="0" fieldPosition="0">
        <references count="2">
          <reference field="4294967294" count="1" selected="0">
            <x v="0"/>
          </reference>
          <reference field="2" count="1" selected="0">
            <x v="201"/>
          </reference>
        </references>
      </pivotArea>
    </chartFormat>
    <chartFormat chart="2" format="78">
      <pivotArea type="data" outline="0" fieldPosition="0">
        <references count="2">
          <reference field="4294967294" count="1" selected="0">
            <x v="0"/>
          </reference>
          <reference field="2" count="1" selected="0">
            <x v="212"/>
          </reference>
        </references>
      </pivotArea>
    </chartFormat>
    <chartFormat chart="2" format="79">
      <pivotArea type="data" outline="0" fieldPosition="0">
        <references count="2">
          <reference field="4294967294" count="1" selected="0">
            <x v="0"/>
          </reference>
          <reference field="2" count="1" selected="0">
            <x v="223"/>
          </reference>
        </references>
      </pivotArea>
    </chartFormat>
    <chartFormat chart="2" format="80">
      <pivotArea type="data" outline="0" fieldPosition="0">
        <references count="2">
          <reference field="4294967294" count="1" selected="0">
            <x v="0"/>
          </reference>
          <reference field="2" count="1" selected="0">
            <x v="234"/>
          </reference>
        </references>
      </pivotArea>
    </chartFormat>
    <chartFormat chart="2" format="81">
      <pivotArea type="data" outline="0" fieldPosition="0">
        <references count="2">
          <reference field="4294967294" count="1" selected="0">
            <x v="0"/>
          </reference>
          <reference field="2" count="1" selected="0">
            <x v="237"/>
          </reference>
        </references>
      </pivotArea>
    </chartFormat>
    <chartFormat chart="2" format="82">
      <pivotArea type="data" outline="0" fieldPosition="0">
        <references count="2">
          <reference field="4294967294" count="1" selected="0">
            <x v="0"/>
          </reference>
          <reference field="2" count="1" selected="0">
            <x v="24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1A87E3-2B9E-4E4D-B97E-8C39F48D4156}" name="trend of no sale"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N39:O123" firstHeaderRow="1" firstDataRow="1" firstDataCol="1"/>
  <pivotFields count="13">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numFmtId="1"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3" subtotal="count" baseField="0" baseItem="0"/>
  </dataFields>
  <chartFormats count="7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68"/>
          </reference>
        </references>
      </pivotArea>
    </chartFormat>
    <chartFormat chart="2" format="4">
      <pivotArea type="data" outline="0" fieldPosition="0">
        <references count="2">
          <reference field="4294967294" count="1" selected="0">
            <x v="0"/>
          </reference>
          <reference field="2" count="1" selected="0">
            <x v="167"/>
          </reference>
        </references>
      </pivotArea>
    </chartFormat>
    <chartFormat chart="2" format="5">
      <pivotArea type="data" outline="0" fieldPosition="0">
        <references count="2">
          <reference field="4294967294" count="1" selected="0">
            <x v="0"/>
          </reference>
          <reference field="2" count="1" selected="0">
            <x v="166"/>
          </reference>
        </references>
      </pivotArea>
    </chartFormat>
    <chartFormat chart="2" format="6">
      <pivotArea type="data" outline="0" fieldPosition="0">
        <references count="2">
          <reference field="4294967294" count="1" selected="0">
            <x v="0"/>
          </reference>
          <reference field="2" count="1" selected="0">
            <x v="170"/>
          </reference>
        </references>
      </pivotArea>
    </chartFormat>
    <chartFormat chart="2" format="7">
      <pivotArea type="data" outline="0" fieldPosition="0">
        <references count="2">
          <reference field="4294967294" count="1" selected="0">
            <x v="0"/>
          </reference>
          <reference field="2" count="1" selected="0">
            <x v="171"/>
          </reference>
        </references>
      </pivotArea>
    </chartFormat>
    <chartFormat chart="2" format="8">
      <pivotArea type="data" outline="0" fieldPosition="0">
        <references count="2">
          <reference field="4294967294" count="1" selected="0">
            <x v="0"/>
          </reference>
          <reference field="2" count="1" selected="0">
            <x v="173"/>
          </reference>
        </references>
      </pivotArea>
    </chartFormat>
    <chartFormat chart="2" format="9">
      <pivotArea type="data" outline="0" fieldPosition="0">
        <references count="2">
          <reference field="4294967294" count="1" selected="0">
            <x v="0"/>
          </reference>
          <reference field="2" count="1" selected="0">
            <x v="172"/>
          </reference>
        </references>
      </pivotArea>
    </chartFormat>
    <chartFormat chart="2" format="10">
      <pivotArea type="data" outline="0" fieldPosition="0">
        <references count="2">
          <reference field="4294967294" count="1" selected="0">
            <x v="0"/>
          </reference>
          <reference field="2" count="1" selected="0">
            <x v="176"/>
          </reference>
        </references>
      </pivotArea>
    </chartFormat>
    <chartFormat chart="2" format="11">
      <pivotArea type="data" outline="0" fieldPosition="0">
        <references count="2">
          <reference field="4294967294" count="1" selected="0">
            <x v="0"/>
          </reference>
          <reference field="2" count="1" selected="0">
            <x v="178"/>
          </reference>
        </references>
      </pivotArea>
    </chartFormat>
    <chartFormat chart="2" format="12">
      <pivotArea type="data" outline="0" fieldPosition="0">
        <references count="2">
          <reference field="4294967294" count="1" selected="0">
            <x v="0"/>
          </reference>
          <reference field="2" count="1" selected="0">
            <x v="177"/>
          </reference>
        </references>
      </pivotArea>
    </chartFormat>
    <chartFormat chart="2" format="13">
      <pivotArea type="data" outline="0" fieldPosition="0">
        <references count="2">
          <reference field="4294967294" count="1" selected="0">
            <x v="0"/>
          </reference>
          <reference field="2" count="1" selected="0">
            <x v="180"/>
          </reference>
        </references>
      </pivotArea>
    </chartFormat>
    <chartFormat chart="2" format="14">
      <pivotArea type="data" outline="0" fieldPosition="0">
        <references count="2">
          <reference field="4294967294" count="1" selected="0">
            <x v="0"/>
          </reference>
          <reference field="2" count="1" selected="0">
            <x v="183"/>
          </reference>
        </references>
      </pivotArea>
    </chartFormat>
    <chartFormat chart="2" format="15">
      <pivotArea type="data" outline="0" fieldPosition="0">
        <references count="2">
          <reference field="4294967294" count="1" selected="0">
            <x v="0"/>
          </reference>
          <reference field="2" count="1" selected="0">
            <x v="175"/>
          </reference>
        </references>
      </pivotArea>
    </chartFormat>
    <chartFormat chart="2" format="16">
      <pivotArea type="data" outline="0" fieldPosition="0">
        <references count="2">
          <reference field="4294967294" count="1" selected="0">
            <x v="0"/>
          </reference>
          <reference field="2" count="1" selected="0">
            <x v="179"/>
          </reference>
        </references>
      </pivotArea>
    </chartFormat>
    <chartFormat chart="2" format="17">
      <pivotArea type="data" outline="0" fieldPosition="0">
        <references count="2">
          <reference field="4294967294" count="1" selected="0">
            <x v="0"/>
          </reference>
          <reference field="2" count="1" selected="0">
            <x v="185"/>
          </reference>
        </references>
      </pivotArea>
    </chartFormat>
    <chartFormat chart="2" format="18">
      <pivotArea type="data" outline="0" fieldPosition="0">
        <references count="2">
          <reference field="4294967294" count="1" selected="0">
            <x v="0"/>
          </reference>
          <reference field="2" count="1" selected="0">
            <x v="187"/>
          </reference>
        </references>
      </pivotArea>
    </chartFormat>
    <chartFormat chart="2" format="19">
      <pivotArea type="data" outline="0" fieldPosition="0">
        <references count="2">
          <reference field="4294967294" count="1" selected="0">
            <x v="0"/>
          </reference>
          <reference field="2" count="1" selected="0">
            <x v="190"/>
          </reference>
        </references>
      </pivotArea>
    </chartFormat>
    <chartFormat chart="2" format="20">
      <pivotArea type="data" outline="0" fieldPosition="0">
        <references count="2">
          <reference field="4294967294" count="1" selected="0">
            <x v="0"/>
          </reference>
          <reference field="2" count="1" selected="0">
            <x v="189"/>
          </reference>
        </references>
      </pivotArea>
    </chartFormat>
    <chartFormat chart="2" format="21">
      <pivotArea type="data" outline="0" fieldPosition="0">
        <references count="2">
          <reference field="4294967294" count="1" selected="0">
            <x v="0"/>
          </reference>
          <reference field="2" count="1" selected="0">
            <x v="188"/>
          </reference>
        </references>
      </pivotArea>
    </chartFormat>
    <chartFormat chart="2" format="22">
      <pivotArea type="data" outline="0" fieldPosition="0">
        <references count="2">
          <reference field="4294967294" count="1" selected="0">
            <x v="0"/>
          </reference>
          <reference field="2" count="1" selected="0">
            <x v="184"/>
          </reference>
        </references>
      </pivotArea>
    </chartFormat>
    <chartFormat chart="2" format="23">
      <pivotArea type="data" outline="0" fieldPosition="0">
        <references count="2">
          <reference field="4294967294" count="1" selected="0">
            <x v="0"/>
          </reference>
          <reference field="2" count="1" selected="0">
            <x v="192"/>
          </reference>
        </references>
      </pivotArea>
    </chartFormat>
    <chartFormat chart="2" format="24">
      <pivotArea type="data" outline="0" fieldPosition="0">
        <references count="2">
          <reference field="4294967294" count="1" selected="0">
            <x v="0"/>
          </reference>
          <reference field="2" count="1" selected="0">
            <x v="196"/>
          </reference>
        </references>
      </pivotArea>
    </chartFormat>
    <chartFormat chart="2" format="25">
      <pivotArea type="data" outline="0" fieldPosition="0">
        <references count="2">
          <reference field="4294967294" count="1" selected="0">
            <x v="0"/>
          </reference>
          <reference field="2" count="1" selected="0">
            <x v="198"/>
          </reference>
        </references>
      </pivotArea>
    </chartFormat>
    <chartFormat chart="2" format="26">
      <pivotArea type="data" outline="0" fieldPosition="0">
        <references count="2">
          <reference field="4294967294" count="1" selected="0">
            <x v="0"/>
          </reference>
          <reference field="2" count="1" selected="0">
            <x v="195"/>
          </reference>
        </references>
      </pivotArea>
    </chartFormat>
    <chartFormat chart="2" format="27">
      <pivotArea type="data" outline="0" fieldPosition="0">
        <references count="2">
          <reference field="4294967294" count="1" selected="0">
            <x v="0"/>
          </reference>
          <reference field="2" count="1" selected="0">
            <x v="194"/>
          </reference>
        </references>
      </pivotArea>
    </chartFormat>
    <chartFormat chart="2" format="28">
      <pivotArea type="data" outline="0" fieldPosition="0">
        <references count="2">
          <reference field="4294967294" count="1" selected="0">
            <x v="0"/>
          </reference>
          <reference field="2" count="1" selected="0">
            <x v="200"/>
          </reference>
        </references>
      </pivotArea>
    </chartFormat>
    <chartFormat chart="2" format="29">
      <pivotArea type="data" outline="0" fieldPosition="0">
        <references count="2">
          <reference field="4294967294" count="1" selected="0">
            <x v="0"/>
          </reference>
          <reference field="2" count="1" selected="0">
            <x v="202"/>
          </reference>
        </references>
      </pivotArea>
    </chartFormat>
    <chartFormat chart="2" format="30">
      <pivotArea type="data" outline="0" fieldPosition="0">
        <references count="2">
          <reference field="4294967294" count="1" selected="0">
            <x v="0"/>
          </reference>
          <reference field="2" count="1" selected="0">
            <x v="201"/>
          </reference>
        </references>
      </pivotArea>
    </chartFormat>
    <chartFormat chart="2" format="31">
      <pivotArea type="data" outline="0" fieldPosition="0">
        <references count="2">
          <reference field="4294967294" count="1" selected="0">
            <x v="0"/>
          </reference>
          <reference field="2" count="1" selected="0">
            <x v="197"/>
          </reference>
        </references>
      </pivotArea>
    </chartFormat>
    <chartFormat chart="2" format="32">
      <pivotArea type="data" outline="0" fieldPosition="0">
        <references count="2">
          <reference field="4294967294" count="1" selected="0">
            <x v="0"/>
          </reference>
          <reference field="2" count="1" selected="0">
            <x v="204"/>
          </reference>
        </references>
      </pivotArea>
    </chartFormat>
    <chartFormat chart="2" format="33">
      <pivotArea type="data" outline="0" fieldPosition="0">
        <references count="2">
          <reference field="4294967294" count="1" selected="0">
            <x v="0"/>
          </reference>
          <reference field="2" count="1" selected="0">
            <x v="206"/>
          </reference>
        </references>
      </pivotArea>
    </chartFormat>
    <chartFormat chart="2" format="34">
      <pivotArea type="data" outline="0" fieldPosition="0">
        <references count="2">
          <reference field="4294967294" count="1" selected="0">
            <x v="0"/>
          </reference>
          <reference field="2" count="1" selected="0">
            <x v="208"/>
          </reference>
        </references>
      </pivotArea>
    </chartFormat>
    <chartFormat chart="2" format="35">
      <pivotArea type="data" outline="0" fieldPosition="0">
        <references count="2">
          <reference field="4294967294" count="1" selected="0">
            <x v="0"/>
          </reference>
          <reference field="2" count="1" selected="0">
            <x v="212"/>
          </reference>
        </references>
      </pivotArea>
    </chartFormat>
    <chartFormat chart="2" format="36">
      <pivotArea type="data" outline="0" fieldPosition="0">
        <references count="2">
          <reference field="4294967294" count="1" selected="0">
            <x v="0"/>
          </reference>
          <reference field="2" count="1" selected="0">
            <x v="216"/>
          </reference>
        </references>
      </pivotArea>
    </chartFormat>
    <chartFormat chart="2" format="37">
      <pivotArea type="data" outline="0" fieldPosition="0">
        <references count="2">
          <reference field="4294967294" count="1" selected="0">
            <x v="0"/>
          </reference>
          <reference field="2" count="1" selected="0">
            <x v="219"/>
          </reference>
        </references>
      </pivotArea>
    </chartFormat>
    <chartFormat chart="2" format="38">
      <pivotArea type="data" outline="0" fieldPosition="0">
        <references count="2">
          <reference field="4294967294" count="1" selected="0">
            <x v="0"/>
          </reference>
          <reference field="2" count="1" selected="0">
            <x v="215"/>
          </reference>
        </references>
      </pivotArea>
    </chartFormat>
    <chartFormat chart="2" format="39">
      <pivotArea type="data" outline="0" fieldPosition="0">
        <references count="2">
          <reference field="4294967294" count="1" selected="0">
            <x v="0"/>
          </reference>
          <reference field="2" count="1" selected="0">
            <x v="218"/>
          </reference>
        </references>
      </pivotArea>
    </chartFormat>
    <chartFormat chart="2" format="40">
      <pivotArea type="data" outline="0" fieldPosition="0">
        <references count="2">
          <reference field="4294967294" count="1" selected="0">
            <x v="0"/>
          </reference>
          <reference field="2" count="1" selected="0">
            <x v="214"/>
          </reference>
        </references>
      </pivotArea>
    </chartFormat>
    <chartFormat chart="2" format="41">
      <pivotArea type="data" outline="0" fieldPosition="0">
        <references count="2">
          <reference field="4294967294" count="1" selected="0">
            <x v="0"/>
          </reference>
          <reference field="2" count="1" selected="0">
            <x v="211"/>
          </reference>
        </references>
      </pivotArea>
    </chartFormat>
    <chartFormat chart="2" format="42">
      <pivotArea type="data" outline="0" fieldPosition="0">
        <references count="2">
          <reference field="4294967294" count="1" selected="0">
            <x v="0"/>
          </reference>
          <reference field="2" count="1" selected="0">
            <x v="210"/>
          </reference>
        </references>
      </pivotArea>
    </chartFormat>
    <chartFormat chart="2" format="43">
      <pivotArea type="data" outline="0" fieldPosition="0">
        <references count="2">
          <reference field="4294967294" count="1" selected="0">
            <x v="0"/>
          </reference>
          <reference field="2" count="1" selected="0">
            <x v="217"/>
          </reference>
        </references>
      </pivotArea>
    </chartFormat>
    <chartFormat chart="2" format="44">
      <pivotArea type="data" outline="0" fieldPosition="0">
        <references count="2">
          <reference field="4294967294" count="1" selected="0">
            <x v="0"/>
          </reference>
          <reference field="2" count="1" selected="0">
            <x v="221"/>
          </reference>
        </references>
      </pivotArea>
    </chartFormat>
    <chartFormat chart="2" format="45">
      <pivotArea type="data" outline="0" fieldPosition="0">
        <references count="2">
          <reference field="4294967294" count="1" selected="0">
            <x v="0"/>
          </reference>
          <reference field="2" count="1" selected="0">
            <x v="225"/>
          </reference>
        </references>
      </pivotArea>
    </chartFormat>
    <chartFormat chart="2" format="46">
      <pivotArea type="data" outline="0" fieldPosition="0">
        <references count="2">
          <reference field="4294967294" count="1" selected="0">
            <x v="0"/>
          </reference>
          <reference field="2" count="1" selected="0">
            <x v="222"/>
          </reference>
        </references>
      </pivotArea>
    </chartFormat>
    <chartFormat chart="2" format="47">
      <pivotArea type="data" outline="0" fieldPosition="0">
        <references count="2">
          <reference field="4294967294" count="1" selected="0">
            <x v="0"/>
          </reference>
          <reference field="2" count="1" selected="0">
            <x v="224"/>
          </reference>
        </references>
      </pivotArea>
    </chartFormat>
    <chartFormat chart="2" format="48">
      <pivotArea type="data" outline="0" fieldPosition="0">
        <references count="2">
          <reference field="4294967294" count="1" selected="0">
            <x v="0"/>
          </reference>
          <reference field="2" count="1" selected="0">
            <x v="228"/>
          </reference>
        </references>
      </pivotArea>
    </chartFormat>
    <chartFormat chart="2" format="49">
      <pivotArea type="data" outline="0" fieldPosition="0">
        <references count="2">
          <reference field="4294967294" count="1" selected="0">
            <x v="0"/>
          </reference>
          <reference field="2" count="1" selected="0">
            <x v="220"/>
          </reference>
        </references>
      </pivotArea>
    </chartFormat>
    <chartFormat chart="2" format="50">
      <pivotArea type="data" outline="0" fieldPosition="0">
        <references count="2">
          <reference field="4294967294" count="1" selected="0">
            <x v="0"/>
          </reference>
          <reference field="2" count="1" selected="0">
            <x v="230"/>
          </reference>
        </references>
      </pivotArea>
    </chartFormat>
    <chartFormat chart="2" format="51">
      <pivotArea type="data" outline="0" fieldPosition="0">
        <references count="2">
          <reference field="4294967294" count="1" selected="0">
            <x v="0"/>
          </reference>
          <reference field="2" count="1" selected="0">
            <x v="233"/>
          </reference>
        </references>
      </pivotArea>
    </chartFormat>
    <chartFormat chart="2" format="52">
      <pivotArea type="data" outline="0" fieldPosition="0">
        <references count="2">
          <reference field="4294967294" count="1" selected="0">
            <x v="0"/>
          </reference>
          <reference field="2" count="1" selected="0">
            <x v="231"/>
          </reference>
        </references>
      </pivotArea>
    </chartFormat>
    <chartFormat chart="2" format="53">
      <pivotArea type="data" outline="0" fieldPosition="0">
        <references count="2">
          <reference field="4294967294" count="1" selected="0">
            <x v="0"/>
          </reference>
          <reference field="2" count="1" selected="0">
            <x v="227"/>
          </reference>
        </references>
      </pivotArea>
    </chartFormat>
    <chartFormat chart="2" format="54">
      <pivotArea type="data" outline="0" fieldPosition="0">
        <references count="2">
          <reference field="4294967294" count="1" selected="0">
            <x v="0"/>
          </reference>
          <reference field="2" count="1" selected="0">
            <x v="229"/>
          </reference>
        </references>
      </pivotArea>
    </chartFormat>
    <chartFormat chart="2" format="55">
      <pivotArea type="data" outline="0" fieldPosition="0">
        <references count="2">
          <reference field="4294967294" count="1" selected="0">
            <x v="0"/>
          </reference>
          <reference field="2" count="1" selected="0">
            <x v="232"/>
          </reference>
        </references>
      </pivotArea>
    </chartFormat>
    <chartFormat chart="2" format="56">
      <pivotArea type="data" outline="0" fieldPosition="0">
        <references count="2">
          <reference field="4294967294" count="1" selected="0">
            <x v="0"/>
          </reference>
          <reference field="2" count="1" selected="0">
            <x v="226"/>
          </reference>
        </references>
      </pivotArea>
    </chartFormat>
    <chartFormat chart="2" format="57">
      <pivotArea type="data" outline="0" fieldPosition="0">
        <references count="2">
          <reference field="4294967294" count="1" selected="0">
            <x v="0"/>
          </reference>
          <reference field="2" count="1" selected="0">
            <x v="236"/>
          </reference>
        </references>
      </pivotArea>
    </chartFormat>
    <chartFormat chart="2" format="58">
      <pivotArea type="data" outline="0" fieldPosition="0">
        <references count="2">
          <reference field="4294967294" count="1" selected="0">
            <x v="0"/>
          </reference>
          <reference field="2" count="1" selected="0">
            <x v="239"/>
          </reference>
        </references>
      </pivotArea>
    </chartFormat>
    <chartFormat chart="2" format="59">
      <pivotArea type="data" outline="0" fieldPosition="0">
        <references count="2">
          <reference field="4294967294" count="1" selected="0">
            <x v="0"/>
          </reference>
          <reference field="2" count="1" selected="0">
            <x v="246"/>
          </reference>
        </references>
      </pivotArea>
    </chartFormat>
    <chartFormat chart="2" format="60">
      <pivotArea type="data" outline="0" fieldPosition="0">
        <references count="2">
          <reference field="4294967294" count="1" selected="0">
            <x v="0"/>
          </reference>
          <reference field="2" count="1" selected="0">
            <x v="242"/>
          </reference>
        </references>
      </pivotArea>
    </chartFormat>
    <chartFormat chart="2" format="61">
      <pivotArea type="data" outline="0" fieldPosition="0">
        <references count="2">
          <reference field="4294967294" count="1" selected="0">
            <x v="0"/>
          </reference>
          <reference field="2" count="1" selected="0">
            <x v="235"/>
          </reference>
        </references>
      </pivotArea>
    </chartFormat>
    <chartFormat chart="2" format="62">
      <pivotArea type="data" outline="0" fieldPosition="0">
        <references count="2">
          <reference field="4294967294" count="1" selected="0">
            <x v="0"/>
          </reference>
          <reference field="2" count="1" selected="0">
            <x v="238"/>
          </reference>
        </references>
      </pivotArea>
    </chartFormat>
    <chartFormat chart="2" format="63">
      <pivotArea type="data" outline="0" fieldPosition="0">
        <references count="2">
          <reference field="4294967294" count="1" selected="0">
            <x v="0"/>
          </reference>
          <reference field="2" count="1" selected="0">
            <x v="243"/>
          </reference>
        </references>
      </pivotArea>
    </chartFormat>
    <chartFormat chart="2" format="64">
      <pivotArea type="data" outline="0" fieldPosition="0">
        <references count="2">
          <reference field="4294967294" count="1" selected="0">
            <x v="0"/>
          </reference>
          <reference field="2" count="1" selected="0">
            <x v="241"/>
          </reference>
        </references>
      </pivotArea>
    </chartFormat>
    <chartFormat chart="2" format="65">
      <pivotArea type="data" outline="0" fieldPosition="0">
        <references count="2">
          <reference field="4294967294" count="1" selected="0">
            <x v="0"/>
          </reference>
          <reference field="2" count="1" selected="0">
            <x v="247"/>
          </reference>
        </references>
      </pivotArea>
    </chartFormat>
    <chartFormat chart="2" format="66">
      <pivotArea type="data" outline="0" fieldPosition="0">
        <references count="2">
          <reference field="4294967294" count="1" selected="0">
            <x v="0"/>
          </reference>
          <reference field="2" count="1" selected="0">
            <x v="248"/>
          </reference>
        </references>
      </pivotArea>
    </chartFormat>
    <chartFormat chart="2" format="67">
      <pivotArea type="data" outline="0" fieldPosition="0">
        <references count="2">
          <reference field="4294967294" count="1" selected="0">
            <x v="0"/>
          </reference>
          <reference field="2" count="1" selected="0">
            <x v="209"/>
          </reference>
        </references>
      </pivotArea>
    </chartFormat>
    <chartFormat chart="2" format="68">
      <pivotArea type="data" outline="0" fieldPosition="0">
        <references count="2">
          <reference field="4294967294" count="1" selected="0">
            <x v="0"/>
          </reference>
          <reference field="2" count="1" selected="0">
            <x v="205"/>
          </reference>
        </references>
      </pivotArea>
    </chartFormat>
    <chartFormat chart="2" format="69">
      <pivotArea type="data" outline="0" fieldPosition="0">
        <references count="2">
          <reference field="4294967294" count="1" selected="0">
            <x v="0"/>
          </reference>
          <reference field="2" count="1" selected="0">
            <x v="165"/>
          </reference>
        </references>
      </pivotArea>
    </chartFormat>
    <chartFormat chart="2" format="70">
      <pivotArea type="data" outline="0" fieldPosition="0">
        <references count="2">
          <reference field="4294967294" count="1" selected="0">
            <x v="0"/>
          </reference>
          <reference field="2" count="1" selected="0">
            <x v="169"/>
          </reference>
        </references>
      </pivotArea>
    </chartFormat>
    <chartFormat chart="2" format="71">
      <pivotArea type="data" outline="0" fieldPosition="0">
        <references count="2">
          <reference field="4294967294" count="1" selected="0">
            <x v="0"/>
          </reference>
          <reference field="2" count="1" selected="0">
            <x v="191"/>
          </reference>
        </references>
      </pivotArea>
    </chartFormat>
    <chartFormat chart="2" format="72">
      <pivotArea type="data" outline="0" fieldPosition="0">
        <references count="2">
          <reference field="4294967294" count="1" selected="0">
            <x v="0"/>
          </reference>
          <reference field="2" count="1" selected="0">
            <x v="186"/>
          </reference>
        </references>
      </pivotArea>
    </chartFormat>
    <chartFormat chart="2" format="73">
      <pivotArea type="data" outline="0" fieldPosition="0">
        <references count="2">
          <reference field="4294967294" count="1" selected="0">
            <x v="0"/>
          </reference>
          <reference field="2" count="1" selected="0">
            <x v="193"/>
          </reference>
        </references>
      </pivotArea>
    </chartFormat>
    <chartFormat chart="2" format="74">
      <pivotArea type="data" outline="0" fieldPosition="0">
        <references count="2">
          <reference field="4294967294" count="1" selected="0">
            <x v="0"/>
          </reference>
          <reference field="2" count="1" selected="0">
            <x v="199"/>
          </reference>
        </references>
      </pivotArea>
    </chartFormat>
    <chartFormat chart="2" format="75">
      <pivotArea type="data" outline="0" fieldPosition="0">
        <references count="2">
          <reference field="4294967294" count="1" selected="0">
            <x v="0"/>
          </reference>
          <reference field="2" count="1" selected="0">
            <x v="213"/>
          </reference>
        </references>
      </pivotArea>
    </chartFormat>
    <chartFormat chart="2" format="76">
      <pivotArea type="data" outline="0" fieldPosition="0">
        <references count="2">
          <reference field="4294967294" count="1" selected="0">
            <x v="0"/>
          </reference>
          <reference field="2" count="1" selected="0">
            <x v="2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9DAB9-2125-4533-A23F-2B323F273004}"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M61:N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dataField="1" showAll="0">
      <items count="3">
        <item x="1"/>
        <item x="0"/>
        <item t="default"/>
      </items>
    </pivotField>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raction" fld="6" subtotal="count" baseField="4" baseItem="165"/>
  </dataFields>
  <formats count="1">
    <format dxfId="41">
      <pivotArea outline="0" collapsedLevelsAreSubtotals="1" fieldPosition="0"/>
    </format>
  </formats>
  <chartFormats count="8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66"/>
          </reference>
        </references>
      </pivotArea>
    </chartFormat>
    <chartFormat chart="2" format="4">
      <pivotArea type="data" outline="0" fieldPosition="0">
        <references count="2">
          <reference field="4294967294" count="1" selected="0">
            <x v="0"/>
          </reference>
          <reference field="4" count="1" selected="0">
            <x v="168"/>
          </reference>
        </references>
      </pivotArea>
    </chartFormat>
    <chartFormat chart="2" format="5">
      <pivotArea type="data" outline="0" fieldPosition="0">
        <references count="2">
          <reference field="4294967294" count="1" selected="0">
            <x v="0"/>
          </reference>
          <reference field="4" count="1" selected="0">
            <x v="169"/>
          </reference>
        </references>
      </pivotArea>
    </chartFormat>
    <chartFormat chart="2" format="6">
      <pivotArea type="data" outline="0" fieldPosition="0">
        <references count="2">
          <reference field="4294967294" count="1" selected="0">
            <x v="0"/>
          </reference>
          <reference field="4" count="1" selected="0">
            <x v="171"/>
          </reference>
        </references>
      </pivotArea>
    </chartFormat>
    <chartFormat chart="2" format="7">
      <pivotArea type="data" outline="0" fieldPosition="0">
        <references count="2">
          <reference field="4294967294" count="1" selected="0">
            <x v="0"/>
          </reference>
          <reference field="4" count="1" selected="0">
            <x v="172"/>
          </reference>
        </references>
      </pivotArea>
    </chartFormat>
    <chartFormat chart="2" format="8">
      <pivotArea type="data" outline="0" fieldPosition="0">
        <references count="2">
          <reference field="4294967294" count="1" selected="0">
            <x v="0"/>
          </reference>
          <reference field="4" count="1" selected="0">
            <x v="170"/>
          </reference>
        </references>
      </pivotArea>
    </chartFormat>
    <chartFormat chart="2" format="9">
      <pivotArea type="data" outline="0" fieldPosition="0">
        <references count="2">
          <reference field="4294967294" count="1" selected="0">
            <x v="0"/>
          </reference>
          <reference field="4" count="1" selected="0">
            <x v="175"/>
          </reference>
        </references>
      </pivotArea>
    </chartFormat>
    <chartFormat chart="2" format="10">
      <pivotArea type="data" outline="0" fieldPosition="0">
        <references count="2">
          <reference field="4294967294" count="1" selected="0">
            <x v="0"/>
          </reference>
          <reference field="4" count="1" selected="0">
            <x v="176"/>
          </reference>
        </references>
      </pivotArea>
    </chartFormat>
    <chartFormat chart="2" format="11">
      <pivotArea type="data" outline="0" fieldPosition="0">
        <references count="2">
          <reference field="4294967294" count="1" selected="0">
            <x v="0"/>
          </reference>
          <reference field="4" count="1" selected="0">
            <x v="178"/>
          </reference>
        </references>
      </pivotArea>
    </chartFormat>
    <chartFormat chart="2" format="12">
      <pivotArea type="data" outline="0" fieldPosition="0">
        <references count="2">
          <reference field="4294967294" count="1" selected="0">
            <x v="0"/>
          </reference>
          <reference field="4" count="1" selected="0">
            <x v="183"/>
          </reference>
        </references>
      </pivotArea>
    </chartFormat>
    <chartFormat chart="2" format="13">
      <pivotArea type="data" outline="0" fieldPosition="0">
        <references count="2">
          <reference field="4294967294" count="1" selected="0">
            <x v="0"/>
          </reference>
          <reference field="4" count="1" selected="0">
            <x v="179"/>
          </reference>
        </references>
      </pivotArea>
    </chartFormat>
    <chartFormat chart="2" format="14">
      <pivotArea type="data" outline="0" fieldPosition="0">
        <references count="2">
          <reference field="4294967294" count="1" selected="0">
            <x v="0"/>
          </reference>
          <reference field="4" count="1" selected="0">
            <x v="182"/>
          </reference>
        </references>
      </pivotArea>
    </chartFormat>
    <chartFormat chart="2" format="15">
      <pivotArea type="data" outline="0" fieldPosition="0">
        <references count="2">
          <reference field="4294967294" count="1" selected="0">
            <x v="0"/>
          </reference>
          <reference field="4" count="1" selected="0">
            <x v="184"/>
          </reference>
        </references>
      </pivotArea>
    </chartFormat>
    <chartFormat chart="2" format="16">
      <pivotArea type="data" outline="0" fieldPosition="0">
        <references count="2">
          <reference field="4294967294" count="1" selected="0">
            <x v="0"/>
          </reference>
          <reference field="4" count="1" selected="0">
            <x v="185"/>
          </reference>
        </references>
      </pivotArea>
    </chartFormat>
    <chartFormat chart="2" format="17">
      <pivotArea type="data" outline="0" fieldPosition="0">
        <references count="2">
          <reference field="4294967294" count="1" selected="0">
            <x v="0"/>
          </reference>
          <reference field="4" count="1" selected="0">
            <x v="186"/>
          </reference>
        </references>
      </pivotArea>
    </chartFormat>
    <chartFormat chart="2" format="18">
      <pivotArea type="data" outline="0" fieldPosition="0">
        <references count="2">
          <reference field="4294967294" count="1" selected="0">
            <x v="0"/>
          </reference>
          <reference field="4" count="1" selected="0">
            <x v="187"/>
          </reference>
        </references>
      </pivotArea>
    </chartFormat>
    <chartFormat chart="2" format="19">
      <pivotArea type="data" outline="0" fieldPosition="0">
        <references count="2">
          <reference field="4294967294" count="1" selected="0">
            <x v="0"/>
          </reference>
          <reference field="4" count="1" selected="0">
            <x v="188"/>
          </reference>
        </references>
      </pivotArea>
    </chartFormat>
    <chartFormat chart="2" format="20">
      <pivotArea type="data" outline="0" fieldPosition="0">
        <references count="2">
          <reference field="4294967294" count="1" selected="0">
            <x v="0"/>
          </reference>
          <reference field="4" count="1" selected="0">
            <x v="189"/>
          </reference>
        </references>
      </pivotArea>
    </chartFormat>
    <chartFormat chart="2" format="21">
      <pivotArea type="data" outline="0" fieldPosition="0">
        <references count="2">
          <reference field="4294967294" count="1" selected="0">
            <x v="0"/>
          </reference>
          <reference field="4" count="1" selected="0">
            <x v="190"/>
          </reference>
        </references>
      </pivotArea>
    </chartFormat>
    <chartFormat chart="2" format="22">
      <pivotArea type="data" outline="0" fieldPosition="0">
        <references count="2">
          <reference field="4294967294" count="1" selected="0">
            <x v="0"/>
          </reference>
          <reference field="4" count="1" selected="0">
            <x v="191"/>
          </reference>
        </references>
      </pivotArea>
    </chartFormat>
    <chartFormat chart="2" format="23">
      <pivotArea type="data" outline="0" fieldPosition="0">
        <references count="2">
          <reference field="4294967294" count="1" selected="0">
            <x v="0"/>
          </reference>
          <reference field="4" count="1" selected="0">
            <x v="192"/>
          </reference>
        </references>
      </pivotArea>
    </chartFormat>
    <chartFormat chart="2" format="24">
      <pivotArea type="data" outline="0" fieldPosition="0">
        <references count="2">
          <reference field="4294967294" count="1" selected="0">
            <x v="0"/>
          </reference>
          <reference field="4" count="1" selected="0">
            <x v="193"/>
          </reference>
        </references>
      </pivotArea>
    </chartFormat>
    <chartFormat chart="2" format="25">
      <pivotArea type="data" outline="0" fieldPosition="0">
        <references count="2">
          <reference field="4294967294" count="1" selected="0">
            <x v="0"/>
          </reference>
          <reference field="4" count="1" selected="0">
            <x v="194"/>
          </reference>
        </references>
      </pivotArea>
    </chartFormat>
    <chartFormat chart="2" format="26">
      <pivotArea type="data" outline="0" fieldPosition="0">
        <references count="2">
          <reference field="4294967294" count="1" selected="0">
            <x v="0"/>
          </reference>
          <reference field="4" count="1" selected="0">
            <x v="196"/>
          </reference>
        </references>
      </pivotArea>
    </chartFormat>
    <chartFormat chart="2" format="27">
      <pivotArea type="data" outline="0" fieldPosition="0">
        <references count="2">
          <reference field="4294967294" count="1" selected="0">
            <x v="0"/>
          </reference>
          <reference field="4" count="1" selected="0">
            <x v="197"/>
          </reference>
        </references>
      </pivotArea>
    </chartFormat>
    <chartFormat chart="2" format="28">
      <pivotArea type="data" outline="0" fieldPosition="0">
        <references count="2">
          <reference field="4294967294" count="1" selected="0">
            <x v="0"/>
          </reference>
          <reference field="4" count="1" selected="0">
            <x v="198"/>
          </reference>
        </references>
      </pivotArea>
    </chartFormat>
    <chartFormat chart="2" format="29">
      <pivotArea type="data" outline="0" fieldPosition="0">
        <references count="2">
          <reference field="4294967294" count="1" selected="0">
            <x v="0"/>
          </reference>
          <reference field="4" count="1" selected="0">
            <x v="199"/>
          </reference>
        </references>
      </pivotArea>
    </chartFormat>
    <chartFormat chart="2" format="30">
      <pivotArea type="data" outline="0" fieldPosition="0">
        <references count="2">
          <reference field="4294967294" count="1" selected="0">
            <x v="0"/>
          </reference>
          <reference field="4" count="1" selected="0">
            <x v="200"/>
          </reference>
        </references>
      </pivotArea>
    </chartFormat>
    <chartFormat chart="2" format="31">
      <pivotArea type="data" outline="0" fieldPosition="0">
        <references count="2">
          <reference field="4294967294" count="1" selected="0">
            <x v="0"/>
          </reference>
          <reference field="4" count="1" selected="0">
            <x v="201"/>
          </reference>
        </references>
      </pivotArea>
    </chartFormat>
    <chartFormat chart="2" format="32">
      <pivotArea type="data" outline="0" fieldPosition="0">
        <references count="2">
          <reference field="4294967294" count="1" selected="0">
            <x v="0"/>
          </reference>
          <reference field="4" count="1" selected="0">
            <x v="202"/>
          </reference>
        </references>
      </pivotArea>
    </chartFormat>
    <chartFormat chart="2" format="33">
      <pivotArea type="data" outline="0" fieldPosition="0">
        <references count="2">
          <reference field="4294967294" count="1" selected="0">
            <x v="0"/>
          </reference>
          <reference field="4" count="1" selected="0">
            <x v="204"/>
          </reference>
        </references>
      </pivotArea>
    </chartFormat>
    <chartFormat chart="2" format="34">
      <pivotArea type="data" outline="0" fieldPosition="0">
        <references count="2">
          <reference field="4294967294" count="1" selected="0">
            <x v="0"/>
          </reference>
          <reference field="4" count="1" selected="0">
            <x v="205"/>
          </reference>
        </references>
      </pivotArea>
    </chartFormat>
    <chartFormat chart="2" format="35">
      <pivotArea type="data" outline="0" fieldPosition="0">
        <references count="2">
          <reference field="4294967294" count="1" selected="0">
            <x v="0"/>
          </reference>
          <reference field="4" count="1" selected="0">
            <x v="206"/>
          </reference>
        </references>
      </pivotArea>
    </chartFormat>
    <chartFormat chart="2" format="36">
      <pivotArea type="data" outline="0" fieldPosition="0">
        <references count="2">
          <reference field="4294967294" count="1" selected="0">
            <x v="0"/>
          </reference>
          <reference field="4" count="1" selected="0">
            <x v="208"/>
          </reference>
        </references>
      </pivotArea>
    </chartFormat>
    <chartFormat chart="2" format="37">
      <pivotArea type="data" outline="0" fieldPosition="0">
        <references count="2">
          <reference field="4294967294" count="1" selected="0">
            <x v="0"/>
          </reference>
          <reference field="4" count="1" selected="0">
            <x v="209"/>
          </reference>
        </references>
      </pivotArea>
    </chartFormat>
    <chartFormat chart="2" format="38">
      <pivotArea type="data" outline="0" fieldPosition="0">
        <references count="2">
          <reference field="4294967294" count="1" selected="0">
            <x v="0"/>
          </reference>
          <reference field="4" count="1" selected="0">
            <x v="210"/>
          </reference>
        </references>
      </pivotArea>
    </chartFormat>
    <chartFormat chart="2" format="39">
      <pivotArea type="data" outline="0" fieldPosition="0">
        <references count="2">
          <reference field="4294967294" count="1" selected="0">
            <x v="0"/>
          </reference>
          <reference field="4" count="1" selected="0">
            <x v="211"/>
          </reference>
        </references>
      </pivotArea>
    </chartFormat>
    <chartFormat chart="2" format="40">
      <pivotArea type="data" outline="0" fieldPosition="0">
        <references count="2">
          <reference field="4294967294" count="1" selected="0">
            <x v="0"/>
          </reference>
          <reference field="4" count="1" selected="0">
            <x v="212"/>
          </reference>
        </references>
      </pivotArea>
    </chartFormat>
    <chartFormat chart="2" format="41">
      <pivotArea type="data" outline="0" fieldPosition="0">
        <references count="2">
          <reference field="4294967294" count="1" selected="0">
            <x v="0"/>
          </reference>
          <reference field="4" count="1" selected="0">
            <x v="213"/>
          </reference>
        </references>
      </pivotArea>
    </chartFormat>
    <chartFormat chart="2" format="42">
      <pivotArea type="data" outline="0" fieldPosition="0">
        <references count="2">
          <reference field="4294967294" count="1" selected="0">
            <x v="0"/>
          </reference>
          <reference field="4" count="1" selected="0">
            <x v="214"/>
          </reference>
        </references>
      </pivotArea>
    </chartFormat>
    <chartFormat chart="2" format="43">
      <pivotArea type="data" outline="0" fieldPosition="0">
        <references count="2">
          <reference field="4294967294" count="1" selected="0">
            <x v="0"/>
          </reference>
          <reference field="4" count="1" selected="0">
            <x v="215"/>
          </reference>
        </references>
      </pivotArea>
    </chartFormat>
    <chartFormat chart="2" format="44">
      <pivotArea type="data" outline="0" fieldPosition="0">
        <references count="2">
          <reference field="4294967294" count="1" selected="0">
            <x v="0"/>
          </reference>
          <reference field="4" count="1" selected="0">
            <x v="216"/>
          </reference>
        </references>
      </pivotArea>
    </chartFormat>
    <chartFormat chart="2" format="45">
      <pivotArea type="data" outline="0" fieldPosition="0">
        <references count="2">
          <reference field="4294967294" count="1" selected="0">
            <x v="0"/>
          </reference>
          <reference field="4" count="1" selected="0">
            <x v="217"/>
          </reference>
        </references>
      </pivotArea>
    </chartFormat>
    <chartFormat chart="2" format="46">
      <pivotArea type="data" outline="0" fieldPosition="0">
        <references count="2">
          <reference field="4294967294" count="1" selected="0">
            <x v="0"/>
          </reference>
          <reference field="4" count="1" selected="0">
            <x v="218"/>
          </reference>
        </references>
      </pivotArea>
    </chartFormat>
    <chartFormat chart="2" format="47">
      <pivotArea type="data" outline="0" fieldPosition="0">
        <references count="2">
          <reference field="4294967294" count="1" selected="0">
            <x v="0"/>
          </reference>
          <reference field="4" count="1" selected="0">
            <x v="219"/>
          </reference>
        </references>
      </pivotArea>
    </chartFormat>
    <chartFormat chart="2" format="48">
      <pivotArea type="data" outline="0" fieldPosition="0">
        <references count="2">
          <reference field="4294967294" count="1" selected="0">
            <x v="0"/>
          </reference>
          <reference field="4" count="1" selected="0">
            <x v="220"/>
          </reference>
        </references>
      </pivotArea>
    </chartFormat>
    <chartFormat chart="2" format="49">
      <pivotArea type="data" outline="0" fieldPosition="0">
        <references count="2">
          <reference field="4294967294" count="1" selected="0">
            <x v="0"/>
          </reference>
          <reference field="4" count="1" selected="0">
            <x v="222"/>
          </reference>
        </references>
      </pivotArea>
    </chartFormat>
    <chartFormat chart="2" format="50">
      <pivotArea type="data" outline="0" fieldPosition="0">
        <references count="2">
          <reference field="4294967294" count="1" selected="0">
            <x v="0"/>
          </reference>
          <reference field="4" count="1" selected="0">
            <x v="221"/>
          </reference>
        </references>
      </pivotArea>
    </chartFormat>
    <chartFormat chart="2" format="51">
      <pivotArea type="data" outline="0" fieldPosition="0">
        <references count="2">
          <reference field="4294967294" count="1" selected="0">
            <x v="0"/>
          </reference>
          <reference field="4" count="1" selected="0">
            <x v="223"/>
          </reference>
        </references>
      </pivotArea>
    </chartFormat>
    <chartFormat chart="2" format="52">
      <pivotArea type="data" outline="0" fieldPosition="0">
        <references count="2">
          <reference field="4294967294" count="1" selected="0">
            <x v="0"/>
          </reference>
          <reference field="4" count="1" selected="0">
            <x v="224"/>
          </reference>
        </references>
      </pivotArea>
    </chartFormat>
    <chartFormat chart="2" format="53">
      <pivotArea type="data" outline="0" fieldPosition="0">
        <references count="2">
          <reference field="4294967294" count="1" selected="0">
            <x v="0"/>
          </reference>
          <reference field="4" count="1" selected="0">
            <x v="225"/>
          </reference>
        </references>
      </pivotArea>
    </chartFormat>
    <chartFormat chart="2" format="54">
      <pivotArea type="data" outline="0" fieldPosition="0">
        <references count="2">
          <reference field="4294967294" count="1" selected="0">
            <x v="0"/>
          </reference>
          <reference field="4" count="1" selected="0">
            <x v="226"/>
          </reference>
        </references>
      </pivotArea>
    </chartFormat>
    <chartFormat chart="2" format="55">
      <pivotArea type="data" outline="0" fieldPosition="0">
        <references count="2">
          <reference field="4294967294" count="1" selected="0">
            <x v="0"/>
          </reference>
          <reference field="4" count="1" selected="0">
            <x v="227"/>
          </reference>
        </references>
      </pivotArea>
    </chartFormat>
    <chartFormat chart="2" format="56">
      <pivotArea type="data" outline="0" fieldPosition="0">
        <references count="2">
          <reference field="4294967294" count="1" selected="0">
            <x v="0"/>
          </reference>
          <reference field="4" count="1" selected="0">
            <x v="228"/>
          </reference>
        </references>
      </pivotArea>
    </chartFormat>
    <chartFormat chart="2" format="57">
      <pivotArea type="data" outline="0" fieldPosition="0">
        <references count="2">
          <reference field="4294967294" count="1" selected="0">
            <x v="0"/>
          </reference>
          <reference field="4" count="1" selected="0">
            <x v="229"/>
          </reference>
        </references>
      </pivotArea>
    </chartFormat>
    <chartFormat chart="2" format="58">
      <pivotArea type="data" outline="0" fieldPosition="0">
        <references count="2">
          <reference field="4294967294" count="1" selected="0">
            <x v="0"/>
          </reference>
          <reference field="4" count="1" selected="0">
            <x v="230"/>
          </reference>
        </references>
      </pivotArea>
    </chartFormat>
    <chartFormat chart="2" format="59">
      <pivotArea type="data" outline="0" fieldPosition="0">
        <references count="2">
          <reference field="4294967294" count="1" selected="0">
            <x v="0"/>
          </reference>
          <reference field="4" count="1" selected="0">
            <x v="231"/>
          </reference>
        </references>
      </pivotArea>
    </chartFormat>
    <chartFormat chart="2" format="60">
      <pivotArea type="data" outline="0" fieldPosition="0">
        <references count="2">
          <reference field="4294967294" count="1" selected="0">
            <x v="0"/>
          </reference>
          <reference field="4" count="1" selected="0">
            <x v="232"/>
          </reference>
        </references>
      </pivotArea>
    </chartFormat>
    <chartFormat chart="2" format="61">
      <pivotArea type="data" outline="0" fieldPosition="0">
        <references count="2">
          <reference field="4294967294" count="1" selected="0">
            <x v="0"/>
          </reference>
          <reference field="4" count="1" selected="0">
            <x v="234"/>
          </reference>
        </references>
      </pivotArea>
    </chartFormat>
    <chartFormat chart="2" format="62">
      <pivotArea type="data" outline="0" fieldPosition="0">
        <references count="2">
          <reference field="4294967294" count="1" selected="0">
            <x v="0"/>
          </reference>
          <reference field="4" count="1" selected="0">
            <x v="235"/>
          </reference>
        </references>
      </pivotArea>
    </chartFormat>
    <chartFormat chart="2" format="63">
      <pivotArea type="data" outline="0" fieldPosition="0">
        <references count="2">
          <reference field="4294967294" count="1" selected="0">
            <x v="0"/>
          </reference>
          <reference field="4" count="1" selected="0">
            <x v="236"/>
          </reference>
        </references>
      </pivotArea>
    </chartFormat>
    <chartFormat chart="2" format="64">
      <pivotArea type="data" outline="0" fieldPosition="0">
        <references count="2">
          <reference field="4294967294" count="1" selected="0">
            <x v="0"/>
          </reference>
          <reference field="4" count="1" selected="0">
            <x v="237"/>
          </reference>
        </references>
      </pivotArea>
    </chartFormat>
    <chartFormat chart="2" format="65">
      <pivotArea type="data" outline="0" fieldPosition="0">
        <references count="2">
          <reference field="4294967294" count="1" selected="0">
            <x v="0"/>
          </reference>
          <reference field="4" count="1" selected="0">
            <x v="238"/>
          </reference>
        </references>
      </pivotArea>
    </chartFormat>
    <chartFormat chart="2" format="66">
      <pivotArea type="data" outline="0" fieldPosition="0">
        <references count="2">
          <reference field="4294967294" count="1" selected="0">
            <x v="0"/>
          </reference>
          <reference field="4" count="1" selected="0">
            <x v="239"/>
          </reference>
        </references>
      </pivotArea>
    </chartFormat>
    <chartFormat chart="2" format="67">
      <pivotArea type="data" outline="0" fieldPosition="0">
        <references count="2">
          <reference field="4294967294" count="1" selected="0">
            <x v="0"/>
          </reference>
          <reference field="4" count="1" selected="0">
            <x v="241"/>
          </reference>
        </references>
      </pivotArea>
    </chartFormat>
    <chartFormat chart="2" format="68">
      <pivotArea type="data" outline="0" fieldPosition="0">
        <references count="2">
          <reference field="4294967294" count="1" selected="0">
            <x v="0"/>
          </reference>
          <reference field="4" count="1" selected="0">
            <x v="242"/>
          </reference>
        </references>
      </pivotArea>
    </chartFormat>
    <chartFormat chart="2" format="69">
      <pivotArea type="data" outline="0" fieldPosition="0">
        <references count="2">
          <reference field="4294967294" count="1" selected="0">
            <x v="0"/>
          </reference>
          <reference field="4" count="1" selected="0">
            <x v="243"/>
          </reference>
        </references>
      </pivotArea>
    </chartFormat>
    <chartFormat chart="2" format="70">
      <pivotArea type="data" outline="0" fieldPosition="0">
        <references count="2">
          <reference field="4294967294" count="1" selected="0">
            <x v="0"/>
          </reference>
          <reference field="4" count="1" selected="0">
            <x v="244"/>
          </reference>
        </references>
      </pivotArea>
    </chartFormat>
    <chartFormat chart="2" format="71">
      <pivotArea type="data" outline="0" fieldPosition="0">
        <references count="2">
          <reference field="4294967294" count="1" selected="0">
            <x v="0"/>
          </reference>
          <reference field="4" count="1" selected="0">
            <x v="245"/>
          </reference>
        </references>
      </pivotArea>
    </chartFormat>
    <chartFormat chart="2" format="72">
      <pivotArea type="data" outline="0" fieldPosition="0">
        <references count="2">
          <reference field="4294967294" count="1" selected="0">
            <x v="0"/>
          </reference>
          <reference field="4" count="1" selected="0">
            <x v="246"/>
          </reference>
        </references>
      </pivotArea>
    </chartFormat>
    <chartFormat chart="2" format="73">
      <pivotArea type="data" outline="0" fieldPosition="0">
        <references count="2">
          <reference field="4294967294" count="1" selected="0">
            <x v="0"/>
          </reference>
          <reference field="4" count="1" selected="0">
            <x v="247"/>
          </reference>
        </references>
      </pivotArea>
    </chartFormat>
    <chartFormat chart="2" format="74">
      <pivotArea type="data" outline="0" fieldPosition="0">
        <references count="2">
          <reference field="4294967294" count="1" selected="0">
            <x v="0"/>
          </reference>
          <reference field="4" count="1" selected="0">
            <x v="249"/>
          </reference>
        </references>
      </pivotArea>
    </chartFormat>
    <chartFormat chart="2" format="75">
      <pivotArea type="data" outline="0" fieldPosition="0">
        <references count="2">
          <reference field="4294967294" count="1" selected="0">
            <x v="0"/>
          </reference>
          <reference field="4" count="1" selected="0">
            <x v="173"/>
          </reference>
        </references>
      </pivotArea>
    </chartFormat>
    <chartFormat chart="2" format="76">
      <pivotArea type="data" outline="0" fieldPosition="0">
        <references count="2">
          <reference field="4294967294" count="1" selected="0">
            <x v="0"/>
          </reference>
          <reference field="4" count="1" selected="0">
            <x v="174"/>
          </reference>
        </references>
      </pivotArea>
    </chartFormat>
    <chartFormat chart="2" format="77">
      <pivotArea type="data" outline="0" fieldPosition="0">
        <references count="2">
          <reference field="4294967294" count="1" selected="0">
            <x v="0"/>
          </reference>
          <reference field="4" count="1" selected="0">
            <x v="177"/>
          </reference>
        </references>
      </pivotArea>
    </chartFormat>
    <chartFormat chart="2" format="78">
      <pivotArea type="data" outline="0" fieldPosition="0">
        <references count="2">
          <reference field="4294967294" count="1" selected="0">
            <x v="0"/>
          </reference>
          <reference field="4" count="1" selected="0">
            <x v="180"/>
          </reference>
        </references>
      </pivotArea>
    </chartFormat>
    <chartFormat chart="2" format="79">
      <pivotArea type="data" outline="0" fieldPosition="0">
        <references count="2">
          <reference field="4294967294" count="1" selected="0">
            <x v="0"/>
          </reference>
          <reference field="4" count="1" selected="0">
            <x v="167"/>
          </reference>
        </references>
      </pivotArea>
    </chartFormat>
    <chartFormat chart="2" format="80">
      <pivotArea type="data" outline="0" fieldPosition="0">
        <references count="2">
          <reference field="4294967294" count="1" selected="0">
            <x v="0"/>
          </reference>
          <reference field="4" count="1" selected="0">
            <x v="195"/>
          </reference>
        </references>
      </pivotArea>
    </chartFormat>
    <chartFormat chart="2" format="81">
      <pivotArea type="data" outline="0" fieldPosition="0">
        <references count="2">
          <reference field="4294967294" count="1" selected="0">
            <x v="0"/>
          </reference>
          <reference field="4" count="1" selected="0">
            <x v="203"/>
          </reference>
        </references>
      </pivotArea>
    </chartFormat>
    <chartFormat chart="2" format="82">
      <pivotArea type="data" outline="0" fieldPosition="0">
        <references count="2">
          <reference field="4294967294" count="1" selected="0">
            <x v="0"/>
          </reference>
          <reference field="4" count="1" selected="0">
            <x v="233"/>
          </reference>
        </references>
      </pivotArea>
    </chartFormat>
    <chartFormat chart="2" format="83">
      <pivotArea type="data" outline="0" fieldPosition="0">
        <references count="2">
          <reference field="4294967294" count="1" selected="0">
            <x v="0"/>
          </reference>
          <reference field="4" count="1" selected="0">
            <x v="240"/>
          </reference>
        </references>
      </pivotArea>
    </chartFormat>
    <chartFormat chart="2" format="84">
      <pivotArea type="data" outline="0" fieldPosition="0">
        <references count="2">
          <reference field="4294967294" count="1" selected="0">
            <x v="0"/>
          </reference>
          <reference field="4" count="1" selected="0">
            <x v="248"/>
          </reference>
        </references>
      </pivotArea>
    </chartFormat>
    <chartFormat chart="2" format="85">
      <pivotArea type="data" outline="0" fieldPosition="0">
        <references count="2">
          <reference field="4294967294" count="1" selected="0">
            <x v="0"/>
          </reference>
          <reference field="4" count="1" selected="0">
            <x v="2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ABBE83-1C9C-41FC-BDA0-56B787B0804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ract Type">
  <location ref="B37:C4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5" baseItem="0"/>
  </dataFields>
  <formats count="1">
    <format dxfId="4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AE9C0-E2C2-482C-9639-6B9ABC2D784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s">
  <location ref="B25:C2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ount of Rating Given" fld="9" subtotal="count" baseField="8" baseItem="0" numFmtId="1"/>
  </dataFields>
  <formats count="1">
    <format dxfId="4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744A56-B261-4084-8B27-03095319B140}"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nts">
  <location ref="B12:C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 Satisfaction" fld="9" subtotal="average" baseField="8" baseItem="0" numFmtId="164"/>
  </dataFields>
  <formats count="1">
    <format dxfId="4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1"/>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B6BBB0-262E-468D-93B7-436A6F800671}"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B61:C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subtotal="average" baseField="4" baseItem="165"/>
  </dataFields>
  <formats count="1">
    <format dxfId="45">
      <pivotArea outline="0" collapsedLevelsAreSubtotals="1" fieldPosition="0"/>
    </format>
  </formats>
  <chartFormats count="8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66"/>
          </reference>
        </references>
      </pivotArea>
    </chartFormat>
    <chartFormat chart="2" format="4">
      <pivotArea type="data" outline="0" fieldPosition="0">
        <references count="2">
          <reference field="4294967294" count="1" selected="0">
            <x v="0"/>
          </reference>
          <reference field="4" count="1" selected="0">
            <x v="167"/>
          </reference>
        </references>
      </pivotArea>
    </chartFormat>
    <chartFormat chart="2" format="5">
      <pivotArea type="data" outline="0" fieldPosition="0">
        <references count="2">
          <reference field="4294967294" count="1" selected="0">
            <x v="0"/>
          </reference>
          <reference field="4" count="1" selected="0">
            <x v="168"/>
          </reference>
        </references>
      </pivotArea>
    </chartFormat>
    <chartFormat chart="2" format="6">
      <pivotArea type="data" outline="0" fieldPosition="0">
        <references count="2">
          <reference field="4294967294" count="1" selected="0">
            <x v="0"/>
          </reference>
          <reference field="4" count="1" selected="0">
            <x v="170"/>
          </reference>
        </references>
      </pivotArea>
    </chartFormat>
    <chartFormat chart="2" format="7">
      <pivotArea type="data" outline="0" fieldPosition="0">
        <references count="2">
          <reference field="4294967294" count="1" selected="0">
            <x v="0"/>
          </reference>
          <reference field="4" count="1" selected="0">
            <x v="171"/>
          </reference>
        </references>
      </pivotArea>
    </chartFormat>
    <chartFormat chart="2" format="8">
      <pivotArea type="data" outline="0" fieldPosition="0">
        <references count="2">
          <reference field="4294967294" count="1" selected="0">
            <x v="0"/>
          </reference>
          <reference field="4" count="1" selected="0">
            <x v="173"/>
          </reference>
        </references>
      </pivotArea>
    </chartFormat>
    <chartFormat chart="2" format="9">
      <pivotArea type="data" outline="0" fieldPosition="0">
        <references count="2">
          <reference field="4294967294" count="1" selected="0">
            <x v="0"/>
          </reference>
          <reference field="4" count="1" selected="0">
            <x v="172"/>
          </reference>
        </references>
      </pivotArea>
    </chartFormat>
    <chartFormat chart="2" format="10">
      <pivotArea type="data" outline="0" fieldPosition="0">
        <references count="2">
          <reference field="4294967294" count="1" selected="0">
            <x v="0"/>
          </reference>
          <reference field="4" count="1" selected="0">
            <x v="175"/>
          </reference>
        </references>
      </pivotArea>
    </chartFormat>
    <chartFormat chart="2" format="11">
      <pivotArea type="data" outline="0" fieldPosition="0">
        <references count="2">
          <reference field="4294967294" count="1" selected="0">
            <x v="0"/>
          </reference>
          <reference field="4" count="1" selected="0">
            <x v="176"/>
          </reference>
        </references>
      </pivotArea>
    </chartFormat>
    <chartFormat chart="2" format="12">
      <pivotArea type="data" outline="0" fieldPosition="0">
        <references count="2">
          <reference field="4294967294" count="1" selected="0">
            <x v="0"/>
          </reference>
          <reference field="4" count="1" selected="0">
            <x v="177"/>
          </reference>
        </references>
      </pivotArea>
    </chartFormat>
    <chartFormat chart="2" format="13">
      <pivotArea type="data" outline="0" fieldPosition="0">
        <references count="2">
          <reference field="4294967294" count="1" selected="0">
            <x v="0"/>
          </reference>
          <reference field="4" count="1" selected="0">
            <x v="178"/>
          </reference>
        </references>
      </pivotArea>
    </chartFormat>
    <chartFormat chart="2" format="14">
      <pivotArea type="data" outline="0" fieldPosition="0">
        <references count="2">
          <reference field="4294967294" count="1" selected="0">
            <x v="0"/>
          </reference>
          <reference field="4" count="1" selected="0">
            <x v="179"/>
          </reference>
        </references>
      </pivotArea>
    </chartFormat>
    <chartFormat chart="2" format="15">
      <pivotArea type="data" outline="0" fieldPosition="0">
        <references count="2">
          <reference field="4294967294" count="1" selected="0">
            <x v="0"/>
          </reference>
          <reference field="4" count="1" selected="0">
            <x v="180"/>
          </reference>
        </references>
      </pivotArea>
    </chartFormat>
    <chartFormat chart="2" format="16">
      <pivotArea type="data" outline="0" fieldPosition="0">
        <references count="2">
          <reference field="4294967294" count="1" selected="0">
            <x v="0"/>
          </reference>
          <reference field="4" count="1" selected="0">
            <x v="182"/>
          </reference>
        </references>
      </pivotArea>
    </chartFormat>
    <chartFormat chart="2" format="17">
      <pivotArea type="data" outline="0" fieldPosition="0">
        <references count="2">
          <reference field="4294967294" count="1" selected="0">
            <x v="0"/>
          </reference>
          <reference field="4" count="1" selected="0">
            <x v="183"/>
          </reference>
        </references>
      </pivotArea>
    </chartFormat>
    <chartFormat chart="2" format="18">
      <pivotArea type="data" outline="0" fieldPosition="0">
        <references count="2">
          <reference field="4294967294" count="1" selected="0">
            <x v="0"/>
          </reference>
          <reference field="4" count="1" selected="0">
            <x v="184"/>
          </reference>
        </references>
      </pivotArea>
    </chartFormat>
    <chartFormat chart="2" format="19">
      <pivotArea type="data" outline="0" fieldPosition="0">
        <references count="2">
          <reference field="4294967294" count="1" selected="0">
            <x v="0"/>
          </reference>
          <reference field="4" count="1" selected="0">
            <x v="185"/>
          </reference>
        </references>
      </pivotArea>
    </chartFormat>
    <chartFormat chart="2" format="20">
      <pivotArea type="data" outline="0" fieldPosition="0">
        <references count="2">
          <reference field="4294967294" count="1" selected="0">
            <x v="0"/>
          </reference>
          <reference field="4" count="1" selected="0">
            <x v="186"/>
          </reference>
        </references>
      </pivotArea>
    </chartFormat>
    <chartFormat chart="2" format="21">
      <pivotArea type="data" outline="0" fieldPosition="0">
        <references count="2">
          <reference field="4294967294" count="1" selected="0">
            <x v="0"/>
          </reference>
          <reference field="4" count="1" selected="0">
            <x v="187"/>
          </reference>
        </references>
      </pivotArea>
    </chartFormat>
    <chartFormat chart="2" format="22">
      <pivotArea type="data" outline="0" fieldPosition="0">
        <references count="2">
          <reference field="4294967294" count="1" selected="0">
            <x v="0"/>
          </reference>
          <reference field="4" count="1" selected="0">
            <x v="188"/>
          </reference>
        </references>
      </pivotArea>
    </chartFormat>
    <chartFormat chart="2" format="23">
      <pivotArea type="data" outline="0" fieldPosition="0">
        <references count="2">
          <reference field="4294967294" count="1" selected="0">
            <x v="0"/>
          </reference>
          <reference field="4" count="1" selected="0">
            <x v="189"/>
          </reference>
        </references>
      </pivotArea>
    </chartFormat>
    <chartFormat chart="2" format="24">
      <pivotArea type="data" outline="0" fieldPosition="0">
        <references count="2">
          <reference field="4294967294" count="1" selected="0">
            <x v="0"/>
          </reference>
          <reference field="4" count="1" selected="0">
            <x v="190"/>
          </reference>
        </references>
      </pivotArea>
    </chartFormat>
    <chartFormat chart="2" format="25">
      <pivotArea type="data" outline="0" fieldPosition="0">
        <references count="2">
          <reference field="4294967294" count="1" selected="0">
            <x v="0"/>
          </reference>
          <reference field="4" count="1" selected="0">
            <x v="191"/>
          </reference>
        </references>
      </pivotArea>
    </chartFormat>
    <chartFormat chart="2" format="26">
      <pivotArea type="data" outline="0" fieldPosition="0">
        <references count="2">
          <reference field="4294967294" count="1" selected="0">
            <x v="0"/>
          </reference>
          <reference field="4" count="1" selected="0">
            <x v="192"/>
          </reference>
        </references>
      </pivotArea>
    </chartFormat>
    <chartFormat chart="2" format="27">
      <pivotArea type="data" outline="0" fieldPosition="0">
        <references count="2">
          <reference field="4294967294" count="1" selected="0">
            <x v="0"/>
          </reference>
          <reference field="4" count="1" selected="0">
            <x v="193"/>
          </reference>
        </references>
      </pivotArea>
    </chartFormat>
    <chartFormat chart="2" format="28">
      <pivotArea type="data" outline="0" fieldPosition="0">
        <references count="2">
          <reference field="4294967294" count="1" selected="0">
            <x v="0"/>
          </reference>
          <reference field="4" count="1" selected="0">
            <x v="195"/>
          </reference>
        </references>
      </pivotArea>
    </chartFormat>
    <chartFormat chart="2" format="29">
      <pivotArea type="data" outline="0" fieldPosition="0">
        <references count="2">
          <reference field="4294967294" count="1" selected="0">
            <x v="0"/>
          </reference>
          <reference field="4" count="1" selected="0">
            <x v="196"/>
          </reference>
        </references>
      </pivotArea>
    </chartFormat>
    <chartFormat chart="2" format="30">
      <pivotArea type="data" outline="0" fieldPosition="0">
        <references count="2">
          <reference field="4294967294" count="1" selected="0">
            <x v="0"/>
          </reference>
          <reference field="4" count="1" selected="0">
            <x v="197"/>
          </reference>
        </references>
      </pivotArea>
    </chartFormat>
    <chartFormat chart="2" format="31">
      <pivotArea type="data" outline="0" fieldPosition="0">
        <references count="2">
          <reference field="4294967294" count="1" selected="0">
            <x v="0"/>
          </reference>
          <reference field="4" count="1" selected="0">
            <x v="198"/>
          </reference>
        </references>
      </pivotArea>
    </chartFormat>
    <chartFormat chart="2" format="32">
      <pivotArea type="data" outline="0" fieldPosition="0">
        <references count="2">
          <reference field="4294967294" count="1" selected="0">
            <x v="0"/>
          </reference>
          <reference field="4" count="1" selected="0">
            <x v="199"/>
          </reference>
        </references>
      </pivotArea>
    </chartFormat>
    <chartFormat chart="2" format="33">
      <pivotArea type="data" outline="0" fieldPosition="0">
        <references count="2">
          <reference field="4294967294" count="1" selected="0">
            <x v="0"/>
          </reference>
          <reference field="4" count="1" selected="0">
            <x v="200"/>
          </reference>
        </references>
      </pivotArea>
    </chartFormat>
    <chartFormat chart="2" format="34">
      <pivotArea type="data" outline="0" fieldPosition="0">
        <references count="2">
          <reference field="4294967294" count="1" selected="0">
            <x v="0"/>
          </reference>
          <reference field="4" count="1" selected="0">
            <x v="201"/>
          </reference>
        </references>
      </pivotArea>
    </chartFormat>
    <chartFormat chart="2" format="35">
      <pivotArea type="data" outline="0" fieldPosition="0">
        <references count="2">
          <reference field="4294967294" count="1" selected="0">
            <x v="0"/>
          </reference>
          <reference field="4" count="1" selected="0">
            <x v="202"/>
          </reference>
        </references>
      </pivotArea>
    </chartFormat>
    <chartFormat chart="2" format="36">
      <pivotArea type="data" outline="0" fieldPosition="0">
        <references count="2">
          <reference field="4294967294" count="1" selected="0">
            <x v="0"/>
          </reference>
          <reference field="4" count="1" selected="0">
            <x v="203"/>
          </reference>
        </references>
      </pivotArea>
    </chartFormat>
    <chartFormat chart="2" format="37">
      <pivotArea type="data" outline="0" fieldPosition="0">
        <references count="2">
          <reference field="4294967294" count="1" selected="0">
            <x v="0"/>
          </reference>
          <reference field="4" count="1" selected="0">
            <x v="204"/>
          </reference>
        </references>
      </pivotArea>
    </chartFormat>
    <chartFormat chart="2" format="38">
      <pivotArea type="data" outline="0" fieldPosition="0">
        <references count="2">
          <reference field="4294967294" count="1" selected="0">
            <x v="0"/>
          </reference>
          <reference field="4" count="1" selected="0">
            <x v="206"/>
          </reference>
        </references>
      </pivotArea>
    </chartFormat>
    <chartFormat chart="2" format="39">
      <pivotArea type="data" outline="0" fieldPosition="0">
        <references count="2">
          <reference field="4294967294" count="1" selected="0">
            <x v="0"/>
          </reference>
          <reference field="4" count="1" selected="0">
            <x v="208"/>
          </reference>
        </references>
      </pivotArea>
    </chartFormat>
    <chartFormat chart="2" format="40">
      <pivotArea type="data" outline="0" fieldPosition="0">
        <references count="2">
          <reference field="4294967294" count="1" selected="0">
            <x v="0"/>
          </reference>
          <reference field="4" count="1" selected="0">
            <x v="210"/>
          </reference>
        </references>
      </pivotArea>
    </chartFormat>
    <chartFormat chart="2" format="41">
      <pivotArea type="data" outline="0" fieldPosition="0">
        <references count="2">
          <reference field="4294967294" count="1" selected="0">
            <x v="0"/>
          </reference>
          <reference field="4" count="1" selected="0">
            <x v="211"/>
          </reference>
        </references>
      </pivotArea>
    </chartFormat>
    <chartFormat chart="2" format="42">
      <pivotArea type="data" outline="0" fieldPosition="0">
        <references count="2">
          <reference field="4294967294" count="1" selected="0">
            <x v="0"/>
          </reference>
          <reference field="4" count="1" selected="0">
            <x v="212"/>
          </reference>
        </references>
      </pivotArea>
    </chartFormat>
    <chartFormat chart="2" format="43">
      <pivotArea type="data" outline="0" fieldPosition="0">
        <references count="2">
          <reference field="4294967294" count="1" selected="0">
            <x v="0"/>
          </reference>
          <reference field="4" count="1" selected="0">
            <x v="213"/>
          </reference>
        </references>
      </pivotArea>
    </chartFormat>
    <chartFormat chart="2" format="44">
      <pivotArea type="data" outline="0" fieldPosition="0">
        <references count="2">
          <reference field="4294967294" count="1" selected="0">
            <x v="0"/>
          </reference>
          <reference field="4" count="1" selected="0">
            <x v="215"/>
          </reference>
        </references>
      </pivotArea>
    </chartFormat>
    <chartFormat chart="2" format="45">
      <pivotArea type="data" outline="0" fieldPosition="0">
        <references count="2">
          <reference field="4294967294" count="1" selected="0">
            <x v="0"/>
          </reference>
          <reference field="4" count="1" selected="0">
            <x v="216"/>
          </reference>
        </references>
      </pivotArea>
    </chartFormat>
    <chartFormat chart="2" format="46">
      <pivotArea type="data" outline="0" fieldPosition="0">
        <references count="2">
          <reference field="4294967294" count="1" selected="0">
            <x v="0"/>
          </reference>
          <reference field="4" count="1" selected="0">
            <x v="218"/>
          </reference>
        </references>
      </pivotArea>
    </chartFormat>
    <chartFormat chart="2" format="47">
      <pivotArea type="data" outline="0" fieldPosition="0">
        <references count="2">
          <reference field="4294967294" count="1" selected="0">
            <x v="0"/>
          </reference>
          <reference field="4" count="1" selected="0">
            <x v="220"/>
          </reference>
        </references>
      </pivotArea>
    </chartFormat>
    <chartFormat chart="2" format="48">
      <pivotArea type="data" outline="0" fieldPosition="0">
        <references count="2">
          <reference field="4294967294" count="1" selected="0">
            <x v="0"/>
          </reference>
          <reference field="4" count="1" selected="0">
            <x v="224"/>
          </reference>
        </references>
      </pivotArea>
    </chartFormat>
    <chartFormat chart="2" format="49">
      <pivotArea type="data" outline="0" fieldPosition="0">
        <references count="2">
          <reference field="4294967294" count="1" selected="0">
            <x v="0"/>
          </reference>
          <reference field="4" count="1" selected="0">
            <x v="225"/>
          </reference>
        </references>
      </pivotArea>
    </chartFormat>
    <chartFormat chart="2" format="50">
      <pivotArea type="data" outline="0" fieldPosition="0">
        <references count="2">
          <reference field="4294967294" count="1" selected="0">
            <x v="0"/>
          </reference>
          <reference field="4" count="1" selected="0">
            <x v="226"/>
          </reference>
        </references>
      </pivotArea>
    </chartFormat>
    <chartFormat chart="2" format="51">
      <pivotArea type="data" outline="0" fieldPosition="0">
        <references count="2">
          <reference field="4294967294" count="1" selected="0">
            <x v="0"/>
          </reference>
          <reference field="4" count="1" selected="0">
            <x v="227"/>
          </reference>
        </references>
      </pivotArea>
    </chartFormat>
    <chartFormat chart="2" format="52">
      <pivotArea type="data" outline="0" fieldPosition="0">
        <references count="2">
          <reference field="4294967294" count="1" selected="0">
            <x v="0"/>
          </reference>
          <reference field="4" count="1" selected="0">
            <x v="229"/>
          </reference>
        </references>
      </pivotArea>
    </chartFormat>
    <chartFormat chart="2" format="53">
      <pivotArea type="data" outline="0" fieldPosition="0">
        <references count="2">
          <reference field="4294967294" count="1" selected="0">
            <x v="0"/>
          </reference>
          <reference field="4" count="1" selected="0">
            <x v="230"/>
          </reference>
        </references>
      </pivotArea>
    </chartFormat>
    <chartFormat chart="2" format="54">
      <pivotArea type="data" outline="0" fieldPosition="0">
        <references count="2">
          <reference field="4294967294" count="1" selected="0">
            <x v="0"/>
          </reference>
          <reference field="4" count="1" selected="0">
            <x v="231"/>
          </reference>
        </references>
      </pivotArea>
    </chartFormat>
    <chartFormat chart="2" format="55">
      <pivotArea type="data" outline="0" fieldPosition="0">
        <references count="2">
          <reference field="4294967294" count="1" selected="0">
            <x v="0"/>
          </reference>
          <reference field="4" count="1" selected="0">
            <x v="233"/>
          </reference>
        </references>
      </pivotArea>
    </chartFormat>
    <chartFormat chart="2" format="56">
      <pivotArea type="data" outline="0" fieldPosition="0">
        <references count="2">
          <reference field="4294967294" count="1" selected="0">
            <x v="0"/>
          </reference>
          <reference field="4" count="1" selected="0">
            <x v="232"/>
          </reference>
        </references>
      </pivotArea>
    </chartFormat>
    <chartFormat chart="2" format="57">
      <pivotArea type="data" outline="0" fieldPosition="0">
        <references count="2">
          <reference field="4294967294" count="1" selected="0">
            <x v="0"/>
          </reference>
          <reference field="4" count="1" selected="0">
            <x v="235"/>
          </reference>
        </references>
      </pivotArea>
    </chartFormat>
    <chartFormat chart="2" format="58">
      <pivotArea type="data" outline="0" fieldPosition="0">
        <references count="2">
          <reference field="4294967294" count="1" selected="0">
            <x v="0"/>
          </reference>
          <reference field="4" count="1" selected="0">
            <x v="236"/>
          </reference>
        </references>
      </pivotArea>
    </chartFormat>
    <chartFormat chart="2" format="59">
      <pivotArea type="data" outline="0" fieldPosition="0">
        <references count="2">
          <reference field="4294967294" count="1" selected="0">
            <x v="0"/>
          </reference>
          <reference field="4" count="1" selected="0">
            <x v="237"/>
          </reference>
        </references>
      </pivotArea>
    </chartFormat>
    <chartFormat chart="2" format="60">
      <pivotArea type="data" outline="0" fieldPosition="0">
        <references count="2">
          <reference field="4294967294" count="1" selected="0">
            <x v="0"/>
          </reference>
          <reference field="4" count="1" selected="0">
            <x v="238"/>
          </reference>
        </references>
      </pivotArea>
    </chartFormat>
    <chartFormat chart="2" format="61">
      <pivotArea type="data" outline="0" fieldPosition="0">
        <references count="2">
          <reference field="4294967294" count="1" selected="0">
            <x v="0"/>
          </reference>
          <reference field="4" count="1" selected="0">
            <x v="240"/>
          </reference>
        </references>
      </pivotArea>
    </chartFormat>
    <chartFormat chart="2" format="62">
      <pivotArea type="data" outline="0" fieldPosition="0">
        <references count="2">
          <reference field="4294967294" count="1" selected="0">
            <x v="0"/>
          </reference>
          <reference field="4" count="1" selected="0">
            <x v="241"/>
          </reference>
        </references>
      </pivotArea>
    </chartFormat>
    <chartFormat chart="2" format="63">
      <pivotArea type="data" outline="0" fieldPosition="0">
        <references count="2">
          <reference field="4294967294" count="1" selected="0">
            <x v="0"/>
          </reference>
          <reference field="4" count="1" selected="0">
            <x v="242"/>
          </reference>
        </references>
      </pivotArea>
    </chartFormat>
    <chartFormat chart="2" format="64">
      <pivotArea type="data" outline="0" fieldPosition="0">
        <references count="2">
          <reference field="4294967294" count="1" selected="0">
            <x v="0"/>
          </reference>
          <reference field="4" count="1" selected="0">
            <x v="245"/>
          </reference>
        </references>
      </pivotArea>
    </chartFormat>
    <chartFormat chart="2" format="65">
      <pivotArea type="data" outline="0" fieldPosition="0">
        <references count="2">
          <reference field="4294967294" count="1" selected="0">
            <x v="0"/>
          </reference>
          <reference field="4" count="1" selected="0">
            <x v="247"/>
          </reference>
        </references>
      </pivotArea>
    </chartFormat>
    <chartFormat chart="2" format="66">
      <pivotArea type="data" outline="0" fieldPosition="0">
        <references count="2">
          <reference field="4294967294" count="1" selected="0">
            <x v="0"/>
          </reference>
          <reference field="4" count="1" selected="0">
            <x v="248"/>
          </reference>
        </references>
      </pivotArea>
    </chartFormat>
    <chartFormat chart="2" format="67">
      <pivotArea type="data" outline="0" fieldPosition="0">
        <references count="2">
          <reference field="4294967294" count="1" selected="0">
            <x v="0"/>
          </reference>
          <reference field="4" count="1" selected="0">
            <x v="249"/>
          </reference>
        </references>
      </pivotArea>
    </chartFormat>
    <chartFormat chart="2" format="68">
      <pivotArea type="data" outline="0" fieldPosition="0">
        <references count="2">
          <reference field="4294967294" count="1" selected="0">
            <x v="0"/>
          </reference>
          <reference field="4" count="1" selected="0">
            <x v="169"/>
          </reference>
        </references>
      </pivotArea>
    </chartFormat>
    <chartFormat chart="2" format="69">
      <pivotArea type="data" outline="0" fieldPosition="0">
        <references count="2">
          <reference field="4294967294" count="1" selected="0">
            <x v="0"/>
          </reference>
          <reference field="4" count="1" selected="0">
            <x v="174"/>
          </reference>
        </references>
      </pivotArea>
    </chartFormat>
    <chartFormat chart="2" format="70">
      <pivotArea type="data" outline="0" fieldPosition="0">
        <references count="2">
          <reference field="4294967294" count="1" selected="0">
            <x v="0"/>
          </reference>
          <reference field="4" count="1" selected="0">
            <x v="194"/>
          </reference>
        </references>
      </pivotArea>
    </chartFormat>
    <chartFormat chart="2" format="71">
      <pivotArea type="data" outline="0" fieldPosition="0">
        <references count="2">
          <reference field="4294967294" count="1" selected="0">
            <x v="0"/>
          </reference>
          <reference field="4" count="1" selected="0">
            <x v="205"/>
          </reference>
        </references>
      </pivotArea>
    </chartFormat>
    <chartFormat chart="2" format="72">
      <pivotArea type="data" outline="0" fieldPosition="0">
        <references count="2">
          <reference field="4294967294" count="1" selected="0">
            <x v="0"/>
          </reference>
          <reference field="4" count="1" selected="0">
            <x v="209"/>
          </reference>
        </references>
      </pivotArea>
    </chartFormat>
    <chartFormat chart="2" format="73">
      <pivotArea type="data" outline="0" fieldPosition="0">
        <references count="2">
          <reference field="4294967294" count="1" selected="0">
            <x v="0"/>
          </reference>
          <reference field="4" count="1" selected="0">
            <x v="217"/>
          </reference>
        </references>
      </pivotArea>
    </chartFormat>
    <chartFormat chart="2" format="74">
      <pivotArea type="data" outline="0" fieldPosition="0">
        <references count="2">
          <reference field="4294967294" count="1" selected="0">
            <x v="0"/>
          </reference>
          <reference field="4" count="1" selected="0">
            <x v="223"/>
          </reference>
        </references>
      </pivotArea>
    </chartFormat>
    <chartFormat chart="2" format="75">
      <pivotArea type="data" outline="0" fieldPosition="0">
        <references count="2">
          <reference field="4294967294" count="1" selected="0">
            <x v="0"/>
          </reference>
          <reference field="4" count="1" selected="0">
            <x v="221"/>
          </reference>
        </references>
      </pivotArea>
    </chartFormat>
    <chartFormat chart="2" format="76">
      <pivotArea type="data" outline="0" fieldPosition="0">
        <references count="2">
          <reference field="4294967294" count="1" selected="0">
            <x v="0"/>
          </reference>
          <reference field="4" count="1" selected="0">
            <x v="234"/>
          </reference>
        </references>
      </pivotArea>
    </chartFormat>
    <chartFormat chart="2" format="77">
      <pivotArea type="data" outline="0" fieldPosition="0">
        <references count="2">
          <reference field="4294967294" count="1" selected="0">
            <x v="0"/>
          </reference>
          <reference field="4" count="1" selected="0">
            <x v="239"/>
          </reference>
        </references>
      </pivotArea>
    </chartFormat>
    <chartFormat chart="2" format="78">
      <pivotArea type="data" outline="0" fieldPosition="0">
        <references count="2">
          <reference field="4294967294" count="1" selected="0">
            <x v="0"/>
          </reference>
          <reference field="4" count="1" selected="0">
            <x v="243"/>
          </reference>
        </references>
      </pivotArea>
    </chartFormat>
    <chartFormat chart="2" format="79">
      <pivotArea type="data" outline="0" fieldPosition="0">
        <references count="2">
          <reference field="4294967294" count="1" selected="0">
            <x v="0"/>
          </reference>
          <reference field="4" count="1" selected="0">
            <x v="246"/>
          </reference>
        </references>
      </pivotArea>
    </chartFormat>
    <chartFormat chart="2" format="80">
      <pivotArea type="data" outline="0" fieldPosition="0">
        <references count="2">
          <reference field="4294967294" count="1" selected="0">
            <x v="0"/>
          </reference>
          <reference field="4" count="1" selected="0">
            <x v="244"/>
          </reference>
        </references>
      </pivotArea>
    </chartFormat>
    <chartFormat chart="2" format="81">
      <pivotArea type="data" outline="0" fieldPosition="0">
        <references count="2">
          <reference field="4294967294" count="1" selected="0">
            <x v="0"/>
          </reference>
          <reference field="4" count="1" selected="0">
            <x v="250"/>
          </reference>
        </references>
      </pivotArea>
    </chartFormat>
    <chartFormat chart="2" format="82">
      <pivotArea type="data" outline="0" fieldPosition="0">
        <references count="2">
          <reference field="4294967294" count="1" selected="0">
            <x v="0"/>
          </reference>
          <reference field="4" count="1" selected="0">
            <x v="165"/>
          </reference>
        </references>
      </pivotArea>
    </chartFormat>
    <chartFormat chart="2" format="83">
      <pivotArea type="data" outline="0" fieldPosition="0">
        <references count="2">
          <reference field="4294967294" count="1" selected="0">
            <x v="0"/>
          </reference>
          <reference field="4" count="1" selected="0">
            <x v="219"/>
          </reference>
        </references>
      </pivotArea>
    </chartFormat>
    <chartFormat chart="2" format="84">
      <pivotArea type="data" outline="0" fieldPosition="0">
        <references count="2">
          <reference field="4294967294" count="1" selected="0">
            <x v="0"/>
          </reference>
          <reference field="4" count="1" selected="0">
            <x v="222"/>
          </reference>
        </references>
      </pivotArea>
    </chartFormat>
    <chartFormat chart="2" format="85">
      <pivotArea type="data" outline="0" fieldPosition="0">
        <references count="2">
          <reference field="4294967294" count="1" selected="0">
            <x v="0"/>
          </reference>
          <reference field="4" count="1" selected="0">
            <x v="2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0FCC59-976B-4E3F-B430-29143B915DE8}" name="PivotTable2"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I109:J1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2" baseItem="165" numFmtId="1"/>
  </dataFields>
  <formats count="1">
    <format dxfId="39">
      <pivotArea outline="0" collapsedLevelsAreSubtotals="1" fieldPosition="0"/>
    </format>
  </formats>
  <chartFormats count="1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9"/>
          </reference>
        </references>
      </pivotArea>
    </chartFormat>
    <chartFormat chart="0" format="7">
      <pivotArea type="data" outline="0" fieldPosition="0">
        <references count="2">
          <reference field="4294967294" count="1" selected="0">
            <x v="0"/>
          </reference>
          <reference field="2" count="1" selected="0">
            <x v="8"/>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11"/>
          </reference>
        </references>
      </pivotArea>
    </chartFormat>
    <chartFormat chart="0" format="10">
      <pivotArea type="data" outline="0" fieldPosition="0">
        <references count="2">
          <reference field="4294967294" count="1" selected="0">
            <x v="0"/>
          </reference>
          <reference field="2" count="1" selected="0">
            <x v="13"/>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5"/>
          </reference>
        </references>
      </pivotArea>
    </chartFormat>
    <chartFormat chart="0" format="13">
      <pivotArea type="data" outline="0" fieldPosition="0">
        <references count="2">
          <reference field="4294967294" count="1" selected="0">
            <x v="0"/>
          </reference>
          <reference field="2" count="1" selected="0">
            <x v="14"/>
          </reference>
        </references>
      </pivotArea>
    </chartFormat>
    <chartFormat chart="0" format="14">
      <pivotArea type="data" outline="0" fieldPosition="0">
        <references count="2">
          <reference field="4294967294" count="1" selected="0">
            <x v="0"/>
          </reference>
          <reference field="2" count="1" selected="0">
            <x v="18"/>
          </reference>
        </references>
      </pivotArea>
    </chartFormat>
    <chartFormat chart="0" format="15">
      <pivotArea type="data" outline="0" fieldPosition="0">
        <references count="2">
          <reference field="4294967294" count="1" selected="0">
            <x v="0"/>
          </reference>
          <reference field="2" count="1" selected="0">
            <x v="22"/>
          </reference>
        </references>
      </pivotArea>
    </chartFormat>
    <chartFormat chart="0" format="16">
      <pivotArea type="data" outline="0" fieldPosition="0">
        <references count="2">
          <reference field="4294967294" count="1" selected="0">
            <x v="0"/>
          </reference>
          <reference field="2" count="1" selected="0">
            <x v="19"/>
          </reference>
        </references>
      </pivotArea>
    </chartFormat>
    <chartFormat chart="0" format="17">
      <pivotArea type="data" outline="0" fieldPosition="0">
        <references count="2">
          <reference field="4294967294" count="1" selected="0">
            <x v="0"/>
          </reference>
          <reference field="2" count="1" selected="0">
            <x v="17"/>
          </reference>
        </references>
      </pivotArea>
    </chartFormat>
    <chartFormat chart="0" format="18">
      <pivotArea type="data" outline="0" fieldPosition="0">
        <references count="2">
          <reference field="4294967294" count="1" selected="0">
            <x v="0"/>
          </reference>
          <reference field="2" count="1" selected="0">
            <x v="21"/>
          </reference>
        </references>
      </pivotArea>
    </chartFormat>
    <chartFormat chart="0" format="19">
      <pivotArea type="data" outline="0" fieldPosition="0">
        <references count="2">
          <reference field="4294967294" count="1" selected="0">
            <x v="0"/>
          </reference>
          <reference field="2" count="1" selected="0">
            <x v="20"/>
          </reference>
        </references>
      </pivotArea>
    </chartFormat>
    <chartFormat chart="0" format="20">
      <pivotArea type="data" outline="0" fieldPosition="0">
        <references count="2">
          <reference field="4294967294" count="1" selected="0">
            <x v="0"/>
          </reference>
          <reference field="2" count="1" selected="0">
            <x v="27"/>
          </reference>
        </references>
      </pivotArea>
    </chartFormat>
    <chartFormat chart="0" format="21">
      <pivotArea type="data" outline="0" fieldPosition="0">
        <references count="2">
          <reference field="4294967294" count="1" selected="0">
            <x v="0"/>
          </reference>
          <reference field="2" count="1" selected="0">
            <x v="29"/>
          </reference>
        </references>
      </pivotArea>
    </chartFormat>
    <chartFormat chart="0" format="22">
      <pivotArea type="data" outline="0" fieldPosition="0">
        <references count="2">
          <reference field="4294967294" count="1" selected="0">
            <x v="0"/>
          </reference>
          <reference field="2" count="1" selected="0">
            <x v="26"/>
          </reference>
        </references>
      </pivotArea>
    </chartFormat>
    <chartFormat chart="0" format="23">
      <pivotArea type="data" outline="0" fieldPosition="0">
        <references count="2">
          <reference field="4294967294" count="1" selected="0">
            <x v="0"/>
          </reference>
          <reference field="2" count="1" selected="0">
            <x v="25"/>
          </reference>
        </references>
      </pivotArea>
    </chartFormat>
    <chartFormat chart="0" format="24">
      <pivotArea type="data" outline="0" fieldPosition="0">
        <references count="2">
          <reference field="4294967294" count="1" selected="0">
            <x v="0"/>
          </reference>
          <reference field="2" count="1" selected="0">
            <x v="24"/>
          </reference>
        </references>
      </pivotArea>
    </chartFormat>
    <chartFormat chart="0" format="25">
      <pivotArea type="data" outline="0" fieldPosition="0">
        <references count="2">
          <reference field="4294967294" count="1" selected="0">
            <x v="0"/>
          </reference>
          <reference field="2" count="1" selected="0">
            <x v="31"/>
          </reference>
        </references>
      </pivotArea>
    </chartFormat>
    <chartFormat chart="0" format="26">
      <pivotArea type="data" outline="0" fieldPosition="0">
        <references count="2">
          <reference field="4294967294" count="1" selected="0">
            <x v="0"/>
          </reference>
          <reference field="2" count="1" selected="0">
            <x v="33"/>
          </reference>
        </references>
      </pivotArea>
    </chartFormat>
    <chartFormat chart="0" format="27">
      <pivotArea type="data" outline="0" fieldPosition="0">
        <references count="2">
          <reference field="4294967294" count="1" selected="0">
            <x v="0"/>
          </reference>
          <reference field="2" count="1" selected="0">
            <x v="30"/>
          </reference>
        </references>
      </pivotArea>
    </chartFormat>
    <chartFormat chart="0" format="28">
      <pivotArea type="data" outline="0" fieldPosition="0">
        <references count="2">
          <reference field="4294967294" count="1" selected="0">
            <x v="0"/>
          </reference>
          <reference field="2" count="1" selected="0">
            <x v="28"/>
          </reference>
        </references>
      </pivotArea>
    </chartFormat>
    <chartFormat chart="0" format="29">
      <pivotArea type="data" outline="0" fieldPosition="0">
        <references count="2">
          <reference field="4294967294" count="1" selected="0">
            <x v="0"/>
          </reference>
          <reference field="2" count="1" selected="0">
            <x v="34"/>
          </reference>
        </references>
      </pivotArea>
    </chartFormat>
    <chartFormat chart="0" format="30">
      <pivotArea type="data" outline="0" fieldPosition="0">
        <references count="2">
          <reference field="4294967294" count="1" selected="0">
            <x v="0"/>
          </reference>
          <reference field="2" count="1" selected="0">
            <x v="36"/>
          </reference>
        </references>
      </pivotArea>
    </chartFormat>
    <chartFormat chart="0" format="31">
      <pivotArea type="data" outline="0" fieldPosition="0">
        <references count="2">
          <reference field="4294967294" count="1" selected="0">
            <x v="0"/>
          </reference>
          <reference field="2" count="1" selected="0">
            <x v="39"/>
          </reference>
        </references>
      </pivotArea>
    </chartFormat>
    <chartFormat chart="0" format="32">
      <pivotArea type="data" outline="0" fieldPosition="0">
        <references count="2">
          <reference field="4294967294" count="1" selected="0">
            <x v="0"/>
          </reference>
          <reference field="2" count="1" selected="0">
            <x v="42"/>
          </reference>
        </references>
      </pivotArea>
    </chartFormat>
    <chartFormat chart="0" format="33">
      <pivotArea type="data" outline="0" fieldPosition="0">
        <references count="2">
          <reference field="4294967294" count="1" selected="0">
            <x v="0"/>
          </reference>
          <reference field="2" count="1" selected="0">
            <x v="43"/>
          </reference>
        </references>
      </pivotArea>
    </chartFormat>
    <chartFormat chart="0" format="34">
      <pivotArea type="data" outline="0" fieldPosition="0">
        <references count="2">
          <reference field="4294967294" count="1" selected="0">
            <x v="0"/>
          </reference>
          <reference field="2" count="1" selected="0">
            <x v="38"/>
          </reference>
        </references>
      </pivotArea>
    </chartFormat>
    <chartFormat chart="0" format="35">
      <pivotArea type="data" outline="0" fieldPosition="0">
        <references count="2">
          <reference field="4294967294" count="1" selected="0">
            <x v="0"/>
          </reference>
          <reference field="2" count="1" selected="0">
            <x v="37"/>
          </reference>
        </references>
      </pivotArea>
    </chartFormat>
    <chartFormat chart="0" format="36">
      <pivotArea type="data" outline="0" fieldPosition="0">
        <references count="2">
          <reference field="4294967294" count="1" selected="0">
            <x v="0"/>
          </reference>
          <reference field="2" count="1" selected="0">
            <x v="40"/>
          </reference>
        </references>
      </pivotArea>
    </chartFormat>
    <chartFormat chart="0" format="37">
      <pivotArea type="data" outline="0" fieldPosition="0">
        <references count="2">
          <reference field="4294967294" count="1" selected="0">
            <x v="0"/>
          </reference>
          <reference field="2" count="1" selected="0">
            <x v="46"/>
          </reference>
        </references>
      </pivotArea>
    </chartFormat>
    <chartFormat chart="0" format="38">
      <pivotArea type="data" outline="0" fieldPosition="0">
        <references count="2">
          <reference field="4294967294" count="1" selected="0">
            <x v="0"/>
          </reference>
          <reference field="2" count="1" selected="0">
            <x v="48"/>
          </reference>
        </references>
      </pivotArea>
    </chartFormat>
    <chartFormat chart="0" format="39">
      <pivotArea type="data" outline="0" fieldPosition="0">
        <references count="2">
          <reference field="4294967294" count="1" selected="0">
            <x v="0"/>
          </reference>
          <reference field="2" count="1" selected="0">
            <x v="53"/>
          </reference>
        </references>
      </pivotArea>
    </chartFormat>
    <chartFormat chart="0" format="40">
      <pivotArea type="data" outline="0" fieldPosition="0">
        <references count="2">
          <reference field="4294967294" count="1" selected="0">
            <x v="0"/>
          </reference>
          <reference field="2" count="1" selected="0">
            <x v="52"/>
          </reference>
        </references>
      </pivotArea>
    </chartFormat>
    <chartFormat chart="0" format="41">
      <pivotArea type="data" outline="0" fieldPosition="0">
        <references count="2">
          <reference field="4294967294" count="1" selected="0">
            <x v="0"/>
          </reference>
          <reference field="2" count="1" selected="0">
            <x v="51"/>
          </reference>
        </references>
      </pivotArea>
    </chartFormat>
    <chartFormat chart="0" format="42">
      <pivotArea type="data" outline="0" fieldPosition="0">
        <references count="2">
          <reference field="4294967294" count="1" selected="0">
            <x v="0"/>
          </reference>
          <reference field="2" count="1" selected="0">
            <x v="49"/>
          </reference>
        </references>
      </pivotArea>
    </chartFormat>
    <chartFormat chart="0" format="43">
      <pivotArea type="data" outline="0" fieldPosition="0">
        <references count="2">
          <reference field="4294967294" count="1" selected="0">
            <x v="0"/>
          </reference>
          <reference field="2" count="1" selected="0">
            <x v="47"/>
          </reference>
        </references>
      </pivotArea>
    </chartFormat>
    <chartFormat chart="0" format="44">
      <pivotArea type="data" outline="0" fieldPosition="0">
        <references count="2">
          <reference field="4294967294" count="1" selected="0">
            <x v="0"/>
          </reference>
          <reference field="2" count="1" selected="0">
            <x v="45"/>
          </reference>
        </references>
      </pivotArea>
    </chartFormat>
    <chartFormat chart="0" format="45">
      <pivotArea type="data" outline="0" fieldPosition="0">
        <references count="2">
          <reference field="4294967294" count="1" selected="0">
            <x v="0"/>
          </reference>
          <reference field="2" count="1" selected="0">
            <x v="41"/>
          </reference>
        </references>
      </pivotArea>
    </chartFormat>
    <chartFormat chart="0" format="46">
      <pivotArea type="data" outline="0" fieldPosition="0">
        <references count="2">
          <reference field="4294967294" count="1" selected="0">
            <x v="0"/>
          </reference>
          <reference field="2" count="1" selected="0">
            <x v="56"/>
          </reference>
        </references>
      </pivotArea>
    </chartFormat>
    <chartFormat chart="0" format="47">
      <pivotArea type="data" outline="0" fieldPosition="0">
        <references count="2">
          <reference field="4294967294" count="1" selected="0">
            <x v="0"/>
          </reference>
          <reference field="2" count="1" selected="0">
            <x v="58"/>
          </reference>
        </references>
      </pivotArea>
    </chartFormat>
    <chartFormat chart="0" format="48">
      <pivotArea type="data" outline="0" fieldPosition="0">
        <references count="2">
          <reference field="4294967294" count="1" selected="0">
            <x v="0"/>
          </reference>
          <reference field="2" count="1" selected="0">
            <x v="60"/>
          </reference>
        </references>
      </pivotArea>
    </chartFormat>
    <chartFormat chart="0" format="49">
      <pivotArea type="data" outline="0" fieldPosition="0">
        <references count="2">
          <reference field="4294967294" count="1" selected="0">
            <x v="0"/>
          </reference>
          <reference field="2" count="1" selected="0">
            <x v="62"/>
          </reference>
        </references>
      </pivotArea>
    </chartFormat>
    <chartFormat chart="0" format="50">
      <pivotArea type="data" outline="0" fieldPosition="0">
        <references count="2">
          <reference field="4294967294" count="1" selected="0">
            <x v="0"/>
          </reference>
          <reference field="2" count="1" selected="0">
            <x v="64"/>
          </reference>
        </references>
      </pivotArea>
    </chartFormat>
    <chartFormat chart="0" format="51">
      <pivotArea type="data" outline="0" fieldPosition="0">
        <references count="2">
          <reference field="4294967294" count="1" selected="0">
            <x v="0"/>
          </reference>
          <reference field="2" count="1" selected="0">
            <x v="67"/>
          </reference>
        </references>
      </pivotArea>
    </chartFormat>
    <chartFormat chart="0" format="52">
      <pivotArea type="data" outline="0" fieldPosition="0">
        <references count="2">
          <reference field="4294967294" count="1" selected="0">
            <x v="0"/>
          </reference>
          <reference field="2" count="1" selected="0">
            <x v="55"/>
          </reference>
        </references>
      </pivotArea>
    </chartFormat>
    <chartFormat chart="0" format="53">
      <pivotArea type="data" outline="0" fieldPosition="0">
        <references count="2">
          <reference field="4294967294" count="1" selected="0">
            <x v="0"/>
          </reference>
          <reference field="2" count="1" selected="0">
            <x v="57"/>
          </reference>
        </references>
      </pivotArea>
    </chartFormat>
    <chartFormat chart="0" format="54">
      <pivotArea type="data" outline="0" fieldPosition="0">
        <references count="2">
          <reference field="4294967294" count="1" selected="0">
            <x v="0"/>
          </reference>
          <reference field="2" count="1" selected="0">
            <x v="61"/>
          </reference>
        </references>
      </pivotArea>
    </chartFormat>
    <chartFormat chart="0" format="55">
      <pivotArea type="data" outline="0" fieldPosition="0">
        <references count="2">
          <reference field="4294967294" count="1" selected="0">
            <x v="0"/>
          </reference>
          <reference field="2" count="1" selected="0">
            <x v="59"/>
          </reference>
        </references>
      </pivotArea>
    </chartFormat>
    <chartFormat chart="0" format="56">
      <pivotArea type="data" outline="0" fieldPosition="0">
        <references count="2">
          <reference field="4294967294" count="1" selected="0">
            <x v="0"/>
          </reference>
          <reference field="2" count="1" selected="0">
            <x v="63"/>
          </reference>
        </references>
      </pivotArea>
    </chartFormat>
    <chartFormat chart="0" format="57">
      <pivotArea type="data" outline="0" fieldPosition="0">
        <references count="2">
          <reference field="4294967294" count="1" selected="0">
            <x v="0"/>
          </reference>
          <reference field="2" count="1" selected="0">
            <x v="66"/>
          </reference>
        </references>
      </pivotArea>
    </chartFormat>
    <chartFormat chart="0" format="58">
      <pivotArea type="data" outline="0" fieldPosition="0">
        <references count="2">
          <reference field="4294967294" count="1" selected="0">
            <x v="0"/>
          </reference>
          <reference field="2" count="1" selected="0">
            <x v="71"/>
          </reference>
        </references>
      </pivotArea>
    </chartFormat>
    <chartFormat chart="0" format="59">
      <pivotArea type="data" outline="0" fieldPosition="0">
        <references count="2">
          <reference field="4294967294" count="1" selected="0">
            <x v="0"/>
          </reference>
          <reference field="2" count="1" selected="0">
            <x v="70"/>
          </reference>
        </references>
      </pivotArea>
    </chartFormat>
    <chartFormat chart="0" format="60">
      <pivotArea type="data" outline="0" fieldPosition="0">
        <references count="2">
          <reference field="4294967294" count="1" selected="0">
            <x v="0"/>
          </reference>
          <reference field="2" count="1" selected="0">
            <x v="68"/>
          </reference>
        </references>
      </pivotArea>
    </chartFormat>
    <chartFormat chart="0" format="61">
      <pivotArea type="data" outline="0" fieldPosition="0">
        <references count="2">
          <reference field="4294967294" count="1" selected="0">
            <x v="0"/>
          </reference>
          <reference field="2" count="1" selected="0">
            <x v="69"/>
          </reference>
        </references>
      </pivotArea>
    </chartFormat>
    <chartFormat chart="0" format="62">
      <pivotArea type="data" outline="0" fieldPosition="0">
        <references count="2">
          <reference field="4294967294" count="1" selected="0">
            <x v="0"/>
          </reference>
          <reference field="2" count="1" selected="0">
            <x v="77"/>
          </reference>
        </references>
      </pivotArea>
    </chartFormat>
    <chartFormat chart="0" format="63">
      <pivotArea type="data" outline="0" fieldPosition="0">
        <references count="2">
          <reference field="4294967294" count="1" selected="0">
            <x v="0"/>
          </reference>
          <reference field="2" count="1" selected="0">
            <x v="82"/>
          </reference>
        </references>
      </pivotArea>
    </chartFormat>
    <chartFormat chart="0" format="64">
      <pivotArea type="data" outline="0" fieldPosition="0">
        <references count="2">
          <reference field="4294967294" count="1" selected="0">
            <x v="0"/>
          </reference>
          <reference field="2" count="1" selected="0">
            <x v="81"/>
          </reference>
        </references>
      </pivotArea>
    </chartFormat>
    <chartFormat chart="0" format="65">
      <pivotArea type="data" outline="0" fieldPosition="0">
        <references count="2">
          <reference field="4294967294" count="1" selected="0">
            <x v="0"/>
          </reference>
          <reference field="2" count="1" selected="0">
            <x v="80"/>
          </reference>
        </references>
      </pivotArea>
    </chartFormat>
    <chartFormat chart="0" format="66">
      <pivotArea type="data" outline="0" fieldPosition="0">
        <references count="2">
          <reference field="4294967294" count="1" selected="0">
            <x v="0"/>
          </reference>
          <reference field="2" count="1" selected="0">
            <x v="79"/>
          </reference>
        </references>
      </pivotArea>
    </chartFormat>
    <chartFormat chart="0" format="67">
      <pivotArea type="data" outline="0" fieldPosition="0">
        <references count="2">
          <reference field="4294967294" count="1" selected="0">
            <x v="0"/>
          </reference>
          <reference field="2" count="1" selected="0">
            <x v="76"/>
          </reference>
        </references>
      </pivotArea>
    </chartFormat>
    <chartFormat chart="0" format="68">
      <pivotArea type="data" outline="0" fieldPosition="0">
        <references count="2">
          <reference field="4294967294" count="1" selected="0">
            <x v="0"/>
          </reference>
          <reference field="2" count="1" selected="0">
            <x v="75"/>
          </reference>
        </references>
      </pivotArea>
    </chartFormat>
    <chartFormat chart="0" format="69">
      <pivotArea type="data" outline="0" fieldPosition="0">
        <references count="2">
          <reference field="4294967294" count="1" selected="0">
            <x v="0"/>
          </reference>
          <reference field="2" count="1" selected="0">
            <x v="74"/>
          </reference>
        </references>
      </pivotArea>
    </chartFormat>
    <chartFormat chart="0" format="70">
      <pivotArea type="data" outline="0" fieldPosition="0">
        <references count="2">
          <reference field="4294967294" count="1" selected="0">
            <x v="0"/>
          </reference>
          <reference field="2" count="1" selected="0">
            <x v="73"/>
          </reference>
        </references>
      </pivotArea>
    </chartFormat>
    <chartFormat chart="3" format="142" series="1">
      <pivotArea type="data" outline="0" fieldPosition="0">
        <references count="1">
          <reference field="4294967294" count="1" selected="0">
            <x v="0"/>
          </reference>
        </references>
      </pivotArea>
    </chartFormat>
    <chartFormat chart="3" format="143">
      <pivotArea type="data" outline="0" fieldPosition="0">
        <references count="2">
          <reference field="4294967294" count="1" selected="0">
            <x v="0"/>
          </reference>
          <reference field="2" count="1" selected="0">
            <x v="0"/>
          </reference>
        </references>
      </pivotArea>
    </chartFormat>
    <chartFormat chart="3" format="144">
      <pivotArea type="data" outline="0" fieldPosition="0">
        <references count="2">
          <reference field="4294967294" count="1" selected="0">
            <x v="0"/>
          </reference>
          <reference field="2" count="1" selected="0">
            <x v="1"/>
          </reference>
        </references>
      </pivotArea>
    </chartFormat>
    <chartFormat chart="3" format="145">
      <pivotArea type="data" outline="0" fieldPosition="0">
        <references count="2">
          <reference field="4294967294" count="1" selected="0">
            <x v="0"/>
          </reference>
          <reference field="2" count="1" selected="0">
            <x v="3"/>
          </reference>
        </references>
      </pivotArea>
    </chartFormat>
    <chartFormat chart="3" format="146">
      <pivotArea type="data" outline="0" fieldPosition="0">
        <references count="2">
          <reference field="4294967294" count="1" selected="0">
            <x v="0"/>
          </reference>
          <reference field="2" count="1" selected="0">
            <x v="4"/>
          </reference>
        </references>
      </pivotArea>
    </chartFormat>
    <chartFormat chart="3" format="147">
      <pivotArea type="data" outline="0" fieldPosition="0">
        <references count="2">
          <reference field="4294967294" count="1" selected="0">
            <x v="0"/>
          </reference>
          <reference field="2" count="1" selected="0">
            <x v="5"/>
          </reference>
        </references>
      </pivotArea>
    </chartFormat>
    <chartFormat chart="3" format="148">
      <pivotArea type="data" outline="0" fieldPosition="0">
        <references count="2">
          <reference field="4294967294" count="1" selected="0">
            <x v="0"/>
          </reference>
          <reference field="2" count="1" selected="0">
            <x v="7"/>
          </reference>
        </references>
      </pivotArea>
    </chartFormat>
    <chartFormat chart="3" format="149">
      <pivotArea type="data" outline="0" fieldPosition="0">
        <references count="2">
          <reference field="4294967294" count="1" selected="0">
            <x v="0"/>
          </reference>
          <reference field="2" count="1" selected="0">
            <x v="8"/>
          </reference>
        </references>
      </pivotArea>
    </chartFormat>
    <chartFormat chart="3" format="150">
      <pivotArea type="data" outline="0" fieldPosition="0">
        <references count="2">
          <reference field="4294967294" count="1" selected="0">
            <x v="0"/>
          </reference>
          <reference field="2" count="1" selected="0">
            <x v="9"/>
          </reference>
        </references>
      </pivotArea>
    </chartFormat>
    <chartFormat chart="3" format="151">
      <pivotArea type="data" outline="0" fieldPosition="0">
        <references count="2">
          <reference field="4294967294" count="1" selected="0">
            <x v="0"/>
          </reference>
          <reference field="2" count="1" selected="0">
            <x v="10"/>
          </reference>
        </references>
      </pivotArea>
    </chartFormat>
    <chartFormat chart="3" format="152">
      <pivotArea type="data" outline="0" fieldPosition="0">
        <references count="2">
          <reference field="4294967294" count="1" selected="0">
            <x v="0"/>
          </reference>
          <reference field="2" count="1" selected="0">
            <x v="11"/>
          </reference>
        </references>
      </pivotArea>
    </chartFormat>
    <chartFormat chart="3" format="153">
      <pivotArea type="data" outline="0" fieldPosition="0">
        <references count="2">
          <reference field="4294967294" count="1" selected="0">
            <x v="0"/>
          </reference>
          <reference field="2" count="1" selected="0">
            <x v="13"/>
          </reference>
        </references>
      </pivotArea>
    </chartFormat>
    <chartFormat chart="3" format="154">
      <pivotArea type="data" outline="0" fieldPosition="0">
        <references count="2">
          <reference field="4294967294" count="1" selected="0">
            <x v="0"/>
          </reference>
          <reference field="2" count="1" selected="0">
            <x v="14"/>
          </reference>
        </references>
      </pivotArea>
    </chartFormat>
    <chartFormat chart="3" format="155">
      <pivotArea type="data" outline="0" fieldPosition="0">
        <references count="2">
          <reference field="4294967294" count="1" selected="0">
            <x v="0"/>
          </reference>
          <reference field="2" count="1" selected="0">
            <x v="15"/>
          </reference>
        </references>
      </pivotArea>
    </chartFormat>
    <chartFormat chart="3" format="156">
      <pivotArea type="data" outline="0" fieldPosition="0">
        <references count="2">
          <reference field="4294967294" count="1" selected="0">
            <x v="0"/>
          </reference>
          <reference field="2" count="1" selected="0">
            <x v="17"/>
          </reference>
        </references>
      </pivotArea>
    </chartFormat>
    <chartFormat chart="3" format="157">
      <pivotArea type="data" outline="0" fieldPosition="0">
        <references count="2">
          <reference field="4294967294" count="1" selected="0">
            <x v="0"/>
          </reference>
          <reference field="2" count="1" selected="0">
            <x v="18"/>
          </reference>
        </references>
      </pivotArea>
    </chartFormat>
    <chartFormat chart="3" format="158">
      <pivotArea type="data" outline="0" fieldPosition="0">
        <references count="2">
          <reference field="4294967294" count="1" selected="0">
            <x v="0"/>
          </reference>
          <reference field="2" count="1" selected="0">
            <x v="19"/>
          </reference>
        </references>
      </pivotArea>
    </chartFormat>
    <chartFormat chart="3" format="159">
      <pivotArea type="data" outline="0" fieldPosition="0">
        <references count="2">
          <reference field="4294967294" count="1" selected="0">
            <x v="0"/>
          </reference>
          <reference field="2" count="1" selected="0">
            <x v="20"/>
          </reference>
        </references>
      </pivotArea>
    </chartFormat>
    <chartFormat chart="3" format="160">
      <pivotArea type="data" outline="0" fieldPosition="0">
        <references count="2">
          <reference field="4294967294" count="1" selected="0">
            <x v="0"/>
          </reference>
          <reference field="2" count="1" selected="0">
            <x v="21"/>
          </reference>
        </references>
      </pivotArea>
    </chartFormat>
    <chartFormat chart="3" format="161">
      <pivotArea type="data" outline="0" fieldPosition="0">
        <references count="2">
          <reference field="4294967294" count="1" selected="0">
            <x v="0"/>
          </reference>
          <reference field="2" count="1" selected="0">
            <x v="22"/>
          </reference>
        </references>
      </pivotArea>
    </chartFormat>
    <chartFormat chart="3" format="162">
      <pivotArea type="data" outline="0" fieldPosition="0">
        <references count="2">
          <reference field="4294967294" count="1" selected="0">
            <x v="0"/>
          </reference>
          <reference field="2" count="1" selected="0">
            <x v="24"/>
          </reference>
        </references>
      </pivotArea>
    </chartFormat>
    <chartFormat chart="3" format="163">
      <pivotArea type="data" outline="0" fieldPosition="0">
        <references count="2">
          <reference field="4294967294" count="1" selected="0">
            <x v="0"/>
          </reference>
          <reference field="2" count="1" selected="0">
            <x v="25"/>
          </reference>
        </references>
      </pivotArea>
    </chartFormat>
    <chartFormat chart="3" format="164">
      <pivotArea type="data" outline="0" fieldPosition="0">
        <references count="2">
          <reference field="4294967294" count="1" selected="0">
            <x v="0"/>
          </reference>
          <reference field="2" count="1" selected="0">
            <x v="26"/>
          </reference>
        </references>
      </pivotArea>
    </chartFormat>
    <chartFormat chart="3" format="165">
      <pivotArea type="data" outline="0" fieldPosition="0">
        <references count="2">
          <reference field="4294967294" count="1" selected="0">
            <x v="0"/>
          </reference>
          <reference field="2" count="1" selected="0">
            <x v="27"/>
          </reference>
        </references>
      </pivotArea>
    </chartFormat>
    <chartFormat chart="3" format="166">
      <pivotArea type="data" outline="0" fieldPosition="0">
        <references count="2">
          <reference field="4294967294" count="1" selected="0">
            <x v="0"/>
          </reference>
          <reference field="2" count="1" selected="0">
            <x v="28"/>
          </reference>
        </references>
      </pivotArea>
    </chartFormat>
    <chartFormat chart="3" format="167">
      <pivotArea type="data" outline="0" fieldPosition="0">
        <references count="2">
          <reference field="4294967294" count="1" selected="0">
            <x v="0"/>
          </reference>
          <reference field="2" count="1" selected="0">
            <x v="29"/>
          </reference>
        </references>
      </pivotArea>
    </chartFormat>
    <chartFormat chart="3" format="168">
      <pivotArea type="data" outline="0" fieldPosition="0">
        <references count="2">
          <reference field="4294967294" count="1" selected="0">
            <x v="0"/>
          </reference>
          <reference field="2" count="1" selected="0">
            <x v="30"/>
          </reference>
        </references>
      </pivotArea>
    </chartFormat>
    <chartFormat chart="3" format="169">
      <pivotArea type="data" outline="0" fieldPosition="0">
        <references count="2">
          <reference field="4294967294" count="1" selected="0">
            <x v="0"/>
          </reference>
          <reference field="2" count="1" selected="0">
            <x v="31"/>
          </reference>
        </references>
      </pivotArea>
    </chartFormat>
    <chartFormat chart="3" format="170">
      <pivotArea type="data" outline="0" fieldPosition="0">
        <references count="2">
          <reference field="4294967294" count="1" selected="0">
            <x v="0"/>
          </reference>
          <reference field="2" count="1" selected="0">
            <x v="33"/>
          </reference>
        </references>
      </pivotArea>
    </chartFormat>
    <chartFormat chart="3" format="171">
      <pivotArea type="data" outline="0" fieldPosition="0">
        <references count="2">
          <reference field="4294967294" count="1" selected="0">
            <x v="0"/>
          </reference>
          <reference field="2" count="1" selected="0">
            <x v="34"/>
          </reference>
        </references>
      </pivotArea>
    </chartFormat>
    <chartFormat chart="3" format="172">
      <pivotArea type="data" outline="0" fieldPosition="0">
        <references count="2">
          <reference field="4294967294" count="1" selected="0">
            <x v="0"/>
          </reference>
          <reference field="2" count="1" selected="0">
            <x v="36"/>
          </reference>
        </references>
      </pivotArea>
    </chartFormat>
    <chartFormat chart="3" format="173">
      <pivotArea type="data" outline="0" fieldPosition="0">
        <references count="2">
          <reference field="4294967294" count="1" selected="0">
            <x v="0"/>
          </reference>
          <reference field="2" count="1" selected="0">
            <x v="37"/>
          </reference>
        </references>
      </pivotArea>
    </chartFormat>
    <chartFormat chart="3" format="174">
      <pivotArea type="data" outline="0" fieldPosition="0">
        <references count="2">
          <reference field="4294967294" count="1" selected="0">
            <x v="0"/>
          </reference>
          <reference field="2" count="1" selected="0">
            <x v="38"/>
          </reference>
        </references>
      </pivotArea>
    </chartFormat>
    <chartFormat chart="3" format="175">
      <pivotArea type="data" outline="0" fieldPosition="0">
        <references count="2">
          <reference field="4294967294" count="1" selected="0">
            <x v="0"/>
          </reference>
          <reference field="2" count="1" selected="0">
            <x v="39"/>
          </reference>
        </references>
      </pivotArea>
    </chartFormat>
    <chartFormat chart="3" format="176">
      <pivotArea type="data" outline="0" fieldPosition="0">
        <references count="2">
          <reference field="4294967294" count="1" selected="0">
            <x v="0"/>
          </reference>
          <reference field="2" count="1" selected="0">
            <x v="40"/>
          </reference>
        </references>
      </pivotArea>
    </chartFormat>
    <chartFormat chart="3" format="177">
      <pivotArea type="data" outline="0" fieldPosition="0">
        <references count="2">
          <reference field="4294967294" count="1" selected="0">
            <x v="0"/>
          </reference>
          <reference field="2" count="1" selected="0">
            <x v="41"/>
          </reference>
        </references>
      </pivotArea>
    </chartFormat>
    <chartFormat chart="3" format="178">
      <pivotArea type="data" outline="0" fieldPosition="0">
        <references count="2">
          <reference field="4294967294" count="1" selected="0">
            <x v="0"/>
          </reference>
          <reference field="2" count="1" selected="0">
            <x v="42"/>
          </reference>
        </references>
      </pivotArea>
    </chartFormat>
    <chartFormat chart="3" format="179">
      <pivotArea type="data" outline="0" fieldPosition="0">
        <references count="2">
          <reference field="4294967294" count="1" selected="0">
            <x v="0"/>
          </reference>
          <reference field="2" count="1" selected="0">
            <x v="43"/>
          </reference>
        </references>
      </pivotArea>
    </chartFormat>
    <chartFormat chart="3" format="180">
      <pivotArea type="data" outline="0" fieldPosition="0">
        <references count="2">
          <reference field="4294967294" count="1" selected="0">
            <x v="0"/>
          </reference>
          <reference field="2" count="1" selected="0">
            <x v="45"/>
          </reference>
        </references>
      </pivotArea>
    </chartFormat>
    <chartFormat chart="3" format="181">
      <pivotArea type="data" outline="0" fieldPosition="0">
        <references count="2">
          <reference field="4294967294" count="1" selected="0">
            <x v="0"/>
          </reference>
          <reference field="2" count="1" selected="0">
            <x v="46"/>
          </reference>
        </references>
      </pivotArea>
    </chartFormat>
    <chartFormat chart="3" format="182">
      <pivotArea type="data" outline="0" fieldPosition="0">
        <references count="2">
          <reference field="4294967294" count="1" selected="0">
            <x v="0"/>
          </reference>
          <reference field="2" count="1" selected="0">
            <x v="47"/>
          </reference>
        </references>
      </pivotArea>
    </chartFormat>
    <chartFormat chart="3" format="183">
      <pivotArea type="data" outline="0" fieldPosition="0">
        <references count="2">
          <reference field="4294967294" count="1" selected="0">
            <x v="0"/>
          </reference>
          <reference field="2" count="1" selected="0">
            <x v="48"/>
          </reference>
        </references>
      </pivotArea>
    </chartFormat>
    <chartFormat chart="3" format="184">
      <pivotArea type="data" outline="0" fieldPosition="0">
        <references count="2">
          <reference field="4294967294" count="1" selected="0">
            <x v="0"/>
          </reference>
          <reference field="2" count="1" selected="0">
            <x v="49"/>
          </reference>
        </references>
      </pivotArea>
    </chartFormat>
    <chartFormat chart="3" format="185">
      <pivotArea type="data" outline="0" fieldPosition="0">
        <references count="2">
          <reference field="4294967294" count="1" selected="0">
            <x v="0"/>
          </reference>
          <reference field="2" count="1" selected="0">
            <x v="51"/>
          </reference>
        </references>
      </pivotArea>
    </chartFormat>
    <chartFormat chart="3" format="186">
      <pivotArea type="data" outline="0" fieldPosition="0">
        <references count="2">
          <reference field="4294967294" count="1" selected="0">
            <x v="0"/>
          </reference>
          <reference field="2" count="1" selected="0">
            <x v="52"/>
          </reference>
        </references>
      </pivotArea>
    </chartFormat>
    <chartFormat chart="3" format="187">
      <pivotArea type="data" outline="0" fieldPosition="0">
        <references count="2">
          <reference field="4294967294" count="1" selected="0">
            <x v="0"/>
          </reference>
          <reference field="2" count="1" selected="0">
            <x v="53"/>
          </reference>
        </references>
      </pivotArea>
    </chartFormat>
    <chartFormat chart="3" format="188">
      <pivotArea type="data" outline="0" fieldPosition="0">
        <references count="2">
          <reference field="4294967294" count="1" selected="0">
            <x v="0"/>
          </reference>
          <reference field="2" count="1" selected="0">
            <x v="55"/>
          </reference>
        </references>
      </pivotArea>
    </chartFormat>
    <chartFormat chart="3" format="189">
      <pivotArea type="data" outline="0" fieldPosition="0">
        <references count="2">
          <reference field="4294967294" count="1" selected="0">
            <x v="0"/>
          </reference>
          <reference field="2" count="1" selected="0">
            <x v="56"/>
          </reference>
        </references>
      </pivotArea>
    </chartFormat>
    <chartFormat chart="3" format="190">
      <pivotArea type="data" outline="0" fieldPosition="0">
        <references count="2">
          <reference field="4294967294" count="1" selected="0">
            <x v="0"/>
          </reference>
          <reference field="2" count="1" selected="0">
            <x v="57"/>
          </reference>
        </references>
      </pivotArea>
    </chartFormat>
    <chartFormat chart="3" format="191">
      <pivotArea type="data" outline="0" fieldPosition="0">
        <references count="2">
          <reference field="4294967294" count="1" selected="0">
            <x v="0"/>
          </reference>
          <reference field="2" count="1" selected="0">
            <x v="58"/>
          </reference>
        </references>
      </pivotArea>
    </chartFormat>
    <chartFormat chart="3" format="192">
      <pivotArea type="data" outline="0" fieldPosition="0">
        <references count="2">
          <reference field="4294967294" count="1" selected="0">
            <x v="0"/>
          </reference>
          <reference field="2" count="1" selected="0">
            <x v="59"/>
          </reference>
        </references>
      </pivotArea>
    </chartFormat>
    <chartFormat chart="3" format="193">
      <pivotArea type="data" outline="0" fieldPosition="0">
        <references count="2">
          <reference field="4294967294" count="1" selected="0">
            <x v="0"/>
          </reference>
          <reference field="2" count="1" selected="0">
            <x v="60"/>
          </reference>
        </references>
      </pivotArea>
    </chartFormat>
    <chartFormat chart="3" format="194">
      <pivotArea type="data" outline="0" fieldPosition="0">
        <references count="2">
          <reference field="4294967294" count="1" selected="0">
            <x v="0"/>
          </reference>
          <reference field="2" count="1" selected="0">
            <x v="61"/>
          </reference>
        </references>
      </pivotArea>
    </chartFormat>
    <chartFormat chart="3" format="195">
      <pivotArea type="data" outline="0" fieldPosition="0">
        <references count="2">
          <reference field="4294967294" count="1" selected="0">
            <x v="0"/>
          </reference>
          <reference field="2" count="1" selected="0">
            <x v="62"/>
          </reference>
        </references>
      </pivotArea>
    </chartFormat>
    <chartFormat chart="3" format="196">
      <pivotArea type="data" outline="0" fieldPosition="0">
        <references count="2">
          <reference field="4294967294" count="1" selected="0">
            <x v="0"/>
          </reference>
          <reference field="2" count="1" selected="0">
            <x v="63"/>
          </reference>
        </references>
      </pivotArea>
    </chartFormat>
    <chartFormat chart="3" format="197">
      <pivotArea type="data" outline="0" fieldPosition="0">
        <references count="2">
          <reference field="4294967294" count="1" selected="0">
            <x v="0"/>
          </reference>
          <reference field="2" count="1" selected="0">
            <x v="64"/>
          </reference>
        </references>
      </pivotArea>
    </chartFormat>
    <chartFormat chart="3" format="198">
      <pivotArea type="data" outline="0" fieldPosition="0">
        <references count="2">
          <reference field="4294967294" count="1" selected="0">
            <x v="0"/>
          </reference>
          <reference field="2" count="1" selected="0">
            <x v="66"/>
          </reference>
        </references>
      </pivotArea>
    </chartFormat>
    <chartFormat chart="3" format="199">
      <pivotArea type="data" outline="0" fieldPosition="0">
        <references count="2">
          <reference field="4294967294" count="1" selected="0">
            <x v="0"/>
          </reference>
          <reference field="2" count="1" selected="0">
            <x v="67"/>
          </reference>
        </references>
      </pivotArea>
    </chartFormat>
    <chartFormat chart="3" format="200">
      <pivotArea type="data" outline="0" fieldPosition="0">
        <references count="2">
          <reference field="4294967294" count="1" selected="0">
            <x v="0"/>
          </reference>
          <reference field="2" count="1" selected="0">
            <x v="68"/>
          </reference>
        </references>
      </pivotArea>
    </chartFormat>
    <chartFormat chart="3" format="201">
      <pivotArea type="data" outline="0" fieldPosition="0">
        <references count="2">
          <reference field="4294967294" count="1" selected="0">
            <x v="0"/>
          </reference>
          <reference field="2" count="1" selected="0">
            <x v="69"/>
          </reference>
        </references>
      </pivotArea>
    </chartFormat>
    <chartFormat chart="3" format="202">
      <pivotArea type="data" outline="0" fieldPosition="0">
        <references count="2">
          <reference field="4294967294" count="1" selected="0">
            <x v="0"/>
          </reference>
          <reference field="2" count="1" selected="0">
            <x v="70"/>
          </reference>
        </references>
      </pivotArea>
    </chartFormat>
    <chartFormat chart="3" format="203">
      <pivotArea type="data" outline="0" fieldPosition="0">
        <references count="2">
          <reference field="4294967294" count="1" selected="0">
            <x v="0"/>
          </reference>
          <reference field="2" count="1" selected="0">
            <x v="71"/>
          </reference>
        </references>
      </pivotArea>
    </chartFormat>
    <chartFormat chart="3" format="204">
      <pivotArea type="data" outline="0" fieldPosition="0">
        <references count="2">
          <reference field="4294967294" count="1" selected="0">
            <x v="0"/>
          </reference>
          <reference field="2" count="1" selected="0">
            <x v="73"/>
          </reference>
        </references>
      </pivotArea>
    </chartFormat>
    <chartFormat chart="3" format="205">
      <pivotArea type="data" outline="0" fieldPosition="0">
        <references count="2">
          <reference field="4294967294" count="1" selected="0">
            <x v="0"/>
          </reference>
          <reference field="2" count="1" selected="0">
            <x v="74"/>
          </reference>
        </references>
      </pivotArea>
    </chartFormat>
    <chartFormat chart="3" format="206">
      <pivotArea type="data" outline="0" fieldPosition="0">
        <references count="2">
          <reference field="4294967294" count="1" selected="0">
            <x v="0"/>
          </reference>
          <reference field="2" count="1" selected="0">
            <x v="75"/>
          </reference>
        </references>
      </pivotArea>
    </chartFormat>
    <chartFormat chart="3" format="207">
      <pivotArea type="data" outline="0" fieldPosition="0">
        <references count="2">
          <reference field="4294967294" count="1" selected="0">
            <x v="0"/>
          </reference>
          <reference field="2" count="1" selected="0">
            <x v="76"/>
          </reference>
        </references>
      </pivotArea>
    </chartFormat>
    <chartFormat chart="3" format="208">
      <pivotArea type="data" outline="0" fieldPosition="0">
        <references count="2">
          <reference field="4294967294" count="1" selected="0">
            <x v="0"/>
          </reference>
          <reference field="2" count="1" selected="0">
            <x v="77"/>
          </reference>
        </references>
      </pivotArea>
    </chartFormat>
    <chartFormat chart="3" format="209">
      <pivotArea type="data" outline="0" fieldPosition="0">
        <references count="2">
          <reference field="4294967294" count="1" selected="0">
            <x v="0"/>
          </reference>
          <reference field="2" count="1" selected="0">
            <x v="79"/>
          </reference>
        </references>
      </pivotArea>
    </chartFormat>
    <chartFormat chart="3" format="210">
      <pivotArea type="data" outline="0" fieldPosition="0">
        <references count="2">
          <reference field="4294967294" count="1" selected="0">
            <x v="0"/>
          </reference>
          <reference field="2" count="1" selected="0">
            <x v="80"/>
          </reference>
        </references>
      </pivotArea>
    </chartFormat>
    <chartFormat chart="3" format="211">
      <pivotArea type="data" outline="0" fieldPosition="0">
        <references count="2">
          <reference field="4294967294" count="1" selected="0">
            <x v="0"/>
          </reference>
          <reference field="2" count="1" selected="0">
            <x v="81"/>
          </reference>
        </references>
      </pivotArea>
    </chartFormat>
    <chartFormat chart="3" format="212">
      <pivotArea type="data" outline="0" fieldPosition="0">
        <references count="2">
          <reference field="4294967294" count="1" selected="0">
            <x v="0"/>
          </reference>
          <reference field="2" count="1" selected="0">
            <x v="8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043D6C-DAA3-423B-8A94-0FAE9FB2EE75}" name="PivotTable1"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I15:J9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Amount in Sales" fld="3" baseField="0" baseItem="0"/>
  </dataFields>
  <chartFormats count="15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7"/>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12"/>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5"/>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6"/>
          </reference>
        </references>
      </pivotArea>
    </chartFormat>
    <chartFormat chart="0" format="16">
      <pivotArea type="data" outline="0" fieldPosition="0">
        <references count="2">
          <reference field="4294967294" count="1" selected="0">
            <x v="0"/>
          </reference>
          <reference field="2" count="1" selected="0">
            <x v="20"/>
          </reference>
        </references>
      </pivotArea>
    </chartFormat>
    <chartFormat chart="0" format="17">
      <pivotArea type="data" outline="0" fieldPosition="0">
        <references count="2">
          <reference field="4294967294" count="1" selected="0">
            <x v="0"/>
          </reference>
          <reference field="2" count="1" selected="0">
            <x v="18"/>
          </reference>
        </references>
      </pivotArea>
    </chartFormat>
    <chartFormat chart="0" format="18">
      <pivotArea type="data" outline="0" fieldPosition="0">
        <references count="2">
          <reference field="4294967294" count="1" selected="0">
            <x v="0"/>
          </reference>
          <reference field="2" count="1" selected="0">
            <x v="19"/>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22"/>
          </reference>
        </references>
      </pivotArea>
    </chartFormat>
    <chartFormat chart="0" format="21">
      <pivotArea type="data" outline="0" fieldPosition="0">
        <references count="2">
          <reference field="4294967294" count="1" selected="0">
            <x v="0"/>
          </reference>
          <reference field="2" count="1" selected="0">
            <x v="21"/>
          </reference>
        </references>
      </pivotArea>
    </chartFormat>
    <chartFormat chart="0" format="22">
      <pivotArea type="data" outline="0" fieldPosition="0">
        <references count="2">
          <reference field="4294967294" count="1" selected="0">
            <x v="0"/>
          </reference>
          <reference field="2" count="1" selected="0">
            <x v="25"/>
          </reference>
        </references>
      </pivotArea>
    </chartFormat>
    <chartFormat chart="0" format="23">
      <pivotArea type="data" outline="0" fieldPosition="0">
        <references count="2">
          <reference field="4294967294" count="1" selected="0">
            <x v="0"/>
          </reference>
          <reference field="2" count="1" selected="0">
            <x v="23"/>
          </reference>
        </references>
      </pivotArea>
    </chartFormat>
    <chartFormat chart="0" format="24">
      <pivotArea type="data" outline="0" fieldPosition="0">
        <references count="2">
          <reference field="4294967294" count="1" selected="0">
            <x v="0"/>
          </reference>
          <reference field="2" count="1" selected="0">
            <x v="24"/>
          </reference>
        </references>
      </pivotArea>
    </chartFormat>
    <chartFormat chart="0" format="25">
      <pivotArea type="data" outline="0" fieldPosition="0">
        <references count="2">
          <reference field="4294967294" count="1" selected="0">
            <x v="0"/>
          </reference>
          <reference field="2" count="1" selected="0">
            <x v="27"/>
          </reference>
        </references>
      </pivotArea>
    </chartFormat>
    <chartFormat chart="0" format="26">
      <pivotArea type="data" outline="0" fieldPosition="0">
        <references count="2">
          <reference field="4294967294" count="1" selected="0">
            <x v="0"/>
          </reference>
          <reference field="2" count="1" selected="0">
            <x v="26"/>
          </reference>
        </references>
      </pivotArea>
    </chartFormat>
    <chartFormat chart="0" format="27">
      <pivotArea type="data" outline="0" fieldPosition="0">
        <references count="2">
          <reference field="4294967294" count="1" selected="0">
            <x v="0"/>
          </reference>
          <reference field="2" count="1" selected="0">
            <x v="31"/>
          </reference>
        </references>
      </pivotArea>
    </chartFormat>
    <chartFormat chart="0" format="28">
      <pivotArea type="data" outline="0" fieldPosition="0">
        <references count="2">
          <reference field="4294967294" count="1" selected="0">
            <x v="0"/>
          </reference>
          <reference field="2" count="1" selected="0">
            <x v="33"/>
          </reference>
        </references>
      </pivotArea>
    </chartFormat>
    <chartFormat chart="0" format="29">
      <pivotArea type="data" outline="0" fieldPosition="0">
        <references count="2">
          <reference field="4294967294" count="1" selected="0">
            <x v="0"/>
          </reference>
          <reference field="2" count="1" selected="0">
            <x v="32"/>
          </reference>
        </references>
      </pivotArea>
    </chartFormat>
    <chartFormat chart="0" format="30">
      <pivotArea type="data" outline="0" fieldPosition="0">
        <references count="2">
          <reference field="4294967294" count="1" selected="0">
            <x v="0"/>
          </reference>
          <reference field="2" count="1" selected="0">
            <x v="30"/>
          </reference>
        </references>
      </pivotArea>
    </chartFormat>
    <chartFormat chart="0" format="31">
      <pivotArea type="data" outline="0" fieldPosition="0">
        <references count="2">
          <reference field="4294967294" count="1" selected="0">
            <x v="0"/>
          </reference>
          <reference field="2" count="1" selected="0">
            <x v="35"/>
          </reference>
        </references>
      </pivotArea>
    </chartFormat>
    <chartFormat chart="0" format="32">
      <pivotArea type="data" outline="0" fieldPosition="0">
        <references count="2">
          <reference field="4294967294" count="1" selected="0">
            <x v="0"/>
          </reference>
          <reference field="2" count="1" selected="0">
            <x v="34"/>
          </reference>
        </references>
      </pivotArea>
    </chartFormat>
    <chartFormat chart="0" format="33">
      <pivotArea type="data" outline="0" fieldPosition="0">
        <references count="2">
          <reference field="4294967294" count="1" selected="0">
            <x v="0"/>
          </reference>
          <reference field="2" count="1" selected="0">
            <x v="36"/>
          </reference>
        </references>
      </pivotArea>
    </chartFormat>
    <chartFormat chart="0" format="34">
      <pivotArea type="data" outline="0" fieldPosition="0">
        <references count="2">
          <reference field="4294967294" count="1" selected="0">
            <x v="0"/>
          </reference>
          <reference field="2" count="1" selected="0">
            <x v="38"/>
          </reference>
        </references>
      </pivotArea>
    </chartFormat>
    <chartFormat chart="0" format="35">
      <pivotArea type="data" outline="0" fieldPosition="0">
        <references count="2">
          <reference field="4294967294" count="1" selected="0">
            <x v="0"/>
          </reference>
          <reference field="2" count="1" selected="0">
            <x v="41"/>
          </reference>
        </references>
      </pivotArea>
    </chartFormat>
    <chartFormat chart="0" format="36">
      <pivotArea type="data" outline="0" fieldPosition="0">
        <references count="2">
          <reference field="4294967294" count="1" selected="0">
            <x v="0"/>
          </reference>
          <reference field="2" count="1" selected="0">
            <x v="45"/>
          </reference>
        </references>
      </pivotArea>
    </chartFormat>
    <chartFormat chart="0" format="37">
      <pivotArea type="data" outline="0" fieldPosition="0">
        <references count="2">
          <reference field="4294967294" count="1" selected="0">
            <x v="0"/>
          </reference>
          <reference field="2" count="1" selected="0">
            <x v="44"/>
          </reference>
        </references>
      </pivotArea>
    </chartFormat>
    <chartFormat chart="0" format="38">
      <pivotArea type="data" outline="0" fieldPosition="0">
        <references count="2">
          <reference field="4294967294" count="1" selected="0">
            <x v="0"/>
          </reference>
          <reference field="2" count="1" selected="0">
            <x v="43"/>
          </reference>
        </references>
      </pivotArea>
    </chartFormat>
    <chartFormat chart="0" format="39">
      <pivotArea type="data" outline="0" fieldPosition="0">
        <references count="2">
          <reference field="4294967294" count="1" selected="0">
            <x v="0"/>
          </reference>
          <reference field="2" count="1" selected="0">
            <x v="42"/>
          </reference>
        </references>
      </pivotArea>
    </chartFormat>
    <chartFormat chart="0" format="40">
      <pivotArea type="data" outline="0" fieldPosition="0">
        <references count="2">
          <reference field="4294967294" count="1" selected="0">
            <x v="0"/>
          </reference>
          <reference field="2" count="1" selected="0">
            <x v="40"/>
          </reference>
        </references>
      </pivotArea>
    </chartFormat>
    <chartFormat chart="0" format="41">
      <pivotArea type="data" outline="0" fieldPosition="0">
        <references count="2">
          <reference field="4294967294" count="1" selected="0">
            <x v="0"/>
          </reference>
          <reference field="2" count="1" selected="0">
            <x v="47"/>
          </reference>
        </references>
      </pivotArea>
    </chartFormat>
    <chartFormat chart="0" format="42">
      <pivotArea type="data" outline="0" fieldPosition="0">
        <references count="2">
          <reference field="4294967294" count="1" selected="0">
            <x v="0"/>
          </reference>
          <reference field="2" count="1" selected="0">
            <x v="46"/>
          </reference>
        </references>
      </pivotArea>
    </chartFormat>
    <chartFormat chart="0" format="43">
      <pivotArea type="data" outline="0" fieldPosition="0">
        <references count="2">
          <reference field="4294967294" count="1" selected="0">
            <x v="0"/>
          </reference>
          <reference field="2" count="1" selected="0">
            <x v="51"/>
          </reference>
        </references>
      </pivotArea>
    </chartFormat>
    <chartFormat chart="0" format="44">
      <pivotArea type="data" outline="0" fieldPosition="0">
        <references count="2">
          <reference field="4294967294" count="1" selected="0">
            <x v="0"/>
          </reference>
          <reference field="2" count="1" selected="0">
            <x v="49"/>
          </reference>
        </references>
      </pivotArea>
    </chartFormat>
    <chartFormat chart="0" format="45">
      <pivotArea type="data" outline="0" fieldPosition="0">
        <references count="2">
          <reference field="4294967294" count="1" selected="0">
            <x v="0"/>
          </reference>
          <reference field="2" count="1" selected="0">
            <x v="54"/>
          </reference>
        </references>
      </pivotArea>
    </chartFormat>
    <chartFormat chart="0" format="46">
      <pivotArea type="data" outline="0" fieldPosition="0">
        <references count="2">
          <reference field="4294967294" count="1" selected="0">
            <x v="0"/>
          </reference>
          <reference field="2" count="1" selected="0">
            <x v="50"/>
          </reference>
        </references>
      </pivotArea>
    </chartFormat>
    <chartFormat chart="0" format="47">
      <pivotArea type="data" outline="0" fieldPosition="0">
        <references count="2">
          <reference field="4294967294" count="1" selected="0">
            <x v="0"/>
          </reference>
          <reference field="2" count="1" selected="0">
            <x v="56"/>
          </reference>
        </references>
      </pivotArea>
    </chartFormat>
    <chartFormat chart="0" format="48">
      <pivotArea type="data" outline="0" fieldPosition="0">
        <references count="2">
          <reference field="4294967294" count="1" selected="0">
            <x v="0"/>
          </reference>
          <reference field="2" count="1" selected="0">
            <x v="53"/>
          </reference>
        </references>
      </pivotArea>
    </chartFormat>
    <chartFormat chart="0" format="49">
      <pivotArea type="data" outline="0" fieldPosition="0">
        <references count="2">
          <reference field="4294967294" count="1" selected="0">
            <x v="0"/>
          </reference>
          <reference field="2" count="1" selected="0">
            <x v="55"/>
          </reference>
        </references>
      </pivotArea>
    </chartFormat>
    <chartFormat chart="0" format="50">
      <pivotArea type="data" outline="0" fieldPosition="0">
        <references count="2">
          <reference field="4294967294" count="1" selected="0">
            <x v="0"/>
          </reference>
          <reference field="2" count="1" selected="0">
            <x v="59"/>
          </reference>
        </references>
      </pivotArea>
    </chartFormat>
    <chartFormat chart="0" format="51">
      <pivotArea type="data" outline="0" fieldPosition="0">
        <references count="2">
          <reference field="4294967294" count="1" selected="0">
            <x v="0"/>
          </reference>
          <reference field="2" count="1" selected="0">
            <x v="61"/>
          </reference>
        </references>
      </pivotArea>
    </chartFormat>
    <chartFormat chart="0" format="52">
      <pivotArea type="data" outline="0" fieldPosition="0">
        <references count="2">
          <reference field="4294967294" count="1" selected="0">
            <x v="0"/>
          </reference>
          <reference field="2" count="1" selected="0">
            <x v="58"/>
          </reference>
        </references>
      </pivotArea>
    </chartFormat>
    <chartFormat chart="0" format="53">
      <pivotArea type="data" outline="0" fieldPosition="0">
        <references count="2">
          <reference field="4294967294" count="1" selected="0">
            <x v="0"/>
          </reference>
          <reference field="2" count="1" selected="0">
            <x v="52"/>
          </reference>
        </references>
      </pivotArea>
    </chartFormat>
    <chartFormat chart="0" format="54">
      <pivotArea type="data" outline="0" fieldPosition="0">
        <references count="2">
          <reference field="4294967294" count="1" selected="0">
            <x v="0"/>
          </reference>
          <reference field="2" count="1" selected="0">
            <x v="64"/>
          </reference>
        </references>
      </pivotArea>
    </chartFormat>
    <chartFormat chart="0" format="55">
      <pivotArea type="data" outline="0" fieldPosition="0">
        <references count="2">
          <reference field="4294967294" count="1" selected="0">
            <x v="0"/>
          </reference>
          <reference field="2" count="1" selected="0">
            <x v="67"/>
          </reference>
        </references>
      </pivotArea>
    </chartFormat>
    <chartFormat chart="0" format="56">
      <pivotArea type="data" outline="0" fieldPosition="0">
        <references count="2">
          <reference field="4294967294" count="1" selected="0">
            <x v="0"/>
          </reference>
          <reference field="2" count="1" selected="0">
            <x v="71"/>
          </reference>
        </references>
      </pivotArea>
    </chartFormat>
    <chartFormat chart="0" format="57">
      <pivotArea type="data" outline="0" fieldPosition="0">
        <references count="2">
          <reference field="4294967294" count="1" selected="0">
            <x v="0"/>
          </reference>
          <reference field="2" count="1" selected="0">
            <x v="66"/>
          </reference>
        </references>
      </pivotArea>
    </chartFormat>
    <chartFormat chart="0" format="58">
      <pivotArea type="data" outline="0" fieldPosition="0">
        <references count="2">
          <reference field="4294967294" count="1" selected="0">
            <x v="0"/>
          </reference>
          <reference field="2" count="1" selected="0">
            <x v="62"/>
          </reference>
        </references>
      </pivotArea>
    </chartFormat>
    <chartFormat chart="0" format="59">
      <pivotArea type="data" outline="0" fieldPosition="0">
        <references count="2">
          <reference field="4294967294" count="1" selected="0">
            <x v="0"/>
          </reference>
          <reference field="2" count="1" selected="0">
            <x v="60"/>
          </reference>
        </references>
      </pivotArea>
    </chartFormat>
    <chartFormat chart="0" format="60">
      <pivotArea type="data" outline="0" fieldPosition="0">
        <references count="2">
          <reference field="4294967294" count="1" selected="0">
            <x v="0"/>
          </reference>
          <reference field="2" count="1" selected="0">
            <x v="65"/>
          </reference>
        </references>
      </pivotArea>
    </chartFormat>
    <chartFormat chart="0" format="61">
      <pivotArea type="data" outline="0" fieldPosition="0">
        <references count="2">
          <reference field="4294967294" count="1" selected="0">
            <x v="0"/>
          </reference>
          <reference field="2" count="1" selected="0">
            <x v="70"/>
          </reference>
        </references>
      </pivotArea>
    </chartFormat>
    <chartFormat chart="0" format="62">
      <pivotArea type="data" outline="0" fieldPosition="0">
        <references count="2">
          <reference field="4294967294" count="1" selected="0">
            <x v="0"/>
          </reference>
          <reference field="2" count="1" selected="0">
            <x v="69"/>
          </reference>
        </references>
      </pivotArea>
    </chartFormat>
    <chartFormat chart="0" format="63">
      <pivotArea type="data" outline="0" fieldPosition="0">
        <references count="2">
          <reference field="4294967294" count="1" selected="0">
            <x v="0"/>
          </reference>
          <reference field="2" count="1" selected="0">
            <x v="63"/>
          </reference>
        </references>
      </pivotArea>
    </chartFormat>
    <chartFormat chart="0" format="64">
      <pivotArea type="data" outline="0" fieldPosition="0">
        <references count="2">
          <reference field="4294967294" count="1" selected="0">
            <x v="0"/>
          </reference>
          <reference field="2" count="1" selected="0">
            <x v="75"/>
          </reference>
        </references>
      </pivotArea>
    </chartFormat>
    <chartFormat chart="0" format="65">
      <pivotArea type="data" outline="0" fieldPosition="0">
        <references count="2">
          <reference field="4294967294" count="1" selected="0">
            <x v="0"/>
          </reference>
          <reference field="2" count="1" selected="0">
            <x v="79"/>
          </reference>
        </references>
      </pivotArea>
    </chartFormat>
    <chartFormat chart="0" format="66">
      <pivotArea type="data" outline="0" fieldPosition="0">
        <references count="2">
          <reference field="4294967294" count="1" selected="0">
            <x v="0"/>
          </reference>
          <reference field="2" count="1" selected="0">
            <x v="73"/>
          </reference>
        </references>
      </pivotArea>
    </chartFormat>
    <chartFormat chart="0" format="67">
      <pivotArea type="data" outline="0" fieldPosition="0">
        <references count="2">
          <reference field="4294967294" count="1" selected="0">
            <x v="0"/>
          </reference>
          <reference field="2" count="1" selected="0">
            <x v="68"/>
          </reference>
        </references>
      </pivotArea>
    </chartFormat>
    <chartFormat chart="0" format="68">
      <pivotArea type="data" outline="0" fieldPosition="0">
        <references count="2">
          <reference field="4294967294" count="1" selected="0">
            <x v="0"/>
          </reference>
          <reference field="2" count="1" selected="0">
            <x v="83"/>
          </reference>
        </references>
      </pivotArea>
    </chartFormat>
    <chartFormat chart="0" format="69">
      <pivotArea type="data" outline="0" fieldPosition="0">
        <references count="2">
          <reference field="4294967294" count="1" selected="0">
            <x v="0"/>
          </reference>
          <reference field="2" count="1" selected="0">
            <x v="78"/>
          </reference>
        </references>
      </pivotArea>
    </chartFormat>
    <chartFormat chart="0" format="70">
      <pivotArea type="data" outline="0" fieldPosition="0">
        <references count="2">
          <reference field="4294967294" count="1" selected="0">
            <x v="0"/>
          </reference>
          <reference field="2" count="1" selected="0">
            <x v="76"/>
          </reference>
        </references>
      </pivotArea>
    </chartFormat>
    <chartFormat chart="0" format="71">
      <pivotArea type="data" outline="0" fieldPosition="0">
        <references count="2">
          <reference field="4294967294" count="1" selected="0">
            <x v="0"/>
          </reference>
          <reference field="2" count="1" selected="0">
            <x v="74"/>
          </reference>
        </references>
      </pivotArea>
    </chartFormat>
    <chartFormat chart="0" format="72">
      <pivotArea type="data" outline="0" fieldPosition="0">
        <references count="2">
          <reference field="4294967294" count="1" selected="0">
            <x v="0"/>
          </reference>
          <reference field="2" count="1" selected="0">
            <x v="72"/>
          </reference>
        </references>
      </pivotArea>
    </chartFormat>
    <chartFormat chart="0" format="73">
      <pivotArea type="data" outline="0" fieldPosition="0">
        <references count="2">
          <reference field="4294967294" count="1" selected="0">
            <x v="0"/>
          </reference>
          <reference field="2" count="1" selected="0">
            <x v="77"/>
          </reference>
        </references>
      </pivotArea>
    </chartFormat>
    <chartFormat chart="0" format="74">
      <pivotArea type="data" outline="0" fieldPosition="0">
        <references count="2">
          <reference field="4294967294" count="1" selected="0">
            <x v="0"/>
          </reference>
          <reference field="2" count="1" selected="0">
            <x v="81"/>
          </reference>
        </references>
      </pivotArea>
    </chartFormat>
    <chartFormat chart="0" format="75">
      <pivotArea type="data" outline="0" fieldPosition="0">
        <references count="2">
          <reference field="4294967294" count="1" selected="0">
            <x v="0"/>
          </reference>
          <reference field="2" count="1" selected="0">
            <x v="82"/>
          </reference>
        </references>
      </pivotArea>
    </chartFormat>
    <chartFormat chart="0" format="76">
      <pivotArea type="data" outline="0" fieldPosition="0">
        <references count="2">
          <reference field="4294967294" count="1" selected="0">
            <x v="0"/>
          </reference>
          <reference field="2" count="1" selected="0">
            <x v="80"/>
          </reference>
        </references>
      </pivotArea>
    </chartFormat>
    <chartFormat chart="0" format="77">
      <pivotArea type="data" outline="0" fieldPosition="0">
        <references count="2">
          <reference field="4294967294" count="1" selected="0">
            <x v="0"/>
          </reference>
          <reference field="2" count="1" selected="0">
            <x v="48"/>
          </reference>
        </references>
      </pivotArea>
    </chartFormat>
    <chartFormat chart="2" format="153" series="1">
      <pivotArea type="data" outline="0" fieldPosition="0">
        <references count="1">
          <reference field="4294967294" count="1" selected="0">
            <x v="0"/>
          </reference>
        </references>
      </pivotArea>
    </chartFormat>
    <chartFormat chart="2" format="154">
      <pivotArea type="data" outline="0" fieldPosition="0">
        <references count="2">
          <reference field="4294967294" count="1" selected="0">
            <x v="0"/>
          </reference>
          <reference field="2" count="1" selected="0">
            <x v="1"/>
          </reference>
        </references>
      </pivotArea>
    </chartFormat>
    <chartFormat chart="2" format="155">
      <pivotArea type="data" outline="0" fieldPosition="0">
        <references count="2">
          <reference field="4294967294" count="1" selected="0">
            <x v="0"/>
          </reference>
          <reference field="2" count="1" selected="0">
            <x v="2"/>
          </reference>
        </references>
      </pivotArea>
    </chartFormat>
    <chartFormat chart="2" format="156">
      <pivotArea type="data" outline="0" fieldPosition="0">
        <references count="2">
          <reference field="4294967294" count="1" selected="0">
            <x v="0"/>
          </reference>
          <reference field="2" count="1" selected="0">
            <x v="3"/>
          </reference>
        </references>
      </pivotArea>
    </chartFormat>
    <chartFormat chart="2" format="157">
      <pivotArea type="data" outline="0" fieldPosition="0">
        <references count="2">
          <reference field="4294967294" count="1" selected="0">
            <x v="0"/>
          </reference>
          <reference field="2" count="1" selected="0">
            <x v="4"/>
          </reference>
        </references>
      </pivotArea>
    </chartFormat>
    <chartFormat chart="2" format="158">
      <pivotArea type="data" outline="0" fieldPosition="0">
        <references count="2">
          <reference field="4294967294" count="1" selected="0">
            <x v="0"/>
          </reference>
          <reference field="2" count="1" selected="0">
            <x v="5"/>
          </reference>
        </references>
      </pivotArea>
    </chartFormat>
    <chartFormat chart="2" format="159">
      <pivotArea type="data" outline="0" fieldPosition="0">
        <references count="2">
          <reference field="4294967294" count="1" selected="0">
            <x v="0"/>
          </reference>
          <reference field="2" count="1" selected="0">
            <x v="6"/>
          </reference>
        </references>
      </pivotArea>
    </chartFormat>
    <chartFormat chart="2" format="160">
      <pivotArea type="data" outline="0" fieldPosition="0">
        <references count="2">
          <reference field="4294967294" count="1" selected="0">
            <x v="0"/>
          </reference>
          <reference field="2" count="1" selected="0">
            <x v="7"/>
          </reference>
        </references>
      </pivotArea>
    </chartFormat>
    <chartFormat chart="2" format="161">
      <pivotArea type="data" outline="0" fieldPosition="0">
        <references count="2">
          <reference field="4294967294" count="1" selected="0">
            <x v="0"/>
          </reference>
          <reference field="2" count="1" selected="0">
            <x v="8"/>
          </reference>
        </references>
      </pivotArea>
    </chartFormat>
    <chartFormat chart="2" format="162">
      <pivotArea type="data" outline="0" fieldPosition="0">
        <references count="2">
          <reference field="4294967294" count="1" selected="0">
            <x v="0"/>
          </reference>
          <reference field="2" count="1" selected="0">
            <x v="10"/>
          </reference>
        </references>
      </pivotArea>
    </chartFormat>
    <chartFormat chart="2" format="163">
      <pivotArea type="data" outline="0" fieldPosition="0">
        <references count="2">
          <reference field="4294967294" count="1" selected="0">
            <x v="0"/>
          </reference>
          <reference field="2" count="1" selected="0">
            <x v="11"/>
          </reference>
        </references>
      </pivotArea>
    </chartFormat>
    <chartFormat chart="2" format="164">
      <pivotArea type="data" outline="0" fieldPosition="0">
        <references count="2">
          <reference field="4294967294" count="1" selected="0">
            <x v="0"/>
          </reference>
          <reference field="2" count="1" selected="0">
            <x v="12"/>
          </reference>
        </references>
      </pivotArea>
    </chartFormat>
    <chartFormat chart="2" format="165">
      <pivotArea type="data" outline="0" fieldPosition="0">
        <references count="2">
          <reference field="4294967294" count="1" selected="0">
            <x v="0"/>
          </reference>
          <reference field="2" count="1" selected="0">
            <x v="13"/>
          </reference>
        </references>
      </pivotArea>
    </chartFormat>
    <chartFormat chart="2" format="166">
      <pivotArea type="data" outline="0" fieldPosition="0">
        <references count="2">
          <reference field="4294967294" count="1" selected="0">
            <x v="0"/>
          </reference>
          <reference field="2" count="1" selected="0">
            <x v="15"/>
          </reference>
        </references>
      </pivotArea>
    </chartFormat>
    <chartFormat chart="2" format="167">
      <pivotArea type="data" outline="0" fieldPosition="0">
        <references count="2">
          <reference field="4294967294" count="1" selected="0">
            <x v="0"/>
          </reference>
          <reference field="2" count="1" selected="0">
            <x v="16"/>
          </reference>
        </references>
      </pivotArea>
    </chartFormat>
    <chartFormat chart="2" format="168">
      <pivotArea type="data" outline="0" fieldPosition="0">
        <references count="2">
          <reference field="4294967294" count="1" selected="0">
            <x v="0"/>
          </reference>
          <reference field="2" count="1" selected="0">
            <x v="17"/>
          </reference>
        </references>
      </pivotArea>
    </chartFormat>
    <chartFormat chart="2" format="169">
      <pivotArea type="data" outline="0" fieldPosition="0">
        <references count="2">
          <reference field="4294967294" count="1" selected="0">
            <x v="0"/>
          </reference>
          <reference field="2" count="1" selected="0">
            <x v="18"/>
          </reference>
        </references>
      </pivotArea>
    </chartFormat>
    <chartFormat chart="2" format="170">
      <pivotArea type="data" outline="0" fieldPosition="0">
        <references count="2">
          <reference field="4294967294" count="1" selected="0">
            <x v="0"/>
          </reference>
          <reference field="2" count="1" selected="0">
            <x v="19"/>
          </reference>
        </references>
      </pivotArea>
    </chartFormat>
    <chartFormat chart="2" format="171">
      <pivotArea type="data" outline="0" fieldPosition="0">
        <references count="2">
          <reference field="4294967294" count="1" selected="0">
            <x v="0"/>
          </reference>
          <reference field="2" count="1" selected="0">
            <x v="20"/>
          </reference>
        </references>
      </pivotArea>
    </chartFormat>
    <chartFormat chart="2" format="172">
      <pivotArea type="data" outline="0" fieldPosition="0">
        <references count="2">
          <reference field="4294967294" count="1" selected="0">
            <x v="0"/>
          </reference>
          <reference field="2" count="1" selected="0">
            <x v="21"/>
          </reference>
        </references>
      </pivotArea>
    </chartFormat>
    <chartFormat chart="2" format="173">
      <pivotArea type="data" outline="0" fieldPosition="0">
        <references count="2">
          <reference field="4294967294" count="1" selected="0">
            <x v="0"/>
          </reference>
          <reference field="2" count="1" selected="0">
            <x v="22"/>
          </reference>
        </references>
      </pivotArea>
    </chartFormat>
    <chartFormat chart="2" format="174">
      <pivotArea type="data" outline="0" fieldPosition="0">
        <references count="2">
          <reference field="4294967294" count="1" selected="0">
            <x v="0"/>
          </reference>
          <reference field="2" count="1" selected="0">
            <x v="23"/>
          </reference>
        </references>
      </pivotArea>
    </chartFormat>
    <chartFormat chart="2" format="175">
      <pivotArea type="data" outline="0" fieldPosition="0">
        <references count="2">
          <reference field="4294967294" count="1" selected="0">
            <x v="0"/>
          </reference>
          <reference field="2" count="1" selected="0">
            <x v="24"/>
          </reference>
        </references>
      </pivotArea>
    </chartFormat>
    <chartFormat chart="2" format="176">
      <pivotArea type="data" outline="0" fieldPosition="0">
        <references count="2">
          <reference field="4294967294" count="1" selected="0">
            <x v="0"/>
          </reference>
          <reference field="2" count="1" selected="0">
            <x v="25"/>
          </reference>
        </references>
      </pivotArea>
    </chartFormat>
    <chartFormat chart="2" format="177">
      <pivotArea type="data" outline="0" fieldPosition="0">
        <references count="2">
          <reference field="4294967294" count="1" selected="0">
            <x v="0"/>
          </reference>
          <reference field="2" count="1" selected="0">
            <x v="26"/>
          </reference>
        </references>
      </pivotArea>
    </chartFormat>
    <chartFormat chart="2" format="178">
      <pivotArea type="data" outline="0" fieldPosition="0">
        <references count="2">
          <reference field="4294967294" count="1" selected="0">
            <x v="0"/>
          </reference>
          <reference field="2" count="1" selected="0">
            <x v="27"/>
          </reference>
        </references>
      </pivotArea>
    </chartFormat>
    <chartFormat chart="2" format="179">
      <pivotArea type="data" outline="0" fieldPosition="0">
        <references count="2">
          <reference field="4294967294" count="1" selected="0">
            <x v="0"/>
          </reference>
          <reference field="2" count="1" selected="0">
            <x v="30"/>
          </reference>
        </references>
      </pivotArea>
    </chartFormat>
    <chartFormat chart="2" format="180">
      <pivotArea type="data" outline="0" fieldPosition="0">
        <references count="2">
          <reference field="4294967294" count="1" selected="0">
            <x v="0"/>
          </reference>
          <reference field="2" count="1" selected="0">
            <x v="31"/>
          </reference>
        </references>
      </pivotArea>
    </chartFormat>
    <chartFormat chart="2" format="181">
      <pivotArea type="data" outline="0" fieldPosition="0">
        <references count="2">
          <reference field="4294967294" count="1" selected="0">
            <x v="0"/>
          </reference>
          <reference field="2" count="1" selected="0">
            <x v="32"/>
          </reference>
        </references>
      </pivotArea>
    </chartFormat>
    <chartFormat chart="2" format="182">
      <pivotArea type="data" outline="0" fieldPosition="0">
        <references count="2">
          <reference field="4294967294" count="1" selected="0">
            <x v="0"/>
          </reference>
          <reference field="2" count="1" selected="0">
            <x v="33"/>
          </reference>
        </references>
      </pivotArea>
    </chartFormat>
    <chartFormat chart="2" format="183">
      <pivotArea type="data" outline="0" fieldPosition="0">
        <references count="2">
          <reference field="4294967294" count="1" selected="0">
            <x v="0"/>
          </reference>
          <reference field="2" count="1" selected="0">
            <x v="34"/>
          </reference>
        </references>
      </pivotArea>
    </chartFormat>
    <chartFormat chart="2" format="184">
      <pivotArea type="data" outline="0" fieldPosition="0">
        <references count="2">
          <reference field="4294967294" count="1" selected="0">
            <x v="0"/>
          </reference>
          <reference field="2" count="1" selected="0">
            <x v="35"/>
          </reference>
        </references>
      </pivotArea>
    </chartFormat>
    <chartFormat chart="2" format="185">
      <pivotArea type="data" outline="0" fieldPosition="0">
        <references count="2">
          <reference field="4294967294" count="1" selected="0">
            <x v="0"/>
          </reference>
          <reference field="2" count="1" selected="0">
            <x v="36"/>
          </reference>
        </references>
      </pivotArea>
    </chartFormat>
    <chartFormat chart="2" format="186">
      <pivotArea type="data" outline="0" fieldPosition="0">
        <references count="2">
          <reference field="4294967294" count="1" selected="0">
            <x v="0"/>
          </reference>
          <reference field="2" count="1" selected="0">
            <x v="38"/>
          </reference>
        </references>
      </pivotArea>
    </chartFormat>
    <chartFormat chart="2" format="187">
      <pivotArea type="data" outline="0" fieldPosition="0">
        <references count="2">
          <reference field="4294967294" count="1" selected="0">
            <x v="0"/>
          </reference>
          <reference field="2" count="1" selected="0">
            <x v="40"/>
          </reference>
        </references>
      </pivotArea>
    </chartFormat>
    <chartFormat chart="2" format="188">
      <pivotArea type="data" outline="0" fieldPosition="0">
        <references count="2">
          <reference field="4294967294" count="1" selected="0">
            <x v="0"/>
          </reference>
          <reference field="2" count="1" selected="0">
            <x v="41"/>
          </reference>
        </references>
      </pivotArea>
    </chartFormat>
    <chartFormat chart="2" format="189">
      <pivotArea type="data" outline="0" fieldPosition="0">
        <references count="2">
          <reference field="4294967294" count="1" selected="0">
            <x v="0"/>
          </reference>
          <reference field="2" count="1" selected="0">
            <x v="42"/>
          </reference>
        </references>
      </pivotArea>
    </chartFormat>
    <chartFormat chart="2" format="190">
      <pivotArea type="data" outline="0" fieldPosition="0">
        <references count="2">
          <reference field="4294967294" count="1" selected="0">
            <x v="0"/>
          </reference>
          <reference field="2" count="1" selected="0">
            <x v="43"/>
          </reference>
        </references>
      </pivotArea>
    </chartFormat>
    <chartFormat chart="2" format="191">
      <pivotArea type="data" outline="0" fieldPosition="0">
        <references count="2">
          <reference field="4294967294" count="1" selected="0">
            <x v="0"/>
          </reference>
          <reference field="2" count="1" selected="0">
            <x v="44"/>
          </reference>
        </references>
      </pivotArea>
    </chartFormat>
    <chartFormat chart="2" format="192">
      <pivotArea type="data" outline="0" fieldPosition="0">
        <references count="2">
          <reference field="4294967294" count="1" selected="0">
            <x v="0"/>
          </reference>
          <reference field="2" count="1" selected="0">
            <x v="45"/>
          </reference>
        </references>
      </pivotArea>
    </chartFormat>
    <chartFormat chart="2" format="193">
      <pivotArea type="data" outline="0" fieldPosition="0">
        <references count="2">
          <reference field="4294967294" count="1" selected="0">
            <x v="0"/>
          </reference>
          <reference field="2" count="1" selected="0">
            <x v="46"/>
          </reference>
        </references>
      </pivotArea>
    </chartFormat>
    <chartFormat chart="2" format="194">
      <pivotArea type="data" outline="0" fieldPosition="0">
        <references count="2">
          <reference field="4294967294" count="1" selected="0">
            <x v="0"/>
          </reference>
          <reference field="2" count="1" selected="0">
            <x v="47"/>
          </reference>
        </references>
      </pivotArea>
    </chartFormat>
    <chartFormat chart="2" format="195">
      <pivotArea type="data" outline="0" fieldPosition="0">
        <references count="2">
          <reference field="4294967294" count="1" selected="0">
            <x v="0"/>
          </reference>
          <reference field="2" count="1" selected="0">
            <x v="49"/>
          </reference>
        </references>
      </pivotArea>
    </chartFormat>
    <chartFormat chart="2" format="196">
      <pivotArea type="data" outline="0" fieldPosition="0">
        <references count="2">
          <reference field="4294967294" count="1" selected="0">
            <x v="0"/>
          </reference>
          <reference field="2" count="1" selected="0">
            <x v="50"/>
          </reference>
        </references>
      </pivotArea>
    </chartFormat>
    <chartFormat chart="2" format="197">
      <pivotArea type="data" outline="0" fieldPosition="0">
        <references count="2">
          <reference field="4294967294" count="1" selected="0">
            <x v="0"/>
          </reference>
          <reference field="2" count="1" selected="0">
            <x v="51"/>
          </reference>
        </references>
      </pivotArea>
    </chartFormat>
    <chartFormat chart="2" format="198">
      <pivotArea type="data" outline="0" fieldPosition="0">
        <references count="2">
          <reference field="4294967294" count="1" selected="0">
            <x v="0"/>
          </reference>
          <reference field="2" count="1" selected="0">
            <x v="52"/>
          </reference>
        </references>
      </pivotArea>
    </chartFormat>
    <chartFormat chart="2" format="199">
      <pivotArea type="data" outline="0" fieldPosition="0">
        <references count="2">
          <reference field="4294967294" count="1" selected="0">
            <x v="0"/>
          </reference>
          <reference field="2" count="1" selected="0">
            <x v="53"/>
          </reference>
        </references>
      </pivotArea>
    </chartFormat>
    <chartFormat chart="2" format="200">
      <pivotArea type="data" outline="0" fieldPosition="0">
        <references count="2">
          <reference field="4294967294" count="1" selected="0">
            <x v="0"/>
          </reference>
          <reference field="2" count="1" selected="0">
            <x v="54"/>
          </reference>
        </references>
      </pivotArea>
    </chartFormat>
    <chartFormat chart="2" format="201">
      <pivotArea type="data" outline="0" fieldPosition="0">
        <references count="2">
          <reference field="4294967294" count="1" selected="0">
            <x v="0"/>
          </reference>
          <reference field="2" count="1" selected="0">
            <x v="55"/>
          </reference>
        </references>
      </pivotArea>
    </chartFormat>
    <chartFormat chart="2" format="202">
      <pivotArea type="data" outline="0" fieldPosition="0">
        <references count="2">
          <reference field="4294967294" count="1" selected="0">
            <x v="0"/>
          </reference>
          <reference field="2" count="1" selected="0">
            <x v="56"/>
          </reference>
        </references>
      </pivotArea>
    </chartFormat>
    <chartFormat chart="2" format="203">
      <pivotArea type="data" outline="0" fieldPosition="0">
        <references count="2">
          <reference field="4294967294" count="1" selected="0">
            <x v="0"/>
          </reference>
          <reference field="2" count="1" selected="0">
            <x v="58"/>
          </reference>
        </references>
      </pivotArea>
    </chartFormat>
    <chartFormat chart="2" format="204">
      <pivotArea type="data" outline="0" fieldPosition="0">
        <references count="2">
          <reference field="4294967294" count="1" selected="0">
            <x v="0"/>
          </reference>
          <reference field="2" count="1" selected="0">
            <x v="59"/>
          </reference>
        </references>
      </pivotArea>
    </chartFormat>
    <chartFormat chart="2" format="205">
      <pivotArea type="data" outline="0" fieldPosition="0">
        <references count="2">
          <reference field="4294967294" count="1" selected="0">
            <x v="0"/>
          </reference>
          <reference field="2" count="1" selected="0">
            <x v="60"/>
          </reference>
        </references>
      </pivotArea>
    </chartFormat>
    <chartFormat chart="2" format="206">
      <pivotArea type="data" outline="0" fieldPosition="0">
        <references count="2">
          <reference field="4294967294" count="1" selected="0">
            <x v="0"/>
          </reference>
          <reference field="2" count="1" selected="0">
            <x v="61"/>
          </reference>
        </references>
      </pivotArea>
    </chartFormat>
    <chartFormat chart="2" format="207">
      <pivotArea type="data" outline="0" fieldPosition="0">
        <references count="2">
          <reference field="4294967294" count="1" selected="0">
            <x v="0"/>
          </reference>
          <reference field="2" count="1" selected="0">
            <x v="62"/>
          </reference>
        </references>
      </pivotArea>
    </chartFormat>
    <chartFormat chart="2" format="208">
      <pivotArea type="data" outline="0" fieldPosition="0">
        <references count="2">
          <reference field="4294967294" count="1" selected="0">
            <x v="0"/>
          </reference>
          <reference field="2" count="1" selected="0">
            <x v="63"/>
          </reference>
        </references>
      </pivotArea>
    </chartFormat>
    <chartFormat chart="2" format="209">
      <pivotArea type="data" outline="0" fieldPosition="0">
        <references count="2">
          <reference field="4294967294" count="1" selected="0">
            <x v="0"/>
          </reference>
          <reference field="2" count="1" selected="0">
            <x v="64"/>
          </reference>
        </references>
      </pivotArea>
    </chartFormat>
    <chartFormat chart="2" format="210">
      <pivotArea type="data" outline="0" fieldPosition="0">
        <references count="2">
          <reference field="4294967294" count="1" selected="0">
            <x v="0"/>
          </reference>
          <reference field="2" count="1" selected="0">
            <x v="65"/>
          </reference>
        </references>
      </pivotArea>
    </chartFormat>
    <chartFormat chart="2" format="211">
      <pivotArea type="data" outline="0" fieldPosition="0">
        <references count="2">
          <reference field="4294967294" count="1" selected="0">
            <x v="0"/>
          </reference>
          <reference field="2" count="1" selected="0">
            <x v="66"/>
          </reference>
        </references>
      </pivotArea>
    </chartFormat>
    <chartFormat chart="2" format="212">
      <pivotArea type="data" outline="0" fieldPosition="0">
        <references count="2">
          <reference field="4294967294" count="1" selected="0">
            <x v="0"/>
          </reference>
          <reference field="2" count="1" selected="0">
            <x v="67"/>
          </reference>
        </references>
      </pivotArea>
    </chartFormat>
    <chartFormat chart="2" format="213">
      <pivotArea type="data" outline="0" fieldPosition="0">
        <references count="2">
          <reference field="4294967294" count="1" selected="0">
            <x v="0"/>
          </reference>
          <reference field="2" count="1" selected="0">
            <x v="68"/>
          </reference>
        </references>
      </pivotArea>
    </chartFormat>
    <chartFormat chart="2" format="214">
      <pivotArea type="data" outline="0" fieldPosition="0">
        <references count="2">
          <reference field="4294967294" count="1" selected="0">
            <x v="0"/>
          </reference>
          <reference field="2" count="1" selected="0">
            <x v="69"/>
          </reference>
        </references>
      </pivotArea>
    </chartFormat>
    <chartFormat chart="2" format="215">
      <pivotArea type="data" outline="0" fieldPosition="0">
        <references count="2">
          <reference field="4294967294" count="1" selected="0">
            <x v="0"/>
          </reference>
          <reference field="2" count="1" selected="0">
            <x v="70"/>
          </reference>
        </references>
      </pivotArea>
    </chartFormat>
    <chartFormat chart="2" format="216">
      <pivotArea type="data" outline="0" fieldPosition="0">
        <references count="2">
          <reference field="4294967294" count="1" selected="0">
            <x v="0"/>
          </reference>
          <reference field="2" count="1" selected="0">
            <x v="71"/>
          </reference>
        </references>
      </pivotArea>
    </chartFormat>
    <chartFormat chart="2" format="217">
      <pivotArea type="data" outline="0" fieldPosition="0">
        <references count="2">
          <reference field="4294967294" count="1" selected="0">
            <x v="0"/>
          </reference>
          <reference field="2" count="1" selected="0">
            <x v="72"/>
          </reference>
        </references>
      </pivotArea>
    </chartFormat>
    <chartFormat chart="2" format="218">
      <pivotArea type="data" outline="0" fieldPosition="0">
        <references count="2">
          <reference field="4294967294" count="1" selected="0">
            <x v="0"/>
          </reference>
          <reference field="2" count="1" selected="0">
            <x v="73"/>
          </reference>
        </references>
      </pivotArea>
    </chartFormat>
    <chartFormat chart="2" format="219">
      <pivotArea type="data" outline="0" fieldPosition="0">
        <references count="2">
          <reference field="4294967294" count="1" selected="0">
            <x v="0"/>
          </reference>
          <reference field="2" count="1" selected="0">
            <x v="74"/>
          </reference>
        </references>
      </pivotArea>
    </chartFormat>
    <chartFormat chart="2" format="220">
      <pivotArea type="data" outline="0" fieldPosition="0">
        <references count="2">
          <reference field="4294967294" count="1" selected="0">
            <x v="0"/>
          </reference>
          <reference field="2" count="1" selected="0">
            <x v="75"/>
          </reference>
        </references>
      </pivotArea>
    </chartFormat>
    <chartFormat chart="2" format="221">
      <pivotArea type="data" outline="0" fieldPosition="0">
        <references count="2">
          <reference field="4294967294" count="1" selected="0">
            <x v="0"/>
          </reference>
          <reference field="2" count="1" selected="0">
            <x v="76"/>
          </reference>
        </references>
      </pivotArea>
    </chartFormat>
    <chartFormat chart="2" format="222">
      <pivotArea type="data" outline="0" fieldPosition="0">
        <references count="2">
          <reference field="4294967294" count="1" selected="0">
            <x v="0"/>
          </reference>
          <reference field="2" count="1" selected="0">
            <x v="77"/>
          </reference>
        </references>
      </pivotArea>
    </chartFormat>
    <chartFormat chart="2" format="223">
      <pivotArea type="data" outline="0" fieldPosition="0">
        <references count="2">
          <reference field="4294967294" count="1" selected="0">
            <x v="0"/>
          </reference>
          <reference field="2" count="1" selected="0">
            <x v="78"/>
          </reference>
        </references>
      </pivotArea>
    </chartFormat>
    <chartFormat chart="2" format="224">
      <pivotArea type="data" outline="0" fieldPosition="0">
        <references count="2">
          <reference field="4294967294" count="1" selected="0">
            <x v="0"/>
          </reference>
          <reference field="2" count="1" selected="0">
            <x v="79"/>
          </reference>
        </references>
      </pivotArea>
    </chartFormat>
    <chartFormat chart="2" format="225">
      <pivotArea type="data" outline="0" fieldPosition="0">
        <references count="2">
          <reference field="4294967294" count="1" selected="0">
            <x v="0"/>
          </reference>
          <reference field="2" count="1" selected="0">
            <x v="81"/>
          </reference>
        </references>
      </pivotArea>
    </chartFormat>
    <chartFormat chart="2" format="226">
      <pivotArea type="data" outline="0" fieldPosition="0">
        <references count="2">
          <reference field="4294967294" count="1" selected="0">
            <x v="0"/>
          </reference>
          <reference field="2" count="1" selected="0">
            <x v="82"/>
          </reference>
        </references>
      </pivotArea>
    </chartFormat>
    <chartFormat chart="2" format="227">
      <pivotArea type="data" outline="0" fieldPosition="0">
        <references count="2">
          <reference field="4294967294" count="1" selected="0">
            <x v="0"/>
          </reference>
          <reference field="2" count="1" selected="0">
            <x v="8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188B7C-0AA0-44CB-A4D6-6D360E9EA38D}"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42:AT46" firstHeaderRow="1" firstDataRow="1" firstDataCol="1"/>
  <pivotFields count="2">
    <pivotField dataField="1" showAll="0">
      <items count="421">
        <item x="123"/>
        <item x="27"/>
        <item x="21"/>
        <item x="139"/>
        <item x="122"/>
        <item x="76"/>
        <item x="72"/>
        <item x="38"/>
        <item x="56"/>
        <item x="112"/>
        <item x="128"/>
        <item x="95"/>
        <item x="130"/>
        <item x="26"/>
        <item x="1"/>
        <item x="109"/>
        <item x="62"/>
        <item x="129"/>
        <item x="96"/>
        <item x="140"/>
        <item x="5"/>
        <item x="53"/>
        <item x="135"/>
        <item x="82"/>
        <item x="85"/>
        <item x="79"/>
        <item x="88"/>
        <item x="73"/>
        <item x="121"/>
        <item x="75"/>
        <item x="7"/>
        <item x="69"/>
        <item x="137"/>
        <item x="61"/>
        <item x="110"/>
        <item x="94"/>
        <item x="107"/>
        <item x="60"/>
        <item x="66"/>
        <item x="103"/>
        <item x="4"/>
        <item x="35"/>
        <item x="78"/>
        <item x="29"/>
        <item x="9"/>
        <item x="11"/>
        <item x="54"/>
        <item x="6"/>
        <item x="50"/>
        <item x="125"/>
        <item x="13"/>
        <item x="10"/>
        <item x="80"/>
        <item x="100"/>
        <item x="133"/>
        <item x="22"/>
        <item x="14"/>
        <item x="118"/>
        <item x="89"/>
        <item x="51"/>
        <item x="28"/>
        <item x="97"/>
        <item x="70"/>
        <item x="67"/>
        <item x="47"/>
        <item x="59"/>
        <item x="93"/>
        <item x="23"/>
        <item x="8"/>
        <item x="36"/>
        <item x="134"/>
        <item x="101"/>
        <item x="124"/>
        <item x="19"/>
        <item x="64"/>
        <item x="41"/>
        <item x="90"/>
        <item x="87"/>
        <item x="104"/>
        <item x="99"/>
        <item x="18"/>
        <item x="105"/>
        <item x="141"/>
        <item x="43"/>
        <item x="49"/>
        <item x="98"/>
        <item x="48"/>
        <item x="31"/>
        <item x="84"/>
        <item x="111"/>
        <item x="42"/>
        <item x="15"/>
        <item x="17"/>
        <item x="2"/>
        <item x="106"/>
        <item x="30"/>
        <item x="119"/>
        <item x="57"/>
        <item x="91"/>
        <item x="63"/>
        <item x="92"/>
        <item x="16"/>
        <item x="45"/>
        <item x="102"/>
        <item x="117"/>
        <item x="116"/>
        <item x="126"/>
        <item x="83"/>
        <item x="120"/>
        <item x="136"/>
        <item x="138"/>
        <item x="81"/>
        <item x="132"/>
        <item x="0"/>
        <item x="86"/>
        <item x="131"/>
        <item x="24"/>
        <item x="113"/>
        <item x="127"/>
        <item x="46"/>
        <item x="55"/>
        <item x="68"/>
        <item x="114"/>
        <item x="58"/>
        <item x="52"/>
        <item x="108"/>
        <item x="3"/>
        <item x="20"/>
        <item x="33"/>
        <item x="71"/>
        <item x="74"/>
        <item x="37"/>
        <item x="39"/>
        <item x="25"/>
        <item x="115"/>
        <item x="40"/>
        <item x="44"/>
        <item x="34"/>
        <item x="32"/>
        <item x="12"/>
        <item x="77"/>
        <item x="65"/>
        <item x="215"/>
        <item x="274"/>
        <item x="194"/>
        <item x="210"/>
        <item x="169"/>
        <item x="171"/>
        <item x="161"/>
        <item x="231"/>
        <item x="241"/>
        <item x="244"/>
        <item x="190"/>
        <item x="209"/>
        <item x="235"/>
        <item x="184"/>
        <item x="157"/>
        <item x="267"/>
        <item x="255"/>
        <item x="260"/>
        <item x="201"/>
        <item x="192"/>
        <item x="254"/>
        <item x="159"/>
        <item x="188"/>
        <item x="268"/>
        <item x="150"/>
        <item x="183"/>
        <item x="144"/>
        <item x="208"/>
        <item x="165"/>
        <item x="250"/>
        <item x="152"/>
        <item x="251"/>
        <item x="238"/>
        <item x="237"/>
        <item x="236"/>
        <item x="229"/>
        <item x="218"/>
        <item x="200"/>
        <item x="212"/>
        <item x="163"/>
        <item x="256"/>
        <item x="172"/>
        <item x="224"/>
        <item x="167"/>
        <item x="226"/>
        <item x="271"/>
        <item x="195"/>
        <item x="252"/>
        <item x="199"/>
        <item x="263"/>
        <item x="160"/>
        <item x="179"/>
        <item x="253"/>
        <item x="196"/>
        <item x="247"/>
        <item x="270"/>
        <item x="217"/>
        <item x="181"/>
        <item x="153"/>
        <item x="151"/>
        <item x="259"/>
        <item x="176"/>
        <item x="242"/>
        <item x="142"/>
        <item x="273"/>
        <item x="269"/>
        <item x="221"/>
        <item x="177"/>
        <item x="262"/>
        <item x="202"/>
        <item x="168"/>
        <item x="213"/>
        <item x="225"/>
        <item x="207"/>
        <item x="147"/>
        <item x="233"/>
        <item x="205"/>
        <item x="232"/>
        <item x="222"/>
        <item x="206"/>
        <item x="156"/>
        <item x="272"/>
        <item x="214"/>
        <item x="170"/>
        <item x="191"/>
        <item x="143"/>
        <item x="186"/>
        <item x="198"/>
        <item x="174"/>
        <item x="146"/>
        <item x="219"/>
        <item x="149"/>
        <item x="266"/>
        <item x="173"/>
        <item x="261"/>
        <item x="258"/>
        <item x="187"/>
        <item x="234"/>
        <item x="216"/>
        <item x="228"/>
        <item x="223"/>
        <item x="155"/>
        <item x="230"/>
        <item x="227"/>
        <item x="162"/>
        <item x="197"/>
        <item x="158"/>
        <item x="240"/>
        <item x="185"/>
        <item x="145"/>
        <item x="239"/>
        <item x="148"/>
        <item x="257"/>
        <item x="193"/>
        <item x="243"/>
        <item x="204"/>
        <item x="175"/>
        <item x="211"/>
        <item x="178"/>
        <item x="249"/>
        <item x="203"/>
        <item x="248"/>
        <item x="264"/>
        <item x="189"/>
        <item x="166"/>
        <item x="246"/>
        <item x="180"/>
        <item x="265"/>
        <item x="182"/>
        <item x="154"/>
        <item x="164"/>
        <item x="220"/>
        <item x="245"/>
        <item x="373"/>
        <item x="325"/>
        <item x="280"/>
        <item x="334"/>
        <item x="372"/>
        <item x="320"/>
        <item x="418"/>
        <item x="405"/>
        <item x="395"/>
        <item x="417"/>
        <item x="394"/>
        <item x="332"/>
        <item x="383"/>
        <item x="318"/>
        <item x="376"/>
        <item x="337"/>
        <item x="295"/>
        <item x="285"/>
        <item x="360"/>
        <item x="388"/>
        <item x="384"/>
        <item x="381"/>
        <item x="355"/>
        <item x="287"/>
        <item x="416"/>
        <item x="299"/>
        <item x="356"/>
        <item x="412"/>
        <item x="290"/>
        <item x="354"/>
        <item x="340"/>
        <item x="404"/>
        <item x="344"/>
        <item x="392"/>
        <item x="409"/>
        <item x="391"/>
        <item x="328"/>
        <item x="397"/>
        <item x="300"/>
        <item x="296"/>
        <item x="406"/>
        <item x="358"/>
        <item x="348"/>
        <item x="366"/>
        <item x="286"/>
        <item x="403"/>
        <item x="275"/>
        <item x="415"/>
        <item x="331"/>
        <item x="413"/>
        <item x="343"/>
        <item x="363"/>
        <item x="396"/>
        <item x="319"/>
        <item x="336"/>
        <item x="303"/>
        <item x="326"/>
        <item x="281"/>
        <item x="382"/>
        <item x="338"/>
        <item x="345"/>
        <item x="284"/>
        <item x="291"/>
        <item x="323"/>
        <item x="398"/>
        <item x="316"/>
        <item x="279"/>
        <item x="317"/>
        <item x="386"/>
        <item x="353"/>
        <item x="289"/>
        <item x="393"/>
        <item x="288"/>
        <item x="305"/>
        <item x="321"/>
        <item x="309"/>
        <item x="401"/>
        <item x="399"/>
        <item x="329"/>
        <item x="324"/>
        <item x="359"/>
        <item x="330"/>
        <item x="379"/>
        <item x="297"/>
        <item x="307"/>
        <item x="301"/>
        <item x="378"/>
        <item x="390"/>
        <item x="414"/>
        <item x="277"/>
        <item x="310"/>
        <item x="341"/>
        <item x="276"/>
        <item x="407"/>
        <item x="311"/>
        <item x="346"/>
        <item x="312"/>
        <item x="402"/>
        <item x="322"/>
        <item x="375"/>
        <item x="315"/>
        <item x="327"/>
        <item x="282"/>
        <item x="364"/>
        <item x="306"/>
        <item x="377"/>
        <item x="374"/>
        <item x="283"/>
        <item x="298"/>
        <item x="339"/>
        <item x="410"/>
        <item x="368"/>
        <item x="294"/>
        <item x="370"/>
        <item x="419"/>
        <item x="369"/>
        <item x="308"/>
        <item x="367"/>
        <item x="347"/>
        <item x="349"/>
        <item x="293"/>
        <item x="389"/>
        <item x="278"/>
        <item x="313"/>
        <item x="361"/>
        <item x="411"/>
        <item x="302"/>
        <item x="333"/>
        <item x="365"/>
        <item x="408"/>
        <item x="400"/>
        <item x="292"/>
        <item x="385"/>
        <item x="357"/>
        <item x="304"/>
        <item x="351"/>
        <item x="380"/>
        <item x="314"/>
        <item x="350"/>
        <item x="387"/>
        <item x="342"/>
        <item x="362"/>
        <item x="371"/>
        <item x="335"/>
        <item x="352"/>
        <item t="default"/>
      </items>
    </pivotField>
    <pivotField axis="axisRow" showAll="0">
      <items count="4">
        <item x="0"/>
        <item x="1"/>
        <item x="2"/>
        <item t="default"/>
      </items>
    </pivotField>
  </pivotFields>
  <rowFields count="1">
    <field x="1"/>
  </rowFields>
  <rowItems count="4">
    <i>
      <x/>
    </i>
    <i>
      <x v="1"/>
    </i>
    <i>
      <x v="2"/>
    </i>
    <i t="grand">
      <x/>
    </i>
  </rowItems>
  <colItems count="1">
    <i/>
  </colItems>
  <dataFields count="1">
    <dataField name="Count of S-Amount" fld="0" subtotal="count" baseField="0" baseItem="21279524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3265BA99-A991-4816-8C6F-BE2DB3E93DC4}" sourceName="Agent Handled">
  <pivotTables>
    <pivotTable tabId="9" name="PivotTable1"/>
    <pivotTable tabId="9" name="PivotTable2"/>
    <pivotTable tabId="9" name="PivotTable3"/>
    <pivotTable tabId="9" name="PivotTable4"/>
    <pivotTable tabId="9" name="PivotTable5"/>
    <pivotTable tabId="9" name="PivotTable7"/>
  </pivotTables>
  <data>
    <tabular pivotCacheId="57866688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DF7D4BD-68ED-4776-82CD-04D0ADE69EC8}" sourceName="Product Name">
  <pivotTables>
    <pivotTable tabId="6" name="PivotTable1"/>
    <pivotTable tabId="6" name="PivotTable3"/>
    <pivotTable tabId="6" name="PivotTable4"/>
    <pivotTable tabId="6" name="trend of no sale"/>
  </pivotTables>
  <data>
    <tabular pivotCacheId="1540710271">
      <items count="6">
        <i x="5" s="1"/>
        <i x="1" s="1"/>
        <i x="2" s="1"/>
        <i x="3" s="1"/>
        <i x="4"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879EBC9-6DE3-431D-B70E-C3B1AF404855}" sourceName="Order Type">
  <pivotTables>
    <pivotTable tabId="6" name="PivotTable1"/>
    <pivotTable tabId="6" name="PivotTable3"/>
    <pivotTable tabId="6" name="PivotTable4"/>
    <pivotTable tabId="6" name="trend of no sale"/>
  </pivotTables>
  <data>
    <tabular pivotCacheId="154071027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29D02A-4F12-4A32-9672-C5264782AF3A}" sourceName="Region">
  <extLst>
    <x:ext xmlns:x15="http://schemas.microsoft.com/office/spreadsheetml/2010/11/main" uri="{2F2917AC-EB37-4324-AD4E-5DD8C200BD13}">
      <x15:tableSlicerCache tableId="2"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00804BA8-3421-414D-8E6A-38B3DF88DAFE}" cache="Slicer_Agent_Handled" caption="Agent Handled"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1" xr10:uid="{31C2BD47-F549-4A57-8B9E-054C498756EA}" cache="Slicer_Agent_Handled" caption="Agent Handled" columnCount="3" rowHeight="57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649E99F-4332-4038-8C46-974B27BF83B0}" cache="Slicer_Region" caption="Region" columnCount="4"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E3E766-62FA-454A-B29B-2E62C690406D}" cache="Slicer_Region" caption="Region" columnCount="4" style="SlicerStyleDark3" rowHeight="79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7A8EAC3-277F-4A84-9491-707C1CEB28D1}" cache="Slicer_Product_Name" caption="Product Name" rowHeight="234950"/>
  <slicer name="Order Type" xr10:uid="{5893EC02-2FA7-4398-8AE2-83A96209F7BE}" cache="Slicer_Order_Type" caption="Order Typ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5E1686C2-86E2-4BDB-ADD5-E8B3BBEBB184}" cache="Slicer_Product_Name" caption="Product Name" columnCount="3" style="SlicerStyleDark4" rowHeight="756000"/>
  <slicer name="Order Type 1" xr10:uid="{A1A8207A-94E9-408D-A6BF-E7FA36C683FA}" cache="Slicer_Order_Type" caption="Order Type" style="SlicerStyleLight4"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48" tableBorderDxfId="4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38"/>
    <tableColumn id="4" xr3:uid="{19A872B4-06DB-46B5-9601-84ED507CA160}" name="Amount in Sales"/>
    <tableColumn id="5" xr3:uid="{C8CB60CF-3916-4032-A391-AC3FCCEEE91E}" name="Discounted Value"/>
    <tableColumn id="6" xr3:uid="{604DE7DA-E43C-4A9A-AEA6-308609806837}" name="Region"/>
    <tableColumn id="7" xr3:uid="{783A7A5E-AB0F-415B-9CBC-5EB74F36A508}" name="Round-s" dataDxfId="37">
      <calculatedColumnFormula>ROUND(Table2[[#This Row],[Amount in Sales]],-1)</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tableColumn id="9" xr3:uid="{C9CD15F4-319D-434D-BD43-0E11DFD65D1E}" name="Discount">
      <calculatedColumnFormula>RAND()</calculatedColumnFormula>
    </tableColumn>
    <tableColumn id="10" xr3:uid="{034CC0D8-CD48-448D-9A26-B57DDA2C6022}" name="Revenue">
      <calculatedColumnFormula>(F2*H2)</calculatedColumnFormula>
    </tableColumn>
    <tableColumn id="12" xr3:uid="{743CA80B-EFE3-4D62-A131-DB0EBFEEEB2C}" name="revenue a disc">
      <calculatedColumnFormula>(Table3[[#This Row],[Revenue]]*Table3[[#This Row],[Discount]])</calculatedColumnFormula>
    </tableColumn>
    <tableColumn id="13" xr3:uid="{F87F2E3C-E05D-4951-ADEB-36652C953810}" name="revenue final">
      <calculatedColumnFormula>(Table3[[#This Row],[Revenue]]-Table3[[#This Row],[revenue a disc]])</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8E206C-6240-4651-81B4-6520D1BE398D}" sourceName="Contact Date">
  <pivotTables>
    <pivotTable tabId="9" name="PivotTable5"/>
    <pivotTable tabId="9" name="PivotTable7"/>
  </pivotTables>
  <state minimalRefreshVersion="6" lastRefreshVersion="6" pivotCacheId="578666880"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0450F4E7-A831-46C8-B71E-6C7D67E98EC9}" sourceName="Sale Date">
  <pivotTables>
    <pivotTable tabId="3" name="PivotTable1"/>
    <pivotTable tabId="3" name="PivotTable4"/>
    <pivotTable tabId="3" name="PivotTable2"/>
  </pivotTables>
  <state minimalRefreshVersion="6" lastRefreshVersion="6" pivotCacheId="116007936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8D0F16F-BC72-4F6B-A26B-3613287D548E}" cache="NativeTimeline_Contact_Date" caption="Contact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279FCC4F-8919-40DE-B91E-B28835FC241C}" cache="NativeTimeline_Contact_Date" caption="Contact Date" showSelectionLab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D0142B90-5B05-4762-9F81-47A06AE1ED40}" cache="NativeTimeline_Sale_Date" caption="Sale Date" showSelectionLabel="0" showHorizontalScrollbar="0" level="2" selectionLevel="2" scrollPosition="2022-01-30T00:00:00" style="TimeSlicerStyleDark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7FBCC1F5-16D5-41F9-A263-4CECD6BF71C5}" cache="NativeTimeline_Sale_Date" caption="Sale Date" showSelectionLabel="0" showHorizontalScrollbar="0" level="2" selectionLevel="2" scrollPosition="2022-01-01T00:00:00" style="TimeSlicerStyleDark3"/>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10" Type="http://schemas.microsoft.com/office/2011/relationships/timeline" Target="../timelines/timeline3.xml"/><Relationship Id="rId4" Type="http://schemas.openxmlformats.org/officeDocument/2006/relationships/pivotTable" Target="../pivotTables/pivotTable10.xml"/><Relationship Id="rId9"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14.xml"/><Relationship Id="rId7" Type="http://schemas.openxmlformats.org/officeDocument/2006/relationships/table" Target="../tables/table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
    </sheetView>
  </sheetViews>
  <sheetFormatPr defaultRowHeight="14.4" x14ac:dyDescent="0.3"/>
  <cols>
    <col min="1" max="1" width="55.88671875" customWidth="1"/>
    <col min="4" max="4" width="102.33203125" customWidth="1"/>
  </cols>
  <sheetData>
    <row r="1" spans="1:4" x14ac:dyDescent="0.3">
      <c r="A1" s="6" t="s">
        <v>1673</v>
      </c>
      <c r="D1" s="6"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6"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N9" sqref="N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4"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2" t="s">
        <v>0</v>
      </c>
      <c r="B1" s="2" t="s">
        <v>2</v>
      </c>
      <c r="C1" s="2" t="s">
        <v>106</v>
      </c>
      <c r="D1" s="2" t="s">
        <v>1</v>
      </c>
      <c r="E1" s="5" t="s">
        <v>45</v>
      </c>
      <c r="F1" s="2" t="s">
        <v>3</v>
      </c>
      <c r="G1" s="2" t="s">
        <v>4</v>
      </c>
      <c r="H1" s="2" t="s">
        <v>5</v>
      </c>
      <c r="I1" s="2" t="s">
        <v>102</v>
      </c>
      <c r="J1" s="3" t="s">
        <v>46</v>
      </c>
    </row>
    <row r="2" spans="1:10" x14ac:dyDescent="0.3">
      <c r="A2">
        <v>1</v>
      </c>
      <c r="B2" t="s">
        <v>107</v>
      </c>
      <c r="C2" t="s">
        <v>107</v>
      </c>
      <c r="D2" t="s">
        <v>6</v>
      </c>
      <c r="E2" s="4">
        <v>44739</v>
      </c>
      <c r="F2" t="s">
        <v>47</v>
      </c>
      <c r="G2" t="s">
        <v>49</v>
      </c>
      <c r="H2" t="s">
        <v>52</v>
      </c>
      <c r="I2" t="s">
        <v>103</v>
      </c>
      <c r="J2">
        <v>9</v>
      </c>
    </row>
    <row r="3" spans="1:10" x14ac:dyDescent="0.3">
      <c r="A3">
        <v>2</v>
      </c>
      <c r="B3" t="s">
        <v>108</v>
      </c>
      <c r="C3" t="s">
        <v>108</v>
      </c>
      <c r="D3" t="s">
        <v>7</v>
      </c>
      <c r="E3" s="4">
        <v>44740</v>
      </c>
      <c r="F3" t="s">
        <v>48</v>
      </c>
      <c r="G3" t="s">
        <v>49</v>
      </c>
      <c r="H3" t="s">
        <v>53</v>
      </c>
      <c r="I3" t="s">
        <v>104</v>
      </c>
      <c r="J3">
        <v>7</v>
      </c>
    </row>
    <row r="4" spans="1:10" x14ac:dyDescent="0.3">
      <c r="A4">
        <v>3</v>
      </c>
      <c r="B4" t="s">
        <v>109</v>
      </c>
      <c r="C4" t="s">
        <v>109</v>
      </c>
      <c r="D4" t="s">
        <v>8</v>
      </c>
      <c r="E4" s="4">
        <v>44734</v>
      </c>
      <c r="F4" t="s">
        <v>50</v>
      </c>
      <c r="G4" t="s">
        <v>51</v>
      </c>
      <c r="H4" t="s">
        <v>54</v>
      </c>
      <c r="I4" t="s">
        <v>105</v>
      </c>
      <c r="J4">
        <v>8</v>
      </c>
    </row>
    <row r="5" spans="1:10" x14ac:dyDescent="0.3">
      <c r="A5">
        <v>4</v>
      </c>
      <c r="B5" t="s">
        <v>110</v>
      </c>
      <c r="C5" t="s">
        <v>110</v>
      </c>
      <c r="D5" t="s">
        <v>9</v>
      </c>
      <c r="E5" s="4">
        <v>44737</v>
      </c>
      <c r="F5" t="s">
        <v>47</v>
      </c>
      <c r="G5" t="s">
        <v>49</v>
      </c>
      <c r="H5" t="s">
        <v>55</v>
      </c>
      <c r="I5" t="s">
        <v>103</v>
      </c>
      <c r="J5">
        <v>6</v>
      </c>
    </row>
    <row r="6" spans="1:10" x14ac:dyDescent="0.3">
      <c r="A6">
        <v>5</v>
      </c>
      <c r="B6" t="s">
        <v>111</v>
      </c>
      <c r="C6" t="s">
        <v>111</v>
      </c>
      <c r="D6" t="s">
        <v>10</v>
      </c>
      <c r="E6" s="4">
        <v>44735</v>
      </c>
      <c r="F6" t="s">
        <v>48</v>
      </c>
      <c r="G6" t="s">
        <v>49</v>
      </c>
      <c r="H6" t="s">
        <v>56</v>
      </c>
      <c r="I6" t="s">
        <v>104</v>
      </c>
      <c r="J6">
        <v>2</v>
      </c>
    </row>
    <row r="7" spans="1:10" x14ac:dyDescent="0.3">
      <c r="A7">
        <v>6</v>
      </c>
      <c r="B7" t="s">
        <v>112</v>
      </c>
      <c r="C7" t="s">
        <v>112</v>
      </c>
      <c r="D7" t="s">
        <v>11</v>
      </c>
      <c r="E7" s="4">
        <v>44727</v>
      </c>
      <c r="F7" t="s">
        <v>48</v>
      </c>
      <c r="G7" t="s">
        <v>49</v>
      </c>
      <c r="H7" t="s">
        <v>57</v>
      </c>
      <c r="I7" t="s">
        <v>105</v>
      </c>
      <c r="J7">
        <v>4</v>
      </c>
    </row>
    <row r="8" spans="1:10" x14ac:dyDescent="0.3">
      <c r="A8">
        <v>7</v>
      </c>
      <c r="B8" t="s">
        <v>113</v>
      </c>
      <c r="C8" t="s">
        <v>113</v>
      </c>
      <c r="D8" t="s">
        <v>12</v>
      </c>
      <c r="E8" s="4">
        <v>44740</v>
      </c>
      <c r="F8" t="s">
        <v>47</v>
      </c>
      <c r="G8" t="s">
        <v>49</v>
      </c>
      <c r="H8" t="s">
        <v>58</v>
      </c>
      <c r="I8" t="s">
        <v>103</v>
      </c>
      <c r="J8">
        <v>1</v>
      </c>
    </row>
    <row r="9" spans="1:10" x14ac:dyDescent="0.3">
      <c r="A9">
        <v>8</v>
      </c>
      <c r="B9" t="s">
        <v>114</v>
      </c>
      <c r="C9" t="s">
        <v>1125</v>
      </c>
      <c r="D9" t="s">
        <v>12</v>
      </c>
      <c r="E9" s="4">
        <v>44725</v>
      </c>
      <c r="F9" t="s">
        <v>48</v>
      </c>
      <c r="G9" t="s">
        <v>49</v>
      </c>
      <c r="H9" t="s">
        <v>59</v>
      </c>
      <c r="I9" t="s">
        <v>104</v>
      </c>
      <c r="J9">
        <v>9</v>
      </c>
    </row>
    <row r="10" spans="1:10" x14ac:dyDescent="0.3">
      <c r="A10">
        <v>9</v>
      </c>
      <c r="B10" t="s">
        <v>115</v>
      </c>
      <c r="C10" t="s">
        <v>114</v>
      </c>
      <c r="D10" t="s">
        <v>13</v>
      </c>
      <c r="E10" s="4">
        <v>44736</v>
      </c>
      <c r="F10" t="s">
        <v>48</v>
      </c>
      <c r="G10" t="s">
        <v>51</v>
      </c>
      <c r="H10" t="s">
        <v>60</v>
      </c>
      <c r="I10" t="s">
        <v>105</v>
      </c>
      <c r="J10">
        <v>6</v>
      </c>
    </row>
    <row r="11" spans="1:10" x14ac:dyDescent="0.3">
      <c r="A11">
        <v>10</v>
      </c>
      <c r="B11" t="s">
        <v>116</v>
      </c>
      <c r="C11" t="s">
        <v>115</v>
      </c>
      <c r="D11" t="s">
        <v>11</v>
      </c>
      <c r="E11" s="4">
        <v>44725</v>
      </c>
      <c r="F11" t="s">
        <v>47</v>
      </c>
      <c r="G11" t="s">
        <v>49</v>
      </c>
      <c r="H11" t="s">
        <v>61</v>
      </c>
      <c r="I11" t="s">
        <v>103</v>
      </c>
      <c r="J11">
        <v>9</v>
      </c>
    </row>
    <row r="12" spans="1:10" x14ac:dyDescent="0.3">
      <c r="A12">
        <v>11</v>
      </c>
      <c r="B12" t="s">
        <v>117</v>
      </c>
      <c r="C12" t="s">
        <v>116</v>
      </c>
      <c r="D12" t="s">
        <v>15</v>
      </c>
      <c r="E12" s="4">
        <v>44734</v>
      </c>
      <c r="F12" t="s">
        <v>48</v>
      </c>
      <c r="G12" t="s">
        <v>49</v>
      </c>
      <c r="H12" t="s">
        <v>62</v>
      </c>
      <c r="I12" t="s">
        <v>104</v>
      </c>
      <c r="J12">
        <v>9</v>
      </c>
    </row>
    <row r="13" spans="1:10" x14ac:dyDescent="0.3">
      <c r="A13">
        <v>12</v>
      </c>
      <c r="B13" t="s">
        <v>118</v>
      </c>
      <c r="C13" t="s">
        <v>117</v>
      </c>
      <c r="D13" t="s">
        <v>16</v>
      </c>
      <c r="E13" s="4">
        <v>44731</v>
      </c>
      <c r="F13" t="s">
        <v>50</v>
      </c>
      <c r="G13" t="s">
        <v>49</v>
      </c>
      <c r="H13" t="s">
        <v>63</v>
      </c>
      <c r="I13" t="s">
        <v>105</v>
      </c>
      <c r="J13">
        <v>3</v>
      </c>
    </row>
    <row r="14" spans="1:10" x14ac:dyDescent="0.3">
      <c r="A14">
        <v>13</v>
      </c>
      <c r="B14" t="s">
        <v>119</v>
      </c>
      <c r="C14" t="s">
        <v>118</v>
      </c>
      <c r="D14" t="s">
        <v>17</v>
      </c>
      <c r="E14" s="4">
        <v>44730</v>
      </c>
      <c r="F14" t="s">
        <v>47</v>
      </c>
      <c r="G14" t="s">
        <v>49</v>
      </c>
      <c r="H14" t="s">
        <v>64</v>
      </c>
      <c r="I14" t="s">
        <v>103</v>
      </c>
      <c r="J14">
        <v>2</v>
      </c>
    </row>
    <row r="15" spans="1:10" x14ac:dyDescent="0.3">
      <c r="A15">
        <v>14</v>
      </c>
      <c r="B15" t="s">
        <v>120</v>
      </c>
      <c r="C15" t="s">
        <v>119</v>
      </c>
      <c r="D15" t="s">
        <v>18</v>
      </c>
      <c r="E15" s="4">
        <v>44735</v>
      </c>
      <c r="F15" t="s">
        <v>48</v>
      </c>
      <c r="G15" t="s">
        <v>49</v>
      </c>
      <c r="H15" t="s">
        <v>65</v>
      </c>
      <c r="I15" t="s">
        <v>104</v>
      </c>
      <c r="J15">
        <v>3</v>
      </c>
    </row>
    <row r="16" spans="1:10" x14ac:dyDescent="0.3">
      <c r="A16">
        <v>15</v>
      </c>
      <c r="B16" t="s">
        <v>121</v>
      </c>
      <c r="C16" t="s">
        <v>120</v>
      </c>
      <c r="D16" t="s">
        <v>11</v>
      </c>
      <c r="E16" s="4">
        <v>44738</v>
      </c>
      <c r="F16" t="s">
        <v>50</v>
      </c>
      <c r="G16" t="s">
        <v>51</v>
      </c>
      <c r="H16" t="s">
        <v>66</v>
      </c>
      <c r="I16" t="s">
        <v>105</v>
      </c>
      <c r="J16">
        <v>10</v>
      </c>
    </row>
    <row r="17" spans="1:10" x14ac:dyDescent="0.3">
      <c r="A17">
        <v>16</v>
      </c>
      <c r="B17" t="s">
        <v>122</v>
      </c>
      <c r="C17" t="s">
        <v>121</v>
      </c>
      <c r="D17" t="s">
        <v>20</v>
      </c>
      <c r="E17" s="4">
        <v>44738</v>
      </c>
      <c r="F17" t="s">
        <v>47</v>
      </c>
      <c r="G17" t="s">
        <v>49</v>
      </c>
      <c r="H17" t="s">
        <v>67</v>
      </c>
      <c r="I17" t="s">
        <v>103</v>
      </c>
      <c r="J17">
        <v>3</v>
      </c>
    </row>
    <row r="18" spans="1:10" x14ac:dyDescent="0.3">
      <c r="A18">
        <v>17</v>
      </c>
      <c r="B18" t="s">
        <v>123</v>
      </c>
      <c r="C18" t="s">
        <v>122</v>
      </c>
      <c r="D18" t="s">
        <v>16</v>
      </c>
      <c r="E18" s="4">
        <v>44725</v>
      </c>
      <c r="F18" t="s">
        <v>48</v>
      </c>
      <c r="G18" t="s">
        <v>49</v>
      </c>
      <c r="H18" t="s">
        <v>68</v>
      </c>
      <c r="I18" t="s">
        <v>104</v>
      </c>
      <c r="J18">
        <v>1</v>
      </c>
    </row>
    <row r="19" spans="1:10" x14ac:dyDescent="0.3">
      <c r="A19">
        <v>18</v>
      </c>
      <c r="B19" t="s">
        <v>124</v>
      </c>
      <c r="C19" t="s">
        <v>123</v>
      </c>
      <c r="D19" t="s">
        <v>10</v>
      </c>
      <c r="E19" s="4">
        <v>44730</v>
      </c>
      <c r="F19" t="s">
        <v>50</v>
      </c>
      <c r="G19" t="s">
        <v>49</v>
      </c>
      <c r="H19" t="s">
        <v>69</v>
      </c>
      <c r="I19" t="s">
        <v>105</v>
      </c>
      <c r="J19">
        <v>5</v>
      </c>
    </row>
    <row r="20" spans="1:10" x14ac:dyDescent="0.3">
      <c r="A20">
        <v>19</v>
      </c>
      <c r="B20" t="s">
        <v>125</v>
      </c>
      <c r="C20" t="s">
        <v>124</v>
      </c>
      <c r="D20" t="s">
        <v>21</v>
      </c>
      <c r="E20" s="4">
        <v>44738</v>
      </c>
      <c r="F20" t="s">
        <v>47</v>
      </c>
      <c r="G20" t="s">
        <v>49</v>
      </c>
      <c r="H20" t="s">
        <v>70</v>
      </c>
      <c r="I20" t="s">
        <v>103</v>
      </c>
      <c r="J20">
        <v>1</v>
      </c>
    </row>
    <row r="21" spans="1:10" x14ac:dyDescent="0.3">
      <c r="A21">
        <v>20</v>
      </c>
      <c r="B21" t="s">
        <v>126</v>
      </c>
      <c r="C21" t="s">
        <v>125</v>
      </c>
      <c r="D21" t="s">
        <v>22</v>
      </c>
      <c r="E21" s="4">
        <v>44730</v>
      </c>
      <c r="F21" t="s">
        <v>48</v>
      </c>
      <c r="G21" t="s">
        <v>49</v>
      </c>
      <c r="H21" t="s">
        <v>71</v>
      </c>
      <c r="I21" t="s">
        <v>104</v>
      </c>
      <c r="J21">
        <v>5</v>
      </c>
    </row>
    <row r="22" spans="1:10" x14ac:dyDescent="0.3">
      <c r="A22">
        <v>21</v>
      </c>
      <c r="B22" t="s">
        <v>127</v>
      </c>
      <c r="C22" t="s">
        <v>126</v>
      </c>
      <c r="D22" t="s">
        <v>23</v>
      </c>
      <c r="E22" s="4">
        <v>44738</v>
      </c>
      <c r="F22" t="s">
        <v>48</v>
      </c>
      <c r="G22" t="s">
        <v>51</v>
      </c>
      <c r="H22" t="s">
        <v>72</v>
      </c>
      <c r="I22" t="s">
        <v>105</v>
      </c>
      <c r="J22">
        <v>5</v>
      </c>
    </row>
    <row r="23" spans="1:10" x14ac:dyDescent="0.3">
      <c r="A23">
        <v>22</v>
      </c>
      <c r="B23" t="s">
        <v>128</v>
      </c>
      <c r="C23" t="s">
        <v>127</v>
      </c>
      <c r="D23" t="s">
        <v>24</v>
      </c>
      <c r="E23" s="4">
        <v>44734</v>
      </c>
      <c r="F23" t="s">
        <v>47</v>
      </c>
      <c r="G23" t="s">
        <v>49</v>
      </c>
      <c r="H23" t="s">
        <v>73</v>
      </c>
      <c r="I23" t="s">
        <v>103</v>
      </c>
      <c r="J23">
        <v>3</v>
      </c>
    </row>
    <row r="24" spans="1:10" x14ac:dyDescent="0.3">
      <c r="A24">
        <v>23</v>
      </c>
      <c r="B24" t="s">
        <v>129</v>
      </c>
      <c r="C24" t="s">
        <v>128</v>
      </c>
      <c r="D24" t="s">
        <v>25</v>
      </c>
      <c r="E24" s="4">
        <v>44729</v>
      </c>
      <c r="F24" t="s">
        <v>48</v>
      </c>
      <c r="G24" t="s">
        <v>49</v>
      </c>
      <c r="H24" t="s">
        <v>74</v>
      </c>
      <c r="I24" t="s">
        <v>104</v>
      </c>
      <c r="J24">
        <v>3</v>
      </c>
    </row>
    <row r="25" spans="1:10" x14ac:dyDescent="0.3">
      <c r="A25">
        <v>24</v>
      </c>
      <c r="B25" t="s">
        <v>130</v>
      </c>
      <c r="C25" t="s">
        <v>129</v>
      </c>
      <c r="D25" t="s">
        <v>26</v>
      </c>
      <c r="E25" s="4">
        <v>44730</v>
      </c>
      <c r="F25" t="s">
        <v>50</v>
      </c>
      <c r="G25" t="s">
        <v>49</v>
      </c>
      <c r="H25" t="s">
        <v>75</v>
      </c>
      <c r="I25" t="s">
        <v>105</v>
      </c>
      <c r="J25">
        <v>7</v>
      </c>
    </row>
    <row r="26" spans="1:10" x14ac:dyDescent="0.3">
      <c r="A26">
        <v>25</v>
      </c>
      <c r="B26" t="s">
        <v>131</v>
      </c>
      <c r="C26" t="s">
        <v>130</v>
      </c>
      <c r="D26" t="s">
        <v>27</v>
      </c>
      <c r="E26" s="4">
        <v>44728</v>
      </c>
      <c r="F26" t="s">
        <v>47</v>
      </c>
      <c r="G26" t="s">
        <v>49</v>
      </c>
      <c r="H26" t="s">
        <v>76</v>
      </c>
      <c r="I26" t="s">
        <v>103</v>
      </c>
      <c r="J26">
        <v>4</v>
      </c>
    </row>
    <row r="27" spans="1:10" x14ac:dyDescent="0.3">
      <c r="A27">
        <v>26</v>
      </c>
      <c r="B27" t="s">
        <v>132</v>
      </c>
      <c r="C27" t="s">
        <v>131</v>
      </c>
      <c r="D27" t="s">
        <v>28</v>
      </c>
      <c r="E27" s="4">
        <v>44735</v>
      </c>
      <c r="F27" t="s">
        <v>48</v>
      </c>
      <c r="G27" t="s">
        <v>49</v>
      </c>
      <c r="H27" t="s">
        <v>77</v>
      </c>
      <c r="I27" t="s">
        <v>104</v>
      </c>
      <c r="J27">
        <v>3</v>
      </c>
    </row>
    <row r="28" spans="1:10" x14ac:dyDescent="0.3">
      <c r="A28">
        <v>27</v>
      </c>
      <c r="B28" t="s">
        <v>138</v>
      </c>
      <c r="C28" t="s">
        <v>132</v>
      </c>
      <c r="D28" t="s">
        <v>29</v>
      </c>
      <c r="E28" s="4">
        <v>44738</v>
      </c>
      <c r="F28" t="s">
        <v>50</v>
      </c>
      <c r="G28" t="s">
        <v>51</v>
      </c>
      <c r="H28" t="s">
        <v>78</v>
      </c>
      <c r="I28" t="s">
        <v>105</v>
      </c>
      <c r="J28">
        <v>8</v>
      </c>
    </row>
    <row r="29" spans="1:10" x14ac:dyDescent="0.3">
      <c r="A29">
        <v>28</v>
      </c>
      <c r="B29" t="s">
        <v>133</v>
      </c>
      <c r="C29" t="s">
        <v>1126</v>
      </c>
      <c r="D29" t="s">
        <v>30</v>
      </c>
      <c r="E29" s="4">
        <v>44738</v>
      </c>
      <c r="F29" t="s">
        <v>47</v>
      </c>
      <c r="G29" t="s">
        <v>49</v>
      </c>
      <c r="H29" t="s">
        <v>79</v>
      </c>
      <c r="I29" t="s">
        <v>103</v>
      </c>
      <c r="J29">
        <v>2</v>
      </c>
    </row>
    <row r="30" spans="1:10" x14ac:dyDescent="0.3">
      <c r="A30">
        <v>29</v>
      </c>
      <c r="B30" t="s">
        <v>134</v>
      </c>
      <c r="C30" t="s">
        <v>133</v>
      </c>
      <c r="D30" t="s">
        <v>31</v>
      </c>
      <c r="E30" s="4">
        <v>44734</v>
      </c>
      <c r="F30" t="s">
        <v>48</v>
      </c>
      <c r="G30" t="s">
        <v>49</v>
      </c>
      <c r="H30" t="s">
        <v>80</v>
      </c>
      <c r="I30" t="s">
        <v>104</v>
      </c>
      <c r="J30">
        <v>9</v>
      </c>
    </row>
    <row r="31" spans="1:10" x14ac:dyDescent="0.3">
      <c r="A31">
        <v>30</v>
      </c>
      <c r="B31" t="s">
        <v>135</v>
      </c>
      <c r="C31" t="s">
        <v>134</v>
      </c>
      <c r="D31" t="s">
        <v>32</v>
      </c>
      <c r="E31" s="4">
        <v>44727</v>
      </c>
      <c r="F31" t="s">
        <v>50</v>
      </c>
      <c r="G31" t="s">
        <v>49</v>
      </c>
      <c r="H31" t="s">
        <v>81</v>
      </c>
      <c r="I31" t="s">
        <v>105</v>
      </c>
      <c r="J31">
        <v>6</v>
      </c>
    </row>
    <row r="32" spans="1:10" x14ac:dyDescent="0.3">
      <c r="A32">
        <v>31</v>
      </c>
      <c r="B32" t="s">
        <v>136</v>
      </c>
      <c r="C32" t="s">
        <v>135</v>
      </c>
      <c r="D32" t="s">
        <v>33</v>
      </c>
      <c r="E32" s="4">
        <v>44729</v>
      </c>
      <c r="F32" t="s">
        <v>47</v>
      </c>
      <c r="G32" t="s">
        <v>49</v>
      </c>
      <c r="H32" t="s">
        <v>82</v>
      </c>
      <c r="I32" t="s">
        <v>103</v>
      </c>
      <c r="J32">
        <v>7</v>
      </c>
    </row>
    <row r="33" spans="1:10" x14ac:dyDescent="0.3">
      <c r="A33">
        <v>32</v>
      </c>
      <c r="B33" t="s">
        <v>137</v>
      </c>
      <c r="C33" t="s">
        <v>136</v>
      </c>
      <c r="D33" t="s">
        <v>34</v>
      </c>
      <c r="E33" s="4">
        <v>44726</v>
      </c>
      <c r="F33" t="s">
        <v>48</v>
      </c>
      <c r="G33" t="s">
        <v>49</v>
      </c>
      <c r="H33" t="s">
        <v>83</v>
      </c>
      <c r="I33" t="s">
        <v>104</v>
      </c>
      <c r="J33">
        <v>9</v>
      </c>
    </row>
    <row r="34" spans="1:10" x14ac:dyDescent="0.3">
      <c r="A34">
        <v>33</v>
      </c>
      <c r="B34" t="s">
        <v>139</v>
      </c>
      <c r="C34" t="s">
        <v>137</v>
      </c>
      <c r="D34" t="s">
        <v>18</v>
      </c>
      <c r="E34" s="4">
        <v>44733</v>
      </c>
      <c r="F34" t="s">
        <v>48</v>
      </c>
      <c r="G34" t="s">
        <v>51</v>
      </c>
      <c r="H34" t="s">
        <v>84</v>
      </c>
      <c r="I34" t="s">
        <v>105</v>
      </c>
      <c r="J34">
        <v>2</v>
      </c>
    </row>
    <row r="35" spans="1:10" x14ac:dyDescent="0.3">
      <c r="A35">
        <v>34</v>
      </c>
      <c r="B35" t="s">
        <v>140</v>
      </c>
      <c r="C35" t="s">
        <v>1127</v>
      </c>
      <c r="D35" t="s">
        <v>25</v>
      </c>
      <c r="E35" s="4">
        <v>44730</v>
      </c>
      <c r="F35" t="s">
        <v>47</v>
      </c>
      <c r="G35" t="s">
        <v>49</v>
      </c>
      <c r="H35" t="s">
        <v>85</v>
      </c>
      <c r="I35" t="s">
        <v>103</v>
      </c>
      <c r="J35">
        <v>9</v>
      </c>
    </row>
    <row r="36" spans="1:10" x14ac:dyDescent="0.3">
      <c r="A36">
        <v>35</v>
      </c>
      <c r="B36" t="s">
        <v>141</v>
      </c>
      <c r="C36" t="s">
        <v>138</v>
      </c>
      <c r="D36" t="s">
        <v>30</v>
      </c>
      <c r="E36" s="4">
        <v>44736</v>
      </c>
      <c r="F36" t="s">
        <v>48</v>
      </c>
      <c r="G36" t="s">
        <v>49</v>
      </c>
      <c r="H36" t="s">
        <v>86</v>
      </c>
      <c r="I36" t="s">
        <v>104</v>
      </c>
      <c r="J36">
        <v>10</v>
      </c>
    </row>
    <row r="37" spans="1:10" x14ac:dyDescent="0.3">
      <c r="A37">
        <v>36</v>
      </c>
      <c r="B37" t="s">
        <v>142</v>
      </c>
      <c r="C37" t="s">
        <v>139</v>
      </c>
      <c r="D37" t="s">
        <v>10</v>
      </c>
      <c r="E37" s="4">
        <v>44732</v>
      </c>
      <c r="F37" t="s">
        <v>50</v>
      </c>
      <c r="G37" t="s">
        <v>49</v>
      </c>
      <c r="H37" t="s">
        <v>87</v>
      </c>
      <c r="I37" t="s">
        <v>105</v>
      </c>
      <c r="J37">
        <v>1</v>
      </c>
    </row>
    <row r="38" spans="1:10" x14ac:dyDescent="0.3">
      <c r="A38">
        <v>37</v>
      </c>
      <c r="B38" t="s">
        <v>143</v>
      </c>
      <c r="C38" t="s">
        <v>140</v>
      </c>
      <c r="D38" t="s">
        <v>20</v>
      </c>
      <c r="E38" s="4">
        <v>44732</v>
      </c>
      <c r="F38" t="s">
        <v>47</v>
      </c>
      <c r="G38" t="s">
        <v>49</v>
      </c>
      <c r="H38" t="s">
        <v>88</v>
      </c>
      <c r="I38" t="s">
        <v>103</v>
      </c>
      <c r="J38">
        <v>1</v>
      </c>
    </row>
    <row r="39" spans="1:10" x14ac:dyDescent="0.3">
      <c r="A39">
        <v>38</v>
      </c>
      <c r="B39" t="s">
        <v>144</v>
      </c>
      <c r="C39" t="s">
        <v>141</v>
      </c>
      <c r="D39" t="s">
        <v>32</v>
      </c>
      <c r="E39" s="4">
        <v>44731</v>
      </c>
      <c r="F39" t="s">
        <v>48</v>
      </c>
      <c r="G39" t="s">
        <v>49</v>
      </c>
      <c r="H39" t="s">
        <v>89</v>
      </c>
      <c r="I39" t="s">
        <v>104</v>
      </c>
      <c r="J39">
        <v>10</v>
      </c>
    </row>
    <row r="40" spans="1:10" x14ac:dyDescent="0.3">
      <c r="A40">
        <v>39</v>
      </c>
      <c r="B40" t="s">
        <v>145</v>
      </c>
      <c r="C40" t="s">
        <v>1128</v>
      </c>
      <c r="D40" t="s">
        <v>33</v>
      </c>
      <c r="E40" s="4">
        <v>44735</v>
      </c>
      <c r="F40" t="s">
        <v>48</v>
      </c>
      <c r="G40" t="s">
        <v>51</v>
      </c>
      <c r="H40" t="s">
        <v>90</v>
      </c>
      <c r="I40" t="s">
        <v>105</v>
      </c>
      <c r="J40">
        <v>4</v>
      </c>
    </row>
    <row r="41" spans="1:10" x14ac:dyDescent="0.3">
      <c r="A41">
        <v>40</v>
      </c>
      <c r="B41" t="s">
        <v>146</v>
      </c>
      <c r="C41" t="s">
        <v>142</v>
      </c>
      <c r="D41" t="s">
        <v>35</v>
      </c>
      <c r="E41" s="4">
        <v>44728</v>
      </c>
      <c r="F41" t="s">
        <v>47</v>
      </c>
      <c r="G41" t="s">
        <v>49</v>
      </c>
      <c r="H41" t="s">
        <v>91</v>
      </c>
      <c r="I41" t="s">
        <v>103</v>
      </c>
      <c r="J41">
        <v>7</v>
      </c>
    </row>
    <row r="42" spans="1:10" x14ac:dyDescent="0.3">
      <c r="A42">
        <v>41</v>
      </c>
      <c r="B42" t="s">
        <v>147</v>
      </c>
      <c r="C42" t="s">
        <v>143</v>
      </c>
      <c r="D42" t="s">
        <v>15</v>
      </c>
      <c r="E42" s="4">
        <v>44727</v>
      </c>
      <c r="F42" t="s">
        <v>48</v>
      </c>
      <c r="G42" t="s">
        <v>49</v>
      </c>
      <c r="H42" t="s">
        <v>92</v>
      </c>
      <c r="I42" t="s">
        <v>104</v>
      </c>
      <c r="J42">
        <v>3</v>
      </c>
    </row>
    <row r="43" spans="1:10" x14ac:dyDescent="0.3">
      <c r="A43">
        <v>42</v>
      </c>
      <c r="B43" t="s">
        <v>148</v>
      </c>
      <c r="C43" t="s">
        <v>144</v>
      </c>
      <c r="D43" t="s">
        <v>37</v>
      </c>
      <c r="E43" s="4">
        <v>44731</v>
      </c>
      <c r="F43" t="s">
        <v>50</v>
      </c>
      <c r="G43" t="s">
        <v>49</v>
      </c>
      <c r="H43" t="s">
        <v>93</v>
      </c>
      <c r="I43" t="s">
        <v>105</v>
      </c>
      <c r="J43">
        <v>6</v>
      </c>
    </row>
    <row r="44" spans="1:10" x14ac:dyDescent="0.3">
      <c r="A44">
        <v>43</v>
      </c>
      <c r="B44" t="s">
        <v>149</v>
      </c>
      <c r="C44" t="s">
        <v>145</v>
      </c>
      <c r="D44" t="s">
        <v>38</v>
      </c>
      <c r="E44" s="4">
        <v>44732</v>
      </c>
      <c r="F44" t="s">
        <v>47</v>
      </c>
      <c r="G44" t="s">
        <v>49</v>
      </c>
      <c r="H44" t="s">
        <v>94</v>
      </c>
      <c r="I44" t="s">
        <v>103</v>
      </c>
      <c r="J44">
        <v>6</v>
      </c>
    </row>
    <row r="45" spans="1:10" x14ac:dyDescent="0.3">
      <c r="A45">
        <v>44</v>
      </c>
      <c r="B45" t="s">
        <v>150</v>
      </c>
      <c r="C45" t="s">
        <v>146</v>
      </c>
      <c r="D45" t="s">
        <v>39</v>
      </c>
      <c r="E45" s="4">
        <v>44738</v>
      </c>
      <c r="F45" t="s">
        <v>48</v>
      </c>
      <c r="G45" t="s">
        <v>49</v>
      </c>
      <c r="H45" t="s">
        <v>95</v>
      </c>
      <c r="I45" t="s">
        <v>104</v>
      </c>
      <c r="J45">
        <v>5</v>
      </c>
    </row>
    <row r="46" spans="1:10" x14ac:dyDescent="0.3">
      <c r="A46">
        <v>45</v>
      </c>
      <c r="B46" t="s">
        <v>151</v>
      </c>
      <c r="C46" t="s">
        <v>147</v>
      </c>
      <c r="D46" t="s">
        <v>40</v>
      </c>
      <c r="E46" s="4">
        <v>44730</v>
      </c>
      <c r="F46" t="s">
        <v>50</v>
      </c>
      <c r="G46" t="s">
        <v>51</v>
      </c>
      <c r="H46" t="s">
        <v>96</v>
      </c>
      <c r="I46" t="s">
        <v>105</v>
      </c>
      <c r="J46">
        <v>1</v>
      </c>
    </row>
    <row r="47" spans="1:10" x14ac:dyDescent="0.3">
      <c r="A47">
        <v>46</v>
      </c>
      <c r="B47" t="s">
        <v>152</v>
      </c>
      <c r="C47" t="s">
        <v>148</v>
      </c>
      <c r="D47" t="s">
        <v>41</v>
      </c>
      <c r="E47" s="4">
        <v>44736</v>
      </c>
      <c r="F47" t="s">
        <v>47</v>
      </c>
      <c r="G47" t="s">
        <v>49</v>
      </c>
      <c r="H47" t="s">
        <v>97</v>
      </c>
      <c r="I47" t="s">
        <v>103</v>
      </c>
      <c r="J47">
        <v>9</v>
      </c>
    </row>
    <row r="48" spans="1:10" x14ac:dyDescent="0.3">
      <c r="A48">
        <v>47</v>
      </c>
      <c r="B48" t="s">
        <v>175</v>
      </c>
      <c r="C48" t="s">
        <v>149</v>
      </c>
      <c r="D48" t="s">
        <v>42</v>
      </c>
      <c r="E48" s="4">
        <v>44733</v>
      </c>
      <c r="F48" t="s">
        <v>48</v>
      </c>
      <c r="G48" t="s">
        <v>49</v>
      </c>
      <c r="H48" t="s">
        <v>98</v>
      </c>
      <c r="I48" t="s">
        <v>104</v>
      </c>
      <c r="J48">
        <v>3</v>
      </c>
    </row>
    <row r="49" spans="1:10" x14ac:dyDescent="0.3">
      <c r="A49">
        <v>48</v>
      </c>
      <c r="B49" t="s">
        <v>176</v>
      </c>
      <c r="C49" t="s">
        <v>150</v>
      </c>
      <c r="D49" t="s">
        <v>43</v>
      </c>
      <c r="E49" s="4">
        <v>44746</v>
      </c>
      <c r="F49" t="s">
        <v>48</v>
      </c>
      <c r="G49" t="s">
        <v>49</v>
      </c>
      <c r="H49" t="s">
        <v>99</v>
      </c>
      <c r="I49" t="s">
        <v>105</v>
      </c>
      <c r="J49">
        <v>4</v>
      </c>
    </row>
    <row r="50" spans="1:10" x14ac:dyDescent="0.3">
      <c r="A50">
        <v>49</v>
      </c>
      <c r="B50" t="s">
        <v>177</v>
      </c>
      <c r="C50" t="s">
        <v>151</v>
      </c>
      <c r="D50" t="s">
        <v>44</v>
      </c>
      <c r="E50" s="4">
        <v>44755</v>
      </c>
      <c r="F50" t="s">
        <v>47</v>
      </c>
      <c r="G50" t="s">
        <v>49</v>
      </c>
      <c r="H50" t="s">
        <v>100</v>
      </c>
      <c r="I50" t="s">
        <v>103</v>
      </c>
      <c r="J50">
        <v>8</v>
      </c>
    </row>
    <row r="51" spans="1:10" x14ac:dyDescent="0.3">
      <c r="A51">
        <v>50</v>
      </c>
      <c r="B51" t="s">
        <v>178</v>
      </c>
      <c r="C51" t="s">
        <v>152</v>
      </c>
      <c r="D51" t="s">
        <v>19</v>
      </c>
      <c r="E51" s="4">
        <v>44755</v>
      </c>
      <c r="F51" t="s">
        <v>48</v>
      </c>
      <c r="G51" t="s">
        <v>49</v>
      </c>
      <c r="H51" t="s">
        <v>101</v>
      </c>
      <c r="I51" t="s">
        <v>103</v>
      </c>
      <c r="J51">
        <v>6</v>
      </c>
    </row>
    <row r="52" spans="1:10" x14ac:dyDescent="0.3">
      <c r="A52">
        <v>51</v>
      </c>
      <c r="B52" t="s">
        <v>179</v>
      </c>
      <c r="C52" t="s">
        <v>175</v>
      </c>
      <c r="D52" t="s">
        <v>6</v>
      </c>
      <c r="E52" s="4">
        <v>44727</v>
      </c>
      <c r="F52" t="s">
        <v>47</v>
      </c>
      <c r="G52" t="s">
        <v>49</v>
      </c>
      <c r="H52" t="s">
        <v>925</v>
      </c>
      <c r="I52" t="s">
        <v>103</v>
      </c>
      <c r="J52">
        <v>9</v>
      </c>
    </row>
    <row r="53" spans="1:10" x14ac:dyDescent="0.3">
      <c r="A53">
        <v>52</v>
      </c>
      <c r="B53" t="s">
        <v>180</v>
      </c>
      <c r="C53" t="s">
        <v>176</v>
      </c>
      <c r="D53" t="s">
        <v>7</v>
      </c>
      <c r="E53" s="4">
        <v>44746</v>
      </c>
      <c r="F53" t="s">
        <v>48</v>
      </c>
      <c r="G53" t="s">
        <v>49</v>
      </c>
      <c r="H53" t="s">
        <v>926</v>
      </c>
      <c r="I53" t="s">
        <v>104</v>
      </c>
      <c r="J53">
        <v>7</v>
      </c>
    </row>
    <row r="54" spans="1:10" x14ac:dyDescent="0.3">
      <c r="A54">
        <v>53</v>
      </c>
      <c r="B54" t="s">
        <v>181</v>
      </c>
      <c r="C54" t="s">
        <v>177</v>
      </c>
      <c r="D54" t="s">
        <v>8</v>
      </c>
      <c r="E54" s="4">
        <v>44740</v>
      </c>
      <c r="F54" t="s">
        <v>50</v>
      </c>
      <c r="G54" t="s">
        <v>51</v>
      </c>
      <c r="H54" t="s">
        <v>927</v>
      </c>
      <c r="I54" t="s">
        <v>105</v>
      </c>
      <c r="J54">
        <v>8</v>
      </c>
    </row>
    <row r="55" spans="1:10" x14ac:dyDescent="0.3">
      <c r="A55">
        <v>54</v>
      </c>
      <c r="B55" t="s">
        <v>182</v>
      </c>
      <c r="C55" t="s">
        <v>178</v>
      </c>
      <c r="D55" t="s">
        <v>9</v>
      </c>
      <c r="E55" s="4">
        <v>44743</v>
      </c>
      <c r="F55" t="s">
        <v>47</v>
      </c>
      <c r="G55" t="s">
        <v>49</v>
      </c>
      <c r="H55" t="s">
        <v>928</v>
      </c>
      <c r="I55" t="s">
        <v>103</v>
      </c>
      <c r="J55">
        <v>6</v>
      </c>
    </row>
    <row r="56" spans="1:10" x14ac:dyDescent="0.3">
      <c r="A56">
        <v>55</v>
      </c>
      <c r="B56" t="s">
        <v>183</v>
      </c>
      <c r="C56" t="s">
        <v>179</v>
      </c>
      <c r="D56" t="s">
        <v>10</v>
      </c>
      <c r="E56" s="4">
        <v>44737</v>
      </c>
      <c r="F56" t="s">
        <v>48</v>
      </c>
      <c r="G56" t="s">
        <v>49</v>
      </c>
      <c r="H56" t="s">
        <v>929</v>
      </c>
      <c r="I56" t="s">
        <v>104</v>
      </c>
      <c r="J56">
        <v>2</v>
      </c>
    </row>
    <row r="57" spans="1:10" x14ac:dyDescent="0.3">
      <c r="A57">
        <v>56</v>
      </c>
      <c r="B57" t="s">
        <v>184</v>
      </c>
      <c r="C57" t="s">
        <v>180</v>
      </c>
      <c r="D57" t="s">
        <v>11</v>
      </c>
      <c r="E57" s="4">
        <v>44757</v>
      </c>
      <c r="F57" t="s">
        <v>48</v>
      </c>
      <c r="G57" t="s">
        <v>49</v>
      </c>
      <c r="H57" t="s">
        <v>930</v>
      </c>
      <c r="I57" t="s">
        <v>105</v>
      </c>
      <c r="J57">
        <v>4</v>
      </c>
    </row>
    <row r="58" spans="1:10" x14ac:dyDescent="0.3">
      <c r="A58">
        <v>57</v>
      </c>
      <c r="B58" t="s">
        <v>185</v>
      </c>
      <c r="C58" t="s">
        <v>181</v>
      </c>
      <c r="D58" t="s">
        <v>12</v>
      </c>
      <c r="E58" s="4">
        <v>44745</v>
      </c>
      <c r="F58" t="s">
        <v>47</v>
      </c>
      <c r="G58" t="s">
        <v>49</v>
      </c>
      <c r="H58" t="s">
        <v>931</v>
      </c>
      <c r="I58" t="s">
        <v>103</v>
      </c>
      <c r="J58">
        <v>1</v>
      </c>
    </row>
    <row r="59" spans="1:10" x14ac:dyDescent="0.3">
      <c r="A59">
        <v>58</v>
      </c>
      <c r="B59" t="s">
        <v>186</v>
      </c>
      <c r="C59" t="s">
        <v>182</v>
      </c>
      <c r="D59" t="s">
        <v>12</v>
      </c>
      <c r="E59" s="4">
        <v>44760</v>
      </c>
      <c r="F59" t="s">
        <v>48</v>
      </c>
      <c r="G59" t="s">
        <v>49</v>
      </c>
      <c r="H59" t="s">
        <v>932</v>
      </c>
      <c r="I59" t="s">
        <v>104</v>
      </c>
      <c r="J59">
        <v>9</v>
      </c>
    </row>
    <row r="60" spans="1:10" x14ac:dyDescent="0.3">
      <c r="A60">
        <v>59</v>
      </c>
      <c r="B60" t="s">
        <v>187</v>
      </c>
      <c r="C60" t="s">
        <v>183</v>
      </c>
      <c r="D60" t="s">
        <v>13</v>
      </c>
      <c r="E60" s="4">
        <v>44750</v>
      </c>
      <c r="F60" t="s">
        <v>47</v>
      </c>
      <c r="G60" t="s">
        <v>51</v>
      </c>
      <c r="H60" t="s">
        <v>933</v>
      </c>
      <c r="I60" t="s">
        <v>105</v>
      </c>
      <c r="J60">
        <v>6</v>
      </c>
    </row>
    <row r="61" spans="1:10" x14ac:dyDescent="0.3">
      <c r="A61">
        <v>60</v>
      </c>
      <c r="B61" t="s">
        <v>188</v>
      </c>
      <c r="C61" t="s">
        <v>184</v>
      </c>
      <c r="D61" t="s">
        <v>14</v>
      </c>
      <c r="E61" s="4">
        <v>44742</v>
      </c>
      <c r="F61" t="s">
        <v>48</v>
      </c>
      <c r="G61" t="s">
        <v>49</v>
      </c>
      <c r="H61" t="s">
        <v>934</v>
      </c>
      <c r="I61" t="s">
        <v>103</v>
      </c>
      <c r="J61">
        <v>9</v>
      </c>
    </row>
    <row r="62" spans="1:10" x14ac:dyDescent="0.3">
      <c r="A62">
        <v>61</v>
      </c>
      <c r="B62" t="s">
        <v>189</v>
      </c>
      <c r="C62" t="s">
        <v>185</v>
      </c>
      <c r="D62" t="s">
        <v>15</v>
      </c>
      <c r="E62" s="4">
        <v>44754</v>
      </c>
      <c r="F62" t="s">
        <v>48</v>
      </c>
      <c r="G62" t="s">
        <v>49</v>
      </c>
      <c r="H62" t="s">
        <v>935</v>
      </c>
      <c r="I62" t="s">
        <v>104</v>
      </c>
      <c r="J62">
        <v>9</v>
      </c>
    </row>
    <row r="63" spans="1:10" x14ac:dyDescent="0.3">
      <c r="A63">
        <v>62</v>
      </c>
      <c r="B63" t="s">
        <v>190</v>
      </c>
      <c r="C63" t="s">
        <v>186</v>
      </c>
      <c r="D63" t="s">
        <v>16</v>
      </c>
      <c r="E63" s="4">
        <v>44746</v>
      </c>
      <c r="F63" t="s">
        <v>47</v>
      </c>
      <c r="G63" t="s">
        <v>49</v>
      </c>
      <c r="H63" t="s">
        <v>936</v>
      </c>
      <c r="I63" t="s">
        <v>105</v>
      </c>
      <c r="J63">
        <v>3</v>
      </c>
    </row>
    <row r="64" spans="1:10" x14ac:dyDescent="0.3">
      <c r="A64">
        <v>63</v>
      </c>
      <c r="B64" t="s">
        <v>191</v>
      </c>
      <c r="C64" t="s">
        <v>187</v>
      </c>
      <c r="D64" t="s">
        <v>17</v>
      </c>
      <c r="E64" s="4">
        <v>44752</v>
      </c>
      <c r="F64" t="s">
        <v>48</v>
      </c>
      <c r="G64" t="s">
        <v>49</v>
      </c>
      <c r="H64" t="s">
        <v>937</v>
      </c>
      <c r="I64" t="s">
        <v>103</v>
      </c>
      <c r="J64">
        <v>2</v>
      </c>
    </row>
    <row r="65" spans="1:10" x14ac:dyDescent="0.3">
      <c r="A65">
        <v>64</v>
      </c>
      <c r="B65" t="s">
        <v>192</v>
      </c>
      <c r="C65" t="s">
        <v>188</v>
      </c>
      <c r="D65" t="s">
        <v>18</v>
      </c>
      <c r="E65" s="4">
        <v>44725</v>
      </c>
      <c r="F65" t="s">
        <v>48</v>
      </c>
      <c r="G65" t="s">
        <v>49</v>
      </c>
      <c r="H65" t="s">
        <v>938</v>
      </c>
      <c r="I65" t="s">
        <v>104</v>
      </c>
      <c r="J65">
        <v>3</v>
      </c>
    </row>
    <row r="66" spans="1:10" x14ac:dyDescent="0.3">
      <c r="A66">
        <v>65</v>
      </c>
      <c r="B66" t="s">
        <v>193</v>
      </c>
      <c r="C66" t="s">
        <v>189</v>
      </c>
      <c r="D66" t="s">
        <v>19</v>
      </c>
      <c r="E66" s="4">
        <v>44734</v>
      </c>
      <c r="F66" t="s">
        <v>47</v>
      </c>
      <c r="G66" t="s">
        <v>51</v>
      </c>
      <c r="H66" t="s">
        <v>939</v>
      </c>
      <c r="I66" t="s">
        <v>105</v>
      </c>
      <c r="J66">
        <v>10</v>
      </c>
    </row>
    <row r="67" spans="1:10" x14ac:dyDescent="0.3">
      <c r="A67">
        <v>66</v>
      </c>
      <c r="B67" t="s">
        <v>194</v>
      </c>
      <c r="C67" t="s">
        <v>190</v>
      </c>
      <c r="D67" t="s">
        <v>6</v>
      </c>
      <c r="E67" s="4">
        <v>44761</v>
      </c>
      <c r="F67" t="s">
        <v>48</v>
      </c>
      <c r="G67" t="s">
        <v>49</v>
      </c>
      <c r="H67" t="s">
        <v>940</v>
      </c>
      <c r="I67" t="s">
        <v>103</v>
      </c>
      <c r="J67">
        <v>3</v>
      </c>
    </row>
    <row r="68" spans="1:10" x14ac:dyDescent="0.3">
      <c r="A68">
        <v>67</v>
      </c>
      <c r="B68" t="s">
        <v>195</v>
      </c>
      <c r="C68" t="s">
        <v>191</v>
      </c>
      <c r="D68" t="s">
        <v>7</v>
      </c>
      <c r="E68" s="4">
        <v>44735</v>
      </c>
      <c r="F68" t="s">
        <v>47</v>
      </c>
      <c r="G68" t="s">
        <v>49</v>
      </c>
      <c r="H68" t="s">
        <v>941</v>
      </c>
      <c r="I68" t="s">
        <v>104</v>
      </c>
      <c r="J68">
        <v>1</v>
      </c>
    </row>
    <row r="69" spans="1:10" x14ac:dyDescent="0.3">
      <c r="A69">
        <v>68</v>
      </c>
      <c r="B69" t="s">
        <v>196</v>
      </c>
      <c r="C69" t="s">
        <v>192</v>
      </c>
      <c r="D69" t="s">
        <v>8</v>
      </c>
      <c r="E69" s="4">
        <v>44753</v>
      </c>
      <c r="F69" t="s">
        <v>48</v>
      </c>
      <c r="G69" t="s">
        <v>49</v>
      </c>
      <c r="H69" t="s">
        <v>942</v>
      </c>
      <c r="I69" t="s">
        <v>105</v>
      </c>
      <c r="J69">
        <v>5</v>
      </c>
    </row>
    <row r="70" spans="1:10" x14ac:dyDescent="0.3">
      <c r="A70">
        <v>69</v>
      </c>
      <c r="B70" t="s">
        <v>197</v>
      </c>
      <c r="C70" t="s">
        <v>193</v>
      </c>
      <c r="D70" t="s">
        <v>9</v>
      </c>
      <c r="E70" s="4">
        <v>44732</v>
      </c>
      <c r="F70" t="s">
        <v>47</v>
      </c>
      <c r="G70" t="s">
        <v>49</v>
      </c>
      <c r="H70" t="s">
        <v>943</v>
      </c>
      <c r="I70" t="s">
        <v>103</v>
      </c>
      <c r="J70">
        <v>1</v>
      </c>
    </row>
    <row r="71" spans="1:10" x14ac:dyDescent="0.3">
      <c r="A71">
        <v>70</v>
      </c>
      <c r="B71" t="s">
        <v>198</v>
      </c>
      <c r="C71" t="s">
        <v>194</v>
      </c>
      <c r="D71" t="s">
        <v>10</v>
      </c>
      <c r="E71" s="4">
        <v>44748</v>
      </c>
      <c r="F71" t="s">
        <v>48</v>
      </c>
      <c r="G71" t="s">
        <v>49</v>
      </c>
      <c r="H71" t="s">
        <v>944</v>
      </c>
      <c r="I71" t="s">
        <v>104</v>
      </c>
      <c r="J71">
        <v>5</v>
      </c>
    </row>
    <row r="72" spans="1:10" x14ac:dyDescent="0.3">
      <c r="A72">
        <v>71</v>
      </c>
      <c r="B72" t="s">
        <v>199</v>
      </c>
      <c r="C72" t="s">
        <v>195</v>
      </c>
      <c r="D72" t="s">
        <v>11</v>
      </c>
      <c r="E72" s="4">
        <v>44731</v>
      </c>
      <c r="F72" t="s">
        <v>50</v>
      </c>
      <c r="G72" t="s">
        <v>51</v>
      </c>
      <c r="H72" t="s">
        <v>945</v>
      </c>
      <c r="I72" t="s">
        <v>105</v>
      </c>
      <c r="J72">
        <v>5</v>
      </c>
    </row>
    <row r="73" spans="1:10" x14ac:dyDescent="0.3">
      <c r="A73">
        <v>72</v>
      </c>
      <c r="B73" t="s">
        <v>200</v>
      </c>
      <c r="C73" t="s">
        <v>196</v>
      </c>
      <c r="D73" t="s">
        <v>12</v>
      </c>
      <c r="E73" s="4">
        <v>44725</v>
      </c>
      <c r="F73" t="s">
        <v>47</v>
      </c>
      <c r="G73" t="s">
        <v>49</v>
      </c>
      <c r="H73" t="s">
        <v>946</v>
      </c>
      <c r="I73" t="s">
        <v>103</v>
      </c>
      <c r="J73">
        <v>3</v>
      </c>
    </row>
    <row r="74" spans="1:10" x14ac:dyDescent="0.3">
      <c r="A74">
        <v>73</v>
      </c>
      <c r="B74" t="s">
        <v>201</v>
      </c>
      <c r="C74" t="s">
        <v>197</v>
      </c>
      <c r="D74" t="s">
        <v>12</v>
      </c>
      <c r="E74" s="4">
        <v>44753</v>
      </c>
      <c r="F74" t="s">
        <v>48</v>
      </c>
      <c r="G74" t="s">
        <v>49</v>
      </c>
      <c r="H74" t="s">
        <v>947</v>
      </c>
      <c r="I74" t="s">
        <v>104</v>
      </c>
      <c r="J74">
        <v>3</v>
      </c>
    </row>
    <row r="75" spans="1:10" x14ac:dyDescent="0.3">
      <c r="A75">
        <v>74</v>
      </c>
      <c r="B75" t="s">
        <v>202</v>
      </c>
      <c r="C75" t="s">
        <v>198</v>
      </c>
      <c r="D75" t="s">
        <v>13</v>
      </c>
      <c r="E75" s="4">
        <v>44738</v>
      </c>
      <c r="F75" t="s">
        <v>48</v>
      </c>
      <c r="G75" t="s">
        <v>49</v>
      </c>
      <c r="H75" t="s">
        <v>948</v>
      </c>
      <c r="I75" t="s">
        <v>105</v>
      </c>
      <c r="J75">
        <v>7</v>
      </c>
    </row>
    <row r="76" spans="1:10" x14ac:dyDescent="0.3">
      <c r="A76">
        <v>75</v>
      </c>
      <c r="B76" t="s">
        <v>203</v>
      </c>
      <c r="C76" t="s">
        <v>199</v>
      </c>
      <c r="D76" t="s">
        <v>11</v>
      </c>
      <c r="E76" s="4">
        <v>44762</v>
      </c>
      <c r="F76" t="s">
        <v>47</v>
      </c>
      <c r="G76" t="s">
        <v>49</v>
      </c>
      <c r="H76" t="s">
        <v>949</v>
      </c>
      <c r="I76" t="s">
        <v>103</v>
      </c>
      <c r="J76">
        <v>4</v>
      </c>
    </row>
    <row r="77" spans="1:10" x14ac:dyDescent="0.3">
      <c r="A77">
        <v>76</v>
      </c>
      <c r="B77" t="s">
        <v>204</v>
      </c>
      <c r="C77" t="s">
        <v>200</v>
      </c>
      <c r="D77" t="s">
        <v>15</v>
      </c>
      <c r="E77" s="4">
        <v>44756</v>
      </c>
      <c r="F77" t="s">
        <v>48</v>
      </c>
      <c r="G77" t="s">
        <v>49</v>
      </c>
      <c r="H77" t="s">
        <v>950</v>
      </c>
      <c r="I77" t="s">
        <v>104</v>
      </c>
      <c r="J77">
        <v>3</v>
      </c>
    </row>
    <row r="78" spans="1:10" x14ac:dyDescent="0.3">
      <c r="A78">
        <v>77</v>
      </c>
      <c r="B78" t="s">
        <v>205</v>
      </c>
      <c r="C78" t="s">
        <v>201</v>
      </c>
      <c r="D78" t="s">
        <v>16</v>
      </c>
      <c r="E78" s="4">
        <v>44744</v>
      </c>
      <c r="F78" t="s">
        <v>47</v>
      </c>
      <c r="G78" t="s">
        <v>51</v>
      </c>
      <c r="H78" t="s">
        <v>951</v>
      </c>
      <c r="I78" t="s">
        <v>105</v>
      </c>
      <c r="J78">
        <v>8</v>
      </c>
    </row>
    <row r="79" spans="1:10" x14ac:dyDescent="0.3">
      <c r="A79">
        <v>78</v>
      </c>
      <c r="B79" t="s">
        <v>206</v>
      </c>
      <c r="C79" t="s">
        <v>202</v>
      </c>
      <c r="D79" t="s">
        <v>17</v>
      </c>
      <c r="E79" s="4">
        <v>44753</v>
      </c>
      <c r="F79" t="s">
        <v>48</v>
      </c>
      <c r="G79" t="s">
        <v>49</v>
      </c>
      <c r="H79" t="s">
        <v>952</v>
      </c>
      <c r="I79" t="s">
        <v>103</v>
      </c>
      <c r="J79">
        <v>2</v>
      </c>
    </row>
    <row r="80" spans="1:10" x14ac:dyDescent="0.3">
      <c r="A80">
        <v>79</v>
      </c>
      <c r="B80" t="s">
        <v>207</v>
      </c>
      <c r="C80" t="s">
        <v>203</v>
      </c>
      <c r="D80" t="s">
        <v>18</v>
      </c>
      <c r="E80" s="4">
        <v>44762</v>
      </c>
      <c r="F80" t="s">
        <v>48</v>
      </c>
      <c r="G80" t="s">
        <v>49</v>
      </c>
      <c r="H80" t="s">
        <v>953</v>
      </c>
      <c r="I80" t="s">
        <v>104</v>
      </c>
      <c r="J80">
        <v>9</v>
      </c>
    </row>
    <row r="81" spans="1:10" x14ac:dyDescent="0.3">
      <c r="A81">
        <v>80</v>
      </c>
      <c r="B81" t="s">
        <v>208</v>
      </c>
      <c r="C81" t="s">
        <v>204</v>
      </c>
      <c r="D81" t="s">
        <v>11</v>
      </c>
      <c r="E81" s="4">
        <v>44740</v>
      </c>
      <c r="F81" t="s">
        <v>47</v>
      </c>
      <c r="G81" t="s">
        <v>49</v>
      </c>
      <c r="H81" t="s">
        <v>954</v>
      </c>
      <c r="I81" t="s">
        <v>105</v>
      </c>
      <c r="J81">
        <v>6</v>
      </c>
    </row>
    <row r="82" spans="1:10" x14ac:dyDescent="0.3">
      <c r="A82">
        <v>81</v>
      </c>
      <c r="B82" t="s">
        <v>209</v>
      </c>
      <c r="C82" t="s">
        <v>205</v>
      </c>
      <c r="D82" t="s">
        <v>20</v>
      </c>
      <c r="E82" s="4">
        <v>44729</v>
      </c>
      <c r="F82" t="s">
        <v>48</v>
      </c>
      <c r="G82" t="s">
        <v>49</v>
      </c>
      <c r="H82" t="s">
        <v>955</v>
      </c>
      <c r="I82" t="s">
        <v>103</v>
      </c>
      <c r="J82">
        <v>7</v>
      </c>
    </row>
    <row r="83" spans="1:10" x14ac:dyDescent="0.3">
      <c r="A83">
        <v>82</v>
      </c>
      <c r="B83" t="s">
        <v>210</v>
      </c>
      <c r="C83" t="s">
        <v>206</v>
      </c>
      <c r="D83" t="s">
        <v>16</v>
      </c>
      <c r="E83" s="4">
        <v>44727</v>
      </c>
      <c r="F83" t="s">
        <v>48</v>
      </c>
      <c r="G83" t="s">
        <v>49</v>
      </c>
      <c r="H83" t="s">
        <v>956</v>
      </c>
      <c r="I83" t="s">
        <v>104</v>
      </c>
      <c r="J83">
        <v>9</v>
      </c>
    </row>
    <row r="84" spans="1:10" x14ac:dyDescent="0.3">
      <c r="A84">
        <v>83</v>
      </c>
      <c r="B84" t="s">
        <v>211</v>
      </c>
      <c r="C84" t="s">
        <v>207</v>
      </c>
      <c r="D84" t="s">
        <v>10</v>
      </c>
      <c r="E84" s="4">
        <v>44734</v>
      </c>
      <c r="F84" t="s">
        <v>47</v>
      </c>
      <c r="G84" t="s">
        <v>51</v>
      </c>
      <c r="H84" t="s">
        <v>957</v>
      </c>
      <c r="I84" t="s">
        <v>105</v>
      </c>
      <c r="J84">
        <v>2</v>
      </c>
    </row>
    <row r="85" spans="1:10" x14ac:dyDescent="0.3">
      <c r="A85">
        <v>84</v>
      </c>
      <c r="B85" t="s">
        <v>212</v>
      </c>
      <c r="C85" t="s">
        <v>208</v>
      </c>
      <c r="D85" t="s">
        <v>15</v>
      </c>
      <c r="E85" s="4">
        <v>44744</v>
      </c>
      <c r="F85" t="s">
        <v>48</v>
      </c>
      <c r="G85" t="s">
        <v>49</v>
      </c>
      <c r="H85" t="s">
        <v>958</v>
      </c>
      <c r="I85" t="s">
        <v>103</v>
      </c>
      <c r="J85">
        <v>9</v>
      </c>
    </row>
    <row r="86" spans="1:10" x14ac:dyDescent="0.3">
      <c r="A86">
        <v>85</v>
      </c>
      <c r="B86" t="s">
        <v>213</v>
      </c>
      <c r="C86" t="s">
        <v>209</v>
      </c>
      <c r="D86" t="s">
        <v>22</v>
      </c>
      <c r="E86" s="4">
        <v>44737</v>
      </c>
      <c r="F86" t="s">
        <v>47</v>
      </c>
      <c r="G86" t="s">
        <v>49</v>
      </c>
      <c r="H86" t="s">
        <v>959</v>
      </c>
      <c r="I86" t="s">
        <v>104</v>
      </c>
      <c r="J86">
        <v>10</v>
      </c>
    </row>
    <row r="87" spans="1:10" x14ac:dyDescent="0.3">
      <c r="A87">
        <v>86</v>
      </c>
      <c r="B87" t="s">
        <v>214</v>
      </c>
      <c r="C87" t="s">
        <v>210</v>
      </c>
      <c r="D87" t="s">
        <v>23</v>
      </c>
      <c r="E87" s="4">
        <v>44752</v>
      </c>
      <c r="F87" t="s">
        <v>48</v>
      </c>
      <c r="G87" t="s">
        <v>49</v>
      </c>
      <c r="H87" t="s">
        <v>960</v>
      </c>
      <c r="I87" t="s">
        <v>105</v>
      </c>
      <c r="J87">
        <v>1</v>
      </c>
    </row>
    <row r="88" spans="1:10" x14ac:dyDescent="0.3">
      <c r="A88">
        <v>87</v>
      </c>
      <c r="B88" t="s">
        <v>215</v>
      </c>
      <c r="C88" t="s">
        <v>211</v>
      </c>
      <c r="D88" t="s">
        <v>24</v>
      </c>
      <c r="E88" s="4">
        <v>44736</v>
      </c>
      <c r="F88" t="s">
        <v>47</v>
      </c>
      <c r="G88" t="s">
        <v>49</v>
      </c>
      <c r="H88" t="s">
        <v>961</v>
      </c>
      <c r="I88" t="s">
        <v>103</v>
      </c>
      <c r="J88">
        <v>1</v>
      </c>
    </row>
    <row r="89" spans="1:10" x14ac:dyDescent="0.3">
      <c r="A89">
        <v>88</v>
      </c>
      <c r="B89" t="s">
        <v>216</v>
      </c>
      <c r="C89" t="s">
        <v>212</v>
      </c>
      <c r="D89" t="s">
        <v>25</v>
      </c>
      <c r="E89" s="4">
        <v>44752</v>
      </c>
      <c r="F89" t="s">
        <v>48</v>
      </c>
      <c r="G89" t="s">
        <v>49</v>
      </c>
      <c r="H89" t="s">
        <v>962</v>
      </c>
      <c r="I89" t="s">
        <v>104</v>
      </c>
      <c r="J89">
        <v>10</v>
      </c>
    </row>
    <row r="90" spans="1:10" x14ac:dyDescent="0.3">
      <c r="A90">
        <v>89</v>
      </c>
      <c r="B90" t="s">
        <v>217</v>
      </c>
      <c r="C90" t="s">
        <v>213</v>
      </c>
      <c r="D90" t="s">
        <v>26</v>
      </c>
      <c r="E90" s="4">
        <v>44759</v>
      </c>
      <c r="F90" t="s">
        <v>50</v>
      </c>
      <c r="G90" t="s">
        <v>51</v>
      </c>
      <c r="H90" t="s">
        <v>963</v>
      </c>
      <c r="I90" t="s">
        <v>105</v>
      </c>
      <c r="J90">
        <v>4</v>
      </c>
    </row>
    <row r="91" spans="1:10" x14ac:dyDescent="0.3">
      <c r="A91">
        <v>90</v>
      </c>
      <c r="B91" t="s">
        <v>218</v>
      </c>
      <c r="C91" t="s">
        <v>214</v>
      </c>
      <c r="D91" t="s">
        <v>27</v>
      </c>
      <c r="E91" s="4">
        <v>44763</v>
      </c>
      <c r="F91" t="s">
        <v>47</v>
      </c>
      <c r="G91" t="s">
        <v>49</v>
      </c>
      <c r="H91" t="s">
        <v>964</v>
      </c>
      <c r="I91" t="s">
        <v>103</v>
      </c>
      <c r="J91">
        <v>7</v>
      </c>
    </row>
    <row r="92" spans="1:10" x14ac:dyDescent="0.3">
      <c r="A92">
        <v>91</v>
      </c>
      <c r="B92" t="s">
        <v>219</v>
      </c>
      <c r="C92" t="s">
        <v>215</v>
      </c>
      <c r="D92" t="s">
        <v>28</v>
      </c>
      <c r="E92" s="4">
        <v>44763</v>
      </c>
      <c r="F92" t="s">
        <v>48</v>
      </c>
      <c r="G92" t="s">
        <v>49</v>
      </c>
      <c r="H92" t="s">
        <v>965</v>
      </c>
      <c r="I92" t="s">
        <v>104</v>
      </c>
      <c r="J92">
        <v>3</v>
      </c>
    </row>
    <row r="93" spans="1:10" x14ac:dyDescent="0.3">
      <c r="A93">
        <v>92</v>
      </c>
      <c r="B93" t="s">
        <v>220</v>
      </c>
      <c r="C93" t="s">
        <v>216</v>
      </c>
      <c r="D93" t="s">
        <v>29</v>
      </c>
      <c r="E93" s="4">
        <v>44750</v>
      </c>
      <c r="F93" t="s">
        <v>48</v>
      </c>
      <c r="G93" t="s">
        <v>49</v>
      </c>
      <c r="H93" t="s">
        <v>966</v>
      </c>
      <c r="I93" t="s">
        <v>105</v>
      </c>
      <c r="J93">
        <v>6</v>
      </c>
    </row>
    <row r="94" spans="1:10" x14ac:dyDescent="0.3">
      <c r="A94">
        <v>93</v>
      </c>
      <c r="B94" t="s">
        <v>221</v>
      </c>
      <c r="C94" t="s">
        <v>217</v>
      </c>
      <c r="D94" t="s">
        <v>30</v>
      </c>
      <c r="E94" s="4">
        <v>44751</v>
      </c>
      <c r="F94" t="s">
        <v>47</v>
      </c>
      <c r="G94" t="s">
        <v>49</v>
      </c>
      <c r="H94" t="s">
        <v>967</v>
      </c>
      <c r="I94" t="s">
        <v>103</v>
      </c>
      <c r="J94">
        <v>6</v>
      </c>
    </row>
    <row r="95" spans="1:10" x14ac:dyDescent="0.3">
      <c r="A95">
        <v>94</v>
      </c>
      <c r="B95" t="s">
        <v>222</v>
      </c>
      <c r="C95" t="s">
        <v>218</v>
      </c>
      <c r="D95" t="s">
        <v>31</v>
      </c>
      <c r="E95" s="4">
        <v>44736</v>
      </c>
      <c r="F95" t="s">
        <v>48</v>
      </c>
      <c r="G95" t="s">
        <v>49</v>
      </c>
      <c r="H95" t="s">
        <v>968</v>
      </c>
      <c r="I95" t="s">
        <v>104</v>
      </c>
      <c r="J95">
        <v>5</v>
      </c>
    </row>
    <row r="96" spans="1:10" x14ac:dyDescent="0.3">
      <c r="A96">
        <v>95</v>
      </c>
      <c r="B96" t="s">
        <v>223</v>
      </c>
      <c r="C96" t="s">
        <v>219</v>
      </c>
      <c r="D96" t="s">
        <v>32</v>
      </c>
      <c r="E96" s="4">
        <v>44737</v>
      </c>
      <c r="F96" t="s">
        <v>47</v>
      </c>
      <c r="G96" t="s">
        <v>51</v>
      </c>
      <c r="H96" t="s">
        <v>969</v>
      </c>
      <c r="I96" t="s">
        <v>105</v>
      </c>
      <c r="J96">
        <v>1</v>
      </c>
    </row>
    <row r="97" spans="1:10" x14ac:dyDescent="0.3">
      <c r="A97">
        <v>96</v>
      </c>
      <c r="B97" t="s">
        <v>224</v>
      </c>
      <c r="C97" t="s">
        <v>220</v>
      </c>
      <c r="D97" t="s">
        <v>33</v>
      </c>
      <c r="E97" s="4">
        <v>44744</v>
      </c>
      <c r="F97" t="s">
        <v>48</v>
      </c>
      <c r="G97" t="s">
        <v>49</v>
      </c>
      <c r="H97" t="s">
        <v>970</v>
      </c>
      <c r="I97" t="s">
        <v>103</v>
      </c>
      <c r="J97">
        <v>9</v>
      </c>
    </row>
    <row r="98" spans="1:10" x14ac:dyDescent="0.3">
      <c r="A98">
        <v>97</v>
      </c>
      <c r="B98" t="s">
        <v>225</v>
      </c>
      <c r="C98" t="s">
        <v>221</v>
      </c>
      <c r="D98" t="s">
        <v>34</v>
      </c>
      <c r="E98" s="4">
        <v>44735</v>
      </c>
      <c r="F98" t="s">
        <v>48</v>
      </c>
      <c r="G98" t="s">
        <v>49</v>
      </c>
      <c r="H98" t="s">
        <v>971</v>
      </c>
      <c r="I98" t="s">
        <v>104</v>
      </c>
      <c r="J98">
        <v>3</v>
      </c>
    </row>
    <row r="99" spans="1:10" x14ac:dyDescent="0.3">
      <c r="A99">
        <v>98</v>
      </c>
      <c r="B99" t="s">
        <v>226</v>
      </c>
      <c r="C99" t="s">
        <v>222</v>
      </c>
      <c r="D99" t="s">
        <v>18</v>
      </c>
      <c r="E99" s="4">
        <v>44751</v>
      </c>
      <c r="F99" t="s">
        <v>47</v>
      </c>
      <c r="G99" t="s">
        <v>49</v>
      </c>
      <c r="H99" t="s">
        <v>972</v>
      </c>
      <c r="I99" t="s">
        <v>105</v>
      </c>
      <c r="J99">
        <v>4</v>
      </c>
    </row>
    <row r="100" spans="1:10" x14ac:dyDescent="0.3">
      <c r="A100">
        <v>99</v>
      </c>
      <c r="B100" t="s">
        <v>227</v>
      </c>
      <c r="C100" t="s">
        <v>223</v>
      </c>
      <c r="D100" t="s">
        <v>25</v>
      </c>
      <c r="E100" s="4">
        <v>44726</v>
      </c>
      <c r="F100" t="s">
        <v>48</v>
      </c>
      <c r="G100" t="s">
        <v>49</v>
      </c>
      <c r="H100" t="s">
        <v>973</v>
      </c>
      <c r="I100" t="s">
        <v>103</v>
      </c>
      <c r="J100">
        <v>8</v>
      </c>
    </row>
    <row r="101" spans="1:10" x14ac:dyDescent="0.3">
      <c r="A101">
        <v>100</v>
      </c>
      <c r="B101" t="s">
        <v>228</v>
      </c>
      <c r="C101" t="s">
        <v>224</v>
      </c>
      <c r="D101" t="s">
        <v>30</v>
      </c>
      <c r="E101" s="4">
        <v>44749</v>
      </c>
      <c r="F101" t="s">
        <v>48</v>
      </c>
      <c r="G101" t="s">
        <v>49</v>
      </c>
      <c r="H101" t="s">
        <v>974</v>
      </c>
      <c r="I101" t="s">
        <v>103</v>
      </c>
      <c r="J101">
        <v>6</v>
      </c>
    </row>
    <row r="102" spans="1:10" x14ac:dyDescent="0.3">
      <c r="A102">
        <v>101</v>
      </c>
      <c r="B102" t="s">
        <v>229</v>
      </c>
      <c r="C102" t="s">
        <v>225</v>
      </c>
      <c r="D102" t="s">
        <v>10</v>
      </c>
      <c r="E102" s="4">
        <v>44734</v>
      </c>
      <c r="F102" t="s">
        <v>47</v>
      </c>
      <c r="G102" t="s">
        <v>49</v>
      </c>
      <c r="H102" t="s">
        <v>975</v>
      </c>
      <c r="I102" t="s">
        <v>103</v>
      </c>
      <c r="J102">
        <v>10</v>
      </c>
    </row>
    <row r="103" spans="1:10" x14ac:dyDescent="0.3">
      <c r="A103">
        <v>102</v>
      </c>
      <c r="B103" t="s">
        <v>230</v>
      </c>
      <c r="C103" t="s">
        <v>226</v>
      </c>
      <c r="D103" t="s">
        <v>20</v>
      </c>
      <c r="E103" s="4">
        <v>44726</v>
      </c>
      <c r="F103" t="s">
        <v>48</v>
      </c>
      <c r="G103" t="s">
        <v>49</v>
      </c>
      <c r="H103" t="s">
        <v>976</v>
      </c>
      <c r="I103" t="s">
        <v>104</v>
      </c>
      <c r="J103">
        <v>9</v>
      </c>
    </row>
    <row r="104" spans="1:10" x14ac:dyDescent="0.3">
      <c r="A104">
        <v>103</v>
      </c>
      <c r="B104" t="s">
        <v>231</v>
      </c>
      <c r="C104" t="s">
        <v>227</v>
      </c>
      <c r="D104" t="s">
        <v>32</v>
      </c>
      <c r="E104" s="4">
        <v>44743</v>
      </c>
      <c r="F104" t="s">
        <v>47</v>
      </c>
      <c r="G104" t="s">
        <v>49</v>
      </c>
      <c r="H104" t="s">
        <v>977</v>
      </c>
      <c r="I104" t="s">
        <v>105</v>
      </c>
      <c r="J104">
        <v>7</v>
      </c>
    </row>
    <row r="105" spans="1:10" x14ac:dyDescent="0.3">
      <c r="A105">
        <v>104</v>
      </c>
      <c r="B105" t="s">
        <v>232</v>
      </c>
      <c r="C105" t="s">
        <v>228</v>
      </c>
      <c r="D105" t="s">
        <v>33</v>
      </c>
      <c r="E105" s="4">
        <v>44742</v>
      </c>
      <c r="F105" t="s">
        <v>48</v>
      </c>
      <c r="G105" t="s">
        <v>49</v>
      </c>
      <c r="H105" t="s">
        <v>978</v>
      </c>
      <c r="I105" t="s">
        <v>103</v>
      </c>
      <c r="J105">
        <v>7</v>
      </c>
    </row>
    <row r="106" spans="1:10" x14ac:dyDescent="0.3">
      <c r="A106">
        <v>105</v>
      </c>
      <c r="B106" t="s">
        <v>233</v>
      </c>
      <c r="C106" t="s">
        <v>229</v>
      </c>
      <c r="D106" t="s">
        <v>35</v>
      </c>
      <c r="E106" s="4">
        <v>44747</v>
      </c>
      <c r="F106" t="s">
        <v>47</v>
      </c>
      <c r="G106" t="s">
        <v>49</v>
      </c>
      <c r="H106" t="s">
        <v>979</v>
      </c>
      <c r="I106" t="s">
        <v>104</v>
      </c>
      <c r="J106">
        <v>7</v>
      </c>
    </row>
    <row r="107" spans="1:10" x14ac:dyDescent="0.3">
      <c r="A107">
        <v>106</v>
      </c>
      <c r="B107" t="s">
        <v>234</v>
      </c>
      <c r="C107" t="s">
        <v>230</v>
      </c>
      <c r="D107" t="s">
        <v>36</v>
      </c>
      <c r="E107" s="4">
        <v>44764</v>
      </c>
      <c r="F107" t="s">
        <v>48</v>
      </c>
      <c r="G107" t="s">
        <v>49</v>
      </c>
      <c r="H107" t="s">
        <v>980</v>
      </c>
      <c r="I107" t="s">
        <v>105</v>
      </c>
      <c r="J107">
        <v>7</v>
      </c>
    </row>
    <row r="108" spans="1:10" x14ac:dyDescent="0.3">
      <c r="A108">
        <v>107</v>
      </c>
      <c r="B108" t="s">
        <v>235</v>
      </c>
      <c r="C108" t="s">
        <v>231</v>
      </c>
      <c r="D108" t="s">
        <v>37</v>
      </c>
      <c r="E108" s="4">
        <v>44735</v>
      </c>
      <c r="F108" t="s">
        <v>50</v>
      </c>
      <c r="G108" t="s">
        <v>49</v>
      </c>
      <c r="H108" t="s">
        <v>981</v>
      </c>
      <c r="I108" t="s">
        <v>103</v>
      </c>
      <c r="J108">
        <v>8</v>
      </c>
    </row>
    <row r="109" spans="1:10" x14ac:dyDescent="0.3">
      <c r="A109">
        <v>108</v>
      </c>
      <c r="B109" t="s">
        <v>236</v>
      </c>
      <c r="C109" t="s">
        <v>232</v>
      </c>
      <c r="D109" t="s">
        <v>38</v>
      </c>
      <c r="E109" s="4">
        <v>44737</v>
      </c>
      <c r="F109" t="s">
        <v>47</v>
      </c>
      <c r="G109" t="s">
        <v>49</v>
      </c>
      <c r="H109" t="s">
        <v>982</v>
      </c>
      <c r="I109" t="s">
        <v>104</v>
      </c>
      <c r="J109">
        <v>10</v>
      </c>
    </row>
    <row r="110" spans="1:10" x14ac:dyDescent="0.3">
      <c r="A110">
        <v>109</v>
      </c>
      <c r="B110" t="s">
        <v>237</v>
      </c>
      <c r="C110" t="s">
        <v>233</v>
      </c>
      <c r="D110" t="s">
        <v>39</v>
      </c>
      <c r="E110" s="4">
        <v>44749</v>
      </c>
      <c r="F110" t="s">
        <v>48</v>
      </c>
      <c r="G110" t="s">
        <v>49</v>
      </c>
      <c r="H110" t="s">
        <v>983</v>
      </c>
      <c r="I110" t="s">
        <v>105</v>
      </c>
      <c r="J110">
        <v>10</v>
      </c>
    </row>
    <row r="111" spans="1:10" x14ac:dyDescent="0.3">
      <c r="A111">
        <v>110</v>
      </c>
      <c r="B111" t="s">
        <v>238</v>
      </c>
      <c r="C111" t="s">
        <v>234</v>
      </c>
      <c r="D111" t="s">
        <v>40</v>
      </c>
      <c r="E111" s="4">
        <v>44729</v>
      </c>
      <c r="F111" t="s">
        <v>48</v>
      </c>
      <c r="G111" t="s">
        <v>49</v>
      </c>
      <c r="H111" t="s">
        <v>984</v>
      </c>
      <c r="I111" t="s">
        <v>103</v>
      </c>
      <c r="J111">
        <v>10</v>
      </c>
    </row>
    <row r="112" spans="1:10" x14ac:dyDescent="0.3">
      <c r="A112">
        <v>111</v>
      </c>
      <c r="B112" t="s">
        <v>239</v>
      </c>
      <c r="C112" t="s">
        <v>235</v>
      </c>
      <c r="D112" t="s">
        <v>41</v>
      </c>
      <c r="E112" s="4">
        <v>44738</v>
      </c>
      <c r="F112" t="s">
        <v>47</v>
      </c>
      <c r="G112" t="s">
        <v>49</v>
      </c>
      <c r="H112" t="s">
        <v>985</v>
      </c>
      <c r="I112" t="s">
        <v>104</v>
      </c>
      <c r="J112">
        <v>10</v>
      </c>
    </row>
    <row r="113" spans="1:10" x14ac:dyDescent="0.3">
      <c r="A113">
        <v>112</v>
      </c>
      <c r="B113" t="s">
        <v>240</v>
      </c>
      <c r="C113" t="s">
        <v>236</v>
      </c>
      <c r="D113" t="s">
        <v>42</v>
      </c>
      <c r="E113" s="4">
        <v>44740</v>
      </c>
      <c r="F113" t="s">
        <v>48</v>
      </c>
      <c r="G113" t="s">
        <v>49</v>
      </c>
      <c r="H113" t="s">
        <v>986</v>
      </c>
      <c r="I113" t="s">
        <v>105</v>
      </c>
      <c r="J113">
        <v>8</v>
      </c>
    </row>
    <row r="114" spans="1:10" x14ac:dyDescent="0.3">
      <c r="A114">
        <v>113</v>
      </c>
      <c r="B114" t="s">
        <v>241</v>
      </c>
      <c r="C114" t="s">
        <v>237</v>
      </c>
      <c r="D114" t="s">
        <v>24</v>
      </c>
      <c r="E114" s="4">
        <v>44755</v>
      </c>
      <c r="F114" t="s">
        <v>47</v>
      </c>
      <c r="G114" t="s">
        <v>49</v>
      </c>
      <c r="H114" t="s">
        <v>987</v>
      </c>
      <c r="I114" t="s">
        <v>103</v>
      </c>
      <c r="J114">
        <v>7</v>
      </c>
    </row>
    <row r="115" spans="1:10" x14ac:dyDescent="0.3">
      <c r="A115">
        <v>114</v>
      </c>
      <c r="B115" t="s">
        <v>242</v>
      </c>
      <c r="C115" t="s">
        <v>238</v>
      </c>
      <c r="D115" t="s">
        <v>25</v>
      </c>
      <c r="E115" s="4">
        <v>44755</v>
      </c>
      <c r="F115" t="s">
        <v>48</v>
      </c>
      <c r="G115" t="s">
        <v>49</v>
      </c>
      <c r="H115" t="s">
        <v>988</v>
      </c>
      <c r="I115" t="s">
        <v>104</v>
      </c>
      <c r="J115">
        <v>7</v>
      </c>
    </row>
    <row r="116" spans="1:10" x14ac:dyDescent="0.3">
      <c r="A116">
        <v>115</v>
      </c>
      <c r="B116" t="s">
        <v>243</v>
      </c>
      <c r="C116" t="s">
        <v>239</v>
      </c>
      <c r="D116" t="s">
        <v>26</v>
      </c>
      <c r="E116" s="4">
        <v>44764</v>
      </c>
      <c r="F116" t="s">
        <v>48</v>
      </c>
      <c r="G116" t="s">
        <v>49</v>
      </c>
      <c r="H116" t="s">
        <v>989</v>
      </c>
      <c r="I116" t="s">
        <v>105</v>
      </c>
      <c r="J116">
        <v>9</v>
      </c>
    </row>
    <row r="117" spans="1:10" x14ac:dyDescent="0.3">
      <c r="A117">
        <v>116</v>
      </c>
      <c r="B117" t="s">
        <v>244</v>
      </c>
      <c r="C117" t="s">
        <v>240</v>
      </c>
      <c r="D117" t="s">
        <v>15</v>
      </c>
      <c r="E117" s="4">
        <v>44735</v>
      </c>
      <c r="F117" t="s">
        <v>47</v>
      </c>
      <c r="G117" t="s">
        <v>49</v>
      </c>
      <c r="H117" t="s">
        <v>990</v>
      </c>
      <c r="I117" t="s">
        <v>103</v>
      </c>
      <c r="J117">
        <v>8</v>
      </c>
    </row>
    <row r="118" spans="1:10" x14ac:dyDescent="0.3">
      <c r="A118">
        <v>117</v>
      </c>
      <c r="B118" t="s">
        <v>245</v>
      </c>
      <c r="C118" t="s">
        <v>241</v>
      </c>
      <c r="D118" t="s">
        <v>28</v>
      </c>
      <c r="E118" s="4">
        <v>44734</v>
      </c>
      <c r="F118" t="s">
        <v>48</v>
      </c>
      <c r="G118" t="s">
        <v>51</v>
      </c>
      <c r="H118" t="s">
        <v>991</v>
      </c>
      <c r="I118" t="s">
        <v>104</v>
      </c>
      <c r="J118">
        <v>8</v>
      </c>
    </row>
    <row r="119" spans="1:10" x14ac:dyDescent="0.3">
      <c r="A119">
        <v>118</v>
      </c>
      <c r="B119" t="s">
        <v>246</v>
      </c>
      <c r="C119" t="s">
        <v>242</v>
      </c>
      <c r="D119" t="s">
        <v>29</v>
      </c>
      <c r="E119" s="4">
        <v>44728</v>
      </c>
      <c r="F119" t="s">
        <v>48</v>
      </c>
      <c r="G119" t="s">
        <v>49</v>
      </c>
      <c r="H119" t="s">
        <v>992</v>
      </c>
      <c r="I119" t="s">
        <v>105</v>
      </c>
      <c r="J119">
        <v>7</v>
      </c>
    </row>
    <row r="120" spans="1:10" x14ac:dyDescent="0.3">
      <c r="A120">
        <v>119</v>
      </c>
      <c r="B120" t="s">
        <v>247</v>
      </c>
      <c r="C120" t="s">
        <v>243</v>
      </c>
      <c r="D120" t="s">
        <v>30</v>
      </c>
      <c r="E120" s="4">
        <v>44739</v>
      </c>
      <c r="F120" t="s">
        <v>47</v>
      </c>
      <c r="G120" t="s">
        <v>49</v>
      </c>
      <c r="H120" t="s">
        <v>993</v>
      </c>
      <c r="I120" t="s">
        <v>103</v>
      </c>
      <c r="J120">
        <v>8</v>
      </c>
    </row>
    <row r="121" spans="1:10" x14ac:dyDescent="0.3">
      <c r="A121">
        <v>120</v>
      </c>
      <c r="B121" t="s">
        <v>248</v>
      </c>
      <c r="C121" t="s">
        <v>244</v>
      </c>
      <c r="D121" t="s">
        <v>31</v>
      </c>
      <c r="E121" s="4">
        <v>44765</v>
      </c>
      <c r="F121" t="s">
        <v>48</v>
      </c>
      <c r="G121" t="s">
        <v>49</v>
      </c>
      <c r="H121" t="s">
        <v>994</v>
      </c>
      <c r="I121" t="s">
        <v>104</v>
      </c>
      <c r="J121">
        <v>8</v>
      </c>
    </row>
    <row r="122" spans="1:10" x14ac:dyDescent="0.3">
      <c r="A122">
        <v>121</v>
      </c>
      <c r="B122" t="s">
        <v>249</v>
      </c>
      <c r="C122" t="s">
        <v>245</v>
      </c>
      <c r="D122" t="s">
        <v>32</v>
      </c>
      <c r="E122" s="4">
        <v>44740</v>
      </c>
      <c r="F122" t="s">
        <v>47</v>
      </c>
      <c r="G122" t="s">
        <v>49</v>
      </c>
      <c r="H122" t="s">
        <v>995</v>
      </c>
      <c r="I122" t="s">
        <v>105</v>
      </c>
      <c r="J122">
        <v>9</v>
      </c>
    </row>
    <row r="123" spans="1:10" x14ac:dyDescent="0.3">
      <c r="A123">
        <v>122</v>
      </c>
      <c r="B123" t="s">
        <v>250</v>
      </c>
      <c r="C123" t="s">
        <v>246</v>
      </c>
      <c r="D123" t="s">
        <v>33</v>
      </c>
      <c r="E123" s="4">
        <v>44734</v>
      </c>
      <c r="F123" t="s">
        <v>48</v>
      </c>
      <c r="G123" t="s">
        <v>49</v>
      </c>
      <c r="H123" t="s">
        <v>996</v>
      </c>
      <c r="I123" t="s">
        <v>103</v>
      </c>
      <c r="J123">
        <v>9</v>
      </c>
    </row>
    <row r="124" spans="1:10" x14ac:dyDescent="0.3">
      <c r="A124">
        <v>123</v>
      </c>
      <c r="B124" t="s">
        <v>251</v>
      </c>
      <c r="C124" t="s">
        <v>247</v>
      </c>
      <c r="D124" t="s">
        <v>6</v>
      </c>
      <c r="E124" s="4">
        <v>44727</v>
      </c>
      <c r="F124" t="s">
        <v>47</v>
      </c>
      <c r="G124" t="s">
        <v>51</v>
      </c>
      <c r="H124" t="s">
        <v>997</v>
      </c>
      <c r="I124" t="s">
        <v>104</v>
      </c>
      <c r="J124">
        <v>8</v>
      </c>
    </row>
    <row r="125" spans="1:10" x14ac:dyDescent="0.3">
      <c r="A125">
        <v>124</v>
      </c>
      <c r="B125" t="s">
        <v>252</v>
      </c>
      <c r="C125" t="s">
        <v>248</v>
      </c>
      <c r="D125" t="s">
        <v>7</v>
      </c>
      <c r="E125" s="4">
        <v>44737</v>
      </c>
      <c r="F125" t="s">
        <v>48</v>
      </c>
      <c r="G125" t="s">
        <v>49</v>
      </c>
      <c r="H125" t="s">
        <v>998</v>
      </c>
      <c r="I125" t="s">
        <v>105</v>
      </c>
      <c r="J125">
        <v>8</v>
      </c>
    </row>
    <row r="126" spans="1:10" x14ac:dyDescent="0.3">
      <c r="A126">
        <v>125</v>
      </c>
      <c r="B126" t="s">
        <v>253</v>
      </c>
      <c r="C126" t="s">
        <v>249</v>
      </c>
      <c r="D126" t="s">
        <v>8</v>
      </c>
      <c r="E126" s="4">
        <v>44747</v>
      </c>
      <c r="F126" t="s">
        <v>50</v>
      </c>
      <c r="G126" t="s">
        <v>49</v>
      </c>
      <c r="H126" t="s">
        <v>999</v>
      </c>
      <c r="I126" t="s">
        <v>103</v>
      </c>
      <c r="J126">
        <v>7</v>
      </c>
    </row>
    <row r="127" spans="1:10" x14ac:dyDescent="0.3">
      <c r="A127">
        <v>126</v>
      </c>
      <c r="B127" t="s">
        <v>254</v>
      </c>
      <c r="C127" t="s">
        <v>250</v>
      </c>
      <c r="D127" t="s">
        <v>9</v>
      </c>
      <c r="E127" s="4">
        <v>44754</v>
      </c>
      <c r="F127" t="s">
        <v>47</v>
      </c>
      <c r="G127" t="s">
        <v>49</v>
      </c>
      <c r="H127" t="s">
        <v>1000</v>
      </c>
      <c r="I127" t="s">
        <v>104</v>
      </c>
      <c r="J127">
        <v>8</v>
      </c>
    </row>
    <row r="128" spans="1:10" x14ac:dyDescent="0.3">
      <c r="A128">
        <v>127</v>
      </c>
      <c r="B128" t="s">
        <v>255</v>
      </c>
      <c r="C128" t="s">
        <v>251</v>
      </c>
      <c r="D128" t="s">
        <v>10</v>
      </c>
      <c r="E128" s="4">
        <v>44760</v>
      </c>
      <c r="F128" t="s">
        <v>48</v>
      </c>
      <c r="G128" t="s">
        <v>49</v>
      </c>
      <c r="H128" t="s">
        <v>1001</v>
      </c>
      <c r="I128" t="s">
        <v>105</v>
      </c>
      <c r="J128">
        <v>9</v>
      </c>
    </row>
    <row r="129" spans="1:10" x14ac:dyDescent="0.3">
      <c r="A129">
        <v>128</v>
      </c>
      <c r="B129" t="s">
        <v>256</v>
      </c>
      <c r="C129" t="s">
        <v>252</v>
      </c>
      <c r="D129" t="s">
        <v>11</v>
      </c>
      <c r="E129" s="4">
        <v>44759</v>
      </c>
      <c r="F129" t="s">
        <v>48</v>
      </c>
      <c r="G129" t="s">
        <v>49</v>
      </c>
      <c r="H129" t="s">
        <v>1002</v>
      </c>
      <c r="I129" t="s">
        <v>103</v>
      </c>
      <c r="J129">
        <v>7</v>
      </c>
    </row>
    <row r="130" spans="1:10" x14ac:dyDescent="0.3">
      <c r="A130">
        <v>129</v>
      </c>
      <c r="B130" t="s">
        <v>257</v>
      </c>
      <c r="C130" t="s">
        <v>253</v>
      </c>
      <c r="D130" t="s">
        <v>12</v>
      </c>
      <c r="E130" s="4">
        <v>44735</v>
      </c>
      <c r="F130" t="s">
        <v>47</v>
      </c>
      <c r="G130" t="s">
        <v>49</v>
      </c>
      <c r="H130" t="s">
        <v>1003</v>
      </c>
      <c r="I130" t="s">
        <v>104</v>
      </c>
      <c r="J130">
        <v>8</v>
      </c>
    </row>
    <row r="131" spans="1:10" x14ac:dyDescent="0.3">
      <c r="A131">
        <v>130</v>
      </c>
      <c r="B131" t="s">
        <v>258</v>
      </c>
      <c r="C131" t="s">
        <v>254</v>
      </c>
      <c r="D131" t="s">
        <v>12</v>
      </c>
      <c r="E131" s="4">
        <v>44734</v>
      </c>
      <c r="F131" t="s">
        <v>48</v>
      </c>
      <c r="G131" t="s">
        <v>49</v>
      </c>
      <c r="H131" t="s">
        <v>1004</v>
      </c>
      <c r="I131" t="s">
        <v>105</v>
      </c>
      <c r="J131">
        <v>9</v>
      </c>
    </row>
    <row r="132" spans="1:10" x14ac:dyDescent="0.3">
      <c r="A132">
        <v>131</v>
      </c>
      <c r="B132" t="s">
        <v>259</v>
      </c>
      <c r="C132" t="s">
        <v>255</v>
      </c>
      <c r="D132" t="s">
        <v>13</v>
      </c>
      <c r="E132" s="4">
        <v>44753</v>
      </c>
      <c r="F132" t="s">
        <v>47</v>
      </c>
      <c r="G132" t="s">
        <v>49</v>
      </c>
      <c r="H132" t="s">
        <v>1005</v>
      </c>
      <c r="I132" t="s">
        <v>103</v>
      </c>
      <c r="J132">
        <v>8</v>
      </c>
    </row>
    <row r="133" spans="1:10" x14ac:dyDescent="0.3">
      <c r="A133">
        <v>132</v>
      </c>
      <c r="B133" t="s">
        <v>260</v>
      </c>
      <c r="C133" t="s">
        <v>256</v>
      </c>
      <c r="D133" t="s">
        <v>11</v>
      </c>
      <c r="E133" s="4">
        <v>44739</v>
      </c>
      <c r="F133" t="s">
        <v>48</v>
      </c>
      <c r="G133" t="s">
        <v>49</v>
      </c>
      <c r="H133" t="s">
        <v>1006</v>
      </c>
      <c r="I133" t="s">
        <v>104</v>
      </c>
      <c r="J133">
        <v>7</v>
      </c>
    </row>
    <row r="134" spans="1:10" x14ac:dyDescent="0.3">
      <c r="A134">
        <v>133</v>
      </c>
      <c r="B134" t="s">
        <v>261</v>
      </c>
      <c r="C134" t="s">
        <v>257</v>
      </c>
      <c r="D134" t="s">
        <v>15</v>
      </c>
      <c r="E134" s="4">
        <v>44740</v>
      </c>
      <c r="F134" t="s">
        <v>48</v>
      </c>
      <c r="G134" t="s">
        <v>49</v>
      </c>
      <c r="H134" t="s">
        <v>1007</v>
      </c>
      <c r="I134" t="s">
        <v>105</v>
      </c>
      <c r="J134">
        <v>10</v>
      </c>
    </row>
    <row r="135" spans="1:10" x14ac:dyDescent="0.3">
      <c r="A135">
        <v>134</v>
      </c>
      <c r="B135" t="s">
        <v>262</v>
      </c>
      <c r="C135" t="s">
        <v>258</v>
      </c>
      <c r="D135" t="s">
        <v>16</v>
      </c>
      <c r="E135" s="4">
        <v>44748</v>
      </c>
      <c r="F135" t="s">
        <v>47</v>
      </c>
      <c r="G135" t="s">
        <v>49</v>
      </c>
      <c r="H135" t="s">
        <v>1008</v>
      </c>
      <c r="I135" t="s">
        <v>103</v>
      </c>
      <c r="J135">
        <v>7</v>
      </c>
    </row>
    <row r="136" spans="1:10" x14ac:dyDescent="0.3">
      <c r="A136">
        <v>135</v>
      </c>
      <c r="B136" t="s">
        <v>263</v>
      </c>
      <c r="C136" t="s">
        <v>259</v>
      </c>
      <c r="D136" t="s">
        <v>17</v>
      </c>
      <c r="E136" s="4">
        <v>44731</v>
      </c>
      <c r="F136" t="s">
        <v>48</v>
      </c>
      <c r="G136" t="s">
        <v>49</v>
      </c>
      <c r="H136" t="s">
        <v>1009</v>
      </c>
      <c r="I136" t="s">
        <v>104</v>
      </c>
      <c r="J136">
        <v>8</v>
      </c>
    </row>
    <row r="137" spans="1:10" x14ac:dyDescent="0.3">
      <c r="A137">
        <v>136</v>
      </c>
      <c r="B137" t="s">
        <v>264</v>
      </c>
      <c r="C137" t="s">
        <v>260</v>
      </c>
      <c r="D137" t="s">
        <v>18</v>
      </c>
      <c r="E137" s="4">
        <v>44763</v>
      </c>
      <c r="F137" t="s">
        <v>48</v>
      </c>
      <c r="G137" t="s">
        <v>49</v>
      </c>
      <c r="H137" t="s">
        <v>1010</v>
      </c>
      <c r="I137" t="s">
        <v>105</v>
      </c>
      <c r="J137">
        <v>7</v>
      </c>
    </row>
    <row r="138" spans="1:10" x14ac:dyDescent="0.3">
      <c r="A138">
        <v>137</v>
      </c>
      <c r="B138" t="s">
        <v>265</v>
      </c>
      <c r="C138" t="s">
        <v>261</v>
      </c>
      <c r="D138" t="s">
        <v>11</v>
      </c>
      <c r="E138" s="4">
        <v>44733</v>
      </c>
      <c r="F138" t="s">
        <v>47</v>
      </c>
      <c r="G138" t="s">
        <v>49</v>
      </c>
      <c r="H138" t="s">
        <v>1011</v>
      </c>
      <c r="I138" t="s">
        <v>103</v>
      </c>
      <c r="J138">
        <v>9</v>
      </c>
    </row>
    <row r="139" spans="1:10" x14ac:dyDescent="0.3">
      <c r="A139">
        <v>138</v>
      </c>
      <c r="B139" t="s">
        <v>266</v>
      </c>
      <c r="C139" t="s">
        <v>262</v>
      </c>
      <c r="D139" t="s">
        <v>20</v>
      </c>
      <c r="E139" s="4">
        <v>44746</v>
      </c>
      <c r="F139" t="s">
        <v>48</v>
      </c>
      <c r="G139" t="s">
        <v>49</v>
      </c>
      <c r="H139" t="s">
        <v>1012</v>
      </c>
      <c r="I139" t="s">
        <v>104</v>
      </c>
      <c r="J139">
        <v>8</v>
      </c>
    </row>
    <row r="140" spans="1:10" x14ac:dyDescent="0.3">
      <c r="A140">
        <v>139</v>
      </c>
      <c r="B140" t="s">
        <v>267</v>
      </c>
      <c r="C140" t="s">
        <v>263</v>
      </c>
      <c r="D140" t="s">
        <v>16</v>
      </c>
      <c r="E140" s="4">
        <v>44755</v>
      </c>
      <c r="F140" t="s">
        <v>47</v>
      </c>
      <c r="G140" t="s">
        <v>49</v>
      </c>
      <c r="H140" t="s">
        <v>1013</v>
      </c>
      <c r="I140" t="s">
        <v>105</v>
      </c>
      <c r="J140">
        <v>9</v>
      </c>
    </row>
    <row r="141" spans="1:10" x14ac:dyDescent="0.3">
      <c r="A141">
        <v>140</v>
      </c>
      <c r="B141" t="s">
        <v>268</v>
      </c>
      <c r="C141" t="s">
        <v>264</v>
      </c>
      <c r="D141" t="s">
        <v>10</v>
      </c>
      <c r="E141" s="4">
        <v>44755</v>
      </c>
      <c r="F141" t="s">
        <v>48</v>
      </c>
      <c r="G141" t="s">
        <v>49</v>
      </c>
      <c r="H141" t="s">
        <v>1014</v>
      </c>
      <c r="I141" t="s">
        <v>103</v>
      </c>
      <c r="J141">
        <v>9</v>
      </c>
    </row>
    <row r="142" spans="1:10" x14ac:dyDescent="0.3">
      <c r="A142">
        <v>141</v>
      </c>
      <c r="B142" t="s">
        <v>269</v>
      </c>
      <c r="C142" t="s">
        <v>265</v>
      </c>
      <c r="D142" t="s">
        <v>21</v>
      </c>
      <c r="E142" s="4">
        <v>44727</v>
      </c>
      <c r="F142" t="s">
        <v>47</v>
      </c>
      <c r="G142" t="s">
        <v>49</v>
      </c>
      <c r="H142" t="s">
        <v>1015</v>
      </c>
      <c r="I142" t="s">
        <v>104</v>
      </c>
      <c r="J142">
        <v>9</v>
      </c>
    </row>
    <row r="143" spans="1:10" x14ac:dyDescent="0.3">
      <c r="A143">
        <v>142</v>
      </c>
      <c r="B143" t="s">
        <v>270</v>
      </c>
      <c r="C143" t="s">
        <v>266</v>
      </c>
      <c r="D143" t="s">
        <v>22</v>
      </c>
      <c r="E143" s="4">
        <v>44746</v>
      </c>
      <c r="F143" t="s">
        <v>48</v>
      </c>
      <c r="G143" t="s">
        <v>49</v>
      </c>
      <c r="H143" t="s">
        <v>1016</v>
      </c>
      <c r="I143" t="s">
        <v>105</v>
      </c>
      <c r="J143">
        <v>9</v>
      </c>
    </row>
    <row r="144" spans="1:10" x14ac:dyDescent="0.3">
      <c r="A144">
        <v>143</v>
      </c>
      <c r="B144" t="s">
        <v>271</v>
      </c>
      <c r="C144" t="s">
        <v>267</v>
      </c>
      <c r="D144" t="s">
        <v>23</v>
      </c>
      <c r="E144" s="4">
        <v>44740</v>
      </c>
      <c r="F144" t="s">
        <v>50</v>
      </c>
      <c r="G144" t="s">
        <v>49</v>
      </c>
      <c r="H144" t="s">
        <v>1017</v>
      </c>
      <c r="I144" t="s">
        <v>103</v>
      </c>
      <c r="J144">
        <v>9</v>
      </c>
    </row>
    <row r="145" spans="1:10" x14ac:dyDescent="0.3">
      <c r="A145">
        <v>144</v>
      </c>
      <c r="B145" t="s">
        <v>272</v>
      </c>
      <c r="C145" t="s">
        <v>268</v>
      </c>
      <c r="D145" t="s">
        <v>15</v>
      </c>
      <c r="E145" s="4">
        <v>44743</v>
      </c>
      <c r="F145" t="s">
        <v>47</v>
      </c>
      <c r="G145" t="s">
        <v>49</v>
      </c>
      <c r="H145" t="s">
        <v>1018</v>
      </c>
      <c r="I145" t="s">
        <v>104</v>
      </c>
      <c r="J145">
        <v>8</v>
      </c>
    </row>
    <row r="146" spans="1:10" x14ac:dyDescent="0.3">
      <c r="A146">
        <v>145</v>
      </c>
      <c r="B146" t="s">
        <v>273</v>
      </c>
      <c r="C146" t="s">
        <v>269</v>
      </c>
      <c r="D146" t="s">
        <v>25</v>
      </c>
      <c r="E146" s="4">
        <v>44737</v>
      </c>
      <c r="F146" t="s">
        <v>48</v>
      </c>
      <c r="G146" t="s">
        <v>51</v>
      </c>
      <c r="H146" t="s">
        <v>1019</v>
      </c>
      <c r="I146" t="s">
        <v>105</v>
      </c>
      <c r="J146">
        <v>8</v>
      </c>
    </row>
    <row r="147" spans="1:10" x14ac:dyDescent="0.3">
      <c r="A147">
        <v>146</v>
      </c>
      <c r="B147" t="s">
        <v>274</v>
      </c>
      <c r="C147" t="s">
        <v>270</v>
      </c>
      <c r="D147" t="s">
        <v>26</v>
      </c>
      <c r="E147" s="4">
        <v>44757</v>
      </c>
      <c r="F147" t="s">
        <v>48</v>
      </c>
      <c r="G147" t="s">
        <v>49</v>
      </c>
      <c r="H147" t="s">
        <v>1020</v>
      </c>
      <c r="I147" t="s">
        <v>103</v>
      </c>
      <c r="J147">
        <v>7</v>
      </c>
    </row>
    <row r="148" spans="1:10" x14ac:dyDescent="0.3">
      <c r="A148">
        <v>147</v>
      </c>
      <c r="B148" t="s">
        <v>275</v>
      </c>
      <c r="C148" t="s">
        <v>271</v>
      </c>
      <c r="D148" t="s">
        <v>27</v>
      </c>
      <c r="E148" s="4">
        <v>44745</v>
      </c>
      <c r="F148" t="s">
        <v>47</v>
      </c>
      <c r="G148" t="s">
        <v>49</v>
      </c>
      <c r="H148" t="s">
        <v>1021</v>
      </c>
      <c r="I148" t="s">
        <v>104</v>
      </c>
      <c r="J148">
        <v>7</v>
      </c>
    </row>
    <row r="149" spans="1:10" x14ac:dyDescent="0.3">
      <c r="A149">
        <v>148</v>
      </c>
      <c r="B149" t="s">
        <v>276</v>
      </c>
      <c r="C149" t="s">
        <v>272</v>
      </c>
      <c r="D149" t="s">
        <v>28</v>
      </c>
      <c r="E149" s="4">
        <v>44760</v>
      </c>
      <c r="F149" t="s">
        <v>48</v>
      </c>
      <c r="G149" t="s">
        <v>49</v>
      </c>
      <c r="H149" t="s">
        <v>1022</v>
      </c>
      <c r="I149" t="s">
        <v>105</v>
      </c>
      <c r="J149">
        <v>9</v>
      </c>
    </row>
    <row r="150" spans="1:10" x14ac:dyDescent="0.3">
      <c r="A150">
        <v>149</v>
      </c>
      <c r="B150" t="s">
        <v>277</v>
      </c>
      <c r="C150" t="s">
        <v>273</v>
      </c>
      <c r="D150" t="s">
        <v>29</v>
      </c>
      <c r="E150" s="4">
        <v>44750</v>
      </c>
      <c r="F150" t="s">
        <v>47</v>
      </c>
      <c r="G150" t="s">
        <v>49</v>
      </c>
      <c r="H150" t="s">
        <v>1023</v>
      </c>
      <c r="I150" t="s">
        <v>103</v>
      </c>
      <c r="J150">
        <v>8</v>
      </c>
    </row>
    <row r="151" spans="1:10" x14ac:dyDescent="0.3">
      <c r="A151">
        <v>150</v>
      </c>
      <c r="B151" t="s">
        <v>278</v>
      </c>
      <c r="C151" t="s">
        <v>274</v>
      </c>
      <c r="D151" t="s">
        <v>30</v>
      </c>
      <c r="E151" s="4">
        <v>44742</v>
      </c>
      <c r="F151" t="s">
        <v>48</v>
      </c>
      <c r="G151" t="s">
        <v>49</v>
      </c>
      <c r="H151" t="s">
        <v>1024</v>
      </c>
      <c r="I151" t="s">
        <v>103</v>
      </c>
      <c r="J151">
        <v>8</v>
      </c>
    </row>
    <row r="152" spans="1:10" x14ac:dyDescent="0.3">
      <c r="A152">
        <v>151</v>
      </c>
      <c r="B152" t="s">
        <v>279</v>
      </c>
      <c r="C152" t="s">
        <v>275</v>
      </c>
      <c r="D152" t="s">
        <v>31</v>
      </c>
      <c r="E152" s="4">
        <v>44754</v>
      </c>
      <c r="F152" t="s">
        <v>48</v>
      </c>
      <c r="G152" t="s">
        <v>51</v>
      </c>
      <c r="H152" t="s">
        <v>1025</v>
      </c>
      <c r="I152" t="s">
        <v>103</v>
      </c>
      <c r="J152">
        <v>10</v>
      </c>
    </row>
    <row r="153" spans="1:10" x14ac:dyDescent="0.3">
      <c r="A153">
        <v>152</v>
      </c>
      <c r="B153" t="s">
        <v>280</v>
      </c>
      <c r="C153" t="s">
        <v>276</v>
      </c>
      <c r="D153" t="s">
        <v>32</v>
      </c>
      <c r="E153" s="4">
        <v>44746</v>
      </c>
      <c r="F153" t="s">
        <v>47</v>
      </c>
      <c r="G153" t="s">
        <v>49</v>
      </c>
      <c r="H153" t="s">
        <v>1026</v>
      </c>
      <c r="I153" t="s">
        <v>104</v>
      </c>
      <c r="J153">
        <v>8</v>
      </c>
    </row>
    <row r="154" spans="1:10" x14ac:dyDescent="0.3">
      <c r="A154">
        <v>153</v>
      </c>
      <c r="B154" t="s">
        <v>281</v>
      </c>
      <c r="C154" t="s">
        <v>277</v>
      </c>
      <c r="D154" t="s">
        <v>33</v>
      </c>
      <c r="E154" s="4">
        <v>44752</v>
      </c>
      <c r="F154" t="s">
        <v>48</v>
      </c>
      <c r="G154" t="s">
        <v>49</v>
      </c>
      <c r="H154" t="s">
        <v>1027</v>
      </c>
      <c r="I154" t="s">
        <v>105</v>
      </c>
      <c r="J154">
        <v>8</v>
      </c>
    </row>
    <row r="155" spans="1:10" x14ac:dyDescent="0.3">
      <c r="A155">
        <v>154</v>
      </c>
      <c r="B155" t="s">
        <v>282</v>
      </c>
      <c r="C155" t="s">
        <v>278</v>
      </c>
      <c r="D155" t="s">
        <v>34</v>
      </c>
      <c r="E155" s="4">
        <v>44725</v>
      </c>
      <c r="F155" t="s">
        <v>48</v>
      </c>
      <c r="G155" t="s">
        <v>49</v>
      </c>
      <c r="H155" t="s">
        <v>1028</v>
      </c>
      <c r="I155" t="s">
        <v>103</v>
      </c>
      <c r="J155">
        <v>8</v>
      </c>
    </row>
    <row r="156" spans="1:10" x14ac:dyDescent="0.3">
      <c r="A156">
        <v>155</v>
      </c>
      <c r="B156" t="s">
        <v>283</v>
      </c>
      <c r="C156" t="s">
        <v>279</v>
      </c>
      <c r="D156" t="s">
        <v>18</v>
      </c>
      <c r="E156" s="4">
        <v>44734</v>
      </c>
      <c r="F156" t="s">
        <v>47</v>
      </c>
      <c r="G156" t="s">
        <v>49</v>
      </c>
      <c r="H156" t="s">
        <v>1029</v>
      </c>
      <c r="I156" t="s">
        <v>104</v>
      </c>
      <c r="J156">
        <v>8</v>
      </c>
    </row>
    <row r="157" spans="1:10" x14ac:dyDescent="0.3">
      <c r="A157">
        <v>156</v>
      </c>
      <c r="B157" t="s">
        <v>284</v>
      </c>
      <c r="C157" t="s">
        <v>280</v>
      </c>
      <c r="D157" t="s">
        <v>25</v>
      </c>
      <c r="E157" s="4">
        <v>44761</v>
      </c>
      <c r="F157" t="s">
        <v>48</v>
      </c>
      <c r="G157" t="s">
        <v>49</v>
      </c>
      <c r="H157" t="s">
        <v>1030</v>
      </c>
      <c r="I157" t="s">
        <v>105</v>
      </c>
      <c r="J157">
        <v>7</v>
      </c>
    </row>
    <row r="158" spans="1:10" x14ac:dyDescent="0.3">
      <c r="A158">
        <v>157</v>
      </c>
      <c r="B158" t="s">
        <v>285</v>
      </c>
      <c r="C158" t="s">
        <v>281</v>
      </c>
      <c r="D158" t="s">
        <v>30</v>
      </c>
      <c r="E158" s="4">
        <v>44735</v>
      </c>
      <c r="F158" t="s">
        <v>47</v>
      </c>
      <c r="G158" t="s">
        <v>49</v>
      </c>
      <c r="H158" t="s">
        <v>1031</v>
      </c>
      <c r="I158" t="s">
        <v>103</v>
      </c>
      <c r="J158">
        <v>7</v>
      </c>
    </row>
    <row r="159" spans="1:10" x14ac:dyDescent="0.3">
      <c r="A159">
        <v>158</v>
      </c>
      <c r="B159" t="s">
        <v>286</v>
      </c>
      <c r="C159" t="s">
        <v>282</v>
      </c>
      <c r="D159" t="s">
        <v>10</v>
      </c>
      <c r="E159" s="4">
        <v>44753</v>
      </c>
      <c r="F159" t="s">
        <v>48</v>
      </c>
      <c r="G159" t="s">
        <v>49</v>
      </c>
      <c r="H159" t="s">
        <v>1032</v>
      </c>
      <c r="I159" t="s">
        <v>104</v>
      </c>
      <c r="J159">
        <v>9</v>
      </c>
    </row>
    <row r="160" spans="1:10" x14ac:dyDescent="0.3">
      <c r="A160">
        <v>159</v>
      </c>
      <c r="B160" t="s">
        <v>287</v>
      </c>
      <c r="C160" t="s">
        <v>283</v>
      </c>
      <c r="D160" t="s">
        <v>20</v>
      </c>
      <c r="E160" s="4">
        <v>44732</v>
      </c>
      <c r="F160" t="s">
        <v>47</v>
      </c>
      <c r="G160" t="s">
        <v>49</v>
      </c>
      <c r="H160" t="s">
        <v>1033</v>
      </c>
      <c r="I160" t="s">
        <v>105</v>
      </c>
      <c r="J160">
        <v>7</v>
      </c>
    </row>
    <row r="161" spans="1:10" x14ac:dyDescent="0.3">
      <c r="A161">
        <v>160</v>
      </c>
      <c r="B161" t="s">
        <v>288</v>
      </c>
      <c r="C161" t="s">
        <v>284</v>
      </c>
      <c r="D161" t="s">
        <v>32</v>
      </c>
      <c r="E161" s="4">
        <v>44748</v>
      </c>
      <c r="F161" t="s">
        <v>48</v>
      </c>
      <c r="G161" t="s">
        <v>49</v>
      </c>
      <c r="H161" t="s">
        <v>1034</v>
      </c>
      <c r="I161" t="s">
        <v>103</v>
      </c>
      <c r="J161">
        <v>9</v>
      </c>
    </row>
    <row r="162" spans="1:10" x14ac:dyDescent="0.3">
      <c r="A162">
        <v>161</v>
      </c>
      <c r="B162" t="s">
        <v>289</v>
      </c>
      <c r="C162" t="s">
        <v>285</v>
      </c>
      <c r="D162" t="s">
        <v>33</v>
      </c>
      <c r="E162" s="4">
        <v>44731</v>
      </c>
      <c r="F162" t="s">
        <v>50</v>
      </c>
      <c r="G162" t="s">
        <v>49</v>
      </c>
      <c r="H162" t="s">
        <v>1035</v>
      </c>
      <c r="I162" t="s">
        <v>104</v>
      </c>
      <c r="J162">
        <v>10</v>
      </c>
    </row>
    <row r="163" spans="1:10" x14ac:dyDescent="0.3">
      <c r="A163">
        <v>162</v>
      </c>
      <c r="B163" t="s">
        <v>290</v>
      </c>
      <c r="C163" t="s">
        <v>286</v>
      </c>
      <c r="D163" t="s">
        <v>35</v>
      </c>
      <c r="E163" s="4">
        <v>44725</v>
      </c>
      <c r="F163" t="s">
        <v>47</v>
      </c>
      <c r="G163" t="s">
        <v>49</v>
      </c>
      <c r="H163" t="s">
        <v>1036</v>
      </c>
      <c r="I163" t="s">
        <v>105</v>
      </c>
      <c r="J163">
        <v>7</v>
      </c>
    </row>
    <row r="164" spans="1:10" x14ac:dyDescent="0.3">
      <c r="A164">
        <v>163</v>
      </c>
      <c r="B164" t="s">
        <v>291</v>
      </c>
      <c r="C164" t="s">
        <v>287</v>
      </c>
      <c r="D164" t="s">
        <v>36</v>
      </c>
      <c r="E164" s="4">
        <v>44753</v>
      </c>
      <c r="F164" t="s">
        <v>48</v>
      </c>
      <c r="G164" t="s">
        <v>49</v>
      </c>
      <c r="H164" t="s">
        <v>1037</v>
      </c>
      <c r="I164" t="s">
        <v>103</v>
      </c>
      <c r="J164">
        <v>10</v>
      </c>
    </row>
    <row r="165" spans="1:10" x14ac:dyDescent="0.3">
      <c r="A165">
        <v>164</v>
      </c>
      <c r="B165" t="s">
        <v>292</v>
      </c>
      <c r="C165" t="s">
        <v>288</v>
      </c>
      <c r="D165" t="s">
        <v>37</v>
      </c>
      <c r="E165" s="4">
        <v>44738</v>
      </c>
      <c r="F165" t="s">
        <v>48</v>
      </c>
      <c r="G165" t="s">
        <v>49</v>
      </c>
      <c r="H165" t="s">
        <v>1038</v>
      </c>
      <c r="I165" t="s">
        <v>104</v>
      </c>
      <c r="J165">
        <v>9</v>
      </c>
    </row>
    <row r="166" spans="1:10" x14ac:dyDescent="0.3">
      <c r="A166">
        <v>165</v>
      </c>
      <c r="B166" t="s">
        <v>293</v>
      </c>
      <c r="C166" t="s">
        <v>289</v>
      </c>
      <c r="D166" t="s">
        <v>38</v>
      </c>
      <c r="E166" s="4">
        <v>44762</v>
      </c>
      <c r="F166" t="s">
        <v>47</v>
      </c>
      <c r="G166" t="s">
        <v>49</v>
      </c>
      <c r="H166" t="s">
        <v>1039</v>
      </c>
      <c r="I166" t="s">
        <v>105</v>
      </c>
      <c r="J166">
        <v>8</v>
      </c>
    </row>
    <row r="167" spans="1:10" x14ac:dyDescent="0.3">
      <c r="A167">
        <v>166</v>
      </c>
      <c r="B167" t="s">
        <v>294</v>
      </c>
      <c r="C167" t="s">
        <v>290</v>
      </c>
      <c r="D167" t="s">
        <v>39</v>
      </c>
      <c r="E167" s="4">
        <v>44756</v>
      </c>
      <c r="F167" t="s">
        <v>48</v>
      </c>
      <c r="G167" t="s">
        <v>49</v>
      </c>
      <c r="H167" t="s">
        <v>1040</v>
      </c>
      <c r="I167" t="s">
        <v>103</v>
      </c>
      <c r="J167">
        <v>7</v>
      </c>
    </row>
    <row r="168" spans="1:10" x14ac:dyDescent="0.3">
      <c r="A168">
        <v>167</v>
      </c>
      <c r="B168" t="s">
        <v>295</v>
      </c>
      <c r="C168" t="s">
        <v>291</v>
      </c>
      <c r="D168" t="s">
        <v>15</v>
      </c>
      <c r="E168" s="4">
        <v>44744</v>
      </c>
      <c r="F168" t="s">
        <v>47</v>
      </c>
      <c r="G168" t="s">
        <v>49</v>
      </c>
      <c r="H168" t="s">
        <v>1041</v>
      </c>
      <c r="I168" t="s">
        <v>104</v>
      </c>
      <c r="J168">
        <v>7</v>
      </c>
    </row>
    <row r="169" spans="1:10" x14ac:dyDescent="0.3">
      <c r="A169">
        <v>168</v>
      </c>
      <c r="B169" t="s">
        <v>296</v>
      </c>
      <c r="C169" t="s">
        <v>292</v>
      </c>
      <c r="D169" t="s">
        <v>41</v>
      </c>
      <c r="E169" s="4">
        <v>44753</v>
      </c>
      <c r="F169" t="s">
        <v>48</v>
      </c>
      <c r="G169" t="s">
        <v>49</v>
      </c>
      <c r="H169" t="s">
        <v>1042</v>
      </c>
      <c r="I169" t="s">
        <v>105</v>
      </c>
      <c r="J169">
        <v>7</v>
      </c>
    </row>
    <row r="170" spans="1:10" x14ac:dyDescent="0.3">
      <c r="A170">
        <v>169</v>
      </c>
      <c r="B170" t="s">
        <v>297</v>
      </c>
      <c r="C170" t="s">
        <v>293</v>
      </c>
      <c r="D170" t="s">
        <v>42</v>
      </c>
      <c r="E170" s="4">
        <v>44762</v>
      </c>
      <c r="F170" t="s">
        <v>48</v>
      </c>
      <c r="G170" t="s">
        <v>49</v>
      </c>
      <c r="H170" t="s">
        <v>1043</v>
      </c>
      <c r="I170" t="s">
        <v>103</v>
      </c>
      <c r="J170">
        <v>10</v>
      </c>
    </row>
    <row r="171" spans="1:10" x14ac:dyDescent="0.3">
      <c r="A171">
        <v>170</v>
      </c>
      <c r="B171" t="s">
        <v>298</v>
      </c>
      <c r="C171" t="s">
        <v>294</v>
      </c>
      <c r="D171" t="s">
        <v>43</v>
      </c>
      <c r="E171" s="4">
        <v>44740</v>
      </c>
      <c r="F171" t="s">
        <v>47</v>
      </c>
      <c r="G171" t="s">
        <v>49</v>
      </c>
      <c r="H171" t="s">
        <v>1044</v>
      </c>
      <c r="I171" t="s">
        <v>104</v>
      </c>
      <c r="J171">
        <v>7</v>
      </c>
    </row>
    <row r="172" spans="1:10" x14ac:dyDescent="0.3">
      <c r="A172">
        <v>171</v>
      </c>
      <c r="B172" t="s">
        <v>299</v>
      </c>
      <c r="C172" t="s">
        <v>295</v>
      </c>
      <c r="D172" t="s">
        <v>44</v>
      </c>
      <c r="E172" s="4">
        <v>44729</v>
      </c>
      <c r="F172" t="s">
        <v>48</v>
      </c>
      <c r="G172" t="s">
        <v>49</v>
      </c>
      <c r="H172" t="s">
        <v>1045</v>
      </c>
      <c r="I172" t="s">
        <v>105</v>
      </c>
      <c r="J172">
        <v>10</v>
      </c>
    </row>
    <row r="173" spans="1:10" x14ac:dyDescent="0.3">
      <c r="A173">
        <v>172</v>
      </c>
      <c r="B173" t="s">
        <v>300</v>
      </c>
      <c r="C173" t="s">
        <v>296</v>
      </c>
      <c r="D173" t="s">
        <v>19</v>
      </c>
      <c r="E173" s="4">
        <v>44727</v>
      </c>
      <c r="F173" t="s">
        <v>48</v>
      </c>
      <c r="G173" t="s">
        <v>49</v>
      </c>
      <c r="H173" t="s">
        <v>1046</v>
      </c>
      <c r="I173" t="s">
        <v>103</v>
      </c>
      <c r="J173">
        <v>9</v>
      </c>
    </row>
    <row r="174" spans="1:10" x14ac:dyDescent="0.3">
      <c r="A174">
        <v>173</v>
      </c>
      <c r="B174" t="s">
        <v>301</v>
      </c>
      <c r="C174" t="s">
        <v>297</v>
      </c>
      <c r="D174" t="s">
        <v>6</v>
      </c>
      <c r="E174" s="4">
        <v>44734</v>
      </c>
      <c r="F174" t="s">
        <v>47</v>
      </c>
      <c r="G174" t="s">
        <v>51</v>
      </c>
      <c r="H174" t="s">
        <v>1047</v>
      </c>
      <c r="I174" t="s">
        <v>104</v>
      </c>
      <c r="J174">
        <v>10</v>
      </c>
    </row>
    <row r="175" spans="1:10" x14ac:dyDescent="0.3">
      <c r="A175">
        <v>174</v>
      </c>
      <c r="B175" t="s">
        <v>302</v>
      </c>
      <c r="C175" t="s">
        <v>298</v>
      </c>
      <c r="D175" t="s">
        <v>7</v>
      </c>
      <c r="E175" s="4">
        <v>44744</v>
      </c>
      <c r="F175" t="s">
        <v>48</v>
      </c>
      <c r="G175" t="s">
        <v>49</v>
      </c>
      <c r="H175" t="s">
        <v>1048</v>
      </c>
      <c r="I175" t="s">
        <v>105</v>
      </c>
      <c r="J175">
        <v>8</v>
      </c>
    </row>
    <row r="176" spans="1:10" x14ac:dyDescent="0.3">
      <c r="A176">
        <v>175</v>
      </c>
      <c r="B176" t="s">
        <v>303</v>
      </c>
      <c r="C176" t="s">
        <v>299</v>
      </c>
      <c r="D176" t="s">
        <v>8</v>
      </c>
      <c r="E176" s="4">
        <v>44737</v>
      </c>
      <c r="F176" t="s">
        <v>47</v>
      </c>
      <c r="G176" t="s">
        <v>49</v>
      </c>
      <c r="H176" t="s">
        <v>1049</v>
      </c>
      <c r="I176" t="s">
        <v>103</v>
      </c>
      <c r="J176">
        <v>9</v>
      </c>
    </row>
    <row r="177" spans="1:10" x14ac:dyDescent="0.3">
      <c r="A177">
        <v>176</v>
      </c>
      <c r="B177" t="s">
        <v>304</v>
      </c>
      <c r="C177" t="s">
        <v>300</v>
      </c>
      <c r="D177" t="s">
        <v>9</v>
      </c>
      <c r="E177" s="4">
        <v>44752</v>
      </c>
      <c r="F177" t="s">
        <v>48</v>
      </c>
      <c r="G177" t="s">
        <v>49</v>
      </c>
      <c r="H177" t="s">
        <v>1050</v>
      </c>
      <c r="I177" t="s">
        <v>104</v>
      </c>
      <c r="J177">
        <v>9</v>
      </c>
    </row>
    <row r="178" spans="1:10" x14ac:dyDescent="0.3">
      <c r="A178">
        <v>177</v>
      </c>
      <c r="B178" t="s">
        <v>305</v>
      </c>
      <c r="C178" t="s">
        <v>301</v>
      </c>
      <c r="D178" t="s">
        <v>10</v>
      </c>
      <c r="E178" s="4">
        <v>44736</v>
      </c>
      <c r="F178" t="s">
        <v>47</v>
      </c>
      <c r="G178" t="s">
        <v>49</v>
      </c>
      <c r="H178" t="s">
        <v>1051</v>
      </c>
      <c r="I178" t="s">
        <v>105</v>
      </c>
      <c r="J178">
        <v>8</v>
      </c>
    </row>
    <row r="179" spans="1:10" x14ac:dyDescent="0.3">
      <c r="A179">
        <v>178</v>
      </c>
      <c r="B179" t="s">
        <v>306</v>
      </c>
      <c r="C179" t="s">
        <v>302</v>
      </c>
      <c r="D179" t="s">
        <v>11</v>
      </c>
      <c r="E179" s="4">
        <v>44752</v>
      </c>
      <c r="F179" t="s">
        <v>48</v>
      </c>
      <c r="G179" t="s">
        <v>49</v>
      </c>
      <c r="H179" t="s">
        <v>1052</v>
      </c>
      <c r="I179" t="s">
        <v>103</v>
      </c>
      <c r="J179">
        <v>7</v>
      </c>
    </row>
    <row r="180" spans="1:10" x14ac:dyDescent="0.3">
      <c r="A180">
        <v>179</v>
      </c>
      <c r="B180" t="s">
        <v>307</v>
      </c>
      <c r="C180" t="s">
        <v>303</v>
      </c>
      <c r="D180" t="s">
        <v>12</v>
      </c>
      <c r="E180" s="4">
        <v>44759</v>
      </c>
      <c r="F180" t="s">
        <v>50</v>
      </c>
      <c r="G180" t="s">
        <v>51</v>
      </c>
      <c r="H180" t="s">
        <v>1053</v>
      </c>
      <c r="I180" t="s">
        <v>104</v>
      </c>
      <c r="J180">
        <v>10</v>
      </c>
    </row>
    <row r="181" spans="1:10" x14ac:dyDescent="0.3">
      <c r="A181">
        <v>180</v>
      </c>
      <c r="B181" t="s">
        <v>308</v>
      </c>
      <c r="C181" t="s">
        <v>304</v>
      </c>
      <c r="D181" t="s">
        <v>12</v>
      </c>
      <c r="E181" s="4">
        <v>44763</v>
      </c>
      <c r="F181" t="s">
        <v>47</v>
      </c>
      <c r="G181" t="s">
        <v>49</v>
      </c>
      <c r="H181" t="s">
        <v>1054</v>
      </c>
      <c r="I181" t="s">
        <v>105</v>
      </c>
      <c r="J181">
        <v>8</v>
      </c>
    </row>
    <row r="182" spans="1:10" x14ac:dyDescent="0.3">
      <c r="A182">
        <v>181</v>
      </c>
      <c r="B182" t="s">
        <v>309</v>
      </c>
      <c r="C182" t="s">
        <v>305</v>
      </c>
      <c r="D182" t="s">
        <v>13</v>
      </c>
      <c r="E182" s="4">
        <v>44763</v>
      </c>
      <c r="F182" t="s">
        <v>48</v>
      </c>
      <c r="G182" t="s">
        <v>49</v>
      </c>
      <c r="H182" t="s">
        <v>1055</v>
      </c>
      <c r="I182" t="s">
        <v>103</v>
      </c>
      <c r="J182">
        <v>10</v>
      </c>
    </row>
    <row r="183" spans="1:10" x14ac:dyDescent="0.3">
      <c r="A183">
        <v>182</v>
      </c>
      <c r="B183" t="s">
        <v>310</v>
      </c>
      <c r="C183" t="s">
        <v>306</v>
      </c>
      <c r="D183" t="s">
        <v>14</v>
      </c>
      <c r="E183" s="4">
        <v>44750</v>
      </c>
      <c r="F183" t="s">
        <v>48</v>
      </c>
      <c r="G183" t="s">
        <v>49</v>
      </c>
      <c r="H183" t="s">
        <v>1056</v>
      </c>
      <c r="I183" t="s">
        <v>104</v>
      </c>
      <c r="J183">
        <v>7</v>
      </c>
    </row>
    <row r="184" spans="1:10" x14ac:dyDescent="0.3">
      <c r="A184">
        <v>183</v>
      </c>
      <c r="B184" t="s">
        <v>311</v>
      </c>
      <c r="C184" t="s">
        <v>307</v>
      </c>
      <c r="D184" t="s">
        <v>15</v>
      </c>
      <c r="E184" s="4">
        <v>44751</v>
      </c>
      <c r="F184" t="s">
        <v>47</v>
      </c>
      <c r="G184" t="s">
        <v>49</v>
      </c>
      <c r="H184" t="s">
        <v>1057</v>
      </c>
      <c r="I184" t="s">
        <v>105</v>
      </c>
      <c r="J184">
        <v>7</v>
      </c>
    </row>
    <row r="185" spans="1:10" x14ac:dyDescent="0.3">
      <c r="A185">
        <v>184</v>
      </c>
      <c r="B185" t="s">
        <v>312</v>
      </c>
      <c r="C185" t="s">
        <v>308</v>
      </c>
      <c r="D185" t="s">
        <v>16</v>
      </c>
      <c r="E185" s="4">
        <v>44736</v>
      </c>
      <c r="F185" t="s">
        <v>48</v>
      </c>
      <c r="G185" t="s">
        <v>49</v>
      </c>
      <c r="H185" t="s">
        <v>1058</v>
      </c>
      <c r="I185" t="s">
        <v>103</v>
      </c>
      <c r="J185">
        <v>10</v>
      </c>
    </row>
    <row r="186" spans="1:10" x14ac:dyDescent="0.3">
      <c r="A186">
        <v>185</v>
      </c>
      <c r="B186" t="s">
        <v>313</v>
      </c>
      <c r="C186" t="s">
        <v>309</v>
      </c>
      <c r="D186" t="s">
        <v>17</v>
      </c>
      <c r="E186" s="4">
        <v>44737</v>
      </c>
      <c r="F186" t="s">
        <v>47</v>
      </c>
      <c r="G186" t="s">
        <v>49</v>
      </c>
      <c r="H186" t="s">
        <v>1059</v>
      </c>
      <c r="I186" t="s">
        <v>104</v>
      </c>
      <c r="J186">
        <v>9</v>
      </c>
    </row>
    <row r="187" spans="1:10" x14ac:dyDescent="0.3">
      <c r="A187">
        <v>186</v>
      </c>
      <c r="B187" t="s">
        <v>314</v>
      </c>
      <c r="C187" t="s">
        <v>310</v>
      </c>
      <c r="D187" t="s">
        <v>18</v>
      </c>
      <c r="E187" s="4">
        <v>44744</v>
      </c>
      <c r="F187" t="s">
        <v>48</v>
      </c>
      <c r="G187" t="s">
        <v>49</v>
      </c>
      <c r="H187" t="s">
        <v>1060</v>
      </c>
      <c r="I187" t="s">
        <v>105</v>
      </c>
      <c r="J187">
        <v>9</v>
      </c>
    </row>
    <row r="188" spans="1:10" x14ac:dyDescent="0.3">
      <c r="A188">
        <v>187</v>
      </c>
      <c r="B188" t="s">
        <v>315</v>
      </c>
      <c r="C188" t="s">
        <v>311</v>
      </c>
      <c r="D188" t="s">
        <v>19</v>
      </c>
      <c r="E188" s="4">
        <v>44735</v>
      </c>
      <c r="F188" t="s">
        <v>48</v>
      </c>
      <c r="G188" t="s">
        <v>49</v>
      </c>
      <c r="H188" t="s">
        <v>1061</v>
      </c>
      <c r="I188" t="s">
        <v>103</v>
      </c>
      <c r="J188">
        <v>7</v>
      </c>
    </row>
    <row r="189" spans="1:10" x14ac:dyDescent="0.3">
      <c r="A189">
        <v>188</v>
      </c>
      <c r="B189" t="s">
        <v>316</v>
      </c>
      <c r="C189" t="s">
        <v>312</v>
      </c>
      <c r="D189" t="s">
        <v>6</v>
      </c>
      <c r="E189" s="4">
        <v>44751</v>
      </c>
      <c r="F189" t="s">
        <v>47</v>
      </c>
      <c r="G189" t="s">
        <v>49</v>
      </c>
      <c r="H189" t="s">
        <v>1062</v>
      </c>
      <c r="I189" t="s">
        <v>104</v>
      </c>
      <c r="J189">
        <v>10</v>
      </c>
    </row>
    <row r="190" spans="1:10" x14ac:dyDescent="0.3">
      <c r="A190">
        <v>189</v>
      </c>
      <c r="B190" t="s">
        <v>317</v>
      </c>
      <c r="C190" t="s">
        <v>313</v>
      </c>
      <c r="D190" t="s">
        <v>7</v>
      </c>
      <c r="E190" s="4">
        <v>44726</v>
      </c>
      <c r="F190" t="s">
        <v>48</v>
      </c>
      <c r="G190" t="s">
        <v>49</v>
      </c>
      <c r="H190" t="s">
        <v>1063</v>
      </c>
      <c r="I190" t="s">
        <v>105</v>
      </c>
      <c r="J190">
        <v>7</v>
      </c>
    </row>
    <row r="191" spans="1:10" x14ac:dyDescent="0.3">
      <c r="A191">
        <v>190</v>
      </c>
      <c r="B191" t="s">
        <v>318</v>
      </c>
      <c r="C191" t="s">
        <v>314</v>
      </c>
      <c r="D191" t="s">
        <v>8</v>
      </c>
      <c r="E191" s="4">
        <v>44749</v>
      </c>
      <c r="F191" t="s">
        <v>48</v>
      </c>
      <c r="G191" t="s">
        <v>49</v>
      </c>
      <c r="H191" t="s">
        <v>1064</v>
      </c>
      <c r="I191" t="s">
        <v>103</v>
      </c>
      <c r="J191">
        <v>7</v>
      </c>
    </row>
    <row r="192" spans="1:10" x14ac:dyDescent="0.3">
      <c r="A192">
        <v>191</v>
      </c>
      <c r="B192" t="s">
        <v>319</v>
      </c>
      <c r="C192" t="s">
        <v>315</v>
      </c>
      <c r="D192" t="s">
        <v>9</v>
      </c>
      <c r="E192" s="4">
        <v>44734</v>
      </c>
      <c r="F192" t="s">
        <v>47</v>
      </c>
      <c r="G192" t="s">
        <v>49</v>
      </c>
      <c r="H192" t="s">
        <v>1065</v>
      </c>
      <c r="I192" t="s">
        <v>104</v>
      </c>
      <c r="J192">
        <v>8</v>
      </c>
    </row>
    <row r="193" spans="1:10" x14ac:dyDescent="0.3">
      <c r="A193">
        <v>192</v>
      </c>
      <c r="B193" t="s">
        <v>320</v>
      </c>
      <c r="C193" t="s">
        <v>316</v>
      </c>
      <c r="D193" t="s">
        <v>10</v>
      </c>
      <c r="E193" s="4">
        <v>44726</v>
      </c>
      <c r="F193" t="s">
        <v>48</v>
      </c>
      <c r="G193" t="s">
        <v>49</v>
      </c>
      <c r="H193" t="s">
        <v>1066</v>
      </c>
      <c r="I193" t="s">
        <v>105</v>
      </c>
      <c r="J193">
        <v>7</v>
      </c>
    </row>
    <row r="194" spans="1:10" x14ac:dyDescent="0.3">
      <c r="A194">
        <v>193</v>
      </c>
      <c r="B194" t="s">
        <v>321</v>
      </c>
      <c r="C194" t="s">
        <v>317</v>
      </c>
      <c r="D194" t="s">
        <v>11</v>
      </c>
      <c r="E194" s="4">
        <v>44743</v>
      </c>
      <c r="F194" t="s">
        <v>47</v>
      </c>
      <c r="G194" t="s">
        <v>49</v>
      </c>
      <c r="H194" t="s">
        <v>1067</v>
      </c>
      <c r="I194" t="s">
        <v>103</v>
      </c>
      <c r="J194">
        <v>10</v>
      </c>
    </row>
    <row r="195" spans="1:10" x14ac:dyDescent="0.3">
      <c r="A195">
        <v>194</v>
      </c>
      <c r="B195" t="s">
        <v>322</v>
      </c>
      <c r="C195" t="s">
        <v>318</v>
      </c>
      <c r="D195" t="s">
        <v>12</v>
      </c>
      <c r="E195" s="4">
        <v>44742</v>
      </c>
      <c r="F195" t="s">
        <v>48</v>
      </c>
      <c r="G195" t="s">
        <v>49</v>
      </c>
      <c r="H195" t="s">
        <v>1068</v>
      </c>
      <c r="I195" t="s">
        <v>104</v>
      </c>
      <c r="J195">
        <v>7</v>
      </c>
    </row>
    <row r="196" spans="1:10" x14ac:dyDescent="0.3">
      <c r="A196">
        <v>195</v>
      </c>
      <c r="B196" t="s">
        <v>323</v>
      </c>
      <c r="C196" t="s">
        <v>319</v>
      </c>
      <c r="D196" t="s">
        <v>12</v>
      </c>
      <c r="E196" s="4">
        <v>44747</v>
      </c>
      <c r="F196" t="s">
        <v>47</v>
      </c>
      <c r="G196" t="s">
        <v>49</v>
      </c>
      <c r="H196" t="s">
        <v>1069</v>
      </c>
      <c r="I196" t="s">
        <v>105</v>
      </c>
      <c r="J196">
        <v>10</v>
      </c>
    </row>
    <row r="197" spans="1:10" x14ac:dyDescent="0.3">
      <c r="A197">
        <v>196</v>
      </c>
      <c r="B197" t="s">
        <v>324</v>
      </c>
      <c r="C197" t="s">
        <v>320</v>
      </c>
      <c r="D197" t="s">
        <v>13</v>
      </c>
      <c r="E197" s="4">
        <v>44764</v>
      </c>
      <c r="F197" t="s">
        <v>48</v>
      </c>
      <c r="G197" t="s">
        <v>49</v>
      </c>
      <c r="H197" t="s">
        <v>1070</v>
      </c>
      <c r="I197" t="s">
        <v>103</v>
      </c>
      <c r="J197">
        <v>7</v>
      </c>
    </row>
    <row r="198" spans="1:10" x14ac:dyDescent="0.3">
      <c r="A198">
        <v>197</v>
      </c>
      <c r="B198" t="s">
        <v>325</v>
      </c>
      <c r="C198" t="s">
        <v>321</v>
      </c>
      <c r="D198" t="s">
        <v>11</v>
      </c>
      <c r="E198" s="4">
        <v>44735</v>
      </c>
      <c r="F198" t="s">
        <v>50</v>
      </c>
      <c r="G198" t="s">
        <v>49</v>
      </c>
      <c r="H198" t="s">
        <v>1071</v>
      </c>
      <c r="I198" t="s">
        <v>104</v>
      </c>
      <c r="J198">
        <v>9</v>
      </c>
    </row>
    <row r="199" spans="1:10" x14ac:dyDescent="0.3">
      <c r="A199">
        <v>198</v>
      </c>
      <c r="B199" t="s">
        <v>326</v>
      </c>
      <c r="C199" t="s">
        <v>322</v>
      </c>
      <c r="D199" t="s">
        <v>15</v>
      </c>
      <c r="E199" s="4">
        <v>44737</v>
      </c>
      <c r="F199" t="s">
        <v>47</v>
      </c>
      <c r="G199" t="s">
        <v>49</v>
      </c>
      <c r="H199" t="s">
        <v>1072</v>
      </c>
      <c r="I199" t="s">
        <v>105</v>
      </c>
      <c r="J199">
        <v>7</v>
      </c>
    </row>
    <row r="200" spans="1:10" x14ac:dyDescent="0.3">
      <c r="A200">
        <v>199</v>
      </c>
      <c r="B200" t="s">
        <v>327</v>
      </c>
      <c r="C200" t="s">
        <v>323</v>
      </c>
      <c r="D200" t="s">
        <v>16</v>
      </c>
      <c r="E200" s="4">
        <v>44749</v>
      </c>
      <c r="F200" t="s">
        <v>48</v>
      </c>
      <c r="G200" t="s">
        <v>49</v>
      </c>
      <c r="H200" t="s">
        <v>1073</v>
      </c>
      <c r="I200" t="s">
        <v>103</v>
      </c>
      <c r="J200">
        <v>8</v>
      </c>
    </row>
    <row r="201" spans="1:10" x14ac:dyDescent="0.3">
      <c r="A201">
        <v>200</v>
      </c>
      <c r="B201" t="s">
        <v>328</v>
      </c>
      <c r="C201" t="s">
        <v>324</v>
      </c>
      <c r="D201" t="s">
        <v>17</v>
      </c>
      <c r="E201" s="4">
        <v>44729</v>
      </c>
      <c r="F201" t="s">
        <v>48</v>
      </c>
      <c r="G201" t="s">
        <v>49</v>
      </c>
      <c r="H201" t="s">
        <v>1074</v>
      </c>
      <c r="I201" t="s">
        <v>103</v>
      </c>
      <c r="J201">
        <v>10</v>
      </c>
    </row>
    <row r="202" spans="1:10" x14ac:dyDescent="0.3">
      <c r="A202">
        <v>201</v>
      </c>
      <c r="B202" t="s">
        <v>329</v>
      </c>
      <c r="C202" t="s">
        <v>325</v>
      </c>
      <c r="D202" t="s">
        <v>18</v>
      </c>
      <c r="E202" s="4">
        <v>44738</v>
      </c>
      <c r="F202" t="s">
        <v>47</v>
      </c>
      <c r="G202" t="s">
        <v>51</v>
      </c>
      <c r="H202" t="s">
        <v>1075</v>
      </c>
      <c r="I202" t="s">
        <v>103</v>
      </c>
      <c r="J202">
        <v>9</v>
      </c>
    </row>
    <row r="203" spans="1:10" x14ac:dyDescent="0.3">
      <c r="A203">
        <v>202</v>
      </c>
      <c r="B203" t="s">
        <v>330</v>
      </c>
      <c r="C203" t="s">
        <v>326</v>
      </c>
      <c r="D203" t="s">
        <v>11</v>
      </c>
      <c r="E203" s="4">
        <v>44740</v>
      </c>
      <c r="F203" t="s">
        <v>48</v>
      </c>
      <c r="G203" t="s">
        <v>49</v>
      </c>
      <c r="H203" t="s">
        <v>1076</v>
      </c>
      <c r="I203" t="s">
        <v>104</v>
      </c>
      <c r="J203">
        <v>7</v>
      </c>
    </row>
    <row r="204" spans="1:10" x14ac:dyDescent="0.3">
      <c r="A204">
        <v>203</v>
      </c>
      <c r="B204" t="s">
        <v>331</v>
      </c>
      <c r="C204" t="s">
        <v>327</v>
      </c>
      <c r="D204" t="s">
        <v>20</v>
      </c>
      <c r="E204" s="4">
        <v>44755</v>
      </c>
      <c r="F204" t="s">
        <v>47</v>
      </c>
      <c r="G204" t="s">
        <v>49</v>
      </c>
      <c r="H204" t="s">
        <v>1077</v>
      </c>
      <c r="I204" t="s">
        <v>105</v>
      </c>
      <c r="J204">
        <v>8</v>
      </c>
    </row>
    <row r="205" spans="1:10" x14ac:dyDescent="0.3">
      <c r="A205">
        <v>204</v>
      </c>
      <c r="B205" t="s">
        <v>332</v>
      </c>
      <c r="C205" t="s">
        <v>328</v>
      </c>
      <c r="D205" t="s">
        <v>16</v>
      </c>
      <c r="E205" s="4">
        <v>44755</v>
      </c>
      <c r="F205" t="s">
        <v>48</v>
      </c>
      <c r="G205" t="s">
        <v>49</v>
      </c>
      <c r="H205" t="s">
        <v>1078</v>
      </c>
      <c r="I205" t="s">
        <v>103</v>
      </c>
      <c r="J205">
        <v>7</v>
      </c>
    </row>
    <row r="206" spans="1:10" x14ac:dyDescent="0.3">
      <c r="A206">
        <v>205</v>
      </c>
      <c r="B206" t="s">
        <v>333</v>
      </c>
      <c r="C206" t="s">
        <v>329</v>
      </c>
      <c r="D206" t="s">
        <v>10</v>
      </c>
      <c r="E206" s="4">
        <v>44764</v>
      </c>
      <c r="F206" t="s">
        <v>48</v>
      </c>
      <c r="G206" t="s">
        <v>49</v>
      </c>
      <c r="H206" t="s">
        <v>1079</v>
      </c>
      <c r="I206" t="s">
        <v>104</v>
      </c>
      <c r="J206">
        <v>9</v>
      </c>
    </row>
    <row r="207" spans="1:10" x14ac:dyDescent="0.3">
      <c r="A207">
        <v>206</v>
      </c>
      <c r="B207" t="s">
        <v>334</v>
      </c>
      <c r="C207" t="s">
        <v>330</v>
      </c>
      <c r="D207" t="s">
        <v>21</v>
      </c>
      <c r="E207" s="4">
        <v>44735</v>
      </c>
      <c r="F207" t="s">
        <v>47</v>
      </c>
      <c r="G207" t="s">
        <v>49</v>
      </c>
      <c r="H207" t="s">
        <v>1080</v>
      </c>
      <c r="I207" t="s">
        <v>105</v>
      </c>
      <c r="J207">
        <v>10</v>
      </c>
    </row>
    <row r="208" spans="1:10" x14ac:dyDescent="0.3">
      <c r="A208">
        <v>207</v>
      </c>
      <c r="B208" t="s">
        <v>335</v>
      </c>
      <c r="C208" t="s">
        <v>331</v>
      </c>
      <c r="D208" t="s">
        <v>22</v>
      </c>
      <c r="E208" s="4">
        <v>44734</v>
      </c>
      <c r="F208" t="s">
        <v>48</v>
      </c>
      <c r="G208" t="s">
        <v>51</v>
      </c>
      <c r="H208" t="s">
        <v>1081</v>
      </c>
      <c r="I208" t="s">
        <v>103</v>
      </c>
      <c r="J208">
        <v>7</v>
      </c>
    </row>
    <row r="209" spans="1:10" x14ac:dyDescent="0.3">
      <c r="A209">
        <v>208</v>
      </c>
      <c r="B209" t="s">
        <v>336</v>
      </c>
      <c r="C209" t="s">
        <v>332</v>
      </c>
      <c r="D209" t="s">
        <v>23</v>
      </c>
      <c r="E209" s="4">
        <v>44728</v>
      </c>
      <c r="F209" t="s">
        <v>48</v>
      </c>
      <c r="G209" t="s">
        <v>49</v>
      </c>
      <c r="H209" t="s">
        <v>1082</v>
      </c>
      <c r="I209" t="s">
        <v>104</v>
      </c>
      <c r="J209">
        <v>7</v>
      </c>
    </row>
    <row r="210" spans="1:10" x14ac:dyDescent="0.3">
      <c r="A210">
        <v>209</v>
      </c>
      <c r="B210" t="s">
        <v>337</v>
      </c>
      <c r="C210" t="s">
        <v>333</v>
      </c>
      <c r="D210" t="s">
        <v>24</v>
      </c>
      <c r="E210" s="4">
        <v>44739</v>
      </c>
      <c r="F210" t="s">
        <v>47</v>
      </c>
      <c r="G210" t="s">
        <v>49</v>
      </c>
      <c r="H210" t="s">
        <v>1083</v>
      </c>
      <c r="I210" t="s">
        <v>105</v>
      </c>
      <c r="J210">
        <v>7</v>
      </c>
    </row>
    <row r="211" spans="1:10" x14ac:dyDescent="0.3">
      <c r="A211">
        <v>210</v>
      </c>
      <c r="B211" t="s">
        <v>338</v>
      </c>
      <c r="C211" t="s">
        <v>334</v>
      </c>
      <c r="D211" t="s">
        <v>25</v>
      </c>
      <c r="E211" s="4">
        <v>44765</v>
      </c>
      <c r="F211" t="s">
        <v>48</v>
      </c>
      <c r="G211" t="s">
        <v>49</v>
      </c>
      <c r="H211" t="s">
        <v>1084</v>
      </c>
      <c r="I211" t="s">
        <v>103</v>
      </c>
      <c r="J211">
        <v>9</v>
      </c>
    </row>
    <row r="212" spans="1:10" x14ac:dyDescent="0.3">
      <c r="A212">
        <v>211</v>
      </c>
      <c r="B212" t="s">
        <v>339</v>
      </c>
      <c r="C212" t="s">
        <v>335</v>
      </c>
      <c r="D212" t="s">
        <v>26</v>
      </c>
      <c r="E212" s="4">
        <v>44740</v>
      </c>
      <c r="F212" t="s">
        <v>47</v>
      </c>
      <c r="G212" t="s">
        <v>49</v>
      </c>
      <c r="H212" t="s">
        <v>1085</v>
      </c>
      <c r="I212" t="s">
        <v>104</v>
      </c>
      <c r="J212">
        <v>10</v>
      </c>
    </row>
    <row r="213" spans="1:10" x14ac:dyDescent="0.3">
      <c r="A213">
        <v>212</v>
      </c>
      <c r="B213" t="s">
        <v>340</v>
      </c>
      <c r="C213" t="s">
        <v>336</v>
      </c>
      <c r="D213" t="s">
        <v>27</v>
      </c>
      <c r="E213" s="4">
        <v>44734</v>
      </c>
      <c r="F213" t="s">
        <v>48</v>
      </c>
      <c r="G213" t="s">
        <v>49</v>
      </c>
      <c r="H213" t="s">
        <v>1086</v>
      </c>
      <c r="I213" t="s">
        <v>105</v>
      </c>
      <c r="J213">
        <v>7</v>
      </c>
    </row>
    <row r="214" spans="1:10" x14ac:dyDescent="0.3">
      <c r="A214">
        <v>213</v>
      </c>
      <c r="B214" t="s">
        <v>341</v>
      </c>
      <c r="C214" t="s">
        <v>337</v>
      </c>
      <c r="D214" t="s">
        <v>28</v>
      </c>
      <c r="E214" s="4">
        <v>44727</v>
      </c>
      <c r="F214" t="s">
        <v>47</v>
      </c>
      <c r="G214" t="s">
        <v>49</v>
      </c>
      <c r="H214" t="s">
        <v>1087</v>
      </c>
      <c r="I214" t="s">
        <v>103</v>
      </c>
      <c r="J214">
        <v>7</v>
      </c>
    </row>
    <row r="215" spans="1:10" x14ac:dyDescent="0.3">
      <c r="A215">
        <v>214</v>
      </c>
      <c r="B215" t="s">
        <v>342</v>
      </c>
      <c r="C215" t="s">
        <v>338</v>
      </c>
      <c r="D215" t="s">
        <v>29</v>
      </c>
      <c r="E215" s="4">
        <v>44737</v>
      </c>
      <c r="F215" t="s">
        <v>48</v>
      </c>
      <c r="G215" t="s">
        <v>49</v>
      </c>
      <c r="H215" t="s">
        <v>1088</v>
      </c>
      <c r="I215" t="s">
        <v>104</v>
      </c>
      <c r="J215">
        <v>8</v>
      </c>
    </row>
    <row r="216" spans="1:10" x14ac:dyDescent="0.3">
      <c r="A216">
        <v>215</v>
      </c>
      <c r="B216" t="s">
        <v>343</v>
      </c>
      <c r="C216" t="s">
        <v>339</v>
      </c>
      <c r="D216" t="s">
        <v>30</v>
      </c>
      <c r="E216" s="4">
        <v>44747</v>
      </c>
      <c r="F216" t="s">
        <v>50</v>
      </c>
      <c r="G216" t="s">
        <v>49</v>
      </c>
      <c r="H216" t="s">
        <v>1089</v>
      </c>
      <c r="I216" t="s">
        <v>105</v>
      </c>
      <c r="J216">
        <v>8</v>
      </c>
    </row>
    <row r="217" spans="1:10" x14ac:dyDescent="0.3">
      <c r="A217">
        <v>216</v>
      </c>
      <c r="B217" t="s">
        <v>344</v>
      </c>
      <c r="C217" t="s">
        <v>340</v>
      </c>
      <c r="D217" t="s">
        <v>31</v>
      </c>
      <c r="E217" s="4">
        <v>44754</v>
      </c>
      <c r="F217" t="s">
        <v>47</v>
      </c>
      <c r="G217" t="s">
        <v>49</v>
      </c>
      <c r="H217" t="s">
        <v>1090</v>
      </c>
      <c r="I217" t="s">
        <v>103</v>
      </c>
      <c r="J217">
        <v>10</v>
      </c>
    </row>
    <row r="218" spans="1:10" x14ac:dyDescent="0.3">
      <c r="A218">
        <v>217</v>
      </c>
      <c r="B218" t="s">
        <v>345</v>
      </c>
      <c r="C218" t="s">
        <v>341</v>
      </c>
      <c r="D218" t="s">
        <v>32</v>
      </c>
      <c r="E218" s="4">
        <v>44760</v>
      </c>
      <c r="F218" t="s">
        <v>48</v>
      </c>
      <c r="G218" t="s">
        <v>49</v>
      </c>
      <c r="H218" t="s">
        <v>1091</v>
      </c>
      <c r="I218" t="s">
        <v>104</v>
      </c>
      <c r="J218">
        <v>9</v>
      </c>
    </row>
    <row r="219" spans="1:10" x14ac:dyDescent="0.3">
      <c r="A219">
        <v>218</v>
      </c>
      <c r="B219" t="s">
        <v>346</v>
      </c>
      <c r="C219" t="s">
        <v>342</v>
      </c>
      <c r="D219" t="s">
        <v>33</v>
      </c>
      <c r="E219" s="4">
        <v>44759</v>
      </c>
      <c r="F219" t="s">
        <v>48</v>
      </c>
      <c r="G219" t="s">
        <v>49</v>
      </c>
      <c r="H219" t="s">
        <v>1092</v>
      </c>
      <c r="I219" t="s">
        <v>105</v>
      </c>
      <c r="J219">
        <v>9</v>
      </c>
    </row>
    <row r="220" spans="1:10" x14ac:dyDescent="0.3">
      <c r="A220">
        <v>219</v>
      </c>
      <c r="B220" t="s">
        <v>347</v>
      </c>
      <c r="C220" t="s">
        <v>343</v>
      </c>
      <c r="D220" t="s">
        <v>34</v>
      </c>
      <c r="E220" s="4">
        <v>44735</v>
      </c>
      <c r="F220" t="s">
        <v>47</v>
      </c>
      <c r="G220" t="s">
        <v>49</v>
      </c>
      <c r="H220" t="s">
        <v>1093</v>
      </c>
      <c r="I220" t="s">
        <v>103</v>
      </c>
      <c r="J220">
        <v>7</v>
      </c>
    </row>
    <row r="221" spans="1:10" x14ac:dyDescent="0.3">
      <c r="A221">
        <v>220</v>
      </c>
      <c r="B221" t="s">
        <v>348</v>
      </c>
      <c r="C221" t="s">
        <v>344</v>
      </c>
      <c r="D221" t="s">
        <v>18</v>
      </c>
      <c r="E221" s="4">
        <v>44734</v>
      </c>
      <c r="F221" t="s">
        <v>48</v>
      </c>
      <c r="G221" t="s">
        <v>49</v>
      </c>
      <c r="H221" t="s">
        <v>1094</v>
      </c>
      <c r="I221" t="s">
        <v>104</v>
      </c>
      <c r="J221">
        <v>10</v>
      </c>
    </row>
    <row r="222" spans="1:10" x14ac:dyDescent="0.3">
      <c r="A222">
        <v>221</v>
      </c>
      <c r="B222" t="s">
        <v>349</v>
      </c>
      <c r="C222" t="s">
        <v>345</v>
      </c>
      <c r="D222" t="s">
        <v>25</v>
      </c>
      <c r="E222" s="4">
        <v>44753</v>
      </c>
      <c r="F222" t="s">
        <v>47</v>
      </c>
      <c r="G222" t="s">
        <v>49</v>
      </c>
      <c r="H222" t="s">
        <v>1095</v>
      </c>
      <c r="I222" t="s">
        <v>105</v>
      </c>
      <c r="J222">
        <v>7</v>
      </c>
    </row>
    <row r="223" spans="1:10" x14ac:dyDescent="0.3">
      <c r="A223">
        <v>222</v>
      </c>
      <c r="B223" t="s">
        <v>350</v>
      </c>
      <c r="C223" t="s">
        <v>346</v>
      </c>
      <c r="D223" t="s">
        <v>30</v>
      </c>
      <c r="E223" s="4">
        <v>44739</v>
      </c>
      <c r="F223" t="s">
        <v>48</v>
      </c>
      <c r="G223" t="s">
        <v>49</v>
      </c>
      <c r="H223" t="s">
        <v>1096</v>
      </c>
      <c r="I223" t="s">
        <v>103</v>
      </c>
      <c r="J223">
        <v>7</v>
      </c>
    </row>
    <row r="224" spans="1:10" x14ac:dyDescent="0.3">
      <c r="A224">
        <v>223</v>
      </c>
      <c r="B224" t="s">
        <v>351</v>
      </c>
      <c r="C224" t="s">
        <v>347</v>
      </c>
      <c r="D224" t="s">
        <v>10</v>
      </c>
      <c r="E224" s="4">
        <v>44740</v>
      </c>
      <c r="F224" t="s">
        <v>48</v>
      </c>
      <c r="G224" t="s">
        <v>49</v>
      </c>
      <c r="H224" t="s">
        <v>1097</v>
      </c>
      <c r="I224" t="s">
        <v>104</v>
      </c>
      <c r="J224">
        <v>10</v>
      </c>
    </row>
    <row r="225" spans="1:10" x14ac:dyDescent="0.3">
      <c r="A225">
        <v>224</v>
      </c>
      <c r="B225" t="s">
        <v>352</v>
      </c>
      <c r="C225" t="s">
        <v>348</v>
      </c>
      <c r="D225" t="s">
        <v>20</v>
      </c>
      <c r="E225" s="4">
        <v>44748</v>
      </c>
      <c r="F225" t="s">
        <v>47</v>
      </c>
      <c r="G225" t="s">
        <v>49</v>
      </c>
      <c r="H225" t="s">
        <v>1098</v>
      </c>
      <c r="I225" t="s">
        <v>105</v>
      </c>
      <c r="J225">
        <v>7</v>
      </c>
    </row>
    <row r="226" spans="1:10" x14ac:dyDescent="0.3">
      <c r="A226">
        <v>225</v>
      </c>
      <c r="B226" t="s">
        <v>353</v>
      </c>
      <c r="C226" t="s">
        <v>349</v>
      </c>
      <c r="D226" t="s">
        <v>32</v>
      </c>
      <c r="E226" s="4">
        <v>44731</v>
      </c>
      <c r="F226" t="s">
        <v>48</v>
      </c>
      <c r="G226" t="s">
        <v>49</v>
      </c>
      <c r="H226" t="s">
        <v>1099</v>
      </c>
      <c r="I226" t="s">
        <v>103</v>
      </c>
      <c r="J226">
        <v>10</v>
      </c>
    </row>
    <row r="227" spans="1:10" x14ac:dyDescent="0.3">
      <c r="A227">
        <v>226</v>
      </c>
      <c r="B227" t="s">
        <v>354</v>
      </c>
      <c r="C227" t="s">
        <v>350</v>
      </c>
      <c r="D227" t="s">
        <v>33</v>
      </c>
      <c r="E227" s="4">
        <v>44763</v>
      </c>
      <c r="F227" t="s">
        <v>48</v>
      </c>
      <c r="G227" t="s">
        <v>49</v>
      </c>
      <c r="H227" t="s">
        <v>1100</v>
      </c>
      <c r="I227" t="s">
        <v>104</v>
      </c>
      <c r="J227">
        <v>9</v>
      </c>
    </row>
    <row r="228" spans="1:10" x14ac:dyDescent="0.3">
      <c r="A228">
        <v>227</v>
      </c>
      <c r="B228" t="s">
        <v>355</v>
      </c>
      <c r="C228" t="s">
        <v>351</v>
      </c>
      <c r="D228" t="s">
        <v>35</v>
      </c>
      <c r="E228" s="4">
        <v>44733</v>
      </c>
      <c r="F228" t="s">
        <v>47</v>
      </c>
      <c r="G228" t="s">
        <v>49</v>
      </c>
      <c r="H228" t="s">
        <v>1101</v>
      </c>
      <c r="I228" t="s">
        <v>105</v>
      </c>
      <c r="J228">
        <v>10</v>
      </c>
    </row>
    <row r="229" spans="1:10" x14ac:dyDescent="0.3">
      <c r="A229">
        <v>228</v>
      </c>
      <c r="B229" t="s">
        <v>356</v>
      </c>
      <c r="C229" t="s">
        <v>352</v>
      </c>
      <c r="D229" t="s">
        <v>36</v>
      </c>
      <c r="E229" s="4">
        <v>44746</v>
      </c>
      <c r="F229" t="s">
        <v>48</v>
      </c>
      <c r="G229" t="s">
        <v>49</v>
      </c>
      <c r="H229" t="s">
        <v>1102</v>
      </c>
      <c r="I229" t="s">
        <v>103</v>
      </c>
      <c r="J229">
        <v>7</v>
      </c>
    </row>
    <row r="230" spans="1:10" x14ac:dyDescent="0.3">
      <c r="A230">
        <v>229</v>
      </c>
      <c r="B230" t="s">
        <v>357</v>
      </c>
      <c r="C230" t="s">
        <v>353</v>
      </c>
      <c r="D230" t="s">
        <v>37</v>
      </c>
      <c r="E230" s="4">
        <v>44755</v>
      </c>
      <c r="F230" t="s">
        <v>47</v>
      </c>
      <c r="G230" t="s">
        <v>51</v>
      </c>
      <c r="H230" t="s">
        <v>1103</v>
      </c>
      <c r="I230" t="s">
        <v>104</v>
      </c>
      <c r="J230">
        <v>10</v>
      </c>
    </row>
    <row r="231" spans="1:10" x14ac:dyDescent="0.3">
      <c r="A231">
        <v>230</v>
      </c>
      <c r="B231" t="s">
        <v>358</v>
      </c>
      <c r="C231" t="s">
        <v>354</v>
      </c>
      <c r="D231" t="s">
        <v>38</v>
      </c>
      <c r="E231" s="4">
        <v>44755</v>
      </c>
      <c r="F231" t="s">
        <v>48</v>
      </c>
      <c r="G231" t="s">
        <v>49</v>
      </c>
      <c r="H231" t="s">
        <v>1104</v>
      </c>
      <c r="I231" t="s">
        <v>105</v>
      </c>
      <c r="J231">
        <v>10</v>
      </c>
    </row>
    <row r="232" spans="1:10" x14ac:dyDescent="0.3">
      <c r="A232">
        <v>231</v>
      </c>
      <c r="B232" t="s">
        <v>359</v>
      </c>
      <c r="C232" t="s">
        <v>355</v>
      </c>
      <c r="D232" t="s">
        <v>39</v>
      </c>
      <c r="E232" s="4">
        <v>44727</v>
      </c>
      <c r="F232" t="s">
        <v>47</v>
      </c>
      <c r="G232" t="s">
        <v>49</v>
      </c>
      <c r="H232" t="s">
        <v>1105</v>
      </c>
      <c r="I232" t="s">
        <v>103</v>
      </c>
      <c r="J232">
        <v>8</v>
      </c>
    </row>
    <row r="233" spans="1:10" x14ac:dyDescent="0.3">
      <c r="A233">
        <v>232</v>
      </c>
      <c r="B233" t="s">
        <v>360</v>
      </c>
      <c r="C233" t="s">
        <v>356</v>
      </c>
      <c r="D233" t="s">
        <v>40</v>
      </c>
      <c r="E233" s="4">
        <v>44746</v>
      </c>
      <c r="F233" t="s">
        <v>48</v>
      </c>
      <c r="G233" t="s">
        <v>49</v>
      </c>
      <c r="H233" t="s">
        <v>1106</v>
      </c>
      <c r="I233" t="s">
        <v>104</v>
      </c>
      <c r="J233">
        <v>10</v>
      </c>
    </row>
    <row r="234" spans="1:10" x14ac:dyDescent="0.3">
      <c r="A234">
        <v>233</v>
      </c>
      <c r="B234" t="s">
        <v>361</v>
      </c>
      <c r="C234" t="s">
        <v>357</v>
      </c>
      <c r="D234" t="s">
        <v>41</v>
      </c>
      <c r="E234" s="4">
        <v>44740</v>
      </c>
      <c r="F234" t="s">
        <v>48</v>
      </c>
      <c r="G234" t="s">
        <v>49</v>
      </c>
      <c r="H234" t="s">
        <v>1107</v>
      </c>
      <c r="I234" t="s">
        <v>105</v>
      </c>
      <c r="J234">
        <v>9</v>
      </c>
    </row>
    <row r="235" spans="1:10" x14ac:dyDescent="0.3">
      <c r="A235">
        <v>234</v>
      </c>
      <c r="B235" t="s">
        <v>362</v>
      </c>
      <c r="C235" t="s">
        <v>358</v>
      </c>
      <c r="D235" t="s">
        <v>42</v>
      </c>
      <c r="E235" s="4">
        <v>44743</v>
      </c>
      <c r="F235" t="s">
        <v>47</v>
      </c>
      <c r="G235" t="s">
        <v>49</v>
      </c>
      <c r="H235" t="s">
        <v>1108</v>
      </c>
      <c r="I235" t="s">
        <v>103</v>
      </c>
      <c r="J235">
        <v>9</v>
      </c>
    </row>
    <row r="236" spans="1:10" x14ac:dyDescent="0.3">
      <c r="A236">
        <v>235</v>
      </c>
      <c r="B236" t="s">
        <v>363</v>
      </c>
      <c r="C236" t="s">
        <v>359</v>
      </c>
      <c r="D236" t="s">
        <v>24</v>
      </c>
      <c r="E236" s="4">
        <v>44737</v>
      </c>
      <c r="F236" t="s">
        <v>48</v>
      </c>
      <c r="G236" t="s">
        <v>51</v>
      </c>
      <c r="H236" t="s">
        <v>1109</v>
      </c>
      <c r="I236" t="s">
        <v>104</v>
      </c>
      <c r="J236">
        <v>9</v>
      </c>
    </row>
    <row r="237" spans="1:10" x14ac:dyDescent="0.3">
      <c r="A237">
        <v>236</v>
      </c>
      <c r="B237" t="s">
        <v>364</v>
      </c>
      <c r="C237" t="s">
        <v>360</v>
      </c>
      <c r="D237" t="s">
        <v>25</v>
      </c>
      <c r="E237" s="4">
        <v>44757</v>
      </c>
      <c r="F237" t="s">
        <v>47</v>
      </c>
      <c r="G237" t="s">
        <v>49</v>
      </c>
      <c r="H237" t="s">
        <v>1110</v>
      </c>
      <c r="I237" t="s">
        <v>105</v>
      </c>
      <c r="J237">
        <v>10</v>
      </c>
    </row>
    <row r="238" spans="1:10" x14ac:dyDescent="0.3">
      <c r="A238">
        <v>237</v>
      </c>
      <c r="B238" t="s">
        <v>365</v>
      </c>
      <c r="C238" t="s">
        <v>361</v>
      </c>
      <c r="D238" t="s">
        <v>26</v>
      </c>
      <c r="E238" s="4">
        <v>44745</v>
      </c>
      <c r="F238" t="s">
        <v>48</v>
      </c>
      <c r="G238" t="s">
        <v>49</v>
      </c>
      <c r="H238" t="s">
        <v>1111</v>
      </c>
      <c r="I238" t="s">
        <v>103</v>
      </c>
      <c r="J238">
        <v>9</v>
      </c>
    </row>
    <row r="239" spans="1:10" x14ac:dyDescent="0.3">
      <c r="A239">
        <v>238</v>
      </c>
      <c r="B239" t="s">
        <v>366</v>
      </c>
      <c r="C239" t="s">
        <v>362</v>
      </c>
      <c r="D239" t="s">
        <v>27</v>
      </c>
      <c r="E239" s="4">
        <v>44760</v>
      </c>
      <c r="F239" t="s">
        <v>47</v>
      </c>
      <c r="G239" t="s">
        <v>49</v>
      </c>
      <c r="H239" t="s">
        <v>1112</v>
      </c>
      <c r="I239" t="s">
        <v>104</v>
      </c>
      <c r="J239">
        <v>10</v>
      </c>
    </row>
    <row r="240" spans="1:10" x14ac:dyDescent="0.3">
      <c r="A240">
        <v>239</v>
      </c>
      <c r="B240" t="s">
        <v>367</v>
      </c>
      <c r="C240" t="s">
        <v>363</v>
      </c>
      <c r="D240" t="s">
        <v>28</v>
      </c>
      <c r="E240" s="4">
        <v>44750</v>
      </c>
      <c r="F240" t="s">
        <v>48</v>
      </c>
      <c r="G240" t="s">
        <v>49</v>
      </c>
      <c r="H240" t="s">
        <v>1113</v>
      </c>
      <c r="I240" t="s">
        <v>105</v>
      </c>
      <c r="J240">
        <v>9</v>
      </c>
    </row>
    <row r="241" spans="1:10" x14ac:dyDescent="0.3">
      <c r="A241">
        <v>240</v>
      </c>
      <c r="B241" t="s">
        <v>368</v>
      </c>
      <c r="C241" t="s">
        <v>364</v>
      </c>
      <c r="D241" t="s">
        <v>29</v>
      </c>
      <c r="E241" s="4">
        <v>44742</v>
      </c>
      <c r="F241" t="s">
        <v>50</v>
      </c>
      <c r="G241" t="s">
        <v>49</v>
      </c>
      <c r="H241" t="s">
        <v>1114</v>
      </c>
      <c r="I241" t="s">
        <v>103</v>
      </c>
      <c r="J241">
        <v>8</v>
      </c>
    </row>
    <row r="242" spans="1:10" x14ac:dyDescent="0.3">
      <c r="A242">
        <v>241</v>
      </c>
      <c r="B242" t="s">
        <v>369</v>
      </c>
      <c r="C242" t="s">
        <v>365</v>
      </c>
      <c r="D242" t="s">
        <v>30</v>
      </c>
      <c r="E242" s="4">
        <v>44754</v>
      </c>
      <c r="F242" t="s">
        <v>47</v>
      </c>
      <c r="G242" t="s">
        <v>49</v>
      </c>
      <c r="H242" t="s">
        <v>1115</v>
      </c>
      <c r="I242" t="s">
        <v>104</v>
      </c>
      <c r="J242">
        <v>7</v>
      </c>
    </row>
    <row r="243" spans="1:10" x14ac:dyDescent="0.3">
      <c r="A243">
        <v>242</v>
      </c>
      <c r="B243" t="s">
        <v>370</v>
      </c>
      <c r="C243" t="s">
        <v>366</v>
      </c>
      <c r="D243" t="s">
        <v>31</v>
      </c>
      <c r="E243" s="4">
        <v>44746</v>
      </c>
      <c r="F243" t="s">
        <v>48</v>
      </c>
      <c r="G243" t="s">
        <v>49</v>
      </c>
      <c r="H243" t="s">
        <v>1116</v>
      </c>
      <c r="I243" t="s">
        <v>105</v>
      </c>
      <c r="J243">
        <v>10</v>
      </c>
    </row>
    <row r="244" spans="1:10" x14ac:dyDescent="0.3">
      <c r="A244">
        <v>243</v>
      </c>
      <c r="B244" t="s">
        <v>371</v>
      </c>
      <c r="C244" t="s">
        <v>367</v>
      </c>
      <c r="D244" t="s">
        <v>32</v>
      </c>
      <c r="E244" s="4">
        <v>44752</v>
      </c>
      <c r="F244" t="s">
        <v>48</v>
      </c>
      <c r="G244" t="s">
        <v>49</v>
      </c>
      <c r="H244" t="s">
        <v>1117</v>
      </c>
      <c r="I244" t="s">
        <v>103</v>
      </c>
      <c r="J244">
        <v>7</v>
      </c>
    </row>
    <row r="245" spans="1:10" x14ac:dyDescent="0.3">
      <c r="A245">
        <v>244</v>
      </c>
      <c r="B245" t="s">
        <v>372</v>
      </c>
      <c r="C245" t="s">
        <v>368</v>
      </c>
      <c r="D245" t="s">
        <v>33</v>
      </c>
      <c r="E245" s="4">
        <v>44725</v>
      </c>
      <c r="F245" t="s">
        <v>47</v>
      </c>
      <c r="G245" t="s">
        <v>49</v>
      </c>
      <c r="H245" t="s">
        <v>1118</v>
      </c>
      <c r="I245" t="s">
        <v>104</v>
      </c>
      <c r="J245">
        <v>8</v>
      </c>
    </row>
    <row r="246" spans="1:10" x14ac:dyDescent="0.3">
      <c r="A246">
        <v>245</v>
      </c>
      <c r="B246" t="s">
        <v>373</v>
      </c>
      <c r="C246" t="s">
        <v>369</v>
      </c>
      <c r="D246" t="s">
        <v>6</v>
      </c>
      <c r="E246" s="4">
        <v>44734</v>
      </c>
      <c r="F246" t="s">
        <v>48</v>
      </c>
      <c r="G246" t="s">
        <v>49</v>
      </c>
      <c r="H246" t="s">
        <v>1119</v>
      </c>
      <c r="I246" t="s">
        <v>105</v>
      </c>
      <c r="J246">
        <v>9</v>
      </c>
    </row>
    <row r="247" spans="1:10" x14ac:dyDescent="0.3">
      <c r="A247">
        <v>246</v>
      </c>
      <c r="B247" t="s">
        <v>374</v>
      </c>
      <c r="C247" t="s">
        <v>370</v>
      </c>
      <c r="D247" t="s">
        <v>7</v>
      </c>
      <c r="E247" s="4">
        <v>44761</v>
      </c>
      <c r="F247" t="s">
        <v>47</v>
      </c>
      <c r="G247" t="s">
        <v>49</v>
      </c>
      <c r="H247" t="s">
        <v>1120</v>
      </c>
      <c r="I247" t="s">
        <v>103</v>
      </c>
      <c r="J247">
        <v>9</v>
      </c>
    </row>
    <row r="248" spans="1:10" x14ac:dyDescent="0.3">
      <c r="A248">
        <v>247</v>
      </c>
      <c r="B248" t="s">
        <v>375</v>
      </c>
      <c r="C248" t="s">
        <v>371</v>
      </c>
      <c r="D248" t="s">
        <v>8</v>
      </c>
      <c r="E248" s="4">
        <v>44735</v>
      </c>
      <c r="F248" t="s">
        <v>48</v>
      </c>
      <c r="G248" t="s">
        <v>49</v>
      </c>
      <c r="H248" t="s">
        <v>1121</v>
      </c>
      <c r="I248" t="s">
        <v>104</v>
      </c>
      <c r="J248">
        <v>9</v>
      </c>
    </row>
    <row r="249" spans="1:10" x14ac:dyDescent="0.3">
      <c r="A249">
        <v>248</v>
      </c>
      <c r="B249" t="s">
        <v>376</v>
      </c>
      <c r="C249" t="s">
        <v>372</v>
      </c>
      <c r="D249" t="s">
        <v>9</v>
      </c>
      <c r="E249" s="4">
        <v>44753</v>
      </c>
      <c r="F249" t="s">
        <v>48</v>
      </c>
      <c r="G249" t="s">
        <v>49</v>
      </c>
      <c r="H249" t="s">
        <v>1122</v>
      </c>
      <c r="I249" t="s">
        <v>105</v>
      </c>
      <c r="J249">
        <v>9</v>
      </c>
    </row>
    <row r="250" spans="1:10" x14ac:dyDescent="0.3">
      <c r="A250">
        <v>249</v>
      </c>
      <c r="B250" t="s">
        <v>377</v>
      </c>
      <c r="C250" t="s">
        <v>373</v>
      </c>
      <c r="D250" t="s">
        <v>10</v>
      </c>
      <c r="E250" s="4">
        <v>44732</v>
      </c>
      <c r="F250" t="s">
        <v>47</v>
      </c>
      <c r="G250" t="s">
        <v>49</v>
      </c>
      <c r="H250" t="s">
        <v>1123</v>
      </c>
      <c r="I250" t="s">
        <v>103</v>
      </c>
      <c r="J250">
        <v>9</v>
      </c>
    </row>
    <row r="251" spans="1:10" x14ac:dyDescent="0.3">
      <c r="A251">
        <v>250</v>
      </c>
      <c r="B251" t="s">
        <v>378</v>
      </c>
      <c r="C251" t="s">
        <v>374</v>
      </c>
      <c r="D251" t="s">
        <v>11</v>
      </c>
      <c r="E251" s="4">
        <v>44748</v>
      </c>
      <c r="F251" t="s">
        <v>48</v>
      </c>
      <c r="G251" t="s">
        <v>49</v>
      </c>
      <c r="H251" t="s">
        <v>1124</v>
      </c>
      <c r="I251" t="s">
        <v>103</v>
      </c>
      <c r="J251">
        <v>7</v>
      </c>
    </row>
    <row r="252" spans="1:10" x14ac:dyDescent="0.3">
      <c r="A252">
        <v>251</v>
      </c>
      <c r="B252" t="s">
        <v>379</v>
      </c>
      <c r="C252" t="s">
        <v>375</v>
      </c>
      <c r="D252" t="s">
        <v>6</v>
      </c>
      <c r="E252" s="4">
        <v>44731</v>
      </c>
      <c r="F252" t="s">
        <v>47</v>
      </c>
      <c r="G252" t="s">
        <v>49</v>
      </c>
      <c r="H252" t="s">
        <v>1129</v>
      </c>
      <c r="I252" t="s">
        <v>103</v>
      </c>
      <c r="J252">
        <v>9</v>
      </c>
    </row>
    <row r="253" spans="1:10" x14ac:dyDescent="0.3">
      <c r="A253">
        <v>252</v>
      </c>
      <c r="B253" t="s">
        <v>380</v>
      </c>
      <c r="C253" t="s">
        <v>376</v>
      </c>
      <c r="D253" t="s">
        <v>7</v>
      </c>
      <c r="E253" s="4">
        <v>44725</v>
      </c>
      <c r="F253" t="s">
        <v>48</v>
      </c>
      <c r="G253" t="s">
        <v>49</v>
      </c>
      <c r="H253" t="s">
        <v>1130</v>
      </c>
      <c r="I253" t="s">
        <v>104</v>
      </c>
      <c r="J253">
        <v>7</v>
      </c>
    </row>
    <row r="254" spans="1:10" x14ac:dyDescent="0.3">
      <c r="A254">
        <v>253</v>
      </c>
      <c r="B254" t="s">
        <v>381</v>
      </c>
      <c r="C254" t="s">
        <v>377</v>
      </c>
      <c r="D254" t="s">
        <v>8</v>
      </c>
      <c r="E254" s="4">
        <v>44753</v>
      </c>
      <c r="F254" t="s">
        <v>50</v>
      </c>
      <c r="G254" t="s">
        <v>51</v>
      </c>
      <c r="H254" t="s">
        <v>1131</v>
      </c>
      <c r="I254" t="s">
        <v>105</v>
      </c>
      <c r="J254">
        <v>8</v>
      </c>
    </row>
    <row r="255" spans="1:10" x14ac:dyDescent="0.3">
      <c r="A255">
        <v>254</v>
      </c>
      <c r="B255" t="s">
        <v>382</v>
      </c>
      <c r="C255" t="s">
        <v>378</v>
      </c>
      <c r="D255" t="s">
        <v>9</v>
      </c>
      <c r="E255" s="4">
        <v>44738</v>
      </c>
      <c r="F255" t="s">
        <v>47</v>
      </c>
      <c r="G255" t="s">
        <v>49</v>
      </c>
      <c r="H255" t="s">
        <v>1132</v>
      </c>
      <c r="I255" t="s">
        <v>103</v>
      </c>
      <c r="J255">
        <v>6</v>
      </c>
    </row>
    <row r="256" spans="1:10" x14ac:dyDescent="0.3">
      <c r="A256">
        <v>255</v>
      </c>
      <c r="B256" t="s">
        <v>383</v>
      </c>
      <c r="C256" t="s">
        <v>379</v>
      </c>
      <c r="D256" t="s">
        <v>10</v>
      </c>
      <c r="E256" s="4">
        <v>44762</v>
      </c>
      <c r="F256" t="s">
        <v>48</v>
      </c>
      <c r="G256" t="s">
        <v>49</v>
      </c>
      <c r="H256" t="s">
        <v>1133</v>
      </c>
      <c r="I256" t="s">
        <v>104</v>
      </c>
      <c r="J256">
        <v>2</v>
      </c>
    </row>
    <row r="257" spans="1:10" x14ac:dyDescent="0.3">
      <c r="A257">
        <v>256</v>
      </c>
      <c r="B257" t="s">
        <v>384</v>
      </c>
      <c r="C257" t="s">
        <v>380</v>
      </c>
      <c r="D257" t="s">
        <v>11</v>
      </c>
      <c r="E257" s="4">
        <v>44756</v>
      </c>
      <c r="F257" t="s">
        <v>48</v>
      </c>
      <c r="G257" t="s">
        <v>49</v>
      </c>
      <c r="H257" t="s">
        <v>1134</v>
      </c>
      <c r="I257" t="s">
        <v>105</v>
      </c>
      <c r="J257">
        <v>4</v>
      </c>
    </row>
    <row r="258" spans="1:10" x14ac:dyDescent="0.3">
      <c r="A258">
        <v>257</v>
      </c>
      <c r="B258" t="s">
        <v>385</v>
      </c>
      <c r="C258" t="s">
        <v>381</v>
      </c>
      <c r="D258" t="s">
        <v>12</v>
      </c>
      <c r="E258" s="4">
        <v>44744</v>
      </c>
      <c r="F258" t="s">
        <v>47</v>
      </c>
      <c r="G258" t="s">
        <v>49</v>
      </c>
      <c r="H258" t="s">
        <v>1135</v>
      </c>
      <c r="I258" t="s">
        <v>103</v>
      </c>
      <c r="J258">
        <v>1</v>
      </c>
    </row>
    <row r="259" spans="1:10" x14ac:dyDescent="0.3">
      <c r="A259">
        <v>258</v>
      </c>
      <c r="B259" t="s">
        <v>386</v>
      </c>
      <c r="C259" t="s">
        <v>382</v>
      </c>
      <c r="D259" t="s">
        <v>12</v>
      </c>
      <c r="E259" s="4">
        <v>44753</v>
      </c>
      <c r="F259" t="s">
        <v>48</v>
      </c>
      <c r="G259" t="s">
        <v>49</v>
      </c>
      <c r="H259" t="s">
        <v>1136</v>
      </c>
      <c r="I259" t="s">
        <v>104</v>
      </c>
      <c r="J259">
        <v>9</v>
      </c>
    </row>
    <row r="260" spans="1:10" x14ac:dyDescent="0.3">
      <c r="A260">
        <v>259</v>
      </c>
      <c r="B260" t="s">
        <v>387</v>
      </c>
      <c r="C260" t="s">
        <v>383</v>
      </c>
      <c r="D260" t="s">
        <v>13</v>
      </c>
      <c r="E260" s="4">
        <v>44762</v>
      </c>
      <c r="F260" t="s">
        <v>48</v>
      </c>
      <c r="G260" t="s">
        <v>51</v>
      </c>
      <c r="H260" t="s">
        <v>1137</v>
      </c>
      <c r="I260" t="s">
        <v>105</v>
      </c>
      <c r="J260">
        <v>6</v>
      </c>
    </row>
    <row r="261" spans="1:10" x14ac:dyDescent="0.3">
      <c r="A261">
        <v>260</v>
      </c>
      <c r="B261" t="s">
        <v>388</v>
      </c>
      <c r="C261" t="s">
        <v>384</v>
      </c>
      <c r="D261" t="s">
        <v>11</v>
      </c>
      <c r="E261" s="4">
        <v>44740</v>
      </c>
      <c r="F261" t="s">
        <v>47</v>
      </c>
      <c r="G261" t="s">
        <v>49</v>
      </c>
      <c r="H261" t="s">
        <v>1138</v>
      </c>
      <c r="I261" t="s">
        <v>103</v>
      </c>
      <c r="J261">
        <v>9</v>
      </c>
    </row>
    <row r="262" spans="1:10" x14ac:dyDescent="0.3">
      <c r="A262">
        <v>261</v>
      </c>
      <c r="B262" t="s">
        <v>389</v>
      </c>
      <c r="C262" t="s">
        <v>385</v>
      </c>
      <c r="D262" t="s">
        <v>15</v>
      </c>
      <c r="E262" s="4">
        <v>44729</v>
      </c>
      <c r="F262" t="s">
        <v>48</v>
      </c>
      <c r="G262" t="s">
        <v>49</v>
      </c>
      <c r="H262" t="s">
        <v>1139</v>
      </c>
      <c r="I262" t="s">
        <v>104</v>
      </c>
      <c r="J262">
        <v>9</v>
      </c>
    </row>
    <row r="263" spans="1:10" x14ac:dyDescent="0.3">
      <c r="A263">
        <v>262</v>
      </c>
      <c r="B263" t="s">
        <v>390</v>
      </c>
      <c r="C263" t="s">
        <v>386</v>
      </c>
      <c r="D263" t="s">
        <v>16</v>
      </c>
      <c r="E263" s="4">
        <v>44727</v>
      </c>
      <c r="F263" t="s">
        <v>50</v>
      </c>
      <c r="G263" t="s">
        <v>49</v>
      </c>
      <c r="H263" t="s">
        <v>1140</v>
      </c>
      <c r="I263" t="s">
        <v>105</v>
      </c>
      <c r="J263">
        <v>3</v>
      </c>
    </row>
    <row r="264" spans="1:10" x14ac:dyDescent="0.3">
      <c r="A264">
        <v>263</v>
      </c>
      <c r="B264" t="s">
        <v>391</v>
      </c>
      <c r="C264" t="s">
        <v>387</v>
      </c>
      <c r="D264" t="s">
        <v>17</v>
      </c>
      <c r="E264" s="4">
        <v>44734</v>
      </c>
      <c r="F264" t="s">
        <v>47</v>
      </c>
      <c r="G264" t="s">
        <v>49</v>
      </c>
      <c r="H264" t="s">
        <v>1141</v>
      </c>
      <c r="I264" t="s">
        <v>103</v>
      </c>
      <c r="J264">
        <v>2</v>
      </c>
    </row>
    <row r="265" spans="1:10" x14ac:dyDescent="0.3">
      <c r="A265">
        <v>264</v>
      </c>
      <c r="B265" t="s">
        <v>392</v>
      </c>
      <c r="C265" t="s">
        <v>388</v>
      </c>
      <c r="D265" t="s">
        <v>18</v>
      </c>
      <c r="E265" s="4">
        <v>44744</v>
      </c>
      <c r="F265" t="s">
        <v>48</v>
      </c>
      <c r="G265" t="s">
        <v>49</v>
      </c>
      <c r="H265" t="s">
        <v>1142</v>
      </c>
      <c r="I265" t="s">
        <v>104</v>
      </c>
      <c r="J265">
        <v>3</v>
      </c>
    </row>
    <row r="266" spans="1:10" x14ac:dyDescent="0.3">
      <c r="A266">
        <v>265</v>
      </c>
      <c r="B266" t="s">
        <v>393</v>
      </c>
      <c r="C266" t="s">
        <v>389</v>
      </c>
      <c r="D266" t="s">
        <v>11</v>
      </c>
      <c r="E266" s="4">
        <v>44737</v>
      </c>
      <c r="F266" t="s">
        <v>50</v>
      </c>
      <c r="G266" t="s">
        <v>51</v>
      </c>
      <c r="H266" t="s">
        <v>1143</v>
      </c>
      <c r="I266" t="s">
        <v>105</v>
      </c>
      <c r="J266">
        <v>10</v>
      </c>
    </row>
    <row r="267" spans="1:10" x14ac:dyDescent="0.3">
      <c r="A267">
        <v>266</v>
      </c>
      <c r="B267" t="s">
        <v>394</v>
      </c>
      <c r="C267" t="s">
        <v>390</v>
      </c>
      <c r="D267" t="s">
        <v>20</v>
      </c>
      <c r="E267" s="4">
        <v>44752</v>
      </c>
      <c r="F267" t="s">
        <v>47</v>
      </c>
      <c r="G267" t="s">
        <v>49</v>
      </c>
      <c r="H267" t="s">
        <v>1144</v>
      </c>
      <c r="I267" t="s">
        <v>103</v>
      </c>
      <c r="J267">
        <v>3</v>
      </c>
    </row>
    <row r="268" spans="1:10" x14ac:dyDescent="0.3">
      <c r="A268">
        <v>267</v>
      </c>
      <c r="B268" t="s">
        <v>395</v>
      </c>
      <c r="C268" t="s">
        <v>391</v>
      </c>
      <c r="D268" t="s">
        <v>16</v>
      </c>
      <c r="E268" s="4">
        <v>44736</v>
      </c>
      <c r="F268" t="s">
        <v>48</v>
      </c>
      <c r="G268" t="s">
        <v>49</v>
      </c>
      <c r="H268" t="s">
        <v>1145</v>
      </c>
      <c r="I268" t="s">
        <v>104</v>
      </c>
      <c r="J268">
        <v>1</v>
      </c>
    </row>
    <row r="269" spans="1:10" x14ac:dyDescent="0.3">
      <c r="A269">
        <v>268</v>
      </c>
      <c r="B269" t="s">
        <v>396</v>
      </c>
      <c r="C269" t="s">
        <v>392</v>
      </c>
      <c r="D269" t="s">
        <v>10</v>
      </c>
      <c r="E269" s="4">
        <v>44752</v>
      </c>
      <c r="F269" t="s">
        <v>50</v>
      </c>
      <c r="G269" t="s">
        <v>49</v>
      </c>
      <c r="H269" t="s">
        <v>1146</v>
      </c>
      <c r="I269" t="s">
        <v>105</v>
      </c>
      <c r="J269">
        <v>5</v>
      </c>
    </row>
    <row r="270" spans="1:10" x14ac:dyDescent="0.3">
      <c r="A270">
        <v>269</v>
      </c>
      <c r="B270" t="s">
        <v>397</v>
      </c>
      <c r="C270" t="s">
        <v>393</v>
      </c>
      <c r="D270" t="s">
        <v>21</v>
      </c>
      <c r="E270" s="4">
        <v>44759</v>
      </c>
      <c r="F270" t="s">
        <v>47</v>
      </c>
      <c r="G270" t="s">
        <v>49</v>
      </c>
      <c r="H270" t="s">
        <v>1147</v>
      </c>
      <c r="I270" t="s">
        <v>103</v>
      </c>
      <c r="J270">
        <v>1</v>
      </c>
    </row>
    <row r="271" spans="1:10" x14ac:dyDescent="0.3">
      <c r="A271">
        <v>270</v>
      </c>
      <c r="B271" t="s">
        <v>398</v>
      </c>
      <c r="C271" t="s">
        <v>394</v>
      </c>
      <c r="D271" t="s">
        <v>22</v>
      </c>
      <c r="E271" s="4">
        <v>44763</v>
      </c>
      <c r="F271" t="s">
        <v>48</v>
      </c>
      <c r="G271" t="s">
        <v>49</v>
      </c>
      <c r="H271" t="s">
        <v>1148</v>
      </c>
      <c r="I271" t="s">
        <v>104</v>
      </c>
      <c r="J271">
        <v>5</v>
      </c>
    </row>
    <row r="272" spans="1:10" x14ac:dyDescent="0.3">
      <c r="A272">
        <v>271</v>
      </c>
      <c r="B272" t="s">
        <v>399</v>
      </c>
      <c r="C272" t="s">
        <v>395</v>
      </c>
      <c r="D272" t="s">
        <v>23</v>
      </c>
      <c r="E272" s="4">
        <v>44763</v>
      </c>
      <c r="F272" t="s">
        <v>48</v>
      </c>
      <c r="G272" t="s">
        <v>51</v>
      </c>
      <c r="H272" t="s">
        <v>1149</v>
      </c>
      <c r="I272" t="s">
        <v>105</v>
      </c>
      <c r="J272">
        <v>5</v>
      </c>
    </row>
    <row r="273" spans="1:10" x14ac:dyDescent="0.3">
      <c r="A273">
        <v>272</v>
      </c>
      <c r="B273" t="s">
        <v>400</v>
      </c>
      <c r="C273" t="s">
        <v>396</v>
      </c>
      <c r="D273" t="s">
        <v>24</v>
      </c>
      <c r="E273" s="4">
        <v>44750</v>
      </c>
      <c r="F273" t="s">
        <v>47</v>
      </c>
      <c r="G273" t="s">
        <v>49</v>
      </c>
      <c r="H273" t="s">
        <v>1150</v>
      </c>
      <c r="I273" t="s">
        <v>103</v>
      </c>
      <c r="J273">
        <v>3</v>
      </c>
    </row>
    <row r="274" spans="1:10" x14ac:dyDescent="0.3">
      <c r="A274">
        <v>273</v>
      </c>
      <c r="B274" t="s">
        <v>401</v>
      </c>
      <c r="C274" t="s">
        <v>397</v>
      </c>
      <c r="D274" t="s">
        <v>25</v>
      </c>
      <c r="E274" s="4">
        <v>44751</v>
      </c>
      <c r="F274" t="s">
        <v>48</v>
      </c>
      <c r="G274" t="s">
        <v>49</v>
      </c>
      <c r="H274" t="s">
        <v>1151</v>
      </c>
      <c r="I274" t="s">
        <v>104</v>
      </c>
      <c r="J274">
        <v>3</v>
      </c>
    </row>
    <row r="275" spans="1:10" x14ac:dyDescent="0.3">
      <c r="A275">
        <v>274</v>
      </c>
      <c r="B275" t="s">
        <v>402</v>
      </c>
      <c r="C275" t="s">
        <v>398</v>
      </c>
      <c r="D275" t="s">
        <v>26</v>
      </c>
      <c r="E275" s="4">
        <v>44736</v>
      </c>
      <c r="F275" t="s">
        <v>50</v>
      </c>
      <c r="G275" t="s">
        <v>49</v>
      </c>
      <c r="H275" t="s">
        <v>1152</v>
      </c>
      <c r="I275" t="s">
        <v>105</v>
      </c>
      <c r="J275">
        <v>7</v>
      </c>
    </row>
    <row r="276" spans="1:10" x14ac:dyDescent="0.3">
      <c r="A276">
        <v>275</v>
      </c>
      <c r="B276" t="s">
        <v>403</v>
      </c>
      <c r="C276" t="s">
        <v>399</v>
      </c>
      <c r="D276" t="s">
        <v>27</v>
      </c>
      <c r="E276" s="4">
        <v>44737</v>
      </c>
      <c r="F276" t="s">
        <v>47</v>
      </c>
      <c r="G276" t="s">
        <v>49</v>
      </c>
      <c r="H276" t="s">
        <v>1153</v>
      </c>
      <c r="I276" t="s">
        <v>103</v>
      </c>
      <c r="J276">
        <v>4</v>
      </c>
    </row>
    <row r="277" spans="1:10" x14ac:dyDescent="0.3">
      <c r="A277">
        <v>276</v>
      </c>
      <c r="B277" t="s">
        <v>404</v>
      </c>
      <c r="C277" t="s">
        <v>400</v>
      </c>
      <c r="D277" t="s">
        <v>28</v>
      </c>
      <c r="E277" s="4">
        <v>44744</v>
      </c>
      <c r="F277" t="s">
        <v>48</v>
      </c>
      <c r="G277" t="s">
        <v>49</v>
      </c>
      <c r="H277" t="s">
        <v>1154</v>
      </c>
      <c r="I277" t="s">
        <v>104</v>
      </c>
      <c r="J277">
        <v>3</v>
      </c>
    </row>
    <row r="278" spans="1:10" x14ac:dyDescent="0.3">
      <c r="A278">
        <v>277</v>
      </c>
      <c r="B278" t="s">
        <v>405</v>
      </c>
      <c r="C278" t="s">
        <v>401</v>
      </c>
      <c r="D278" t="s">
        <v>29</v>
      </c>
      <c r="E278" s="4">
        <v>44735</v>
      </c>
      <c r="F278" t="s">
        <v>50</v>
      </c>
      <c r="G278" t="s">
        <v>51</v>
      </c>
      <c r="H278" t="s">
        <v>1155</v>
      </c>
      <c r="I278" t="s">
        <v>105</v>
      </c>
      <c r="J278">
        <v>8</v>
      </c>
    </row>
    <row r="279" spans="1:10" x14ac:dyDescent="0.3">
      <c r="A279">
        <v>278</v>
      </c>
      <c r="B279" t="s">
        <v>406</v>
      </c>
      <c r="C279" t="s">
        <v>402</v>
      </c>
      <c r="D279" t="s">
        <v>30</v>
      </c>
      <c r="E279" s="4">
        <v>44751</v>
      </c>
      <c r="F279" t="s">
        <v>47</v>
      </c>
      <c r="G279" t="s">
        <v>49</v>
      </c>
      <c r="H279" t="s">
        <v>1156</v>
      </c>
      <c r="I279" t="s">
        <v>103</v>
      </c>
      <c r="J279">
        <v>2</v>
      </c>
    </row>
    <row r="280" spans="1:10" x14ac:dyDescent="0.3">
      <c r="A280">
        <v>279</v>
      </c>
      <c r="B280" t="s">
        <v>407</v>
      </c>
      <c r="C280" t="s">
        <v>403</v>
      </c>
      <c r="D280" t="s">
        <v>31</v>
      </c>
      <c r="E280" s="4">
        <v>44726</v>
      </c>
      <c r="F280" t="s">
        <v>48</v>
      </c>
      <c r="G280" t="s">
        <v>49</v>
      </c>
      <c r="H280" t="s">
        <v>1157</v>
      </c>
      <c r="I280" t="s">
        <v>104</v>
      </c>
      <c r="J280">
        <v>9</v>
      </c>
    </row>
    <row r="281" spans="1:10" x14ac:dyDescent="0.3">
      <c r="A281">
        <v>280</v>
      </c>
      <c r="B281" t="s">
        <v>408</v>
      </c>
      <c r="C281" t="s">
        <v>404</v>
      </c>
      <c r="D281" t="s">
        <v>32</v>
      </c>
      <c r="E281" s="4">
        <v>44749</v>
      </c>
      <c r="F281" t="s">
        <v>50</v>
      </c>
      <c r="G281" t="s">
        <v>49</v>
      </c>
      <c r="H281" t="s">
        <v>1158</v>
      </c>
      <c r="I281" t="s">
        <v>105</v>
      </c>
      <c r="J281">
        <v>6</v>
      </c>
    </row>
    <row r="282" spans="1:10" x14ac:dyDescent="0.3">
      <c r="A282">
        <v>281</v>
      </c>
      <c r="B282" t="s">
        <v>409</v>
      </c>
      <c r="C282" t="s">
        <v>405</v>
      </c>
      <c r="D282" t="s">
        <v>33</v>
      </c>
      <c r="E282" s="4">
        <v>44734</v>
      </c>
      <c r="F282" t="s">
        <v>47</v>
      </c>
      <c r="G282" t="s">
        <v>49</v>
      </c>
      <c r="H282" t="s">
        <v>1159</v>
      </c>
      <c r="I282" t="s">
        <v>103</v>
      </c>
      <c r="J282">
        <v>7</v>
      </c>
    </row>
    <row r="283" spans="1:10" x14ac:dyDescent="0.3">
      <c r="A283">
        <v>282</v>
      </c>
      <c r="B283" t="s">
        <v>410</v>
      </c>
      <c r="C283" t="s">
        <v>406</v>
      </c>
      <c r="D283" t="s">
        <v>34</v>
      </c>
      <c r="E283" s="4">
        <v>44726</v>
      </c>
      <c r="F283" t="s">
        <v>48</v>
      </c>
      <c r="G283" t="s">
        <v>49</v>
      </c>
      <c r="H283" t="s">
        <v>1160</v>
      </c>
      <c r="I283" t="s">
        <v>104</v>
      </c>
      <c r="J283">
        <v>9</v>
      </c>
    </row>
    <row r="284" spans="1:10" x14ac:dyDescent="0.3">
      <c r="A284">
        <v>283</v>
      </c>
      <c r="B284" t="s">
        <v>411</v>
      </c>
      <c r="C284" t="s">
        <v>407</v>
      </c>
      <c r="D284" t="s">
        <v>18</v>
      </c>
      <c r="E284" s="4">
        <v>44743</v>
      </c>
      <c r="F284" t="s">
        <v>48</v>
      </c>
      <c r="G284" t="s">
        <v>51</v>
      </c>
      <c r="H284" t="s">
        <v>1161</v>
      </c>
      <c r="I284" t="s">
        <v>105</v>
      </c>
      <c r="J284">
        <v>2</v>
      </c>
    </row>
    <row r="285" spans="1:10" x14ac:dyDescent="0.3">
      <c r="A285">
        <v>284</v>
      </c>
      <c r="B285" t="s">
        <v>412</v>
      </c>
      <c r="C285" t="s">
        <v>408</v>
      </c>
      <c r="D285" t="s">
        <v>25</v>
      </c>
      <c r="E285" s="4">
        <v>44742</v>
      </c>
      <c r="F285" t="s">
        <v>47</v>
      </c>
      <c r="G285" t="s">
        <v>49</v>
      </c>
      <c r="H285" t="s">
        <v>1162</v>
      </c>
      <c r="I285" t="s">
        <v>103</v>
      </c>
      <c r="J285">
        <v>9</v>
      </c>
    </row>
    <row r="286" spans="1:10" x14ac:dyDescent="0.3">
      <c r="A286">
        <v>285</v>
      </c>
      <c r="B286" t="s">
        <v>413</v>
      </c>
      <c r="C286" t="s">
        <v>409</v>
      </c>
      <c r="D286" t="s">
        <v>30</v>
      </c>
      <c r="E286" s="4">
        <v>44747</v>
      </c>
      <c r="F286" t="s">
        <v>48</v>
      </c>
      <c r="G286" t="s">
        <v>49</v>
      </c>
      <c r="H286" t="s">
        <v>1163</v>
      </c>
      <c r="I286" t="s">
        <v>104</v>
      </c>
      <c r="J286">
        <v>10</v>
      </c>
    </row>
    <row r="287" spans="1:10" x14ac:dyDescent="0.3">
      <c r="A287">
        <v>286</v>
      </c>
      <c r="B287" t="s">
        <v>414</v>
      </c>
      <c r="C287" t="s">
        <v>410</v>
      </c>
      <c r="D287" t="s">
        <v>10</v>
      </c>
      <c r="E287" s="4">
        <v>44764</v>
      </c>
      <c r="F287" t="s">
        <v>50</v>
      </c>
      <c r="G287" t="s">
        <v>49</v>
      </c>
      <c r="H287" t="s">
        <v>1164</v>
      </c>
      <c r="I287" t="s">
        <v>105</v>
      </c>
      <c r="J287">
        <v>1</v>
      </c>
    </row>
    <row r="288" spans="1:10" x14ac:dyDescent="0.3">
      <c r="A288">
        <v>287</v>
      </c>
      <c r="B288" t="s">
        <v>415</v>
      </c>
      <c r="C288" t="s">
        <v>411</v>
      </c>
      <c r="D288" t="s">
        <v>20</v>
      </c>
      <c r="E288" s="4">
        <v>44735</v>
      </c>
      <c r="F288" t="s">
        <v>47</v>
      </c>
      <c r="G288" t="s">
        <v>49</v>
      </c>
      <c r="H288" t="s">
        <v>1165</v>
      </c>
      <c r="I288" t="s">
        <v>103</v>
      </c>
      <c r="J288">
        <v>1</v>
      </c>
    </row>
    <row r="289" spans="1:10" x14ac:dyDescent="0.3">
      <c r="A289">
        <v>288</v>
      </c>
      <c r="B289" t="s">
        <v>416</v>
      </c>
      <c r="C289" t="s">
        <v>412</v>
      </c>
      <c r="D289" t="s">
        <v>32</v>
      </c>
      <c r="E289" s="4">
        <v>44737</v>
      </c>
      <c r="F289" t="s">
        <v>48</v>
      </c>
      <c r="G289" t="s">
        <v>49</v>
      </c>
      <c r="H289" t="s">
        <v>1166</v>
      </c>
      <c r="I289" t="s">
        <v>104</v>
      </c>
      <c r="J289">
        <v>10</v>
      </c>
    </row>
    <row r="290" spans="1:10" x14ac:dyDescent="0.3">
      <c r="A290">
        <v>289</v>
      </c>
      <c r="B290" t="s">
        <v>417</v>
      </c>
      <c r="C290" t="s">
        <v>413</v>
      </c>
      <c r="D290" t="s">
        <v>33</v>
      </c>
      <c r="E290" s="4">
        <v>44749</v>
      </c>
      <c r="F290" t="s">
        <v>48</v>
      </c>
      <c r="G290" t="s">
        <v>51</v>
      </c>
      <c r="H290" t="s">
        <v>1167</v>
      </c>
      <c r="I290" t="s">
        <v>105</v>
      </c>
      <c r="J290">
        <v>4</v>
      </c>
    </row>
    <row r="291" spans="1:10" x14ac:dyDescent="0.3">
      <c r="A291">
        <v>290</v>
      </c>
      <c r="B291" t="s">
        <v>418</v>
      </c>
      <c r="C291" t="s">
        <v>414</v>
      </c>
      <c r="D291" t="s">
        <v>35</v>
      </c>
      <c r="E291" s="4">
        <v>44729</v>
      </c>
      <c r="F291" t="s">
        <v>47</v>
      </c>
      <c r="G291" t="s">
        <v>49</v>
      </c>
      <c r="H291" t="s">
        <v>1168</v>
      </c>
      <c r="I291" t="s">
        <v>103</v>
      </c>
      <c r="J291">
        <v>7</v>
      </c>
    </row>
    <row r="292" spans="1:10" x14ac:dyDescent="0.3">
      <c r="A292">
        <v>291</v>
      </c>
      <c r="B292" t="s">
        <v>419</v>
      </c>
      <c r="C292" t="s">
        <v>415</v>
      </c>
      <c r="D292" t="s">
        <v>15</v>
      </c>
      <c r="E292" s="4">
        <v>44738</v>
      </c>
      <c r="F292" t="s">
        <v>48</v>
      </c>
      <c r="G292" t="s">
        <v>49</v>
      </c>
      <c r="H292" t="s">
        <v>1169</v>
      </c>
      <c r="I292" t="s">
        <v>104</v>
      </c>
      <c r="J292">
        <v>3</v>
      </c>
    </row>
    <row r="293" spans="1:10" x14ac:dyDescent="0.3">
      <c r="A293">
        <v>292</v>
      </c>
      <c r="B293" t="s">
        <v>420</v>
      </c>
      <c r="C293" t="s">
        <v>416</v>
      </c>
      <c r="D293" t="s">
        <v>37</v>
      </c>
      <c r="E293" s="4">
        <v>44740</v>
      </c>
      <c r="F293" t="s">
        <v>50</v>
      </c>
      <c r="G293" t="s">
        <v>49</v>
      </c>
      <c r="H293" t="s">
        <v>1170</v>
      </c>
      <c r="I293" t="s">
        <v>105</v>
      </c>
      <c r="J293">
        <v>6</v>
      </c>
    </row>
    <row r="294" spans="1:10" x14ac:dyDescent="0.3">
      <c r="A294">
        <v>293</v>
      </c>
      <c r="B294" t="s">
        <v>421</v>
      </c>
      <c r="C294" t="s">
        <v>417</v>
      </c>
      <c r="D294" t="s">
        <v>38</v>
      </c>
      <c r="E294" s="4">
        <v>44755</v>
      </c>
      <c r="F294" t="s">
        <v>47</v>
      </c>
      <c r="G294" t="s">
        <v>49</v>
      </c>
      <c r="H294" t="s">
        <v>1171</v>
      </c>
      <c r="I294" t="s">
        <v>103</v>
      </c>
      <c r="J294">
        <v>6</v>
      </c>
    </row>
    <row r="295" spans="1:10" x14ac:dyDescent="0.3">
      <c r="A295">
        <v>294</v>
      </c>
      <c r="B295" t="s">
        <v>422</v>
      </c>
      <c r="C295" t="s">
        <v>418</v>
      </c>
      <c r="D295" t="s">
        <v>39</v>
      </c>
      <c r="E295" s="4">
        <v>44755</v>
      </c>
      <c r="F295" t="s">
        <v>48</v>
      </c>
      <c r="G295" t="s">
        <v>49</v>
      </c>
      <c r="H295" t="s">
        <v>1172</v>
      </c>
      <c r="I295" t="s">
        <v>104</v>
      </c>
      <c r="J295">
        <v>5</v>
      </c>
    </row>
    <row r="296" spans="1:10" x14ac:dyDescent="0.3">
      <c r="A296">
        <v>295</v>
      </c>
      <c r="B296" t="s">
        <v>423</v>
      </c>
      <c r="C296" t="s">
        <v>419</v>
      </c>
      <c r="D296" t="s">
        <v>40</v>
      </c>
      <c r="E296" s="4">
        <v>44764</v>
      </c>
      <c r="F296" t="s">
        <v>50</v>
      </c>
      <c r="G296" t="s">
        <v>51</v>
      </c>
      <c r="H296" t="s">
        <v>1173</v>
      </c>
      <c r="I296" t="s">
        <v>105</v>
      </c>
      <c r="J296">
        <v>1</v>
      </c>
    </row>
    <row r="297" spans="1:10" x14ac:dyDescent="0.3">
      <c r="A297">
        <v>296</v>
      </c>
      <c r="B297" t="s">
        <v>424</v>
      </c>
      <c r="C297" t="s">
        <v>420</v>
      </c>
      <c r="D297" t="s">
        <v>41</v>
      </c>
      <c r="E297" s="4">
        <v>44735</v>
      </c>
      <c r="F297" t="s">
        <v>47</v>
      </c>
      <c r="G297" t="s">
        <v>49</v>
      </c>
      <c r="H297" t="s">
        <v>1174</v>
      </c>
      <c r="I297" t="s">
        <v>103</v>
      </c>
      <c r="J297">
        <v>9</v>
      </c>
    </row>
    <row r="298" spans="1:10" x14ac:dyDescent="0.3">
      <c r="A298">
        <v>297</v>
      </c>
      <c r="B298" t="s">
        <v>425</v>
      </c>
      <c r="C298" t="s">
        <v>421</v>
      </c>
      <c r="D298" t="s">
        <v>42</v>
      </c>
      <c r="E298" s="4">
        <v>44734</v>
      </c>
      <c r="F298" t="s">
        <v>48</v>
      </c>
      <c r="G298" t="s">
        <v>49</v>
      </c>
      <c r="H298" t="s">
        <v>1175</v>
      </c>
      <c r="I298" t="s">
        <v>104</v>
      </c>
      <c r="J298">
        <v>3</v>
      </c>
    </row>
    <row r="299" spans="1:10" x14ac:dyDescent="0.3">
      <c r="A299">
        <v>298</v>
      </c>
      <c r="B299" t="s">
        <v>426</v>
      </c>
      <c r="C299" t="s">
        <v>422</v>
      </c>
      <c r="D299" t="s">
        <v>43</v>
      </c>
      <c r="E299" s="4">
        <v>44728</v>
      </c>
      <c r="F299" t="s">
        <v>48</v>
      </c>
      <c r="G299" t="s">
        <v>49</v>
      </c>
      <c r="H299" t="s">
        <v>1176</v>
      </c>
      <c r="I299" t="s">
        <v>105</v>
      </c>
      <c r="J299">
        <v>4</v>
      </c>
    </row>
    <row r="300" spans="1:10" x14ac:dyDescent="0.3">
      <c r="A300">
        <v>299</v>
      </c>
      <c r="B300" t="s">
        <v>427</v>
      </c>
      <c r="C300" t="s">
        <v>423</v>
      </c>
      <c r="D300" t="s">
        <v>44</v>
      </c>
      <c r="E300" s="4">
        <v>44739</v>
      </c>
      <c r="F300" t="s">
        <v>47</v>
      </c>
      <c r="G300" t="s">
        <v>49</v>
      </c>
      <c r="H300" t="s">
        <v>1177</v>
      </c>
      <c r="I300" t="s">
        <v>103</v>
      </c>
      <c r="J300">
        <v>8</v>
      </c>
    </row>
    <row r="301" spans="1:10" x14ac:dyDescent="0.3">
      <c r="A301">
        <v>300</v>
      </c>
      <c r="B301" t="s">
        <v>428</v>
      </c>
      <c r="C301" t="s">
        <v>424</v>
      </c>
      <c r="D301" t="s">
        <v>19</v>
      </c>
      <c r="E301" s="4">
        <v>44765</v>
      </c>
      <c r="F301" t="s">
        <v>48</v>
      </c>
      <c r="G301" t="s">
        <v>49</v>
      </c>
      <c r="H301" t="s">
        <v>1178</v>
      </c>
      <c r="I301" t="s">
        <v>103</v>
      </c>
      <c r="J301">
        <v>6</v>
      </c>
    </row>
    <row r="302" spans="1:10" x14ac:dyDescent="0.3">
      <c r="A302">
        <v>301</v>
      </c>
      <c r="B302" t="s">
        <v>429</v>
      </c>
      <c r="C302" t="s">
        <v>425</v>
      </c>
      <c r="D302" t="s">
        <v>6</v>
      </c>
      <c r="E302" s="4">
        <v>44740</v>
      </c>
      <c r="F302" t="s">
        <v>47</v>
      </c>
      <c r="G302" t="s">
        <v>49</v>
      </c>
      <c r="H302" t="s">
        <v>1179</v>
      </c>
      <c r="I302" t="s">
        <v>103</v>
      </c>
      <c r="J302">
        <v>9</v>
      </c>
    </row>
    <row r="303" spans="1:10" x14ac:dyDescent="0.3">
      <c r="A303">
        <v>302</v>
      </c>
      <c r="B303" t="s">
        <v>430</v>
      </c>
      <c r="C303" t="s">
        <v>426</v>
      </c>
      <c r="D303" t="s">
        <v>7</v>
      </c>
      <c r="E303" s="4">
        <v>44734</v>
      </c>
      <c r="F303" t="s">
        <v>48</v>
      </c>
      <c r="G303" t="s">
        <v>49</v>
      </c>
      <c r="H303" t="s">
        <v>1180</v>
      </c>
      <c r="I303" t="s">
        <v>104</v>
      </c>
      <c r="J303">
        <v>7</v>
      </c>
    </row>
    <row r="304" spans="1:10" x14ac:dyDescent="0.3">
      <c r="A304">
        <v>303</v>
      </c>
      <c r="B304" t="s">
        <v>431</v>
      </c>
      <c r="C304" t="s">
        <v>427</v>
      </c>
      <c r="D304" t="s">
        <v>8</v>
      </c>
      <c r="E304" s="4">
        <v>44727</v>
      </c>
      <c r="F304" t="s">
        <v>50</v>
      </c>
      <c r="G304" t="s">
        <v>51</v>
      </c>
      <c r="H304" t="s">
        <v>1181</v>
      </c>
      <c r="I304" t="s">
        <v>105</v>
      </c>
      <c r="J304">
        <v>8</v>
      </c>
    </row>
    <row r="305" spans="1:10" x14ac:dyDescent="0.3">
      <c r="A305">
        <v>304</v>
      </c>
      <c r="B305" t="s">
        <v>432</v>
      </c>
      <c r="C305" t="s">
        <v>428</v>
      </c>
      <c r="D305" t="s">
        <v>9</v>
      </c>
      <c r="E305" s="4">
        <v>44737</v>
      </c>
      <c r="F305" t="s">
        <v>47</v>
      </c>
      <c r="G305" t="s">
        <v>49</v>
      </c>
      <c r="H305" t="s">
        <v>1182</v>
      </c>
      <c r="I305" t="s">
        <v>103</v>
      </c>
      <c r="J305">
        <v>6</v>
      </c>
    </row>
    <row r="306" spans="1:10" x14ac:dyDescent="0.3">
      <c r="A306">
        <v>305</v>
      </c>
      <c r="B306" t="s">
        <v>433</v>
      </c>
      <c r="C306" t="s">
        <v>429</v>
      </c>
      <c r="D306" t="s">
        <v>10</v>
      </c>
      <c r="E306" s="4">
        <v>44747</v>
      </c>
      <c r="F306" t="s">
        <v>48</v>
      </c>
      <c r="G306" t="s">
        <v>49</v>
      </c>
      <c r="H306" t="s">
        <v>1183</v>
      </c>
      <c r="I306" t="s">
        <v>104</v>
      </c>
      <c r="J306">
        <v>2</v>
      </c>
    </row>
    <row r="307" spans="1:10" x14ac:dyDescent="0.3">
      <c r="A307">
        <v>306</v>
      </c>
      <c r="B307" t="s">
        <v>434</v>
      </c>
      <c r="C307" t="s">
        <v>430</v>
      </c>
      <c r="D307" t="s">
        <v>11</v>
      </c>
      <c r="E307" s="4">
        <v>44754</v>
      </c>
      <c r="F307" t="s">
        <v>48</v>
      </c>
      <c r="G307" t="s">
        <v>49</v>
      </c>
      <c r="H307" t="s">
        <v>1184</v>
      </c>
      <c r="I307" t="s">
        <v>105</v>
      </c>
      <c r="J307">
        <v>4</v>
      </c>
    </row>
    <row r="308" spans="1:10" x14ac:dyDescent="0.3">
      <c r="A308">
        <v>307</v>
      </c>
      <c r="B308" t="s">
        <v>435</v>
      </c>
      <c r="C308" t="s">
        <v>431</v>
      </c>
      <c r="D308" t="s">
        <v>12</v>
      </c>
      <c r="E308" s="4">
        <v>44760</v>
      </c>
      <c r="F308" t="s">
        <v>47</v>
      </c>
      <c r="G308" t="s">
        <v>49</v>
      </c>
      <c r="H308" t="s">
        <v>1185</v>
      </c>
      <c r="I308" t="s">
        <v>103</v>
      </c>
      <c r="J308">
        <v>1</v>
      </c>
    </row>
    <row r="309" spans="1:10" x14ac:dyDescent="0.3">
      <c r="A309">
        <v>308</v>
      </c>
      <c r="B309" t="s">
        <v>436</v>
      </c>
      <c r="C309" t="s">
        <v>432</v>
      </c>
      <c r="D309" t="s">
        <v>12</v>
      </c>
      <c r="E309" s="4">
        <v>44759</v>
      </c>
      <c r="F309" t="s">
        <v>48</v>
      </c>
      <c r="G309" t="s">
        <v>49</v>
      </c>
      <c r="H309" t="s">
        <v>1186</v>
      </c>
      <c r="I309" t="s">
        <v>104</v>
      </c>
      <c r="J309">
        <v>9</v>
      </c>
    </row>
    <row r="310" spans="1:10" x14ac:dyDescent="0.3">
      <c r="A310">
        <v>309</v>
      </c>
      <c r="B310" t="s">
        <v>437</v>
      </c>
      <c r="C310" t="s">
        <v>433</v>
      </c>
      <c r="D310" t="s">
        <v>13</v>
      </c>
      <c r="E310" s="4">
        <v>44735</v>
      </c>
      <c r="F310" t="s">
        <v>47</v>
      </c>
      <c r="G310" t="s">
        <v>51</v>
      </c>
      <c r="H310" t="s">
        <v>1187</v>
      </c>
      <c r="I310" t="s">
        <v>105</v>
      </c>
      <c r="J310">
        <v>6</v>
      </c>
    </row>
    <row r="311" spans="1:10" x14ac:dyDescent="0.3">
      <c r="A311">
        <v>310</v>
      </c>
      <c r="B311" t="s">
        <v>438</v>
      </c>
      <c r="C311" t="s">
        <v>434</v>
      </c>
      <c r="D311" t="s">
        <v>14</v>
      </c>
      <c r="E311" s="4">
        <v>44734</v>
      </c>
      <c r="F311" t="s">
        <v>48</v>
      </c>
      <c r="G311" t="s">
        <v>49</v>
      </c>
      <c r="H311" t="s">
        <v>1188</v>
      </c>
      <c r="I311" t="s">
        <v>103</v>
      </c>
      <c r="J311">
        <v>9</v>
      </c>
    </row>
    <row r="312" spans="1:10" x14ac:dyDescent="0.3">
      <c r="A312">
        <v>311</v>
      </c>
      <c r="B312" t="s">
        <v>439</v>
      </c>
      <c r="C312" t="s">
        <v>435</v>
      </c>
      <c r="D312" t="s">
        <v>15</v>
      </c>
      <c r="E312" s="4">
        <v>44753</v>
      </c>
      <c r="F312" t="s">
        <v>48</v>
      </c>
      <c r="G312" t="s">
        <v>49</v>
      </c>
      <c r="H312" t="s">
        <v>1189</v>
      </c>
      <c r="I312" t="s">
        <v>104</v>
      </c>
      <c r="J312">
        <v>9</v>
      </c>
    </row>
    <row r="313" spans="1:10" x14ac:dyDescent="0.3">
      <c r="A313">
        <v>312</v>
      </c>
      <c r="B313" t="s">
        <v>440</v>
      </c>
      <c r="C313" t="s">
        <v>436</v>
      </c>
      <c r="D313" t="s">
        <v>16</v>
      </c>
      <c r="E313" s="4">
        <v>44739</v>
      </c>
      <c r="F313" t="s">
        <v>47</v>
      </c>
      <c r="G313" t="s">
        <v>49</v>
      </c>
      <c r="H313" t="s">
        <v>1190</v>
      </c>
      <c r="I313" t="s">
        <v>105</v>
      </c>
      <c r="J313">
        <v>3</v>
      </c>
    </row>
    <row r="314" spans="1:10" x14ac:dyDescent="0.3">
      <c r="A314">
        <v>313</v>
      </c>
      <c r="B314" t="s">
        <v>441</v>
      </c>
      <c r="C314" t="s">
        <v>437</v>
      </c>
      <c r="D314" t="s">
        <v>17</v>
      </c>
      <c r="E314" s="4">
        <v>44740</v>
      </c>
      <c r="F314" t="s">
        <v>48</v>
      </c>
      <c r="G314" t="s">
        <v>49</v>
      </c>
      <c r="H314" t="s">
        <v>1191</v>
      </c>
      <c r="I314" t="s">
        <v>103</v>
      </c>
      <c r="J314">
        <v>2</v>
      </c>
    </row>
    <row r="315" spans="1:10" x14ac:dyDescent="0.3">
      <c r="A315">
        <v>314</v>
      </c>
      <c r="B315" t="s">
        <v>442</v>
      </c>
      <c r="C315" t="s">
        <v>438</v>
      </c>
      <c r="D315" t="s">
        <v>18</v>
      </c>
      <c r="E315" s="4">
        <v>44748</v>
      </c>
      <c r="F315" t="s">
        <v>48</v>
      </c>
      <c r="G315" t="s">
        <v>49</v>
      </c>
      <c r="H315" t="s">
        <v>1192</v>
      </c>
      <c r="I315" t="s">
        <v>104</v>
      </c>
      <c r="J315">
        <v>3</v>
      </c>
    </row>
    <row r="316" spans="1:10" x14ac:dyDescent="0.3">
      <c r="A316">
        <v>315</v>
      </c>
      <c r="B316" t="s">
        <v>443</v>
      </c>
      <c r="C316" t="s">
        <v>439</v>
      </c>
      <c r="D316" t="s">
        <v>19</v>
      </c>
      <c r="E316" s="4">
        <v>44731</v>
      </c>
      <c r="F316" t="s">
        <v>47</v>
      </c>
      <c r="G316" t="s">
        <v>51</v>
      </c>
      <c r="H316" t="s">
        <v>1193</v>
      </c>
      <c r="I316" t="s">
        <v>105</v>
      </c>
      <c r="J316">
        <v>10</v>
      </c>
    </row>
    <row r="317" spans="1:10" x14ac:dyDescent="0.3">
      <c r="A317">
        <v>316</v>
      </c>
      <c r="B317" t="s">
        <v>444</v>
      </c>
      <c r="C317" t="s">
        <v>440</v>
      </c>
      <c r="D317" t="s">
        <v>6</v>
      </c>
      <c r="E317" s="4">
        <v>44763</v>
      </c>
      <c r="F317" t="s">
        <v>48</v>
      </c>
      <c r="G317" t="s">
        <v>49</v>
      </c>
      <c r="H317" t="s">
        <v>1194</v>
      </c>
      <c r="I317" t="s">
        <v>103</v>
      </c>
      <c r="J317">
        <v>3</v>
      </c>
    </row>
    <row r="318" spans="1:10" x14ac:dyDescent="0.3">
      <c r="A318">
        <v>317</v>
      </c>
      <c r="B318" t="s">
        <v>445</v>
      </c>
      <c r="C318" t="s">
        <v>441</v>
      </c>
      <c r="D318" t="s">
        <v>7</v>
      </c>
      <c r="E318" s="4">
        <v>44733</v>
      </c>
      <c r="F318" t="s">
        <v>47</v>
      </c>
      <c r="G318" t="s">
        <v>49</v>
      </c>
      <c r="H318" t="s">
        <v>1195</v>
      </c>
      <c r="I318" t="s">
        <v>104</v>
      </c>
      <c r="J318">
        <v>1</v>
      </c>
    </row>
    <row r="319" spans="1:10" x14ac:dyDescent="0.3">
      <c r="A319">
        <v>318</v>
      </c>
      <c r="B319" t="s">
        <v>446</v>
      </c>
      <c r="C319" t="s">
        <v>442</v>
      </c>
      <c r="D319" t="s">
        <v>8</v>
      </c>
      <c r="E319" s="4">
        <v>44746</v>
      </c>
      <c r="F319" t="s">
        <v>48</v>
      </c>
      <c r="G319" t="s">
        <v>49</v>
      </c>
      <c r="H319" t="s">
        <v>1196</v>
      </c>
      <c r="I319" t="s">
        <v>105</v>
      </c>
      <c r="J319">
        <v>5</v>
      </c>
    </row>
    <row r="320" spans="1:10" x14ac:dyDescent="0.3">
      <c r="A320">
        <v>319</v>
      </c>
      <c r="B320" t="s">
        <v>447</v>
      </c>
      <c r="C320" t="s">
        <v>443</v>
      </c>
      <c r="D320" t="s">
        <v>9</v>
      </c>
      <c r="E320" s="4">
        <v>44755</v>
      </c>
      <c r="F320" t="s">
        <v>47</v>
      </c>
      <c r="G320" t="s">
        <v>49</v>
      </c>
      <c r="H320" t="s">
        <v>1197</v>
      </c>
      <c r="I320" t="s">
        <v>103</v>
      </c>
      <c r="J320">
        <v>1</v>
      </c>
    </row>
    <row r="321" spans="1:10" x14ac:dyDescent="0.3">
      <c r="A321">
        <v>320</v>
      </c>
      <c r="B321" t="s">
        <v>448</v>
      </c>
      <c r="C321" t="s">
        <v>444</v>
      </c>
      <c r="D321" t="s">
        <v>10</v>
      </c>
      <c r="E321" s="4">
        <v>44755</v>
      </c>
      <c r="F321" t="s">
        <v>48</v>
      </c>
      <c r="G321" t="s">
        <v>49</v>
      </c>
      <c r="H321" t="s">
        <v>1198</v>
      </c>
      <c r="I321" t="s">
        <v>104</v>
      </c>
      <c r="J321">
        <v>5</v>
      </c>
    </row>
    <row r="322" spans="1:10" x14ac:dyDescent="0.3">
      <c r="A322">
        <v>321</v>
      </c>
      <c r="B322" t="s">
        <v>449</v>
      </c>
      <c r="C322" t="s">
        <v>445</v>
      </c>
      <c r="D322" t="s">
        <v>11</v>
      </c>
      <c r="E322" s="4">
        <v>44727</v>
      </c>
      <c r="F322" t="s">
        <v>50</v>
      </c>
      <c r="G322" t="s">
        <v>51</v>
      </c>
      <c r="H322" t="s">
        <v>1199</v>
      </c>
      <c r="I322" t="s">
        <v>105</v>
      </c>
      <c r="J322">
        <v>5</v>
      </c>
    </row>
    <row r="323" spans="1:10" x14ac:dyDescent="0.3">
      <c r="A323">
        <v>322</v>
      </c>
      <c r="B323" t="s">
        <v>450</v>
      </c>
      <c r="C323" t="s">
        <v>446</v>
      </c>
      <c r="D323" t="s">
        <v>12</v>
      </c>
      <c r="E323" s="4">
        <v>44746</v>
      </c>
      <c r="F323" t="s">
        <v>47</v>
      </c>
      <c r="G323" t="s">
        <v>49</v>
      </c>
      <c r="H323" t="s">
        <v>1200</v>
      </c>
      <c r="I323" t="s">
        <v>103</v>
      </c>
      <c r="J323">
        <v>3</v>
      </c>
    </row>
    <row r="324" spans="1:10" x14ac:dyDescent="0.3">
      <c r="A324">
        <v>323</v>
      </c>
      <c r="B324" t="s">
        <v>451</v>
      </c>
      <c r="C324" t="s">
        <v>447</v>
      </c>
      <c r="D324" t="s">
        <v>12</v>
      </c>
      <c r="E324" s="4">
        <v>44740</v>
      </c>
      <c r="F324" t="s">
        <v>48</v>
      </c>
      <c r="G324" t="s">
        <v>49</v>
      </c>
      <c r="H324" t="s">
        <v>1201</v>
      </c>
      <c r="I324" t="s">
        <v>104</v>
      </c>
      <c r="J324">
        <v>3</v>
      </c>
    </row>
    <row r="325" spans="1:10" x14ac:dyDescent="0.3">
      <c r="A325">
        <v>324</v>
      </c>
      <c r="B325" t="s">
        <v>452</v>
      </c>
      <c r="C325" t="s">
        <v>448</v>
      </c>
      <c r="D325" t="s">
        <v>13</v>
      </c>
      <c r="E325" s="4">
        <v>44743</v>
      </c>
      <c r="F325" t="s">
        <v>48</v>
      </c>
      <c r="G325" t="s">
        <v>49</v>
      </c>
      <c r="H325" t="s">
        <v>1202</v>
      </c>
      <c r="I325" t="s">
        <v>105</v>
      </c>
      <c r="J325">
        <v>7</v>
      </c>
    </row>
    <row r="326" spans="1:10" x14ac:dyDescent="0.3">
      <c r="A326">
        <v>325</v>
      </c>
      <c r="B326" t="s">
        <v>453</v>
      </c>
      <c r="C326" t="s">
        <v>449</v>
      </c>
      <c r="D326" t="s">
        <v>11</v>
      </c>
      <c r="E326" s="4">
        <v>44737</v>
      </c>
      <c r="F326" t="s">
        <v>47</v>
      </c>
      <c r="G326" t="s">
        <v>49</v>
      </c>
      <c r="H326" t="s">
        <v>1203</v>
      </c>
      <c r="I326" t="s">
        <v>103</v>
      </c>
      <c r="J326">
        <v>4</v>
      </c>
    </row>
    <row r="327" spans="1:10" x14ac:dyDescent="0.3">
      <c r="A327">
        <v>326</v>
      </c>
      <c r="B327" t="s">
        <v>454</v>
      </c>
      <c r="C327" t="s">
        <v>450</v>
      </c>
      <c r="D327" t="s">
        <v>15</v>
      </c>
      <c r="E327" s="4">
        <v>44757</v>
      </c>
      <c r="F327" t="s">
        <v>48</v>
      </c>
      <c r="G327" t="s">
        <v>49</v>
      </c>
      <c r="H327" t="s">
        <v>1204</v>
      </c>
      <c r="I327" t="s">
        <v>104</v>
      </c>
      <c r="J327">
        <v>3</v>
      </c>
    </row>
    <row r="328" spans="1:10" x14ac:dyDescent="0.3">
      <c r="A328">
        <v>327</v>
      </c>
      <c r="B328" t="s">
        <v>455</v>
      </c>
      <c r="C328" t="s">
        <v>451</v>
      </c>
      <c r="D328" t="s">
        <v>16</v>
      </c>
      <c r="E328" s="4">
        <v>44745</v>
      </c>
      <c r="F328" t="s">
        <v>47</v>
      </c>
      <c r="G328" t="s">
        <v>51</v>
      </c>
      <c r="H328" t="s">
        <v>1205</v>
      </c>
      <c r="I328" t="s">
        <v>105</v>
      </c>
      <c r="J328">
        <v>8</v>
      </c>
    </row>
    <row r="329" spans="1:10" x14ac:dyDescent="0.3">
      <c r="A329">
        <v>328</v>
      </c>
      <c r="B329" t="s">
        <v>456</v>
      </c>
      <c r="C329" t="s">
        <v>452</v>
      </c>
      <c r="D329" t="s">
        <v>17</v>
      </c>
      <c r="E329" s="4">
        <v>44760</v>
      </c>
      <c r="F329" t="s">
        <v>48</v>
      </c>
      <c r="G329" t="s">
        <v>49</v>
      </c>
      <c r="H329" t="s">
        <v>1206</v>
      </c>
      <c r="I329" t="s">
        <v>103</v>
      </c>
      <c r="J329">
        <v>2</v>
      </c>
    </row>
    <row r="330" spans="1:10" x14ac:dyDescent="0.3">
      <c r="A330">
        <v>329</v>
      </c>
      <c r="B330" t="s">
        <v>457</v>
      </c>
      <c r="C330" t="s">
        <v>453</v>
      </c>
      <c r="D330" t="s">
        <v>18</v>
      </c>
      <c r="E330" s="4">
        <v>44750</v>
      </c>
      <c r="F330" t="s">
        <v>48</v>
      </c>
      <c r="G330" t="s">
        <v>49</v>
      </c>
      <c r="H330" t="s">
        <v>1207</v>
      </c>
      <c r="I330" t="s">
        <v>104</v>
      </c>
      <c r="J330">
        <v>9</v>
      </c>
    </row>
    <row r="331" spans="1:10" x14ac:dyDescent="0.3">
      <c r="A331">
        <v>330</v>
      </c>
      <c r="B331" t="s">
        <v>458</v>
      </c>
      <c r="C331" t="s">
        <v>454</v>
      </c>
      <c r="D331" t="s">
        <v>11</v>
      </c>
      <c r="E331" s="4">
        <v>44742</v>
      </c>
      <c r="F331" t="s">
        <v>47</v>
      </c>
      <c r="G331" t="s">
        <v>49</v>
      </c>
      <c r="H331" t="s">
        <v>1208</v>
      </c>
      <c r="I331" t="s">
        <v>105</v>
      </c>
      <c r="J331">
        <v>6</v>
      </c>
    </row>
    <row r="332" spans="1:10" x14ac:dyDescent="0.3">
      <c r="A332">
        <v>331</v>
      </c>
      <c r="B332" t="s">
        <v>459</v>
      </c>
      <c r="C332" t="s">
        <v>455</v>
      </c>
      <c r="D332" t="s">
        <v>20</v>
      </c>
      <c r="E332" s="4">
        <v>44754</v>
      </c>
      <c r="F332" t="s">
        <v>48</v>
      </c>
      <c r="G332" t="s">
        <v>49</v>
      </c>
      <c r="H332" t="s">
        <v>1209</v>
      </c>
      <c r="I332" t="s">
        <v>103</v>
      </c>
      <c r="J332">
        <v>7</v>
      </c>
    </row>
    <row r="333" spans="1:10" x14ac:dyDescent="0.3">
      <c r="A333">
        <v>332</v>
      </c>
      <c r="B333" t="s">
        <v>460</v>
      </c>
      <c r="C333" t="s">
        <v>456</v>
      </c>
      <c r="D333" t="s">
        <v>16</v>
      </c>
      <c r="E333" s="4">
        <v>44746</v>
      </c>
      <c r="F333" t="s">
        <v>48</v>
      </c>
      <c r="G333" t="s">
        <v>49</v>
      </c>
      <c r="H333" t="s">
        <v>1210</v>
      </c>
      <c r="I333" t="s">
        <v>104</v>
      </c>
      <c r="J333">
        <v>9</v>
      </c>
    </row>
    <row r="334" spans="1:10" x14ac:dyDescent="0.3">
      <c r="A334">
        <v>333</v>
      </c>
      <c r="B334" t="s">
        <v>461</v>
      </c>
      <c r="C334" t="s">
        <v>457</v>
      </c>
      <c r="D334" t="s">
        <v>10</v>
      </c>
      <c r="E334" s="4">
        <v>44752</v>
      </c>
      <c r="F334" t="s">
        <v>47</v>
      </c>
      <c r="G334" t="s">
        <v>51</v>
      </c>
      <c r="H334" t="s">
        <v>1211</v>
      </c>
      <c r="I334" t="s">
        <v>105</v>
      </c>
      <c r="J334">
        <v>2</v>
      </c>
    </row>
    <row r="335" spans="1:10" x14ac:dyDescent="0.3">
      <c r="A335">
        <v>334</v>
      </c>
      <c r="B335" t="s">
        <v>462</v>
      </c>
      <c r="C335" t="s">
        <v>458</v>
      </c>
      <c r="D335" t="s">
        <v>15</v>
      </c>
      <c r="E335" s="4">
        <v>44725</v>
      </c>
      <c r="F335" t="s">
        <v>48</v>
      </c>
      <c r="G335" t="s">
        <v>49</v>
      </c>
      <c r="H335" t="s">
        <v>1212</v>
      </c>
      <c r="I335" t="s">
        <v>103</v>
      </c>
      <c r="J335">
        <v>9</v>
      </c>
    </row>
    <row r="336" spans="1:10" x14ac:dyDescent="0.3">
      <c r="A336">
        <v>335</v>
      </c>
      <c r="B336" t="s">
        <v>463</v>
      </c>
      <c r="C336" t="s">
        <v>459</v>
      </c>
      <c r="D336" t="s">
        <v>22</v>
      </c>
      <c r="E336" s="4">
        <v>44734</v>
      </c>
      <c r="F336" t="s">
        <v>47</v>
      </c>
      <c r="G336" t="s">
        <v>49</v>
      </c>
      <c r="H336" t="s">
        <v>1213</v>
      </c>
      <c r="I336" t="s">
        <v>104</v>
      </c>
      <c r="J336">
        <v>10</v>
      </c>
    </row>
    <row r="337" spans="1:10" x14ac:dyDescent="0.3">
      <c r="A337">
        <v>336</v>
      </c>
      <c r="B337" t="s">
        <v>464</v>
      </c>
      <c r="C337" t="s">
        <v>460</v>
      </c>
      <c r="D337" t="s">
        <v>23</v>
      </c>
      <c r="E337" s="4">
        <v>44761</v>
      </c>
      <c r="F337" t="s">
        <v>48</v>
      </c>
      <c r="G337" t="s">
        <v>49</v>
      </c>
      <c r="H337" t="s">
        <v>1214</v>
      </c>
      <c r="I337" t="s">
        <v>105</v>
      </c>
      <c r="J337">
        <v>1</v>
      </c>
    </row>
    <row r="338" spans="1:10" x14ac:dyDescent="0.3">
      <c r="A338">
        <v>337</v>
      </c>
      <c r="B338" t="s">
        <v>465</v>
      </c>
      <c r="C338" t="s">
        <v>461</v>
      </c>
      <c r="D338" t="s">
        <v>24</v>
      </c>
      <c r="E338" s="4">
        <v>44735</v>
      </c>
      <c r="F338" t="s">
        <v>47</v>
      </c>
      <c r="G338" t="s">
        <v>49</v>
      </c>
      <c r="H338" t="s">
        <v>1215</v>
      </c>
      <c r="I338" t="s">
        <v>103</v>
      </c>
      <c r="J338">
        <v>1</v>
      </c>
    </row>
    <row r="339" spans="1:10" x14ac:dyDescent="0.3">
      <c r="A339">
        <v>338</v>
      </c>
      <c r="B339" t="s">
        <v>466</v>
      </c>
      <c r="C339" t="s">
        <v>462</v>
      </c>
      <c r="D339" t="s">
        <v>25</v>
      </c>
      <c r="E339" s="4">
        <v>44753</v>
      </c>
      <c r="F339" t="s">
        <v>48</v>
      </c>
      <c r="G339" t="s">
        <v>49</v>
      </c>
      <c r="H339" t="s">
        <v>1216</v>
      </c>
      <c r="I339" t="s">
        <v>104</v>
      </c>
      <c r="J339">
        <v>10</v>
      </c>
    </row>
    <row r="340" spans="1:10" x14ac:dyDescent="0.3">
      <c r="A340">
        <v>339</v>
      </c>
      <c r="B340" t="s">
        <v>467</v>
      </c>
      <c r="C340" t="s">
        <v>463</v>
      </c>
      <c r="D340" t="s">
        <v>26</v>
      </c>
      <c r="E340" s="4">
        <v>44732</v>
      </c>
      <c r="F340" t="s">
        <v>50</v>
      </c>
      <c r="G340" t="s">
        <v>51</v>
      </c>
      <c r="H340" t="s">
        <v>1217</v>
      </c>
      <c r="I340" t="s">
        <v>105</v>
      </c>
      <c r="J340">
        <v>4</v>
      </c>
    </row>
    <row r="341" spans="1:10" x14ac:dyDescent="0.3">
      <c r="A341">
        <v>340</v>
      </c>
      <c r="B341" t="s">
        <v>468</v>
      </c>
      <c r="C341" t="s">
        <v>464</v>
      </c>
      <c r="D341" t="s">
        <v>27</v>
      </c>
      <c r="E341" s="4">
        <v>44748</v>
      </c>
      <c r="F341" t="s">
        <v>47</v>
      </c>
      <c r="G341" t="s">
        <v>49</v>
      </c>
      <c r="H341" t="s">
        <v>1218</v>
      </c>
      <c r="I341" t="s">
        <v>103</v>
      </c>
      <c r="J341">
        <v>7</v>
      </c>
    </row>
    <row r="342" spans="1:10" x14ac:dyDescent="0.3">
      <c r="A342">
        <v>341</v>
      </c>
      <c r="B342" t="s">
        <v>469</v>
      </c>
      <c r="C342" t="s">
        <v>465</v>
      </c>
      <c r="D342" t="s">
        <v>28</v>
      </c>
      <c r="E342" s="4">
        <v>44731</v>
      </c>
      <c r="F342" t="s">
        <v>48</v>
      </c>
      <c r="G342" t="s">
        <v>49</v>
      </c>
      <c r="H342" t="s">
        <v>1219</v>
      </c>
      <c r="I342" t="s">
        <v>104</v>
      </c>
      <c r="J342">
        <v>3</v>
      </c>
    </row>
    <row r="343" spans="1:10" x14ac:dyDescent="0.3">
      <c r="A343">
        <v>342</v>
      </c>
      <c r="B343" t="s">
        <v>470</v>
      </c>
      <c r="C343" t="s">
        <v>466</v>
      </c>
      <c r="D343" t="s">
        <v>29</v>
      </c>
      <c r="E343" s="4">
        <v>44725</v>
      </c>
      <c r="F343" t="s">
        <v>48</v>
      </c>
      <c r="G343" t="s">
        <v>49</v>
      </c>
      <c r="H343" t="s">
        <v>1220</v>
      </c>
      <c r="I343" t="s">
        <v>105</v>
      </c>
      <c r="J343">
        <v>6</v>
      </c>
    </row>
    <row r="344" spans="1:10" x14ac:dyDescent="0.3">
      <c r="A344">
        <v>343</v>
      </c>
      <c r="B344" t="s">
        <v>471</v>
      </c>
      <c r="C344" t="s">
        <v>467</v>
      </c>
      <c r="D344" t="s">
        <v>30</v>
      </c>
      <c r="E344" s="4">
        <v>44753</v>
      </c>
      <c r="F344" t="s">
        <v>47</v>
      </c>
      <c r="G344" t="s">
        <v>49</v>
      </c>
      <c r="H344" t="s">
        <v>1221</v>
      </c>
      <c r="I344" t="s">
        <v>103</v>
      </c>
      <c r="J344">
        <v>6</v>
      </c>
    </row>
    <row r="345" spans="1:10" x14ac:dyDescent="0.3">
      <c r="A345">
        <v>344</v>
      </c>
      <c r="B345" t="s">
        <v>472</v>
      </c>
      <c r="C345" t="s">
        <v>468</v>
      </c>
      <c r="D345" t="s">
        <v>31</v>
      </c>
      <c r="E345" s="4">
        <v>44738</v>
      </c>
      <c r="F345" t="s">
        <v>48</v>
      </c>
      <c r="G345" t="s">
        <v>49</v>
      </c>
      <c r="H345" t="s">
        <v>1222</v>
      </c>
      <c r="I345" t="s">
        <v>104</v>
      </c>
      <c r="J345">
        <v>5</v>
      </c>
    </row>
    <row r="346" spans="1:10" x14ac:dyDescent="0.3">
      <c r="A346">
        <v>345</v>
      </c>
      <c r="B346" t="s">
        <v>473</v>
      </c>
      <c r="C346" t="s">
        <v>469</v>
      </c>
      <c r="D346" t="s">
        <v>32</v>
      </c>
      <c r="E346" s="4">
        <v>44762</v>
      </c>
      <c r="F346" t="s">
        <v>47</v>
      </c>
      <c r="G346" t="s">
        <v>51</v>
      </c>
      <c r="H346" t="s">
        <v>1223</v>
      </c>
      <c r="I346" t="s">
        <v>105</v>
      </c>
      <c r="J346">
        <v>1</v>
      </c>
    </row>
    <row r="347" spans="1:10" x14ac:dyDescent="0.3">
      <c r="A347">
        <v>346</v>
      </c>
      <c r="B347" t="s">
        <v>474</v>
      </c>
      <c r="C347" t="s">
        <v>470</v>
      </c>
      <c r="D347" t="s">
        <v>33</v>
      </c>
      <c r="E347" s="4">
        <v>44756</v>
      </c>
      <c r="F347" t="s">
        <v>48</v>
      </c>
      <c r="G347" t="s">
        <v>49</v>
      </c>
      <c r="H347" t="s">
        <v>1224</v>
      </c>
      <c r="I347" t="s">
        <v>103</v>
      </c>
      <c r="J347">
        <v>9</v>
      </c>
    </row>
    <row r="348" spans="1:10" x14ac:dyDescent="0.3">
      <c r="A348">
        <v>347</v>
      </c>
      <c r="B348" t="s">
        <v>475</v>
      </c>
      <c r="C348" t="s">
        <v>471</v>
      </c>
      <c r="D348" t="s">
        <v>34</v>
      </c>
      <c r="E348" s="4">
        <v>44744</v>
      </c>
      <c r="F348" t="s">
        <v>48</v>
      </c>
      <c r="G348" t="s">
        <v>49</v>
      </c>
      <c r="H348" t="s">
        <v>1225</v>
      </c>
      <c r="I348" t="s">
        <v>104</v>
      </c>
      <c r="J348">
        <v>3</v>
      </c>
    </row>
    <row r="349" spans="1:10" x14ac:dyDescent="0.3">
      <c r="A349">
        <v>348</v>
      </c>
      <c r="B349" t="s">
        <v>476</v>
      </c>
      <c r="C349" t="s">
        <v>472</v>
      </c>
      <c r="D349" t="s">
        <v>18</v>
      </c>
      <c r="E349" s="4">
        <v>44753</v>
      </c>
      <c r="F349" t="s">
        <v>47</v>
      </c>
      <c r="G349" t="s">
        <v>49</v>
      </c>
      <c r="H349" t="s">
        <v>1226</v>
      </c>
      <c r="I349" t="s">
        <v>105</v>
      </c>
      <c r="J349">
        <v>4</v>
      </c>
    </row>
    <row r="350" spans="1:10" x14ac:dyDescent="0.3">
      <c r="A350">
        <v>349</v>
      </c>
      <c r="B350" t="s">
        <v>477</v>
      </c>
      <c r="C350" t="s">
        <v>473</v>
      </c>
      <c r="D350" t="s">
        <v>25</v>
      </c>
      <c r="E350" s="4">
        <v>44762</v>
      </c>
      <c r="F350" t="s">
        <v>48</v>
      </c>
      <c r="G350" t="s">
        <v>49</v>
      </c>
      <c r="H350" t="s">
        <v>1227</v>
      </c>
      <c r="I350" t="s">
        <v>103</v>
      </c>
      <c r="J350">
        <v>8</v>
      </c>
    </row>
    <row r="351" spans="1:10" x14ac:dyDescent="0.3">
      <c r="A351">
        <v>350</v>
      </c>
      <c r="B351" t="s">
        <v>478</v>
      </c>
      <c r="C351" t="s">
        <v>474</v>
      </c>
      <c r="D351" t="s">
        <v>30</v>
      </c>
      <c r="E351" s="4">
        <v>44740</v>
      </c>
      <c r="F351" t="s">
        <v>48</v>
      </c>
      <c r="G351" t="s">
        <v>49</v>
      </c>
      <c r="H351" t="s">
        <v>1228</v>
      </c>
      <c r="I351" t="s">
        <v>103</v>
      </c>
      <c r="J351">
        <v>6</v>
      </c>
    </row>
    <row r="352" spans="1:10" x14ac:dyDescent="0.3">
      <c r="A352">
        <v>351</v>
      </c>
      <c r="B352" t="s">
        <v>479</v>
      </c>
      <c r="C352" t="s">
        <v>475</v>
      </c>
      <c r="D352" t="s">
        <v>10</v>
      </c>
      <c r="E352" s="4">
        <v>44729</v>
      </c>
      <c r="F352" t="s">
        <v>47</v>
      </c>
      <c r="G352" t="s">
        <v>49</v>
      </c>
      <c r="H352" t="s">
        <v>1229</v>
      </c>
      <c r="I352" t="s">
        <v>103</v>
      </c>
      <c r="J352">
        <v>10</v>
      </c>
    </row>
    <row r="353" spans="1:10" x14ac:dyDescent="0.3">
      <c r="A353">
        <v>352</v>
      </c>
      <c r="B353" t="s">
        <v>480</v>
      </c>
      <c r="C353" t="s">
        <v>476</v>
      </c>
      <c r="D353" t="s">
        <v>20</v>
      </c>
      <c r="E353" s="4">
        <v>44727</v>
      </c>
      <c r="F353" t="s">
        <v>48</v>
      </c>
      <c r="G353" t="s">
        <v>49</v>
      </c>
      <c r="H353" t="s">
        <v>1230</v>
      </c>
      <c r="I353" t="s">
        <v>104</v>
      </c>
      <c r="J353">
        <v>9</v>
      </c>
    </row>
    <row r="354" spans="1:10" x14ac:dyDescent="0.3">
      <c r="A354">
        <v>353</v>
      </c>
      <c r="B354" t="s">
        <v>481</v>
      </c>
      <c r="C354" t="s">
        <v>477</v>
      </c>
      <c r="D354" t="s">
        <v>32</v>
      </c>
      <c r="E354" s="4">
        <v>44734</v>
      </c>
      <c r="F354" t="s">
        <v>47</v>
      </c>
      <c r="G354" t="s">
        <v>49</v>
      </c>
      <c r="H354" t="s">
        <v>1231</v>
      </c>
      <c r="I354" t="s">
        <v>105</v>
      </c>
      <c r="J354">
        <v>7</v>
      </c>
    </row>
    <row r="355" spans="1:10" x14ac:dyDescent="0.3">
      <c r="A355">
        <v>354</v>
      </c>
      <c r="B355" t="s">
        <v>482</v>
      </c>
      <c r="C355" t="s">
        <v>478</v>
      </c>
      <c r="D355" t="s">
        <v>33</v>
      </c>
      <c r="E355" s="4">
        <v>44744</v>
      </c>
      <c r="F355" t="s">
        <v>48</v>
      </c>
      <c r="G355" t="s">
        <v>49</v>
      </c>
      <c r="H355" t="s">
        <v>1232</v>
      </c>
      <c r="I355" t="s">
        <v>103</v>
      </c>
      <c r="J355">
        <v>7</v>
      </c>
    </row>
    <row r="356" spans="1:10" x14ac:dyDescent="0.3">
      <c r="A356">
        <v>355</v>
      </c>
      <c r="B356" t="s">
        <v>483</v>
      </c>
      <c r="C356" t="s">
        <v>479</v>
      </c>
      <c r="D356" t="s">
        <v>35</v>
      </c>
      <c r="E356" s="4">
        <v>44737</v>
      </c>
      <c r="F356" t="s">
        <v>47</v>
      </c>
      <c r="G356" t="s">
        <v>49</v>
      </c>
      <c r="H356" t="s">
        <v>1233</v>
      </c>
      <c r="I356" t="s">
        <v>104</v>
      </c>
      <c r="J356">
        <v>7</v>
      </c>
    </row>
    <row r="357" spans="1:10" x14ac:dyDescent="0.3">
      <c r="A357">
        <v>356</v>
      </c>
      <c r="B357" t="s">
        <v>484</v>
      </c>
      <c r="C357" t="s">
        <v>480</v>
      </c>
      <c r="D357" t="s">
        <v>36</v>
      </c>
      <c r="E357" s="4">
        <v>44752</v>
      </c>
      <c r="F357" t="s">
        <v>48</v>
      </c>
      <c r="G357" t="s">
        <v>49</v>
      </c>
      <c r="H357" t="s">
        <v>1234</v>
      </c>
      <c r="I357" t="s">
        <v>105</v>
      </c>
      <c r="J357">
        <v>7</v>
      </c>
    </row>
    <row r="358" spans="1:10" x14ac:dyDescent="0.3">
      <c r="A358">
        <v>357</v>
      </c>
      <c r="B358" t="s">
        <v>485</v>
      </c>
      <c r="C358" t="s">
        <v>481</v>
      </c>
      <c r="D358" t="s">
        <v>37</v>
      </c>
      <c r="E358" s="4">
        <v>44736</v>
      </c>
      <c r="F358" t="s">
        <v>50</v>
      </c>
      <c r="G358" t="s">
        <v>49</v>
      </c>
      <c r="H358" t="s">
        <v>1235</v>
      </c>
      <c r="I358" t="s">
        <v>103</v>
      </c>
      <c r="J358">
        <v>8</v>
      </c>
    </row>
    <row r="359" spans="1:10" x14ac:dyDescent="0.3">
      <c r="A359">
        <v>358</v>
      </c>
      <c r="B359" t="s">
        <v>486</v>
      </c>
      <c r="C359" t="s">
        <v>482</v>
      </c>
      <c r="D359" t="s">
        <v>38</v>
      </c>
      <c r="E359" s="4">
        <v>44752</v>
      </c>
      <c r="F359" t="s">
        <v>47</v>
      </c>
      <c r="G359" t="s">
        <v>49</v>
      </c>
      <c r="H359" t="s">
        <v>1236</v>
      </c>
      <c r="I359" t="s">
        <v>104</v>
      </c>
      <c r="J359">
        <v>10</v>
      </c>
    </row>
    <row r="360" spans="1:10" x14ac:dyDescent="0.3">
      <c r="A360">
        <v>359</v>
      </c>
      <c r="B360" t="s">
        <v>487</v>
      </c>
      <c r="C360" t="s">
        <v>483</v>
      </c>
      <c r="D360" t="s">
        <v>39</v>
      </c>
      <c r="E360" s="4">
        <v>44759</v>
      </c>
      <c r="F360" t="s">
        <v>48</v>
      </c>
      <c r="G360" t="s">
        <v>49</v>
      </c>
      <c r="H360" t="s">
        <v>1237</v>
      </c>
      <c r="I360" t="s">
        <v>105</v>
      </c>
      <c r="J360">
        <v>10</v>
      </c>
    </row>
    <row r="361" spans="1:10" x14ac:dyDescent="0.3">
      <c r="A361">
        <v>360</v>
      </c>
      <c r="B361" t="s">
        <v>488</v>
      </c>
      <c r="C361" t="s">
        <v>484</v>
      </c>
      <c r="D361" t="s">
        <v>40</v>
      </c>
      <c r="E361" s="4">
        <v>44763</v>
      </c>
      <c r="F361" t="s">
        <v>48</v>
      </c>
      <c r="G361" t="s">
        <v>49</v>
      </c>
      <c r="H361" t="s">
        <v>1238</v>
      </c>
      <c r="I361" t="s">
        <v>103</v>
      </c>
      <c r="J361">
        <v>10</v>
      </c>
    </row>
    <row r="362" spans="1:10" x14ac:dyDescent="0.3">
      <c r="A362">
        <v>361</v>
      </c>
      <c r="B362" t="s">
        <v>489</v>
      </c>
      <c r="C362" t="s">
        <v>485</v>
      </c>
      <c r="D362" t="s">
        <v>41</v>
      </c>
      <c r="E362" s="4">
        <v>44763</v>
      </c>
      <c r="F362" t="s">
        <v>47</v>
      </c>
      <c r="G362" t="s">
        <v>49</v>
      </c>
      <c r="H362" t="s">
        <v>1239</v>
      </c>
      <c r="I362" t="s">
        <v>104</v>
      </c>
      <c r="J362">
        <v>10</v>
      </c>
    </row>
    <row r="363" spans="1:10" x14ac:dyDescent="0.3">
      <c r="A363">
        <v>362</v>
      </c>
      <c r="B363" t="s">
        <v>490</v>
      </c>
      <c r="C363" t="s">
        <v>486</v>
      </c>
      <c r="D363" t="s">
        <v>42</v>
      </c>
      <c r="E363" s="4">
        <v>44750</v>
      </c>
      <c r="F363" t="s">
        <v>48</v>
      </c>
      <c r="G363" t="s">
        <v>49</v>
      </c>
      <c r="H363" t="s">
        <v>1240</v>
      </c>
      <c r="I363" t="s">
        <v>105</v>
      </c>
      <c r="J363">
        <v>8</v>
      </c>
    </row>
    <row r="364" spans="1:10" x14ac:dyDescent="0.3">
      <c r="A364">
        <v>363</v>
      </c>
      <c r="B364" t="s">
        <v>491</v>
      </c>
      <c r="C364" t="s">
        <v>487</v>
      </c>
      <c r="D364" t="s">
        <v>24</v>
      </c>
      <c r="E364" s="4">
        <v>44751</v>
      </c>
      <c r="F364" t="s">
        <v>47</v>
      </c>
      <c r="G364" t="s">
        <v>49</v>
      </c>
      <c r="H364" t="s">
        <v>1241</v>
      </c>
      <c r="I364" t="s">
        <v>103</v>
      </c>
      <c r="J364">
        <v>7</v>
      </c>
    </row>
    <row r="365" spans="1:10" x14ac:dyDescent="0.3">
      <c r="A365">
        <v>364</v>
      </c>
      <c r="B365" t="s">
        <v>492</v>
      </c>
      <c r="C365" t="s">
        <v>488</v>
      </c>
      <c r="D365" t="s">
        <v>25</v>
      </c>
      <c r="E365" s="4">
        <v>44736</v>
      </c>
      <c r="F365" t="s">
        <v>48</v>
      </c>
      <c r="G365" t="s">
        <v>49</v>
      </c>
      <c r="H365" t="s">
        <v>1242</v>
      </c>
      <c r="I365" t="s">
        <v>104</v>
      </c>
      <c r="J365">
        <v>7</v>
      </c>
    </row>
    <row r="366" spans="1:10" x14ac:dyDescent="0.3">
      <c r="A366">
        <v>365</v>
      </c>
      <c r="B366" t="s">
        <v>493</v>
      </c>
      <c r="C366" t="s">
        <v>489</v>
      </c>
      <c r="D366" t="s">
        <v>26</v>
      </c>
      <c r="E366" s="4">
        <v>44737</v>
      </c>
      <c r="F366" t="s">
        <v>48</v>
      </c>
      <c r="G366" t="s">
        <v>49</v>
      </c>
      <c r="H366" t="s">
        <v>1243</v>
      </c>
      <c r="I366" t="s">
        <v>105</v>
      </c>
      <c r="J366">
        <v>9</v>
      </c>
    </row>
    <row r="367" spans="1:10" x14ac:dyDescent="0.3">
      <c r="A367">
        <v>366</v>
      </c>
      <c r="B367" t="s">
        <v>494</v>
      </c>
      <c r="C367" t="s">
        <v>490</v>
      </c>
      <c r="D367" t="s">
        <v>15</v>
      </c>
      <c r="E367" s="4">
        <v>44744</v>
      </c>
      <c r="F367" t="s">
        <v>47</v>
      </c>
      <c r="G367" t="s">
        <v>49</v>
      </c>
      <c r="H367" t="s">
        <v>1244</v>
      </c>
      <c r="I367" t="s">
        <v>103</v>
      </c>
      <c r="J367">
        <v>8</v>
      </c>
    </row>
    <row r="368" spans="1:10" x14ac:dyDescent="0.3">
      <c r="A368">
        <v>367</v>
      </c>
      <c r="B368" t="s">
        <v>495</v>
      </c>
      <c r="C368" t="s">
        <v>491</v>
      </c>
      <c r="D368" t="s">
        <v>28</v>
      </c>
      <c r="E368" s="4">
        <v>44735</v>
      </c>
      <c r="F368" t="s">
        <v>48</v>
      </c>
      <c r="G368" t="s">
        <v>51</v>
      </c>
      <c r="H368" t="s">
        <v>1245</v>
      </c>
      <c r="I368" t="s">
        <v>104</v>
      </c>
      <c r="J368">
        <v>8</v>
      </c>
    </row>
    <row r="369" spans="1:10" x14ac:dyDescent="0.3">
      <c r="A369">
        <v>368</v>
      </c>
      <c r="B369" t="s">
        <v>496</v>
      </c>
      <c r="C369" t="s">
        <v>492</v>
      </c>
      <c r="D369" t="s">
        <v>29</v>
      </c>
      <c r="E369" s="4">
        <v>44751</v>
      </c>
      <c r="F369" t="s">
        <v>48</v>
      </c>
      <c r="G369" t="s">
        <v>49</v>
      </c>
      <c r="H369" t="s">
        <v>1246</v>
      </c>
      <c r="I369" t="s">
        <v>105</v>
      </c>
      <c r="J369">
        <v>7</v>
      </c>
    </row>
    <row r="370" spans="1:10" x14ac:dyDescent="0.3">
      <c r="A370">
        <v>369</v>
      </c>
      <c r="B370" t="s">
        <v>497</v>
      </c>
      <c r="C370" t="s">
        <v>493</v>
      </c>
      <c r="D370" t="s">
        <v>30</v>
      </c>
      <c r="E370" s="4">
        <v>44726</v>
      </c>
      <c r="F370" t="s">
        <v>47</v>
      </c>
      <c r="G370" t="s">
        <v>49</v>
      </c>
      <c r="H370" t="s">
        <v>1247</v>
      </c>
      <c r="I370" t="s">
        <v>103</v>
      </c>
      <c r="J370">
        <v>8</v>
      </c>
    </row>
    <row r="371" spans="1:10" x14ac:dyDescent="0.3">
      <c r="A371">
        <v>370</v>
      </c>
      <c r="B371" t="s">
        <v>498</v>
      </c>
      <c r="C371" t="s">
        <v>494</v>
      </c>
      <c r="D371" t="s">
        <v>31</v>
      </c>
      <c r="E371" s="4">
        <v>44749</v>
      </c>
      <c r="F371" t="s">
        <v>48</v>
      </c>
      <c r="G371" t="s">
        <v>49</v>
      </c>
      <c r="H371" t="s">
        <v>1248</v>
      </c>
      <c r="I371" t="s">
        <v>104</v>
      </c>
      <c r="J371">
        <v>8</v>
      </c>
    </row>
    <row r="372" spans="1:10" x14ac:dyDescent="0.3">
      <c r="A372">
        <v>371</v>
      </c>
      <c r="B372" t="s">
        <v>499</v>
      </c>
      <c r="C372" t="s">
        <v>495</v>
      </c>
      <c r="D372" t="s">
        <v>32</v>
      </c>
      <c r="E372" s="4">
        <v>44734</v>
      </c>
      <c r="F372" t="s">
        <v>47</v>
      </c>
      <c r="G372" t="s">
        <v>49</v>
      </c>
      <c r="H372" t="s">
        <v>1249</v>
      </c>
      <c r="I372" t="s">
        <v>105</v>
      </c>
      <c r="J372">
        <v>9</v>
      </c>
    </row>
    <row r="373" spans="1:10" x14ac:dyDescent="0.3">
      <c r="A373">
        <v>372</v>
      </c>
      <c r="B373" t="s">
        <v>500</v>
      </c>
      <c r="C373" t="s">
        <v>496</v>
      </c>
      <c r="D373" t="s">
        <v>33</v>
      </c>
      <c r="E373" s="4">
        <v>44726</v>
      </c>
      <c r="F373" t="s">
        <v>48</v>
      </c>
      <c r="G373" t="s">
        <v>49</v>
      </c>
      <c r="H373" t="s">
        <v>1250</v>
      </c>
      <c r="I373" t="s">
        <v>103</v>
      </c>
      <c r="J373">
        <v>9</v>
      </c>
    </row>
    <row r="374" spans="1:10" x14ac:dyDescent="0.3">
      <c r="A374">
        <v>373</v>
      </c>
      <c r="B374" t="s">
        <v>501</v>
      </c>
      <c r="C374" t="s">
        <v>497</v>
      </c>
      <c r="D374" t="s">
        <v>6</v>
      </c>
      <c r="E374" s="4">
        <v>44743</v>
      </c>
      <c r="F374" t="s">
        <v>47</v>
      </c>
      <c r="G374" t="s">
        <v>51</v>
      </c>
      <c r="H374" t="s">
        <v>1251</v>
      </c>
      <c r="I374" t="s">
        <v>104</v>
      </c>
      <c r="J374">
        <v>8</v>
      </c>
    </row>
    <row r="375" spans="1:10" x14ac:dyDescent="0.3">
      <c r="A375">
        <v>374</v>
      </c>
      <c r="B375" t="s">
        <v>502</v>
      </c>
      <c r="C375" t="s">
        <v>498</v>
      </c>
      <c r="D375" t="s">
        <v>7</v>
      </c>
      <c r="E375" s="4">
        <v>44742</v>
      </c>
      <c r="F375" t="s">
        <v>48</v>
      </c>
      <c r="G375" t="s">
        <v>49</v>
      </c>
      <c r="H375" t="s">
        <v>1252</v>
      </c>
      <c r="I375" t="s">
        <v>105</v>
      </c>
      <c r="J375">
        <v>8</v>
      </c>
    </row>
    <row r="376" spans="1:10" x14ac:dyDescent="0.3">
      <c r="A376">
        <v>375</v>
      </c>
      <c r="B376" t="s">
        <v>503</v>
      </c>
      <c r="C376" t="s">
        <v>499</v>
      </c>
      <c r="D376" t="s">
        <v>8</v>
      </c>
      <c r="E376" s="4">
        <v>44747</v>
      </c>
      <c r="F376" t="s">
        <v>50</v>
      </c>
      <c r="G376" t="s">
        <v>49</v>
      </c>
      <c r="H376" t="s">
        <v>1253</v>
      </c>
      <c r="I376" t="s">
        <v>103</v>
      </c>
      <c r="J376">
        <v>7</v>
      </c>
    </row>
    <row r="377" spans="1:10" x14ac:dyDescent="0.3">
      <c r="A377">
        <v>376</v>
      </c>
      <c r="B377" t="s">
        <v>504</v>
      </c>
      <c r="C377" t="s">
        <v>500</v>
      </c>
      <c r="D377" t="s">
        <v>9</v>
      </c>
      <c r="E377" s="4">
        <v>44764</v>
      </c>
      <c r="F377" t="s">
        <v>47</v>
      </c>
      <c r="G377" t="s">
        <v>49</v>
      </c>
      <c r="H377" t="s">
        <v>1254</v>
      </c>
      <c r="I377" t="s">
        <v>104</v>
      </c>
      <c r="J377">
        <v>8</v>
      </c>
    </row>
    <row r="378" spans="1:10" x14ac:dyDescent="0.3">
      <c r="A378">
        <v>377</v>
      </c>
      <c r="B378" t="s">
        <v>505</v>
      </c>
      <c r="C378" t="s">
        <v>501</v>
      </c>
      <c r="D378" t="s">
        <v>10</v>
      </c>
      <c r="E378" s="4">
        <v>44735</v>
      </c>
      <c r="F378" t="s">
        <v>48</v>
      </c>
      <c r="G378" t="s">
        <v>49</v>
      </c>
      <c r="H378" t="s">
        <v>1255</v>
      </c>
      <c r="I378" t="s">
        <v>105</v>
      </c>
      <c r="J378">
        <v>9</v>
      </c>
    </row>
    <row r="379" spans="1:10" x14ac:dyDescent="0.3">
      <c r="A379">
        <v>378</v>
      </c>
      <c r="B379" t="s">
        <v>506</v>
      </c>
      <c r="C379" t="s">
        <v>502</v>
      </c>
      <c r="D379" t="s">
        <v>11</v>
      </c>
      <c r="E379" s="4">
        <v>44737</v>
      </c>
      <c r="F379" t="s">
        <v>48</v>
      </c>
      <c r="G379" t="s">
        <v>49</v>
      </c>
      <c r="H379" t="s">
        <v>1256</v>
      </c>
      <c r="I379" t="s">
        <v>103</v>
      </c>
      <c r="J379">
        <v>7</v>
      </c>
    </row>
    <row r="380" spans="1:10" x14ac:dyDescent="0.3">
      <c r="A380">
        <v>379</v>
      </c>
      <c r="B380" t="s">
        <v>507</v>
      </c>
      <c r="C380" t="s">
        <v>503</v>
      </c>
      <c r="D380" t="s">
        <v>12</v>
      </c>
      <c r="E380" s="4">
        <v>44749</v>
      </c>
      <c r="F380" t="s">
        <v>47</v>
      </c>
      <c r="G380" t="s">
        <v>49</v>
      </c>
      <c r="H380" t="s">
        <v>1257</v>
      </c>
      <c r="I380" t="s">
        <v>104</v>
      </c>
      <c r="J380">
        <v>8</v>
      </c>
    </row>
    <row r="381" spans="1:10" x14ac:dyDescent="0.3">
      <c r="A381">
        <v>380</v>
      </c>
      <c r="B381" t="s">
        <v>508</v>
      </c>
      <c r="C381" t="s">
        <v>504</v>
      </c>
      <c r="D381" t="s">
        <v>12</v>
      </c>
      <c r="E381" s="4">
        <v>44729</v>
      </c>
      <c r="F381" t="s">
        <v>48</v>
      </c>
      <c r="G381" t="s">
        <v>49</v>
      </c>
      <c r="H381" t="s">
        <v>1258</v>
      </c>
      <c r="I381" t="s">
        <v>105</v>
      </c>
      <c r="J381">
        <v>9</v>
      </c>
    </row>
    <row r="382" spans="1:10" x14ac:dyDescent="0.3">
      <c r="A382">
        <v>381</v>
      </c>
      <c r="B382" t="s">
        <v>509</v>
      </c>
      <c r="C382" t="s">
        <v>505</v>
      </c>
      <c r="D382" t="s">
        <v>13</v>
      </c>
      <c r="E382" s="4">
        <v>44738</v>
      </c>
      <c r="F382" t="s">
        <v>47</v>
      </c>
      <c r="G382" t="s">
        <v>49</v>
      </c>
      <c r="H382" t="s">
        <v>1259</v>
      </c>
      <c r="I382" t="s">
        <v>103</v>
      </c>
      <c r="J382">
        <v>8</v>
      </c>
    </row>
    <row r="383" spans="1:10" x14ac:dyDescent="0.3">
      <c r="A383">
        <v>382</v>
      </c>
      <c r="B383" t="s">
        <v>510</v>
      </c>
      <c r="C383" t="s">
        <v>506</v>
      </c>
      <c r="D383" t="s">
        <v>11</v>
      </c>
      <c r="E383" s="4">
        <v>44740</v>
      </c>
      <c r="F383" t="s">
        <v>48</v>
      </c>
      <c r="G383" t="s">
        <v>49</v>
      </c>
      <c r="H383" t="s">
        <v>1260</v>
      </c>
      <c r="I383" t="s">
        <v>104</v>
      </c>
      <c r="J383">
        <v>7</v>
      </c>
    </row>
    <row r="384" spans="1:10" x14ac:dyDescent="0.3">
      <c r="A384">
        <v>383</v>
      </c>
      <c r="B384" t="s">
        <v>511</v>
      </c>
      <c r="C384" t="s">
        <v>507</v>
      </c>
      <c r="D384" t="s">
        <v>15</v>
      </c>
      <c r="E384" s="4">
        <v>44755</v>
      </c>
      <c r="F384" t="s">
        <v>48</v>
      </c>
      <c r="G384" t="s">
        <v>49</v>
      </c>
      <c r="H384" t="s">
        <v>1261</v>
      </c>
      <c r="I384" t="s">
        <v>105</v>
      </c>
      <c r="J384">
        <v>10</v>
      </c>
    </row>
    <row r="385" spans="1:10" x14ac:dyDescent="0.3">
      <c r="A385">
        <v>384</v>
      </c>
      <c r="B385" t="s">
        <v>512</v>
      </c>
      <c r="C385" t="s">
        <v>508</v>
      </c>
      <c r="D385" t="s">
        <v>16</v>
      </c>
      <c r="E385" s="4">
        <v>44755</v>
      </c>
      <c r="F385" t="s">
        <v>47</v>
      </c>
      <c r="G385" t="s">
        <v>49</v>
      </c>
      <c r="H385" t="s">
        <v>1262</v>
      </c>
      <c r="I385" t="s">
        <v>103</v>
      </c>
      <c r="J385">
        <v>7</v>
      </c>
    </row>
    <row r="386" spans="1:10" x14ac:dyDescent="0.3">
      <c r="A386">
        <v>385</v>
      </c>
      <c r="B386" t="s">
        <v>513</v>
      </c>
      <c r="C386" t="s">
        <v>509</v>
      </c>
      <c r="D386" t="s">
        <v>17</v>
      </c>
      <c r="E386" s="4">
        <v>44764</v>
      </c>
      <c r="F386" t="s">
        <v>48</v>
      </c>
      <c r="G386" t="s">
        <v>49</v>
      </c>
      <c r="H386" t="s">
        <v>1263</v>
      </c>
      <c r="I386" t="s">
        <v>104</v>
      </c>
      <c r="J386">
        <v>8</v>
      </c>
    </row>
    <row r="387" spans="1:10" x14ac:dyDescent="0.3">
      <c r="A387">
        <v>386</v>
      </c>
      <c r="B387" t="s">
        <v>514</v>
      </c>
      <c r="C387" t="s">
        <v>510</v>
      </c>
      <c r="D387" t="s">
        <v>18</v>
      </c>
      <c r="E387" s="4">
        <v>44735</v>
      </c>
      <c r="F387" t="s">
        <v>48</v>
      </c>
      <c r="G387" t="s">
        <v>49</v>
      </c>
      <c r="H387" t="s">
        <v>1264</v>
      </c>
      <c r="I387" t="s">
        <v>105</v>
      </c>
      <c r="J387">
        <v>7</v>
      </c>
    </row>
    <row r="388" spans="1:10" x14ac:dyDescent="0.3">
      <c r="A388">
        <v>387</v>
      </c>
      <c r="B388" t="s">
        <v>515</v>
      </c>
      <c r="C388" t="s">
        <v>511</v>
      </c>
      <c r="D388" t="s">
        <v>11</v>
      </c>
      <c r="E388" s="4">
        <v>44734</v>
      </c>
      <c r="F388" t="s">
        <v>47</v>
      </c>
      <c r="G388" t="s">
        <v>49</v>
      </c>
      <c r="H388" t="s">
        <v>1265</v>
      </c>
      <c r="I388" t="s">
        <v>103</v>
      </c>
      <c r="J388">
        <v>9</v>
      </c>
    </row>
    <row r="389" spans="1:10" x14ac:dyDescent="0.3">
      <c r="A389">
        <v>388</v>
      </c>
      <c r="B389" t="s">
        <v>516</v>
      </c>
      <c r="C389" t="s">
        <v>512</v>
      </c>
      <c r="D389" t="s">
        <v>20</v>
      </c>
      <c r="E389" s="4">
        <v>44728</v>
      </c>
      <c r="F389" t="s">
        <v>48</v>
      </c>
      <c r="G389" t="s">
        <v>49</v>
      </c>
      <c r="H389" t="s">
        <v>1266</v>
      </c>
      <c r="I389" t="s">
        <v>104</v>
      </c>
      <c r="J389">
        <v>8</v>
      </c>
    </row>
    <row r="390" spans="1:10" x14ac:dyDescent="0.3">
      <c r="A390">
        <v>389</v>
      </c>
      <c r="B390" t="s">
        <v>517</v>
      </c>
      <c r="C390" t="s">
        <v>513</v>
      </c>
      <c r="D390" t="s">
        <v>16</v>
      </c>
      <c r="E390" s="4">
        <v>44739</v>
      </c>
      <c r="F390" t="s">
        <v>47</v>
      </c>
      <c r="G390" t="s">
        <v>49</v>
      </c>
      <c r="H390" t="s">
        <v>1267</v>
      </c>
      <c r="I390" t="s">
        <v>105</v>
      </c>
      <c r="J390">
        <v>9</v>
      </c>
    </row>
    <row r="391" spans="1:10" x14ac:dyDescent="0.3">
      <c r="A391">
        <v>390</v>
      </c>
      <c r="B391" t="s">
        <v>518</v>
      </c>
      <c r="C391" t="s">
        <v>514</v>
      </c>
      <c r="D391" t="s">
        <v>10</v>
      </c>
      <c r="E391" s="4">
        <v>44765</v>
      </c>
      <c r="F391" t="s">
        <v>48</v>
      </c>
      <c r="G391" t="s">
        <v>49</v>
      </c>
      <c r="H391" t="s">
        <v>1268</v>
      </c>
      <c r="I391" t="s">
        <v>103</v>
      </c>
      <c r="J391">
        <v>9</v>
      </c>
    </row>
    <row r="392" spans="1:10" x14ac:dyDescent="0.3">
      <c r="A392">
        <v>391</v>
      </c>
      <c r="B392" t="s">
        <v>519</v>
      </c>
      <c r="C392" t="s">
        <v>515</v>
      </c>
      <c r="D392" t="s">
        <v>21</v>
      </c>
      <c r="E392" s="4">
        <v>44740</v>
      </c>
      <c r="F392" t="s">
        <v>47</v>
      </c>
      <c r="G392" t="s">
        <v>49</v>
      </c>
      <c r="H392" t="s">
        <v>1269</v>
      </c>
      <c r="I392" t="s">
        <v>104</v>
      </c>
      <c r="J392">
        <v>9</v>
      </c>
    </row>
    <row r="393" spans="1:10" x14ac:dyDescent="0.3">
      <c r="A393">
        <v>392</v>
      </c>
      <c r="B393" t="s">
        <v>520</v>
      </c>
      <c r="C393" t="s">
        <v>516</v>
      </c>
      <c r="D393" t="s">
        <v>22</v>
      </c>
      <c r="E393" s="4">
        <v>44734</v>
      </c>
      <c r="F393" t="s">
        <v>48</v>
      </c>
      <c r="G393" t="s">
        <v>49</v>
      </c>
      <c r="H393" t="s">
        <v>1270</v>
      </c>
      <c r="I393" t="s">
        <v>105</v>
      </c>
      <c r="J393">
        <v>9</v>
      </c>
    </row>
    <row r="394" spans="1:10" x14ac:dyDescent="0.3">
      <c r="A394">
        <v>393</v>
      </c>
      <c r="B394" t="s">
        <v>521</v>
      </c>
      <c r="C394" t="s">
        <v>517</v>
      </c>
      <c r="D394" t="s">
        <v>23</v>
      </c>
      <c r="E394" s="4">
        <v>44727</v>
      </c>
      <c r="F394" t="s">
        <v>50</v>
      </c>
      <c r="G394" t="s">
        <v>49</v>
      </c>
      <c r="H394" t="s">
        <v>1271</v>
      </c>
      <c r="I394" t="s">
        <v>103</v>
      </c>
      <c r="J394">
        <v>9</v>
      </c>
    </row>
    <row r="395" spans="1:10" x14ac:dyDescent="0.3">
      <c r="A395">
        <v>394</v>
      </c>
      <c r="B395" t="s">
        <v>522</v>
      </c>
      <c r="C395" t="s">
        <v>518</v>
      </c>
      <c r="D395" t="s">
        <v>15</v>
      </c>
      <c r="E395" s="4">
        <v>44737</v>
      </c>
      <c r="F395" t="s">
        <v>47</v>
      </c>
      <c r="G395" t="s">
        <v>49</v>
      </c>
      <c r="H395" t="s">
        <v>1272</v>
      </c>
      <c r="I395" t="s">
        <v>104</v>
      </c>
      <c r="J395">
        <v>8</v>
      </c>
    </row>
    <row r="396" spans="1:10" x14ac:dyDescent="0.3">
      <c r="A396">
        <v>395</v>
      </c>
      <c r="B396" t="s">
        <v>523</v>
      </c>
      <c r="C396" t="s">
        <v>519</v>
      </c>
      <c r="D396" t="s">
        <v>25</v>
      </c>
      <c r="E396" s="4">
        <v>44747</v>
      </c>
      <c r="F396" t="s">
        <v>48</v>
      </c>
      <c r="G396" t="s">
        <v>51</v>
      </c>
      <c r="H396" t="s">
        <v>1273</v>
      </c>
      <c r="I396" t="s">
        <v>105</v>
      </c>
      <c r="J396">
        <v>8</v>
      </c>
    </row>
    <row r="397" spans="1:10" x14ac:dyDescent="0.3">
      <c r="A397">
        <v>396</v>
      </c>
      <c r="B397" t="s">
        <v>524</v>
      </c>
      <c r="C397" t="s">
        <v>520</v>
      </c>
      <c r="D397" t="s">
        <v>26</v>
      </c>
      <c r="E397" s="4">
        <v>44754</v>
      </c>
      <c r="F397" t="s">
        <v>48</v>
      </c>
      <c r="G397" t="s">
        <v>49</v>
      </c>
      <c r="H397" t="s">
        <v>1274</v>
      </c>
      <c r="I397" t="s">
        <v>103</v>
      </c>
      <c r="J397">
        <v>7</v>
      </c>
    </row>
    <row r="398" spans="1:10" x14ac:dyDescent="0.3">
      <c r="A398">
        <v>397</v>
      </c>
      <c r="B398" t="s">
        <v>525</v>
      </c>
      <c r="C398" t="s">
        <v>521</v>
      </c>
      <c r="D398" t="s">
        <v>27</v>
      </c>
      <c r="E398" s="4">
        <v>44760</v>
      </c>
      <c r="F398" t="s">
        <v>47</v>
      </c>
      <c r="G398" t="s">
        <v>49</v>
      </c>
      <c r="H398" t="s">
        <v>1275</v>
      </c>
      <c r="I398" t="s">
        <v>104</v>
      </c>
      <c r="J398">
        <v>7</v>
      </c>
    </row>
    <row r="399" spans="1:10" x14ac:dyDescent="0.3">
      <c r="A399">
        <v>398</v>
      </c>
      <c r="B399" t="s">
        <v>526</v>
      </c>
      <c r="C399" t="s">
        <v>522</v>
      </c>
      <c r="D399" t="s">
        <v>28</v>
      </c>
      <c r="E399" s="4">
        <v>44759</v>
      </c>
      <c r="F399" t="s">
        <v>48</v>
      </c>
      <c r="G399" t="s">
        <v>49</v>
      </c>
      <c r="H399" t="s">
        <v>1276</v>
      </c>
      <c r="I399" t="s">
        <v>105</v>
      </c>
      <c r="J399">
        <v>9</v>
      </c>
    </row>
    <row r="400" spans="1:10" x14ac:dyDescent="0.3">
      <c r="A400">
        <v>399</v>
      </c>
      <c r="B400" t="s">
        <v>527</v>
      </c>
      <c r="C400" t="s">
        <v>523</v>
      </c>
      <c r="D400" t="s">
        <v>29</v>
      </c>
      <c r="E400" s="4">
        <v>44735</v>
      </c>
      <c r="F400" t="s">
        <v>47</v>
      </c>
      <c r="G400" t="s">
        <v>49</v>
      </c>
      <c r="H400" t="s">
        <v>1277</v>
      </c>
      <c r="I400" t="s">
        <v>103</v>
      </c>
      <c r="J400">
        <v>8</v>
      </c>
    </row>
    <row r="401" spans="1:10" x14ac:dyDescent="0.3">
      <c r="A401">
        <v>400</v>
      </c>
      <c r="B401" t="s">
        <v>528</v>
      </c>
      <c r="C401" t="s">
        <v>524</v>
      </c>
      <c r="D401" t="s">
        <v>30</v>
      </c>
      <c r="E401" s="4">
        <v>44734</v>
      </c>
      <c r="F401" t="s">
        <v>48</v>
      </c>
      <c r="G401" t="s">
        <v>49</v>
      </c>
      <c r="H401" t="s">
        <v>1278</v>
      </c>
      <c r="I401" t="s">
        <v>103</v>
      </c>
      <c r="J401">
        <v>8</v>
      </c>
    </row>
    <row r="402" spans="1:10" x14ac:dyDescent="0.3">
      <c r="A402">
        <v>401</v>
      </c>
      <c r="B402" t="s">
        <v>529</v>
      </c>
      <c r="C402" t="s">
        <v>525</v>
      </c>
      <c r="D402" t="s">
        <v>31</v>
      </c>
      <c r="E402" s="4">
        <v>44753</v>
      </c>
      <c r="F402" t="s">
        <v>48</v>
      </c>
      <c r="G402" t="s">
        <v>51</v>
      </c>
      <c r="H402" t="s">
        <v>1279</v>
      </c>
      <c r="I402" t="s">
        <v>103</v>
      </c>
      <c r="J402">
        <v>10</v>
      </c>
    </row>
    <row r="403" spans="1:10" x14ac:dyDescent="0.3">
      <c r="A403">
        <v>402</v>
      </c>
      <c r="B403" t="s">
        <v>530</v>
      </c>
      <c r="C403" t="s">
        <v>526</v>
      </c>
      <c r="D403" t="s">
        <v>32</v>
      </c>
      <c r="E403" s="4">
        <v>44739</v>
      </c>
      <c r="F403" t="s">
        <v>47</v>
      </c>
      <c r="G403" t="s">
        <v>49</v>
      </c>
      <c r="H403" t="s">
        <v>1280</v>
      </c>
      <c r="I403" t="s">
        <v>104</v>
      </c>
      <c r="J403">
        <v>8</v>
      </c>
    </row>
    <row r="404" spans="1:10" x14ac:dyDescent="0.3">
      <c r="A404">
        <v>403</v>
      </c>
      <c r="B404" t="s">
        <v>531</v>
      </c>
      <c r="C404" t="s">
        <v>527</v>
      </c>
      <c r="D404" t="s">
        <v>33</v>
      </c>
      <c r="E404" s="4">
        <v>44740</v>
      </c>
      <c r="F404" t="s">
        <v>48</v>
      </c>
      <c r="G404" t="s">
        <v>49</v>
      </c>
      <c r="H404" t="s">
        <v>1281</v>
      </c>
      <c r="I404" t="s">
        <v>105</v>
      </c>
      <c r="J404">
        <v>8</v>
      </c>
    </row>
    <row r="405" spans="1:10" x14ac:dyDescent="0.3">
      <c r="A405">
        <v>404</v>
      </c>
      <c r="B405" t="s">
        <v>532</v>
      </c>
      <c r="C405" t="s">
        <v>528</v>
      </c>
      <c r="D405" t="s">
        <v>34</v>
      </c>
      <c r="E405" s="4">
        <v>44748</v>
      </c>
      <c r="F405" t="s">
        <v>48</v>
      </c>
      <c r="G405" t="s">
        <v>49</v>
      </c>
      <c r="H405" t="s">
        <v>1282</v>
      </c>
      <c r="I405" t="s">
        <v>103</v>
      </c>
      <c r="J405">
        <v>8</v>
      </c>
    </row>
    <row r="406" spans="1:10" x14ac:dyDescent="0.3">
      <c r="A406">
        <v>405</v>
      </c>
      <c r="B406" t="s">
        <v>533</v>
      </c>
      <c r="C406" t="s">
        <v>529</v>
      </c>
      <c r="D406" t="s">
        <v>18</v>
      </c>
      <c r="E406" s="4">
        <v>44731</v>
      </c>
      <c r="F406" t="s">
        <v>47</v>
      </c>
      <c r="G406" t="s">
        <v>49</v>
      </c>
      <c r="H406" t="s">
        <v>1283</v>
      </c>
      <c r="I406" t="s">
        <v>104</v>
      </c>
      <c r="J406">
        <v>8</v>
      </c>
    </row>
    <row r="407" spans="1:10" x14ac:dyDescent="0.3">
      <c r="A407">
        <v>406</v>
      </c>
      <c r="B407" t="s">
        <v>534</v>
      </c>
      <c r="C407" t="s">
        <v>530</v>
      </c>
      <c r="D407" t="s">
        <v>25</v>
      </c>
      <c r="E407" s="4">
        <v>44763</v>
      </c>
      <c r="F407" t="s">
        <v>48</v>
      </c>
      <c r="G407" t="s">
        <v>49</v>
      </c>
      <c r="H407" t="s">
        <v>1284</v>
      </c>
      <c r="I407" t="s">
        <v>105</v>
      </c>
      <c r="J407">
        <v>7</v>
      </c>
    </row>
    <row r="408" spans="1:10" x14ac:dyDescent="0.3">
      <c r="A408">
        <v>407</v>
      </c>
      <c r="B408" t="s">
        <v>535</v>
      </c>
      <c r="C408" t="s">
        <v>531</v>
      </c>
      <c r="D408" t="s">
        <v>30</v>
      </c>
      <c r="E408" s="4">
        <v>44733</v>
      </c>
      <c r="F408" t="s">
        <v>47</v>
      </c>
      <c r="G408" t="s">
        <v>49</v>
      </c>
      <c r="H408" t="s">
        <v>1285</v>
      </c>
      <c r="I408" t="s">
        <v>103</v>
      </c>
      <c r="J408">
        <v>7</v>
      </c>
    </row>
    <row r="409" spans="1:10" x14ac:dyDescent="0.3">
      <c r="A409">
        <v>408</v>
      </c>
      <c r="B409" t="s">
        <v>536</v>
      </c>
      <c r="C409" t="s">
        <v>532</v>
      </c>
      <c r="D409" t="s">
        <v>10</v>
      </c>
      <c r="E409" s="4">
        <v>44746</v>
      </c>
      <c r="F409" t="s">
        <v>48</v>
      </c>
      <c r="G409" t="s">
        <v>49</v>
      </c>
      <c r="H409" t="s">
        <v>1286</v>
      </c>
      <c r="I409" t="s">
        <v>104</v>
      </c>
      <c r="J409">
        <v>9</v>
      </c>
    </row>
    <row r="410" spans="1:10" x14ac:dyDescent="0.3">
      <c r="A410">
        <v>409</v>
      </c>
      <c r="B410" t="s">
        <v>537</v>
      </c>
      <c r="C410" t="s">
        <v>533</v>
      </c>
      <c r="D410" t="s">
        <v>20</v>
      </c>
      <c r="E410" s="4">
        <v>44755</v>
      </c>
      <c r="F410" t="s">
        <v>47</v>
      </c>
      <c r="G410" t="s">
        <v>49</v>
      </c>
      <c r="H410" t="s">
        <v>1287</v>
      </c>
      <c r="I410" t="s">
        <v>105</v>
      </c>
      <c r="J410">
        <v>7</v>
      </c>
    </row>
    <row r="411" spans="1:10" x14ac:dyDescent="0.3">
      <c r="A411">
        <v>410</v>
      </c>
      <c r="B411" t="s">
        <v>538</v>
      </c>
      <c r="C411" t="s">
        <v>534</v>
      </c>
      <c r="D411" t="s">
        <v>32</v>
      </c>
      <c r="E411" s="4">
        <v>44755</v>
      </c>
      <c r="F411" t="s">
        <v>48</v>
      </c>
      <c r="G411" t="s">
        <v>49</v>
      </c>
      <c r="H411" t="s">
        <v>1288</v>
      </c>
      <c r="I411" t="s">
        <v>103</v>
      </c>
      <c r="J411">
        <v>9</v>
      </c>
    </row>
    <row r="412" spans="1:10" x14ac:dyDescent="0.3">
      <c r="A412">
        <v>411</v>
      </c>
      <c r="B412" t="s">
        <v>539</v>
      </c>
      <c r="C412" t="s">
        <v>535</v>
      </c>
      <c r="D412" t="s">
        <v>33</v>
      </c>
      <c r="E412" s="4">
        <v>44727</v>
      </c>
      <c r="F412" t="s">
        <v>50</v>
      </c>
      <c r="G412" t="s">
        <v>49</v>
      </c>
      <c r="H412" t="s">
        <v>1289</v>
      </c>
      <c r="I412" t="s">
        <v>104</v>
      </c>
      <c r="J412">
        <v>10</v>
      </c>
    </row>
    <row r="413" spans="1:10" x14ac:dyDescent="0.3">
      <c r="A413">
        <v>412</v>
      </c>
      <c r="B413" t="s">
        <v>540</v>
      </c>
      <c r="C413" t="s">
        <v>536</v>
      </c>
      <c r="D413" t="s">
        <v>35</v>
      </c>
      <c r="E413" s="4">
        <v>44746</v>
      </c>
      <c r="F413" t="s">
        <v>47</v>
      </c>
      <c r="G413" t="s">
        <v>49</v>
      </c>
      <c r="H413" t="s">
        <v>1290</v>
      </c>
      <c r="I413" t="s">
        <v>105</v>
      </c>
      <c r="J413">
        <v>7</v>
      </c>
    </row>
    <row r="414" spans="1:10" x14ac:dyDescent="0.3">
      <c r="A414">
        <v>413</v>
      </c>
      <c r="B414" t="s">
        <v>541</v>
      </c>
      <c r="C414" t="s">
        <v>537</v>
      </c>
      <c r="D414" t="s">
        <v>36</v>
      </c>
      <c r="E414" s="4">
        <v>44740</v>
      </c>
      <c r="F414" t="s">
        <v>48</v>
      </c>
      <c r="G414" t="s">
        <v>49</v>
      </c>
      <c r="H414" t="s">
        <v>1291</v>
      </c>
      <c r="I414" t="s">
        <v>103</v>
      </c>
      <c r="J414">
        <v>10</v>
      </c>
    </row>
    <row r="415" spans="1:10" x14ac:dyDescent="0.3">
      <c r="A415">
        <v>414</v>
      </c>
      <c r="B415" t="s">
        <v>542</v>
      </c>
      <c r="C415" t="s">
        <v>538</v>
      </c>
      <c r="D415" t="s">
        <v>37</v>
      </c>
      <c r="E415" s="4">
        <v>44743</v>
      </c>
      <c r="F415" t="s">
        <v>48</v>
      </c>
      <c r="G415" t="s">
        <v>49</v>
      </c>
      <c r="H415" t="s">
        <v>1292</v>
      </c>
      <c r="I415" t="s">
        <v>104</v>
      </c>
      <c r="J415">
        <v>9</v>
      </c>
    </row>
    <row r="416" spans="1:10" x14ac:dyDescent="0.3">
      <c r="A416">
        <v>415</v>
      </c>
      <c r="B416" t="s">
        <v>543</v>
      </c>
      <c r="C416" t="s">
        <v>539</v>
      </c>
      <c r="D416" t="s">
        <v>38</v>
      </c>
      <c r="E416" s="4">
        <v>44737</v>
      </c>
      <c r="F416" t="s">
        <v>47</v>
      </c>
      <c r="G416" t="s">
        <v>49</v>
      </c>
      <c r="H416" t="s">
        <v>1293</v>
      </c>
      <c r="I416" t="s">
        <v>105</v>
      </c>
      <c r="J416">
        <v>8</v>
      </c>
    </row>
    <row r="417" spans="1:10" x14ac:dyDescent="0.3">
      <c r="A417">
        <v>416</v>
      </c>
      <c r="B417" t="s">
        <v>544</v>
      </c>
      <c r="C417" t="s">
        <v>540</v>
      </c>
      <c r="D417" t="s">
        <v>39</v>
      </c>
      <c r="E417" s="4">
        <v>44757</v>
      </c>
      <c r="F417" t="s">
        <v>48</v>
      </c>
      <c r="G417" t="s">
        <v>49</v>
      </c>
      <c r="H417" t="s">
        <v>1294</v>
      </c>
      <c r="I417" t="s">
        <v>103</v>
      </c>
      <c r="J417">
        <v>7</v>
      </c>
    </row>
    <row r="418" spans="1:10" x14ac:dyDescent="0.3">
      <c r="A418">
        <v>417</v>
      </c>
      <c r="B418" t="s">
        <v>545</v>
      </c>
      <c r="C418" t="s">
        <v>541</v>
      </c>
      <c r="D418" t="s">
        <v>15</v>
      </c>
      <c r="E418" s="4">
        <v>44745</v>
      </c>
      <c r="F418" t="s">
        <v>47</v>
      </c>
      <c r="G418" t="s">
        <v>49</v>
      </c>
      <c r="H418" t="s">
        <v>1295</v>
      </c>
      <c r="I418" t="s">
        <v>104</v>
      </c>
      <c r="J418">
        <v>7</v>
      </c>
    </row>
    <row r="419" spans="1:10" x14ac:dyDescent="0.3">
      <c r="A419">
        <v>418</v>
      </c>
      <c r="B419" t="s">
        <v>546</v>
      </c>
      <c r="C419" t="s">
        <v>542</v>
      </c>
      <c r="D419" t="s">
        <v>41</v>
      </c>
      <c r="E419" s="4">
        <v>44760</v>
      </c>
      <c r="F419" t="s">
        <v>48</v>
      </c>
      <c r="G419" t="s">
        <v>49</v>
      </c>
      <c r="H419" t="s">
        <v>1296</v>
      </c>
      <c r="I419" t="s">
        <v>105</v>
      </c>
      <c r="J419">
        <v>7</v>
      </c>
    </row>
    <row r="420" spans="1:10" x14ac:dyDescent="0.3">
      <c r="A420">
        <v>419</v>
      </c>
      <c r="B420" t="s">
        <v>547</v>
      </c>
      <c r="C420" t="s">
        <v>543</v>
      </c>
      <c r="D420" t="s">
        <v>42</v>
      </c>
      <c r="E420" s="4">
        <v>44750</v>
      </c>
      <c r="F420" t="s">
        <v>48</v>
      </c>
      <c r="G420" t="s">
        <v>49</v>
      </c>
      <c r="H420" t="s">
        <v>1297</v>
      </c>
      <c r="I420" t="s">
        <v>103</v>
      </c>
      <c r="J420">
        <v>10</v>
      </c>
    </row>
    <row r="421" spans="1:10" x14ac:dyDescent="0.3">
      <c r="A421">
        <v>420</v>
      </c>
      <c r="B421" t="s">
        <v>548</v>
      </c>
      <c r="C421" t="s">
        <v>544</v>
      </c>
      <c r="D421" t="s">
        <v>43</v>
      </c>
      <c r="E421" s="4">
        <v>44742</v>
      </c>
      <c r="F421" t="s">
        <v>47</v>
      </c>
      <c r="G421" t="s">
        <v>49</v>
      </c>
      <c r="H421" t="s">
        <v>1298</v>
      </c>
      <c r="I421" t="s">
        <v>104</v>
      </c>
      <c r="J421">
        <v>7</v>
      </c>
    </row>
    <row r="422" spans="1:10" x14ac:dyDescent="0.3">
      <c r="A422">
        <v>421</v>
      </c>
      <c r="B422" t="s">
        <v>549</v>
      </c>
      <c r="C422" t="s">
        <v>545</v>
      </c>
      <c r="D422" t="s">
        <v>44</v>
      </c>
      <c r="E422" s="4">
        <v>44754</v>
      </c>
      <c r="F422" t="s">
        <v>48</v>
      </c>
      <c r="G422" t="s">
        <v>49</v>
      </c>
      <c r="H422" t="s">
        <v>1299</v>
      </c>
      <c r="I422" t="s">
        <v>105</v>
      </c>
      <c r="J422">
        <v>10</v>
      </c>
    </row>
    <row r="423" spans="1:10" x14ac:dyDescent="0.3">
      <c r="A423">
        <v>422</v>
      </c>
      <c r="B423" t="s">
        <v>550</v>
      </c>
      <c r="C423" t="s">
        <v>546</v>
      </c>
      <c r="D423" t="s">
        <v>19</v>
      </c>
      <c r="E423" s="4">
        <v>44746</v>
      </c>
      <c r="F423" t="s">
        <v>48</v>
      </c>
      <c r="G423" t="s">
        <v>49</v>
      </c>
      <c r="H423" t="s">
        <v>1300</v>
      </c>
      <c r="I423" t="s">
        <v>103</v>
      </c>
      <c r="J423">
        <v>9</v>
      </c>
    </row>
    <row r="424" spans="1:10" x14ac:dyDescent="0.3">
      <c r="A424">
        <v>423</v>
      </c>
      <c r="B424" t="s">
        <v>551</v>
      </c>
      <c r="C424" t="s">
        <v>547</v>
      </c>
      <c r="D424" t="s">
        <v>6</v>
      </c>
      <c r="E424" s="4">
        <v>44752</v>
      </c>
      <c r="F424" t="s">
        <v>47</v>
      </c>
      <c r="G424" t="s">
        <v>51</v>
      </c>
      <c r="H424" t="s">
        <v>1301</v>
      </c>
      <c r="I424" t="s">
        <v>104</v>
      </c>
      <c r="J424">
        <v>10</v>
      </c>
    </row>
    <row r="425" spans="1:10" x14ac:dyDescent="0.3">
      <c r="A425">
        <v>424</v>
      </c>
      <c r="B425" t="s">
        <v>552</v>
      </c>
      <c r="C425" t="s">
        <v>548</v>
      </c>
      <c r="D425" t="s">
        <v>7</v>
      </c>
      <c r="E425" s="4">
        <v>44725</v>
      </c>
      <c r="F425" t="s">
        <v>48</v>
      </c>
      <c r="G425" t="s">
        <v>49</v>
      </c>
      <c r="H425" t="s">
        <v>1302</v>
      </c>
      <c r="I425" t="s">
        <v>105</v>
      </c>
      <c r="J425">
        <v>8</v>
      </c>
    </row>
    <row r="426" spans="1:10" x14ac:dyDescent="0.3">
      <c r="A426">
        <v>425</v>
      </c>
      <c r="B426" t="s">
        <v>553</v>
      </c>
      <c r="C426" t="s">
        <v>549</v>
      </c>
      <c r="D426" t="s">
        <v>8</v>
      </c>
      <c r="E426" s="4">
        <v>44734</v>
      </c>
      <c r="F426" t="s">
        <v>47</v>
      </c>
      <c r="G426" t="s">
        <v>49</v>
      </c>
      <c r="H426" t="s">
        <v>1303</v>
      </c>
      <c r="I426" t="s">
        <v>103</v>
      </c>
      <c r="J426">
        <v>9</v>
      </c>
    </row>
    <row r="427" spans="1:10" x14ac:dyDescent="0.3">
      <c r="A427">
        <v>426</v>
      </c>
      <c r="B427" t="s">
        <v>554</v>
      </c>
      <c r="C427" t="s">
        <v>550</v>
      </c>
      <c r="D427" t="s">
        <v>9</v>
      </c>
      <c r="E427" s="4">
        <v>44761</v>
      </c>
      <c r="F427" t="s">
        <v>48</v>
      </c>
      <c r="G427" t="s">
        <v>49</v>
      </c>
      <c r="H427" t="s">
        <v>1304</v>
      </c>
      <c r="I427" t="s">
        <v>104</v>
      </c>
      <c r="J427">
        <v>9</v>
      </c>
    </row>
    <row r="428" spans="1:10" x14ac:dyDescent="0.3">
      <c r="A428">
        <v>427</v>
      </c>
      <c r="B428" t="s">
        <v>555</v>
      </c>
      <c r="C428" t="s">
        <v>551</v>
      </c>
      <c r="D428" t="s">
        <v>10</v>
      </c>
      <c r="E428" s="4">
        <v>44735</v>
      </c>
      <c r="F428" t="s">
        <v>47</v>
      </c>
      <c r="G428" t="s">
        <v>49</v>
      </c>
      <c r="H428" t="s">
        <v>1305</v>
      </c>
      <c r="I428" t="s">
        <v>105</v>
      </c>
      <c r="J428">
        <v>8</v>
      </c>
    </row>
    <row r="429" spans="1:10" x14ac:dyDescent="0.3">
      <c r="A429">
        <v>428</v>
      </c>
      <c r="B429" t="s">
        <v>556</v>
      </c>
      <c r="C429" t="s">
        <v>552</v>
      </c>
      <c r="D429" t="s">
        <v>11</v>
      </c>
      <c r="E429" s="4">
        <v>44753</v>
      </c>
      <c r="F429" t="s">
        <v>48</v>
      </c>
      <c r="G429" t="s">
        <v>49</v>
      </c>
      <c r="H429" t="s">
        <v>1306</v>
      </c>
      <c r="I429" t="s">
        <v>103</v>
      </c>
      <c r="J429">
        <v>7</v>
      </c>
    </row>
    <row r="430" spans="1:10" x14ac:dyDescent="0.3">
      <c r="A430">
        <v>429</v>
      </c>
      <c r="B430" t="s">
        <v>557</v>
      </c>
      <c r="C430" t="s">
        <v>553</v>
      </c>
      <c r="D430" t="s">
        <v>12</v>
      </c>
      <c r="E430" s="4">
        <v>44732</v>
      </c>
      <c r="F430" t="s">
        <v>50</v>
      </c>
      <c r="G430" t="s">
        <v>51</v>
      </c>
      <c r="H430" t="s">
        <v>1307</v>
      </c>
      <c r="I430" t="s">
        <v>104</v>
      </c>
      <c r="J430">
        <v>10</v>
      </c>
    </row>
    <row r="431" spans="1:10" x14ac:dyDescent="0.3">
      <c r="A431">
        <v>430</v>
      </c>
      <c r="B431" t="s">
        <v>558</v>
      </c>
      <c r="C431" t="s">
        <v>554</v>
      </c>
      <c r="D431" t="s">
        <v>12</v>
      </c>
      <c r="E431" s="4">
        <v>44748</v>
      </c>
      <c r="F431" t="s">
        <v>47</v>
      </c>
      <c r="G431" t="s">
        <v>49</v>
      </c>
      <c r="H431" t="s">
        <v>1308</v>
      </c>
      <c r="I431" t="s">
        <v>105</v>
      </c>
      <c r="J431">
        <v>8</v>
      </c>
    </row>
    <row r="432" spans="1:10" x14ac:dyDescent="0.3">
      <c r="A432">
        <v>431</v>
      </c>
      <c r="B432" t="s">
        <v>559</v>
      </c>
      <c r="C432" t="s">
        <v>555</v>
      </c>
      <c r="D432" t="s">
        <v>13</v>
      </c>
      <c r="E432" s="4">
        <v>44731</v>
      </c>
      <c r="F432" t="s">
        <v>48</v>
      </c>
      <c r="G432" t="s">
        <v>49</v>
      </c>
      <c r="H432" t="s">
        <v>1309</v>
      </c>
      <c r="I432" t="s">
        <v>103</v>
      </c>
      <c r="J432">
        <v>10</v>
      </c>
    </row>
    <row r="433" spans="1:10" x14ac:dyDescent="0.3">
      <c r="A433">
        <v>432</v>
      </c>
      <c r="B433" t="s">
        <v>560</v>
      </c>
      <c r="C433" t="s">
        <v>556</v>
      </c>
      <c r="D433" t="s">
        <v>14</v>
      </c>
      <c r="E433" s="4">
        <v>44725</v>
      </c>
      <c r="F433" t="s">
        <v>48</v>
      </c>
      <c r="G433" t="s">
        <v>49</v>
      </c>
      <c r="H433" t="s">
        <v>1310</v>
      </c>
      <c r="I433" t="s">
        <v>104</v>
      </c>
      <c r="J433">
        <v>7</v>
      </c>
    </row>
    <row r="434" spans="1:10" x14ac:dyDescent="0.3">
      <c r="A434">
        <v>433</v>
      </c>
      <c r="B434" t="s">
        <v>561</v>
      </c>
      <c r="C434" t="s">
        <v>557</v>
      </c>
      <c r="D434" t="s">
        <v>15</v>
      </c>
      <c r="E434" s="4">
        <v>44753</v>
      </c>
      <c r="F434" t="s">
        <v>47</v>
      </c>
      <c r="G434" t="s">
        <v>49</v>
      </c>
      <c r="H434" t="s">
        <v>1311</v>
      </c>
      <c r="I434" t="s">
        <v>105</v>
      </c>
      <c r="J434">
        <v>7</v>
      </c>
    </row>
    <row r="435" spans="1:10" x14ac:dyDescent="0.3">
      <c r="A435">
        <v>434</v>
      </c>
      <c r="B435" t="s">
        <v>562</v>
      </c>
      <c r="C435" t="s">
        <v>558</v>
      </c>
      <c r="D435" t="s">
        <v>16</v>
      </c>
      <c r="E435" s="4">
        <v>44738</v>
      </c>
      <c r="F435" t="s">
        <v>48</v>
      </c>
      <c r="G435" t="s">
        <v>49</v>
      </c>
      <c r="H435" t="s">
        <v>1312</v>
      </c>
      <c r="I435" t="s">
        <v>103</v>
      </c>
      <c r="J435">
        <v>10</v>
      </c>
    </row>
    <row r="436" spans="1:10" x14ac:dyDescent="0.3">
      <c r="A436">
        <v>435</v>
      </c>
      <c r="B436" t="s">
        <v>563</v>
      </c>
      <c r="C436" t="s">
        <v>559</v>
      </c>
      <c r="D436" t="s">
        <v>17</v>
      </c>
      <c r="E436" s="4">
        <v>44762</v>
      </c>
      <c r="F436" t="s">
        <v>47</v>
      </c>
      <c r="G436" t="s">
        <v>49</v>
      </c>
      <c r="H436" t="s">
        <v>1313</v>
      </c>
      <c r="I436" t="s">
        <v>104</v>
      </c>
      <c r="J436">
        <v>9</v>
      </c>
    </row>
    <row r="437" spans="1:10" x14ac:dyDescent="0.3">
      <c r="A437">
        <v>436</v>
      </c>
      <c r="B437" t="s">
        <v>564</v>
      </c>
      <c r="C437" t="s">
        <v>560</v>
      </c>
      <c r="D437" t="s">
        <v>18</v>
      </c>
      <c r="E437" s="4">
        <v>44756</v>
      </c>
      <c r="F437" t="s">
        <v>48</v>
      </c>
      <c r="G437" t="s">
        <v>49</v>
      </c>
      <c r="H437" t="s">
        <v>1314</v>
      </c>
      <c r="I437" t="s">
        <v>105</v>
      </c>
      <c r="J437">
        <v>9</v>
      </c>
    </row>
    <row r="438" spans="1:10" x14ac:dyDescent="0.3">
      <c r="A438">
        <v>437</v>
      </c>
      <c r="B438" t="s">
        <v>565</v>
      </c>
      <c r="C438" t="s">
        <v>561</v>
      </c>
      <c r="D438" t="s">
        <v>19</v>
      </c>
      <c r="E438" s="4">
        <v>44744</v>
      </c>
      <c r="F438" t="s">
        <v>48</v>
      </c>
      <c r="G438" t="s">
        <v>49</v>
      </c>
      <c r="H438" t="s">
        <v>1315</v>
      </c>
      <c r="I438" t="s">
        <v>103</v>
      </c>
      <c r="J438">
        <v>7</v>
      </c>
    </row>
    <row r="439" spans="1:10" x14ac:dyDescent="0.3">
      <c r="A439">
        <v>438</v>
      </c>
      <c r="B439" t="s">
        <v>566</v>
      </c>
      <c r="C439" t="s">
        <v>562</v>
      </c>
      <c r="D439" t="s">
        <v>6</v>
      </c>
      <c r="E439" s="4">
        <v>44753</v>
      </c>
      <c r="F439" t="s">
        <v>47</v>
      </c>
      <c r="G439" t="s">
        <v>49</v>
      </c>
      <c r="H439" t="s">
        <v>1316</v>
      </c>
      <c r="I439" t="s">
        <v>104</v>
      </c>
      <c r="J439">
        <v>10</v>
      </c>
    </row>
    <row r="440" spans="1:10" x14ac:dyDescent="0.3">
      <c r="A440">
        <v>439</v>
      </c>
      <c r="B440" t="s">
        <v>567</v>
      </c>
      <c r="C440" t="s">
        <v>563</v>
      </c>
      <c r="D440" t="s">
        <v>7</v>
      </c>
      <c r="E440" s="4">
        <v>44762</v>
      </c>
      <c r="F440" t="s">
        <v>48</v>
      </c>
      <c r="G440" t="s">
        <v>49</v>
      </c>
      <c r="H440" t="s">
        <v>1317</v>
      </c>
      <c r="I440" t="s">
        <v>105</v>
      </c>
      <c r="J440">
        <v>7</v>
      </c>
    </row>
    <row r="441" spans="1:10" x14ac:dyDescent="0.3">
      <c r="A441">
        <v>440</v>
      </c>
      <c r="B441" t="s">
        <v>568</v>
      </c>
      <c r="C441" t="s">
        <v>564</v>
      </c>
      <c r="D441" t="s">
        <v>8</v>
      </c>
      <c r="E441" s="4">
        <v>44740</v>
      </c>
      <c r="F441" t="s">
        <v>48</v>
      </c>
      <c r="G441" t="s">
        <v>49</v>
      </c>
      <c r="H441" t="s">
        <v>1318</v>
      </c>
      <c r="I441" t="s">
        <v>103</v>
      </c>
      <c r="J441">
        <v>7</v>
      </c>
    </row>
    <row r="442" spans="1:10" x14ac:dyDescent="0.3">
      <c r="A442">
        <v>441</v>
      </c>
      <c r="B442" t="s">
        <v>569</v>
      </c>
      <c r="C442" t="s">
        <v>565</v>
      </c>
      <c r="D442" t="s">
        <v>9</v>
      </c>
      <c r="E442" s="4">
        <v>44729</v>
      </c>
      <c r="F442" t="s">
        <v>47</v>
      </c>
      <c r="G442" t="s">
        <v>49</v>
      </c>
      <c r="H442" t="s">
        <v>1319</v>
      </c>
      <c r="I442" t="s">
        <v>104</v>
      </c>
      <c r="J442">
        <v>8</v>
      </c>
    </row>
    <row r="443" spans="1:10" x14ac:dyDescent="0.3">
      <c r="A443">
        <v>442</v>
      </c>
      <c r="B443" t="s">
        <v>570</v>
      </c>
      <c r="C443" t="s">
        <v>566</v>
      </c>
      <c r="D443" t="s">
        <v>10</v>
      </c>
      <c r="E443" s="4">
        <v>44727</v>
      </c>
      <c r="F443" t="s">
        <v>48</v>
      </c>
      <c r="G443" t="s">
        <v>49</v>
      </c>
      <c r="H443" t="s">
        <v>1320</v>
      </c>
      <c r="I443" t="s">
        <v>105</v>
      </c>
      <c r="J443">
        <v>7</v>
      </c>
    </row>
    <row r="444" spans="1:10" x14ac:dyDescent="0.3">
      <c r="A444">
        <v>443</v>
      </c>
      <c r="B444" t="s">
        <v>571</v>
      </c>
      <c r="C444" t="s">
        <v>567</v>
      </c>
      <c r="D444" t="s">
        <v>11</v>
      </c>
      <c r="E444" s="4">
        <v>44734</v>
      </c>
      <c r="F444" t="s">
        <v>47</v>
      </c>
      <c r="G444" t="s">
        <v>49</v>
      </c>
      <c r="H444" t="s">
        <v>1321</v>
      </c>
      <c r="I444" t="s">
        <v>103</v>
      </c>
      <c r="J444">
        <v>10</v>
      </c>
    </row>
    <row r="445" spans="1:10" x14ac:dyDescent="0.3">
      <c r="A445">
        <v>444</v>
      </c>
      <c r="B445" t="s">
        <v>572</v>
      </c>
      <c r="C445" t="s">
        <v>568</v>
      </c>
      <c r="D445" t="s">
        <v>12</v>
      </c>
      <c r="E445" s="4">
        <v>44744</v>
      </c>
      <c r="F445" t="s">
        <v>48</v>
      </c>
      <c r="G445" t="s">
        <v>49</v>
      </c>
      <c r="H445" t="s">
        <v>1322</v>
      </c>
      <c r="I445" t="s">
        <v>104</v>
      </c>
      <c r="J445">
        <v>7</v>
      </c>
    </row>
    <row r="446" spans="1:10" x14ac:dyDescent="0.3">
      <c r="A446">
        <v>445</v>
      </c>
      <c r="B446" t="s">
        <v>573</v>
      </c>
      <c r="C446" t="s">
        <v>569</v>
      </c>
      <c r="D446" t="s">
        <v>12</v>
      </c>
      <c r="E446" s="4">
        <v>44737</v>
      </c>
      <c r="F446" t="s">
        <v>47</v>
      </c>
      <c r="G446" t="s">
        <v>49</v>
      </c>
      <c r="H446" t="s">
        <v>1323</v>
      </c>
      <c r="I446" t="s">
        <v>105</v>
      </c>
      <c r="J446">
        <v>10</v>
      </c>
    </row>
    <row r="447" spans="1:10" x14ac:dyDescent="0.3">
      <c r="A447">
        <v>446</v>
      </c>
      <c r="B447" t="s">
        <v>574</v>
      </c>
      <c r="C447" t="s">
        <v>570</v>
      </c>
      <c r="D447" t="s">
        <v>13</v>
      </c>
      <c r="E447" s="4">
        <v>44752</v>
      </c>
      <c r="F447" t="s">
        <v>48</v>
      </c>
      <c r="G447" t="s">
        <v>49</v>
      </c>
      <c r="H447" t="s">
        <v>1324</v>
      </c>
      <c r="I447" t="s">
        <v>103</v>
      </c>
      <c r="J447">
        <v>7</v>
      </c>
    </row>
    <row r="448" spans="1:10" x14ac:dyDescent="0.3">
      <c r="A448">
        <v>447</v>
      </c>
      <c r="B448" t="s">
        <v>575</v>
      </c>
      <c r="C448" t="s">
        <v>571</v>
      </c>
      <c r="D448" t="s">
        <v>11</v>
      </c>
      <c r="E448" s="4">
        <v>44736</v>
      </c>
      <c r="F448" t="s">
        <v>50</v>
      </c>
      <c r="G448" t="s">
        <v>49</v>
      </c>
      <c r="H448" t="s">
        <v>1325</v>
      </c>
      <c r="I448" t="s">
        <v>104</v>
      </c>
      <c r="J448">
        <v>9</v>
      </c>
    </row>
    <row r="449" spans="1:10" x14ac:dyDescent="0.3">
      <c r="A449">
        <v>448</v>
      </c>
      <c r="B449" t="s">
        <v>576</v>
      </c>
      <c r="C449" t="s">
        <v>572</v>
      </c>
      <c r="D449" t="s">
        <v>15</v>
      </c>
      <c r="E449" s="4">
        <v>44752</v>
      </c>
      <c r="F449" t="s">
        <v>47</v>
      </c>
      <c r="G449" t="s">
        <v>49</v>
      </c>
      <c r="H449" t="s">
        <v>1326</v>
      </c>
      <c r="I449" t="s">
        <v>105</v>
      </c>
      <c r="J449">
        <v>7</v>
      </c>
    </row>
    <row r="450" spans="1:10" x14ac:dyDescent="0.3">
      <c r="A450">
        <v>449</v>
      </c>
      <c r="B450" t="s">
        <v>577</v>
      </c>
      <c r="C450" t="s">
        <v>573</v>
      </c>
      <c r="D450" t="s">
        <v>16</v>
      </c>
      <c r="E450" s="4">
        <v>44759</v>
      </c>
      <c r="F450" t="s">
        <v>48</v>
      </c>
      <c r="G450" t="s">
        <v>49</v>
      </c>
      <c r="H450" t="s">
        <v>1327</v>
      </c>
      <c r="I450" t="s">
        <v>103</v>
      </c>
      <c r="J450">
        <v>8</v>
      </c>
    </row>
    <row r="451" spans="1:10" x14ac:dyDescent="0.3">
      <c r="A451">
        <v>450</v>
      </c>
      <c r="B451" t="s">
        <v>578</v>
      </c>
      <c r="C451" t="s">
        <v>574</v>
      </c>
      <c r="D451" t="s">
        <v>17</v>
      </c>
      <c r="E451" s="4">
        <v>44763</v>
      </c>
      <c r="F451" t="s">
        <v>48</v>
      </c>
      <c r="G451" t="s">
        <v>49</v>
      </c>
      <c r="H451" t="s">
        <v>1328</v>
      </c>
      <c r="I451" t="s">
        <v>103</v>
      </c>
      <c r="J451">
        <v>10</v>
      </c>
    </row>
    <row r="452" spans="1:10" x14ac:dyDescent="0.3">
      <c r="A452">
        <v>451</v>
      </c>
      <c r="B452" t="s">
        <v>579</v>
      </c>
      <c r="C452" t="s">
        <v>575</v>
      </c>
      <c r="D452" t="s">
        <v>18</v>
      </c>
      <c r="E452" s="4">
        <v>44763</v>
      </c>
      <c r="F452" t="s">
        <v>47</v>
      </c>
      <c r="G452" t="s">
        <v>51</v>
      </c>
      <c r="H452" t="s">
        <v>1329</v>
      </c>
      <c r="I452" t="s">
        <v>103</v>
      </c>
      <c r="J452">
        <v>9</v>
      </c>
    </row>
    <row r="453" spans="1:10" x14ac:dyDescent="0.3">
      <c r="A453">
        <v>452</v>
      </c>
      <c r="B453" t="s">
        <v>580</v>
      </c>
      <c r="C453" t="s">
        <v>576</v>
      </c>
      <c r="D453" t="s">
        <v>11</v>
      </c>
      <c r="E453" s="4">
        <v>44750</v>
      </c>
      <c r="F453" t="s">
        <v>48</v>
      </c>
      <c r="G453" t="s">
        <v>49</v>
      </c>
      <c r="H453" t="s">
        <v>1330</v>
      </c>
      <c r="I453" t="s">
        <v>104</v>
      </c>
      <c r="J453">
        <v>7</v>
      </c>
    </row>
    <row r="454" spans="1:10" x14ac:dyDescent="0.3">
      <c r="A454">
        <v>453</v>
      </c>
      <c r="B454" t="s">
        <v>581</v>
      </c>
      <c r="C454" t="s">
        <v>577</v>
      </c>
      <c r="D454" t="s">
        <v>20</v>
      </c>
      <c r="E454" s="4">
        <v>44751</v>
      </c>
      <c r="F454" t="s">
        <v>47</v>
      </c>
      <c r="G454" t="s">
        <v>49</v>
      </c>
      <c r="H454" t="s">
        <v>1331</v>
      </c>
      <c r="I454" t="s">
        <v>105</v>
      </c>
      <c r="J454">
        <v>8</v>
      </c>
    </row>
    <row r="455" spans="1:10" x14ac:dyDescent="0.3">
      <c r="A455">
        <v>454</v>
      </c>
      <c r="B455" t="s">
        <v>582</v>
      </c>
      <c r="C455" t="s">
        <v>578</v>
      </c>
      <c r="D455" t="s">
        <v>16</v>
      </c>
      <c r="E455" s="4">
        <v>44736</v>
      </c>
      <c r="F455" t="s">
        <v>48</v>
      </c>
      <c r="G455" t="s">
        <v>49</v>
      </c>
      <c r="H455" t="s">
        <v>1332</v>
      </c>
      <c r="I455" t="s">
        <v>103</v>
      </c>
      <c r="J455">
        <v>7</v>
      </c>
    </row>
    <row r="456" spans="1:10" x14ac:dyDescent="0.3">
      <c r="A456">
        <v>455</v>
      </c>
      <c r="B456" t="s">
        <v>583</v>
      </c>
      <c r="C456" t="s">
        <v>579</v>
      </c>
      <c r="D456" t="s">
        <v>10</v>
      </c>
      <c r="E456" s="4">
        <v>44737</v>
      </c>
      <c r="F456" t="s">
        <v>48</v>
      </c>
      <c r="G456" t="s">
        <v>49</v>
      </c>
      <c r="H456" t="s">
        <v>1333</v>
      </c>
      <c r="I456" t="s">
        <v>104</v>
      </c>
      <c r="J456">
        <v>9</v>
      </c>
    </row>
    <row r="457" spans="1:10" x14ac:dyDescent="0.3">
      <c r="A457">
        <v>456</v>
      </c>
      <c r="B457" t="s">
        <v>584</v>
      </c>
      <c r="C457" t="s">
        <v>580</v>
      </c>
      <c r="D457" t="s">
        <v>21</v>
      </c>
      <c r="E457" s="4">
        <v>44744</v>
      </c>
      <c r="F457" t="s">
        <v>47</v>
      </c>
      <c r="G457" t="s">
        <v>49</v>
      </c>
      <c r="H457" t="s">
        <v>1334</v>
      </c>
      <c r="I457" t="s">
        <v>105</v>
      </c>
      <c r="J457">
        <v>10</v>
      </c>
    </row>
    <row r="458" spans="1:10" x14ac:dyDescent="0.3">
      <c r="A458">
        <v>457</v>
      </c>
      <c r="B458" t="s">
        <v>585</v>
      </c>
      <c r="C458" t="s">
        <v>581</v>
      </c>
      <c r="D458" t="s">
        <v>22</v>
      </c>
      <c r="E458" s="4">
        <v>44735</v>
      </c>
      <c r="F458" t="s">
        <v>48</v>
      </c>
      <c r="G458" t="s">
        <v>51</v>
      </c>
      <c r="H458" t="s">
        <v>1335</v>
      </c>
      <c r="I458" t="s">
        <v>103</v>
      </c>
      <c r="J458">
        <v>7</v>
      </c>
    </row>
    <row r="459" spans="1:10" x14ac:dyDescent="0.3">
      <c r="A459">
        <v>458</v>
      </c>
      <c r="B459" t="s">
        <v>586</v>
      </c>
      <c r="C459" t="s">
        <v>582</v>
      </c>
      <c r="D459" t="s">
        <v>23</v>
      </c>
      <c r="E459" s="4">
        <v>44751</v>
      </c>
      <c r="F459" t="s">
        <v>48</v>
      </c>
      <c r="G459" t="s">
        <v>49</v>
      </c>
      <c r="H459" t="s">
        <v>1336</v>
      </c>
      <c r="I459" t="s">
        <v>104</v>
      </c>
      <c r="J459">
        <v>7</v>
      </c>
    </row>
    <row r="460" spans="1:10" x14ac:dyDescent="0.3">
      <c r="A460">
        <v>459</v>
      </c>
      <c r="B460" t="s">
        <v>587</v>
      </c>
      <c r="C460" t="s">
        <v>583</v>
      </c>
      <c r="D460" t="s">
        <v>24</v>
      </c>
      <c r="E460" s="4">
        <v>44726</v>
      </c>
      <c r="F460" t="s">
        <v>47</v>
      </c>
      <c r="G460" t="s">
        <v>49</v>
      </c>
      <c r="H460" t="s">
        <v>1337</v>
      </c>
      <c r="I460" t="s">
        <v>105</v>
      </c>
      <c r="J460">
        <v>7</v>
      </c>
    </row>
    <row r="461" spans="1:10" x14ac:dyDescent="0.3">
      <c r="A461">
        <v>460</v>
      </c>
      <c r="B461" t="s">
        <v>588</v>
      </c>
      <c r="C461" t="s">
        <v>584</v>
      </c>
      <c r="D461" t="s">
        <v>25</v>
      </c>
      <c r="E461" s="4">
        <v>44749</v>
      </c>
      <c r="F461" t="s">
        <v>48</v>
      </c>
      <c r="G461" t="s">
        <v>49</v>
      </c>
      <c r="H461" t="s">
        <v>1338</v>
      </c>
      <c r="I461" t="s">
        <v>103</v>
      </c>
      <c r="J461">
        <v>9</v>
      </c>
    </row>
    <row r="462" spans="1:10" x14ac:dyDescent="0.3">
      <c r="A462">
        <v>461</v>
      </c>
      <c r="B462" t="s">
        <v>589</v>
      </c>
      <c r="C462" t="s">
        <v>585</v>
      </c>
      <c r="D462" t="s">
        <v>26</v>
      </c>
      <c r="E462" s="4">
        <v>44734</v>
      </c>
      <c r="F462" t="s">
        <v>47</v>
      </c>
      <c r="G462" t="s">
        <v>49</v>
      </c>
      <c r="H462" t="s">
        <v>1339</v>
      </c>
      <c r="I462" t="s">
        <v>104</v>
      </c>
      <c r="J462">
        <v>10</v>
      </c>
    </row>
    <row r="463" spans="1:10" x14ac:dyDescent="0.3">
      <c r="A463">
        <v>462</v>
      </c>
      <c r="B463" t="s">
        <v>590</v>
      </c>
      <c r="C463" t="s">
        <v>586</v>
      </c>
      <c r="D463" t="s">
        <v>27</v>
      </c>
      <c r="E463" s="4">
        <v>44726</v>
      </c>
      <c r="F463" t="s">
        <v>48</v>
      </c>
      <c r="G463" t="s">
        <v>49</v>
      </c>
      <c r="H463" t="s">
        <v>1340</v>
      </c>
      <c r="I463" t="s">
        <v>105</v>
      </c>
      <c r="J463">
        <v>7</v>
      </c>
    </row>
    <row r="464" spans="1:10" x14ac:dyDescent="0.3">
      <c r="A464">
        <v>463</v>
      </c>
      <c r="B464" t="s">
        <v>591</v>
      </c>
      <c r="C464" t="s">
        <v>587</v>
      </c>
      <c r="D464" t="s">
        <v>28</v>
      </c>
      <c r="E464" s="4">
        <v>44743</v>
      </c>
      <c r="F464" t="s">
        <v>47</v>
      </c>
      <c r="G464" t="s">
        <v>49</v>
      </c>
      <c r="H464" t="s">
        <v>1341</v>
      </c>
      <c r="I464" t="s">
        <v>103</v>
      </c>
      <c r="J464">
        <v>7</v>
      </c>
    </row>
    <row r="465" spans="1:10" x14ac:dyDescent="0.3">
      <c r="A465">
        <v>464</v>
      </c>
      <c r="B465" t="s">
        <v>592</v>
      </c>
      <c r="C465" t="s">
        <v>588</v>
      </c>
      <c r="D465" t="s">
        <v>29</v>
      </c>
      <c r="E465" s="4">
        <v>44742</v>
      </c>
      <c r="F465" t="s">
        <v>48</v>
      </c>
      <c r="G465" t="s">
        <v>49</v>
      </c>
      <c r="H465" t="s">
        <v>1342</v>
      </c>
      <c r="I465" t="s">
        <v>104</v>
      </c>
      <c r="J465">
        <v>8</v>
      </c>
    </row>
    <row r="466" spans="1:10" x14ac:dyDescent="0.3">
      <c r="A466">
        <v>465</v>
      </c>
      <c r="B466" t="s">
        <v>593</v>
      </c>
      <c r="C466" t="s">
        <v>589</v>
      </c>
      <c r="D466" t="s">
        <v>30</v>
      </c>
      <c r="E466" s="4">
        <v>44747</v>
      </c>
      <c r="F466" t="s">
        <v>50</v>
      </c>
      <c r="G466" t="s">
        <v>49</v>
      </c>
      <c r="H466" t="s">
        <v>1343</v>
      </c>
      <c r="I466" t="s">
        <v>105</v>
      </c>
      <c r="J466">
        <v>8</v>
      </c>
    </row>
    <row r="467" spans="1:10" x14ac:dyDescent="0.3">
      <c r="A467">
        <v>466</v>
      </c>
      <c r="B467" t="s">
        <v>594</v>
      </c>
      <c r="C467" t="s">
        <v>590</v>
      </c>
      <c r="D467" t="s">
        <v>31</v>
      </c>
      <c r="E467" s="4">
        <v>44764</v>
      </c>
      <c r="F467" t="s">
        <v>47</v>
      </c>
      <c r="G467" t="s">
        <v>49</v>
      </c>
      <c r="H467" t="s">
        <v>1344</v>
      </c>
      <c r="I467" t="s">
        <v>103</v>
      </c>
      <c r="J467">
        <v>10</v>
      </c>
    </row>
    <row r="468" spans="1:10" x14ac:dyDescent="0.3">
      <c r="A468">
        <v>467</v>
      </c>
      <c r="B468" t="s">
        <v>595</v>
      </c>
      <c r="C468" t="s">
        <v>591</v>
      </c>
      <c r="D468" t="s">
        <v>32</v>
      </c>
      <c r="E468" s="4">
        <v>44735</v>
      </c>
      <c r="F468" t="s">
        <v>48</v>
      </c>
      <c r="G468" t="s">
        <v>49</v>
      </c>
      <c r="H468" t="s">
        <v>1345</v>
      </c>
      <c r="I468" t="s">
        <v>104</v>
      </c>
      <c r="J468">
        <v>9</v>
      </c>
    </row>
    <row r="469" spans="1:10" x14ac:dyDescent="0.3">
      <c r="A469">
        <v>468</v>
      </c>
      <c r="B469" t="s">
        <v>596</v>
      </c>
      <c r="C469" t="s">
        <v>592</v>
      </c>
      <c r="D469" t="s">
        <v>33</v>
      </c>
      <c r="E469" s="4">
        <v>44737</v>
      </c>
      <c r="F469" t="s">
        <v>48</v>
      </c>
      <c r="G469" t="s">
        <v>49</v>
      </c>
      <c r="H469" t="s">
        <v>1346</v>
      </c>
      <c r="I469" t="s">
        <v>105</v>
      </c>
      <c r="J469">
        <v>9</v>
      </c>
    </row>
    <row r="470" spans="1:10" x14ac:dyDescent="0.3">
      <c r="A470">
        <v>469</v>
      </c>
      <c r="B470" t="s">
        <v>597</v>
      </c>
      <c r="C470" t="s">
        <v>593</v>
      </c>
      <c r="D470" t="s">
        <v>34</v>
      </c>
      <c r="E470" s="4">
        <v>44749</v>
      </c>
      <c r="F470" t="s">
        <v>47</v>
      </c>
      <c r="G470" t="s">
        <v>49</v>
      </c>
      <c r="H470" t="s">
        <v>1347</v>
      </c>
      <c r="I470" t="s">
        <v>103</v>
      </c>
      <c r="J470">
        <v>7</v>
      </c>
    </row>
    <row r="471" spans="1:10" x14ac:dyDescent="0.3">
      <c r="A471">
        <v>470</v>
      </c>
      <c r="B471" t="s">
        <v>598</v>
      </c>
      <c r="C471" t="s">
        <v>594</v>
      </c>
      <c r="D471" t="s">
        <v>18</v>
      </c>
      <c r="E471" s="4">
        <v>44729</v>
      </c>
      <c r="F471" t="s">
        <v>48</v>
      </c>
      <c r="G471" t="s">
        <v>49</v>
      </c>
      <c r="H471" t="s">
        <v>1348</v>
      </c>
      <c r="I471" t="s">
        <v>104</v>
      </c>
      <c r="J471">
        <v>10</v>
      </c>
    </row>
    <row r="472" spans="1:10" x14ac:dyDescent="0.3">
      <c r="A472">
        <v>471</v>
      </c>
      <c r="B472" t="s">
        <v>599</v>
      </c>
      <c r="C472" t="s">
        <v>595</v>
      </c>
      <c r="D472" t="s">
        <v>25</v>
      </c>
      <c r="E472" s="4">
        <v>44738</v>
      </c>
      <c r="F472" t="s">
        <v>47</v>
      </c>
      <c r="G472" t="s">
        <v>49</v>
      </c>
      <c r="H472" t="s">
        <v>1349</v>
      </c>
      <c r="I472" t="s">
        <v>105</v>
      </c>
      <c r="J472">
        <v>7</v>
      </c>
    </row>
    <row r="473" spans="1:10" x14ac:dyDescent="0.3">
      <c r="A473">
        <v>472</v>
      </c>
      <c r="B473" t="s">
        <v>600</v>
      </c>
      <c r="C473" t="s">
        <v>596</v>
      </c>
      <c r="D473" t="s">
        <v>30</v>
      </c>
      <c r="E473" s="4">
        <v>44740</v>
      </c>
      <c r="F473" t="s">
        <v>48</v>
      </c>
      <c r="G473" t="s">
        <v>49</v>
      </c>
      <c r="H473" t="s">
        <v>1350</v>
      </c>
      <c r="I473" t="s">
        <v>103</v>
      </c>
      <c r="J473">
        <v>7</v>
      </c>
    </row>
    <row r="474" spans="1:10" x14ac:dyDescent="0.3">
      <c r="A474">
        <v>473</v>
      </c>
      <c r="B474" t="s">
        <v>601</v>
      </c>
      <c r="C474" t="s">
        <v>597</v>
      </c>
      <c r="D474" t="s">
        <v>10</v>
      </c>
      <c r="E474" s="4">
        <v>44755</v>
      </c>
      <c r="F474" t="s">
        <v>48</v>
      </c>
      <c r="G474" t="s">
        <v>49</v>
      </c>
      <c r="H474" t="s">
        <v>1351</v>
      </c>
      <c r="I474" t="s">
        <v>104</v>
      </c>
      <c r="J474">
        <v>10</v>
      </c>
    </row>
    <row r="475" spans="1:10" x14ac:dyDescent="0.3">
      <c r="A475">
        <v>474</v>
      </c>
      <c r="B475" t="s">
        <v>602</v>
      </c>
      <c r="C475" t="s">
        <v>598</v>
      </c>
      <c r="D475" t="s">
        <v>20</v>
      </c>
      <c r="E475" s="4">
        <v>44755</v>
      </c>
      <c r="F475" t="s">
        <v>47</v>
      </c>
      <c r="G475" t="s">
        <v>49</v>
      </c>
      <c r="H475" t="s">
        <v>1352</v>
      </c>
      <c r="I475" t="s">
        <v>105</v>
      </c>
      <c r="J475">
        <v>7</v>
      </c>
    </row>
    <row r="476" spans="1:10" x14ac:dyDescent="0.3">
      <c r="A476">
        <v>475</v>
      </c>
      <c r="B476" t="s">
        <v>603</v>
      </c>
      <c r="C476" t="s">
        <v>599</v>
      </c>
      <c r="D476" t="s">
        <v>32</v>
      </c>
      <c r="E476" s="4">
        <v>44764</v>
      </c>
      <c r="F476" t="s">
        <v>48</v>
      </c>
      <c r="G476" t="s">
        <v>49</v>
      </c>
      <c r="H476" t="s">
        <v>1353</v>
      </c>
      <c r="I476" t="s">
        <v>103</v>
      </c>
      <c r="J476">
        <v>10</v>
      </c>
    </row>
    <row r="477" spans="1:10" x14ac:dyDescent="0.3">
      <c r="A477">
        <v>476</v>
      </c>
      <c r="B477" t="s">
        <v>604</v>
      </c>
      <c r="C477" t="s">
        <v>600</v>
      </c>
      <c r="D477" t="s">
        <v>33</v>
      </c>
      <c r="E477" s="4">
        <v>44735</v>
      </c>
      <c r="F477" t="s">
        <v>48</v>
      </c>
      <c r="G477" t="s">
        <v>49</v>
      </c>
      <c r="H477" t="s">
        <v>1354</v>
      </c>
      <c r="I477" t="s">
        <v>104</v>
      </c>
      <c r="J477">
        <v>9</v>
      </c>
    </row>
    <row r="478" spans="1:10" x14ac:dyDescent="0.3">
      <c r="A478">
        <v>477</v>
      </c>
      <c r="B478" t="s">
        <v>605</v>
      </c>
      <c r="C478" t="s">
        <v>601</v>
      </c>
      <c r="D478" t="s">
        <v>35</v>
      </c>
      <c r="E478" s="4">
        <v>44734</v>
      </c>
      <c r="F478" t="s">
        <v>47</v>
      </c>
      <c r="G478" t="s">
        <v>49</v>
      </c>
      <c r="H478" t="s">
        <v>1355</v>
      </c>
      <c r="I478" t="s">
        <v>105</v>
      </c>
      <c r="J478">
        <v>10</v>
      </c>
    </row>
    <row r="479" spans="1:10" x14ac:dyDescent="0.3">
      <c r="A479">
        <v>478</v>
      </c>
      <c r="B479" t="s">
        <v>606</v>
      </c>
      <c r="C479" t="s">
        <v>602</v>
      </c>
      <c r="D479" t="s">
        <v>36</v>
      </c>
      <c r="E479" s="4">
        <v>44728</v>
      </c>
      <c r="F479" t="s">
        <v>48</v>
      </c>
      <c r="G479" t="s">
        <v>49</v>
      </c>
      <c r="H479" t="s">
        <v>1356</v>
      </c>
      <c r="I479" t="s">
        <v>103</v>
      </c>
      <c r="J479">
        <v>7</v>
      </c>
    </row>
    <row r="480" spans="1:10" x14ac:dyDescent="0.3">
      <c r="A480">
        <v>479</v>
      </c>
      <c r="B480" t="s">
        <v>607</v>
      </c>
      <c r="C480" t="s">
        <v>603</v>
      </c>
      <c r="D480" t="s">
        <v>37</v>
      </c>
      <c r="E480" s="4">
        <v>44739</v>
      </c>
      <c r="F480" t="s">
        <v>47</v>
      </c>
      <c r="G480" t="s">
        <v>51</v>
      </c>
      <c r="H480" t="s">
        <v>1357</v>
      </c>
      <c r="I480" t="s">
        <v>104</v>
      </c>
      <c r="J480">
        <v>10</v>
      </c>
    </row>
    <row r="481" spans="1:10" x14ac:dyDescent="0.3">
      <c r="A481">
        <v>480</v>
      </c>
      <c r="B481" t="s">
        <v>608</v>
      </c>
      <c r="C481" t="s">
        <v>604</v>
      </c>
      <c r="D481" t="s">
        <v>38</v>
      </c>
      <c r="E481" s="4">
        <v>44765</v>
      </c>
      <c r="F481" t="s">
        <v>48</v>
      </c>
      <c r="G481" t="s">
        <v>49</v>
      </c>
      <c r="H481" t="s">
        <v>1358</v>
      </c>
      <c r="I481" t="s">
        <v>105</v>
      </c>
      <c r="J481">
        <v>10</v>
      </c>
    </row>
    <row r="482" spans="1:10" x14ac:dyDescent="0.3">
      <c r="A482">
        <v>481</v>
      </c>
      <c r="B482" t="s">
        <v>609</v>
      </c>
      <c r="C482" t="s">
        <v>605</v>
      </c>
      <c r="D482" t="s">
        <v>39</v>
      </c>
      <c r="E482" s="4">
        <v>44740</v>
      </c>
      <c r="F482" t="s">
        <v>47</v>
      </c>
      <c r="G482" t="s">
        <v>49</v>
      </c>
      <c r="H482" t="s">
        <v>1359</v>
      </c>
      <c r="I482" t="s">
        <v>103</v>
      </c>
      <c r="J482">
        <v>8</v>
      </c>
    </row>
    <row r="483" spans="1:10" x14ac:dyDescent="0.3">
      <c r="A483">
        <v>482</v>
      </c>
      <c r="B483" t="s">
        <v>610</v>
      </c>
      <c r="C483" t="s">
        <v>606</v>
      </c>
      <c r="D483" t="s">
        <v>40</v>
      </c>
      <c r="E483" s="4">
        <v>44734</v>
      </c>
      <c r="F483" t="s">
        <v>48</v>
      </c>
      <c r="G483" t="s">
        <v>49</v>
      </c>
      <c r="H483" t="s">
        <v>1360</v>
      </c>
      <c r="I483" t="s">
        <v>104</v>
      </c>
      <c r="J483">
        <v>10</v>
      </c>
    </row>
    <row r="484" spans="1:10" x14ac:dyDescent="0.3">
      <c r="A484">
        <v>483</v>
      </c>
      <c r="B484" t="s">
        <v>611</v>
      </c>
      <c r="C484" t="s">
        <v>607</v>
      </c>
      <c r="D484" t="s">
        <v>41</v>
      </c>
      <c r="E484" s="4">
        <v>44727</v>
      </c>
      <c r="F484" t="s">
        <v>48</v>
      </c>
      <c r="G484" t="s">
        <v>49</v>
      </c>
      <c r="H484" t="s">
        <v>1361</v>
      </c>
      <c r="I484" t="s">
        <v>105</v>
      </c>
      <c r="J484">
        <v>9</v>
      </c>
    </row>
    <row r="485" spans="1:10" x14ac:dyDescent="0.3">
      <c r="A485">
        <v>484</v>
      </c>
      <c r="B485" t="s">
        <v>612</v>
      </c>
      <c r="C485" t="s">
        <v>608</v>
      </c>
      <c r="D485" t="s">
        <v>42</v>
      </c>
      <c r="E485" s="4">
        <v>44737</v>
      </c>
      <c r="F485" t="s">
        <v>47</v>
      </c>
      <c r="G485" t="s">
        <v>49</v>
      </c>
      <c r="H485" t="s">
        <v>1362</v>
      </c>
      <c r="I485" t="s">
        <v>103</v>
      </c>
      <c r="J485">
        <v>9</v>
      </c>
    </row>
    <row r="486" spans="1:10" x14ac:dyDescent="0.3">
      <c r="A486">
        <v>485</v>
      </c>
      <c r="B486" t="s">
        <v>613</v>
      </c>
      <c r="C486" t="s">
        <v>609</v>
      </c>
      <c r="D486" t="s">
        <v>24</v>
      </c>
      <c r="E486" s="4">
        <v>44747</v>
      </c>
      <c r="F486" t="s">
        <v>48</v>
      </c>
      <c r="G486" t="s">
        <v>51</v>
      </c>
      <c r="H486" t="s">
        <v>1363</v>
      </c>
      <c r="I486" t="s">
        <v>104</v>
      </c>
      <c r="J486">
        <v>9</v>
      </c>
    </row>
    <row r="487" spans="1:10" x14ac:dyDescent="0.3">
      <c r="A487">
        <v>486</v>
      </c>
      <c r="B487" t="s">
        <v>614</v>
      </c>
      <c r="C487" t="s">
        <v>610</v>
      </c>
      <c r="D487" t="s">
        <v>25</v>
      </c>
      <c r="E487" s="4">
        <v>44754</v>
      </c>
      <c r="F487" t="s">
        <v>47</v>
      </c>
      <c r="G487" t="s">
        <v>49</v>
      </c>
      <c r="H487" t="s">
        <v>1364</v>
      </c>
      <c r="I487" t="s">
        <v>105</v>
      </c>
      <c r="J487">
        <v>10</v>
      </c>
    </row>
    <row r="488" spans="1:10" x14ac:dyDescent="0.3">
      <c r="A488">
        <v>487</v>
      </c>
      <c r="B488" t="s">
        <v>615</v>
      </c>
      <c r="C488" t="s">
        <v>611</v>
      </c>
      <c r="D488" t="s">
        <v>26</v>
      </c>
      <c r="E488" s="4">
        <v>44760</v>
      </c>
      <c r="F488" t="s">
        <v>48</v>
      </c>
      <c r="G488" t="s">
        <v>49</v>
      </c>
      <c r="H488" t="s">
        <v>1365</v>
      </c>
      <c r="I488" t="s">
        <v>103</v>
      </c>
      <c r="J488">
        <v>9</v>
      </c>
    </row>
    <row r="489" spans="1:10" x14ac:dyDescent="0.3">
      <c r="A489">
        <v>488</v>
      </c>
      <c r="B489" t="s">
        <v>616</v>
      </c>
      <c r="C489" t="s">
        <v>612</v>
      </c>
      <c r="D489" t="s">
        <v>27</v>
      </c>
      <c r="E489" s="4">
        <v>44759</v>
      </c>
      <c r="F489" t="s">
        <v>47</v>
      </c>
      <c r="G489" t="s">
        <v>49</v>
      </c>
      <c r="H489" t="s">
        <v>1366</v>
      </c>
      <c r="I489" t="s">
        <v>104</v>
      </c>
      <c r="J489">
        <v>10</v>
      </c>
    </row>
    <row r="490" spans="1:10" x14ac:dyDescent="0.3">
      <c r="A490">
        <v>489</v>
      </c>
      <c r="B490" t="s">
        <v>617</v>
      </c>
      <c r="C490" t="s">
        <v>613</v>
      </c>
      <c r="D490" t="s">
        <v>28</v>
      </c>
      <c r="E490" s="4">
        <v>44735</v>
      </c>
      <c r="F490" t="s">
        <v>48</v>
      </c>
      <c r="G490" t="s">
        <v>49</v>
      </c>
      <c r="H490" t="s">
        <v>1367</v>
      </c>
      <c r="I490" t="s">
        <v>105</v>
      </c>
      <c r="J490">
        <v>9</v>
      </c>
    </row>
    <row r="491" spans="1:10" x14ac:dyDescent="0.3">
      <c r="A491">
        <v>490</v>
      </c>
      <c r="B491" t="s">
        <v>618</v>
      </c>
      <c r="C491" t="s">
        <v>614</v>
      </c>
      <c r="D491" t="s">
        <v>29</v>
      </c>
      <c r="E491" s="4">
        <v>44734</v>
      </c>
      <c r="F491" t="s">
        <v>50</v>
      </c>
      <c r="G491" t="s">
        <v>49</v>
      </c>
      <c r="H491" t="s">
        <v>1368</v>
      </c>
      <c r="I491" t="s">
        <v>103</v>
      </c>
      <c r="J491">
        <v>8</v>
      </c>
    </row>
    <row r="492" spans="1:10" x14ac:dyDescent="0.3">
      <c r="A492">
        <v>491</v>
      </c>
      <c r="B492" t="s">
        <v>619</v>
      </c>
      <c r="C492" t="s">
        <v>615</v>
      </c>
      <c r="D492" t="s">
        <v>30</v>
      </c>
      <c r="E492" s="4">
        <v>44753</v>
      </c>
      <c r="F492" t="s">
        <v>47</v>
      </c>
      <c r="G492" t="s">
        <v>49</v>
      </c>
      <c r="H492" t="s">
        <v>1369</v>
      </c>
      <c r="I492" t="s">
        <v>104</v>
      </c>
      <c r="J492">
        <v>7</v>
      </c>
    </row>
    <row r="493" spans="1:10" x14ac:dyDescent="0.3">
      <c r="A493">
        <v>492</v>
      </c>
      <c r="B493" t="s">
        <v>620</v>
      </c>
      <c r="C493" t="s">
        <v>616</v>
      </c>
      <c r="D493" t="s">
        <v>31</v>
      </c>
      <c r="E493" s="4">
        <v>44739</v>
      </c>
      <c r="F493" t="s">
        <v>48</v>
      </c>
      <c r="G493" t="s">
        <v>49</v>
      </c>
      <c r="H493" t="s">
        <v>1370</v>
      </c>
      <c r="I493" t="s">
        <v>105</v>
      </c>
      <c r="J493">
        <v>10</v>
      </c>
    </row>
    <row r="494" spans="1:10" x14ac:dyDescent="0.3">
      <c r="A494">
        <v>493</v>
      </c>
      <c r="B494" t="s">
        <v>621</v>
      </c>
      <c r="C494" t="s">
        <v>617</v>
      </c>
      <c r="D494" t="s">
        <v>32</v>
      </c>
      <c r="E494" s="4">
        <v>44740</v>
      </c>
      <c r="F494" t="s">
        <v>48</v>
      </c>
      <c r="G494" t="s">
        <v>49</v>
      </c>
      <c r="H494" t="s">
        <v>1371</v>
      </c>
      <c r="I494" t="s">
        <v>103</v>
      </c>
      <c r="J494">
        <v>7</v>
      </c>
    </row>
    <row r="495" spans="1:10" x14ac:dyDescent="0.3">
      <c r="A495">
        <v>494</v>
      </c>
      <c r="B495" t="s">
        <v>622</v>
      </c>
      <c r="C495" t="s">
        <v>618</v>
      </c>
      <c r="D495" t="s">
        <v>33</v>
      </c>
      <c r="E495" s="4">
        <v>44748</v>
      </c>
      <c r="F495" t="s">
        <v>47</v>
      </c>
      <c r="G495" t="s">
        <v>49</v>
      </c>
      <c r="H495" t="s">
        <v>1372</v>
      </c>
      <c r="I495" t="s">
        <v>104</v>
      </c>
      <c r="J495">
        <v>8</v>
      </c>
    </row>
    <row r="496" spans="1:10" x14ac:dyDescent="0.3">
      <c r="A496">
        <v>495</v>
      </c>
      <c r="B496" t="s">
        <v>623</v>
      </c>
      <c r="C496" t="s">
        <v>619</v>
      </c>
      <c r="D496" t="s">
        <v>6</v>
      </c>
      <c r="E496" s="4">
        <v>44731</v>
      </c>
      <c r="F496" t="s">
        <v>48</v>
      </c>
      <c r="G496" t="s">
        <v>49</v>
      </c>
      <c r="H496" t="s">
        <v>1373</v>
      </c>
      <c r="I496" t="s">
        <v>105</v>
      </c>
      <c r="J496">
        <v>9</v>
      </c>
    </row>
    <row r="497" spans="1:10" x14ac:dyDescent="0.3">
      <c r="A497">
        <v>496</v>
      </c>
      <c r="B497" t="s">
        <v>624</v>
      </c>
      <c r="C497" t="s">
        <v>620</v>
      </c>
      <c r="D497" t="s">
        <v>7</v>
      </c>
      <c r="E497" s="4">
        <v>44763</v>
      </c>
      <c r="F497" t="s">
        <v>47</v>
      </c>
      <c r="G497" t="s">
        <v>49</v>
      </c>
      <c r="H497" t="s">
        <v>1374</v>
      </c>
      <c r="I497" t="s">
        <v>103</v>
      </c>
      <c r="J497">
        <v>9</v>
      </c>
    </row>
    <row r="498" spans="1:10" x14ac:dyDescent="0.3">
      <c r="A498">
        <v>497</v>
      </c>
      <c r="B498" t="s">
        <v>625</v>
      </c>
      <c r="C498" t="s">
        <v>621</v>
      </c>
      <c r="D498" t="s">
        <v>8</v>
      </c>
      <c r="E498" s="4">
        <v>44733</v>
      </c>
      <c r="F498" t="s">
        <v>48</v>
      </c>
      <c r="G498" t="s">
        <v>49</v>
      </c>
      <c r="H498" t="s">
        <v>1375</v>
      </c>
      <c r="I498" t="s">
        <v>104</v>
      </c>
      <c r="J498">
        <v>9</v>
      </c>
    </row>
    <row r="499" spans="1:10" x14ac:dyDescent="0.3">
      <c r="A499">
        <v>498</v>
      </c>
      <c r="B499" t="s">
        <v>626</v>
      </c>
      <c r="C499" t="s">
        <v>622</v>
      </c>
      <c r="D499" t="s">
        <v>9</v>
      </c>
      <c r="E499" s="4">
        <v>44746</v>
      </c>
      <c r="F499" t="s">
        <v>48</v>
      </c>
      <c r="G499" t="s">
        <v>49</v>
      </c>
      <c r="H499" t="s">
        <v>1376</v>
      </c>
      <c r="I499" t="s">
        <v>105</v>
      </c>
      <c r="J499">
        <v>9</v>
      </c>
    </row>
    <row r="500" spans="1:10" x14ac:dyDescent="0.3">
      <c r="A500">
        <v>499</v>
      </c>
      <c r="B500" t="s">
        <v>627</v>
      </c>
      <c r="C500" t="s">
        <v>623</v>
      </c>
      <c r="D500" t="s">
        <v>10</v>
      </c>
      <c r="E500" s="4">
        <v>44755</v>
      </c>
      <c r="F500" t="s">
        <v>47</v>
      </c>
      <c r="G500" t="s">
        <v>49</v>
      </c>
      <c r="H500" t="s">
        <v>1377</v>
      </c>
      <c r="I500" t="s">
        <v>103</v>
      </c>
      <c r="J500">
        <v>9</v>
      </c>
    </row>
    <row r="501" spans="1:10" x14ac:dyDescent="0.3">
      <c r="A501">
        <v>500</v>
      </c>
      <c r="B501" t="s">
        <v>628</v>
      </c>
      <c r="C501" t="s">
        <v>624</v>
      </c>
      <c r="D501" t="s">
        <v>11</v>
      </c>
      <c r="E501" s="4">
        <v>44787</v>
      </c>
      <c r="F501" t="s">
        <v>48</v>
      </c>
      <c r="G501" t="s">
        <v>49</v>
      </c>
      <c r="H501" t="s">
        <v>1378</v>
      </c>
      <c r="I501" t="s">
        <v>103</v>
      </c>
      <c r="J501">
        <v>7</v>
      </c>
    </row>
    <row r="502" spans="1:10" x14ac:dyDescent="0.3">
      <c r="A502">
        <v>501</v>
      </c>
      <c r="B502" t="s">
        <v>629</v>
      </c>
      <c r="C502" t="s">
        <v>625</v>
      </c>
      <c r="D502" t="s">
        <v>6</v>
      </c>
      <c r="E502" s="4">
        <v>44799</v>
      </c>
      <c r="F502" t="s">
        <v>47</v>
      </c>
      <c r="G502" t="s">
        <v>49</v>
      </c>
      <c r="H502" t="s">
        <v>1379</v>
      </c>
      <c r="I502" t="s">
        <v>103</v>
      </c>
      <c r="J502">
        <v>9</v>
      </c>
    </row>
    <row r="503" spans="1:10" x14ac:dyDescent="0.3">
      <c r="A503">
        <v>502</v>
      </c>
      <c r="B503" t="s">
        <v>630</v>
      </c>
      <c r="C503" t="s">
        <v>626</v>
      </c>
      <c r="D503" t="s">
        <v>7</v>
      </c>
      <c r="E503" s="4">
        <v>44802</v>
      </c>
      <c r="F503" t="s">
        <v>48</v>
      </c>
      <c r="G503" t="s">
        <v>49</v>
      </c>
      <c r="H503" t="s">
        <v>1380</v>
      </c>
      <c r="I503" t="s">
        <v>104</v>
      </c>
      <c r="J503">
        <v>7</v>
      </c>
    </row>
    <row r="504" spans="1:10" x14ac:dyDescent="0.3">
      <c r="A504">
        <v>503</v>
      </c>
      <c r="B504" t="s">
        <v>631</v>
      </c>
      <c r="C504" t="s">
        <v>627</v>
      </c>
      <c r="D504" t="s">
        <v>8</v>
      </c>
      <c r="E504" s="4">
        <v>44774</v>
      </c>
      <c r="F504" t="s">
        <v>50</v>
      </c>
      <c r="G504" t="s">
        <v>51</v>
      </c>
      <c r="H504" t="s">
        <v>1381</v>
      </c>
      <c r="I504" t="s">
        <v>105</v>
      </c>
      <c r="J504">
        <v>8</v>
      </c>
    </row>
    <row r="505" spans="1:10" x14ac:dyDescent="0.3">
      <c r="A505">
        <v>504</v>
      </c>
      <c r="B505" t="s">
        <v>632</v>
      </c>
      <c r="C505" t="s">
        <v>628</v>
      </c>
      <c r="D505" t="s">
        <v>9</v>
      </c>
      <c r="E505" s="4">
        <v>44800</v>
      </c>
      <c r="F505" t="s">
        <v>47</v>
      </c>
      <c r="G505" t="s">
        <v>49</v>
      </c>
      <c r="H505" t="s">
        <v>1382</v>
      </c>
      <c r="I505" t="s">
        <v>103</v>
      </c>
      <c r="J505">
        <v>6</v>
      </c>
    </row>
    <row r="506" spans="1:10" x14ac:dyDescent="0.3">
      <c r="A506">
        <v>505</v>
      </c>
      <c r="B506" t="s">
        <v>633</v>
      </c>
      <c r="C506" t="s">
        <v>629</v>
      </c>
      <c r="D506" t="s">
        <v>10</v>
      </c>
      <c r="E506" s="4">
        <v>44797</v>
      </c>
      <c r="F506" t="s">
        <v>48</v>
      </c>
      <c r="G506" t="s">
        <v>49</v>
      </c>
      <c r="H506" t="s">
        <v>1383</v>
      </c>
      <c r="I506" t="s">
        <v>104</v>
      </c>
      <c r="J506">
        <v>2</v>
      </c>
    </row>
    <row r="507" spans="1:10" x14ac:dyDescent="0.3">
      <c r="A507">
        <v>506</v>
      </c>
      <c r="B507" t="s">
        <v>634</v>
      </c>
      <c r="C507" t="s">
        <v>630</v>
      </c>
      <c r="D507" t="s">
        <v>11</v>
      </c>
      <c r="E507" s="4">
        <v>44766</v>
      </c>
      <c r="F507" t="s">
        <v>48</v>
      </c>
      <c r="G507" t="s">
        <v>49</v>
      </c>
      <c r="H507" t="s">
        <v>1384</v>
      </c>
      <c r="I507" t="s">
        <v>105</v>
      </c>
      <c r="J507">
        <v>4</v>
      </c>
    </row>
    <row r="508" spans="1:10" x14ac:dyDescent="0.3">
      <c r="A508">
        <v>507</v>
      </c>
      <c r="B508" t="s">
        <v>635</v>
      </c>
      <c r="C508" t="s">
        <v>631</v>
      </c>
      <c r="D508" t="s">
        <v>12</v>
      </c>
      <c r="E508" s="4">
        <v>44782</v>
      </c>
      <c r="F508" t="s">
        <v>47</v>
      </c>
      <c r="G508" t="s">
        <v>49</v>
      </c>
      <c r="H508" t="s">
        <v>1385</v>
      </c>
      <c r="I508" t="s">
        <v>103</v>
      </c>
      <c r="J508">
        <v>1</v>
      </c>
    </row>
    <row r="509" spans="1:10" x14ac:dyDescent="0.3">
      <c r="A509">
        <v>508</v>
      </c>
      <c r="B509" t="s">
        <v>636</v>
      </c>
      <c r="C509" t="s">
        <v>632</v>
      </c>
      <c r="D509" t="s">
        <v>12</v>
      </c>
      <c r="E509" s="4">
        <v>44790</v>
      </c>
      <c r="F509" t="s">
        <v>48</v>
      </c>
      <c r="G509" t="s">
        <v>49</v>
      </c>
      <c r="H509" t="s">
        <v>1386</v>
      </c>
      <c r="I509" t="s">
        <v>104</v>
      </c>
      <c r="J509">
        <v>9</v>
      </c>
    </row>
    <row r="510" spans="1:10" x14ac:dyDescent="0.3">
      <c r="A510">
        <v>509</v>
      </c>
      <c r="B510" t="s">
        <v>637</v>
      </c>
      <c r="C510" t="s">
        <v>633</v>
      </c>
      <c r="D510" t="s">
        <v>13</v>
      </c>
      <c r="E510" s="4">
        <v>44770</v>
      </c>
      <c r="F510" t="s">
        <v>48</v>
      </c>
      <c r="G510" t="s">
        <v>51</v>
      </c>
      <c r="H510" t="s">
        <v>1387</v>
      </c>
      <c r="I510" t="s">
        <v>105</v>
      </c>
      <c r="J510">
        <v>6</v>
      </c>
    </row>
    <row r="511" spans="1:10" x14ac:dyDescent="0.3">
      <c r="A511">
        <v>510</v>
      </c>
      <c r="B511" t="s">
        <v>638</v>
      </c>
      <c r="C511" t="s">
        <v>634</v>
      </c>
      <c r="D511" t="s">
        <v>11</v>
      </c>
      <c r="E511" s="4">
        <v>44759</v>
      </c>
      <c r="F511" t="s">
        <v>47</v>
      </c>
      <c r="G511" t="s">
        <v>49</v>
      </c>
      <c r="H511" t="s">
        <v>1388</v>
      </c>
      <c r="I511" t="s">
        <v>103</v>
      </c>
      <c r="J511">
        <v>9</v>
      </c>
    </row>
    <row r="512" spans="1:10" x14ac:dyDescent="0.3">
      <c r="A512">
        <v>511</v>
      </c>
      <c r="B512" t="s">
        <v>639</v>
      </c>
      <c r="C512" t="s">
        <v>635</v>
      </c>
      <c r="D512" t="s">
        <v>15</v>
      </c>
      <c r="E512" s="4">
        <v>44776</v>
      </c>
      <c r="F512" t="s">
        <v>48</v>
      </c>
      <c r="G512" t="s">
        <v>49</v>
      </c>
      <c r="H512" t="s">
        <v>1389</v>
      </c>
      <c r="I512" t="s">
        <v>104</v>
      </c>
      <c r="J512">
        <v>9</v>
      </c>
    </row>
    <row r="513" spans="1:10" x14ac:dyDescent="0.3">
      <c r="A513">
        <v>512</v>
      </c>
      <c r="B513" t="s">
        <v>640</v>
      </c>
      <c r="C513" t="s">
        <v>636</v>
      </c>
      <c r="D513" t="s">
        <v>16</v>
      </c>
      <c r="E513" s="4">
        <v>44757</v>
      </c>
      <c r="F513" t="s">
        <v>50</v>
      </c>
      <c r="G513" t="s">
        <v>49</v>
      </c>
      <c r="H513" t="s">
        <v>1390</v>
      </c>
      <c r="I513" t="s">
        <v>105</v>
      </c>
      <c r="J513">
        <v>3</v>
      </c>
    </row>
    <row r="514" spans="1:10" x14ac:dyDescent="0.3">
      <c r="A514">
        <v>513</v>
      </c>
      <c r="B514" t="s">
        <v>641</v>
      </c>
      <c r="C514" t="s">
        <v>637</v>
      </c>
      <c r="D514" t="s">
        <v>17</v>
      </c>
      <c r="E514" s="4">
        <v>44771</v>
      </c>
      <c r="F514" t="s">
        <v>47</v>
      </c>
      <c r="G514" t="s">
        <v>49</v>
      </c>
      <c r="H514" t="s">
        <v>1391</v>
      </c>
      <c r="I514" t="s">
        <v>103</v>
      </c>
      <c r="J514">
        <v>2</v>
      </c>
    </row>
    <row r="515" spans="1:10" x14ac:dyDescent="0.3">
      <c r="A515">
        <v>514</v>
      </c>
      <c r="B515" t="s">
        <v>642</v>
      </c>
      <c r="C515" t="s">
        <v>638</v>
      </c>
      <c r="D515" t="s">
        <v>18</v>
      </c>
      <c r="E515" s="4">
        <v>44788</v>
      </c>
      <c r="F515" t="s">
        <v>48</v>
      </c>
      <c r="G515" t="s">
        <v>49</v>
      </c>
      <c r="H515" t="s">
        <v>1392</v>
      </c>
      <c r="I515" t="s">
        <v>104</v>
      </c>
      <c r="J515">
        <v>3</v>
      </c>
    </row>
    <row r="516" spans="1:10" x14ac:dyDescent="0.3">
      <c r="A516">
        <v>515</v>
      </c>
      <c r="B516" t="s">
        <v>643</v>
      </c>
      <c r="C516" t="s">
        <v>639</v>
      </c>
      <c r="D516" t="s">
        <v>11</v>
      </c>
      <c r="E516" s="4">
        <v>44762</v>
      </c>
      <c r="F516" t="s">
        <v>50</v>
      </c>
      <c r="G516" t="s">
        <v>51</v>
      </c>
      <c r="H516" t="s">
        <v>1393</v>
      </c>
      <c r="I516" t="s">
        <v>105</v>
      </c>
      <c r="J516">
        <v>10</v>
      </c>
    </row>
    <row r="517" spans="1:10" x14ac:dyDescent="0.3">
      <c r="A517">
        <v>516</v>
      </c>
      <c r="B517" t="s">
        <v>644</v>
      </c>
      <c r="C517" t="s">
        <v>640</v>
      </c>
      <c r="D517" t="s">
        <v>20</v>
      </c>
      <c r="E517" s="4">
        <v>44789</v>
      </c>
      <c r="F517" t="s">
        <v>47</v>
      </c>
      <c r="G517" t="s">
        <v>49</v>
      </c>
      <c r="H517" t="s">
        <v>1394</v>
      </c>
      <c r="I517" t="s">
        <v>103</v>
      </c>
      <c r="J517">
        <v>3</v>
      </c>
    </row>
    <row r="518" spans="1:10" x14ac:dyDescent="0.3">
      <c r="A518">
        <v>517</v>
      </c>
      <c r="B518" t="s">
        <v>645</v>
      </c>
      <c r="C518" t="s">
        <v>641</v>
      </c>
      <c r="D518" t="s">
        <v>16</v>
      </c>
      <c r="E518" s="4">
        <v>44761</v>
      </c>
      <c r="F518" t="s">
        <v>48</v>
      </c>
      <c r="G518" t="s">
        <v>49</v>
      </c>
      <c r="H518" t="s">
        <v>1395</v>
      </c>
      <c r="I518" t="s">
        <v>104</v>
      </c>
      <c r="J518">
        <v>1</v>
      </c>
    </row>
    <row r="519" spans="1:10" x14ac:dyDescent="0.3">
      <c r="A519">
        <v>518</v>
      </c>
      <c r="B519" t="s">
        <v>646</v>
      </c>
      <c r="C519" t="s">
        <v>642</v>
      </c>
      <c r="D519" t="s">
        <v>10</v>
      </c>
      <c r="E519" s="4">
        <v>44790</v>
      </c>
      <c r="F519" t="s">
        <v>50</v>
      </c>
      <c r="G519" t="s">
        <v>49</v>
      </c>
      <c r="H519" t="s">
        <v>1396</v>
      </c>
      <c r="I519" t="s">
        <v>105</v>
      </c>
      <c r="J519">
        <v>5</v>
      </c>
    </row>
    <row r="520" spans="1:10" x14ac:dyDescent="0.3">
      <c r="A520">
        <v>519</v>
      </c>
      <c r="B520" t="s">
        <v>647</v>
      </c>
      <c r="C520" t="s">
        <v>643</v>
      </c>
      <c r="D520" t="s">
        <v>21</v>
      </c>
      <c r="E520" s="4">
        <v>44782</v>
      </c>
      <c r="F520" t="s">
        <v>47</v>
      </c>
      <c r="G520" t="s">
        <v>49</v>
      </c>
      <c r="H520" t="s">
        <v>1397</v>
      </c>
      <c r="I520" t="s">
        <v>103</v>
      </c>
      <c r="J520">
        <v>1</v>
      </c>
    </row>
    <row r="521" spans="1:10" x14ac:dyDescent="0.3">
      <c r="A521">
        <v>520</v>
      </c>
      <c r="B521" t="s">
        <v>648</v>
      </c>
      <c r="C521" t="s">
        <v>644</v>
      </c>
      <c r="D521" t="s">
        <v>22</v>
      </c>
      <c r="E521" s="4">
        <v>44802</v>
      </c>
      <c r="F521" t="s">
        <v>48</v>
      </c>
      <c r="G521" t="s">
        <v>49</v>
      </c>
      <c r="H521" t="s">
        <v>1398</v>
      </c>
      <c r="I521" t="s">
        <v>104</v>
      </c>
      <c r="J521">
        <v>5</v>
      </c>
    </row>
    <row r="522" spans="1:10" x14ac:dyDescent="0.3">
      <c r="A522">
        <v>521</v>
      </c>
      <c r="B522" t="s">
        <v>649</v>
      </c>
      <c r="C522" t="s">
        <v>645</v>
      </c>
      <c r="D522" t="s">
        <v>23</v>
      </c>
      <c r="E522" s="4">
        <v>44791</v>
      </c>
      <c r="F522" t="s">
        <v>48</v>
      </c>
      <c r="G522" t="s">
        <v>51</v>
      </c>
      <c r="H522" t="s">
        <v>1399</v>
      </c>
      <c r="I522" t="s">
        <v>105</v>
      </c>
      <c r="J522">
        <v>5</v>
      </c>
    </row>
    <row r="523" spans="1:10" x14ac:dyDescent="0.3">
      <c r="A523">
        <v>522</v>
      </c>
      <c r="B523" t="s">
        <v>650</v>
      </c>
      <c r="C523" t="s">
        <v>646</v>
      </c>
      <c r="D523" t="s">
        <v>24</v>
      </c>
      <c r="E523" s="4">
        <v>44795</v>
      </c>
      <c r="F523" t="s">
        <v>47</v>
      </c>
      <c r="G523" t="s">
        <v>49</v>
      </c>
      <c r="H523" t="s">
        <v>1400</v>
      </c>
      <c r="I523" t="s">
        <v>103</v>
      </c>
      <c r="J523">
        <v>3</v>
      </c>
    </row>
    <row r="524" spans="1:10" x14ac:dyDescent="0.3">
      <c r="A524">
        <v>523</v>
      </c>
      <c r="B524" t="s">
        <v>651</v>
      </c>
      <c r="C524" t="s">
        <v>647</v>
      </c>
      <c r="D524" t="s">
        <v>25</v>
      </c>
      <c r="E524" s="4">
        <v>44759</v>
      </c>
      <c r="F524" t="s">
        <v>48</v>
      </c>
      <c r="G524" t="s">
        <v>49</v>
      </c>
      <c r="H524" t="s">
        <v>1401</v>
      </c>
      <c r="I524" t="s">
        <v>104</v>
      </c>
      <c r="J524">
        <v>3</v>
      </c>
    </row>
    <row r="525" spans="1:10" x14ac:dyDescent="0.3">
      <c r="A525">
        <v>524</v>
      </c>
      <c r="B525" t="s">
        <v>652</v>
      </c>
      <c r="C525" t="s">
        <v>648</v>
      </c>
      <c r="D525" t="s">
        <v>26</v>
      </c>
      <c r="E525" s="4">
        <v>44756</v>
      </c>
      <c r="F525" t="s">
        <v>50</v>
      </c>
      <c r="G525" t="s">
        <v>49</v>
      </c>
      <c r="H525" t="s">
        <v>1402</v>
      </c>
      <c r="I525" t="s">
        <v>105</v>
      </c>
      <c r="J525">
        <v>7</v>
      </c>
    </row>
    <row r="526" spans="1:10" x14ac:dyDescent="0.3">
      <c r="A526">
        <v>525</v>
      </c>
      <c r="B526" t="s">
        <v>653</v>
      </c>
      <c r="C526" t="s">
        <v>649</v>
      </c>
      <c r="D526" t="s">
        <v>27</v>
      </c>
      <c r="E526" s="4">
        <v>44786</v>
      </c>
      <c r="F526" t="s">
        <v>47</v>
      </c>
      <c r="G526" t="s">
        <v>49</v>
      </c>
      <c r="H526" t="s">
        <v>1403</v>
      </c>
      <c r="I526" t="s">
        <v>103</v>
      </c>
      <c r="J526">
        <v>4</v>
      </c>
    </row>
    <row r="527" spans="1:10" x14ac:dyDescent="0.3">
      <c r="A527">
        <v>526</v>
      </c>
      <c r="B527" t="s">
        <v>654</v>
      </c>
      <c r="C527" t="s">
        <v>650</v>
      </c>
      <c r="D527" t="s">
        <v>28</v>
      </c>
      <c r="E527" s="4">
        <v>44757</v>
      </c>
      <c r="F527" t="s">
        <v>48</v>
      </c>
      <c r="G527" t="s">
        <v>49</v>
      </c>
      <c r="H527" t="s">
        <v>1404</v>
      </c>
      <c r="I527" t="s">
        <v>104</v>
      </c>
      <c r="J527">
        <v>3</v>
      </c>
    </row>
    <row r="528" spans="1:10" x14ac:dyDescent="0.3">
      <c r="A528">
        <v>527</v>
      </c>
      <c r="B528" t="s">
        <v>655</v>
      </c>
      <c r="C528" t="s">
        <v>651</v>
      </c>
      <c r="D528" t="s">
        <v>29</v>
      </c>
      <c r="E528" s="4">
        <v>44787</v>
      </c>
      <c r="F528" t="s">
        <v>50</v>
      </c>
      <c r="G528" t="s">
        <v>51</v>
      </c>
      <c r="H528" t="s">
        <v>1405</v>
      </c>
      <c r="I528" t="s">
        <v>105</v>
      </c>
      <c r="J528">
        <v>8</v>
      </c>
    </row>
    <row r="529" spans="1:10" x14ac:dyDescent="0.3">
      <c r="A529">
        <v>528</v>
      </c>
      <c r="B529" t="s">
        <v>656</v>
      </c>
      <c r="C529" t="s">
        <v>652</v>
      </c>
      <c r="D529" t="s">
        <v>30</v>
      </c>
      <c r="E529" s="4">
        <v>44763</v>
      </c>
      <c r="F529" t="s">
        <v>47</v>
      </c>
      <c r="G529" t="s">
        <v>49</v>
      </c>
      <c r="H529" t="s">
        <v>1406</v>
      </c>
      <c r="I529" t="s">
        <v>103</v>
      </c>
      <c r="J529">
        <v>2</v>
      </c>
    </row>
    <row r="530" spans="1:10" x14ac:dyDescent="0.3">
      <c r="A530">
        <v>529</v>
      </c>
      <c r="B530" t="s">
        <v>657</v>
      </c>
      <c r="C530" t="s">
        <v>653</v>
      </c>
      <c r="D530" t="s">
        <v>31</v>
      </c>
      <c r="E530" s="4">
        <v>44799</v>
      </c>
      <c r="F530" t="s">
        <v>48</v>
      </c>
      <c r="G530" t="s">
        <v>49</v>
      </c>
      <c r="H530" t="s">
        <v>1407</v>
      </c>
      <c r="I530" t="s">
        <v>104</v>
      </c>
      <c r="J530">
        <v>9</v>
      </c>
    </row>
    <row r="531" spans="1:10" x14ac:dyDescent="0.3">
      <c r="A531">
        <v>530</v>
      </c>
      <c r="B531" t="s">
        <v>658</v>
      </c>
      <c r="C531" t="s">
        <v>654</v>
      </c>
      <c r="D531" t="s">
        <v>32</v>
      </c>
      <c r="E531" s="4">
        <v>44798</v>
      </c>
      <c r="F531" t="s">
        <v>50</v>
      </c>
      <c r="G531" t="s">
        <v>49</v>
      </c>
      <c r="H531" t="s">
        <v>1408</v>
      </c>
      <c r="I531" t="s">
        <v>105</v>
      </c>
      <c r="J531">
        <v>6</v>
      </c>
    </row>
    <row r="532" spans="1:10" x14ac:dyDescent="0.3">
      <c r="A532">
        <v>531</v>
      </c>
      <c r="B532" t="s">
        <v>659</v>
      </c>
      <c r="C532" t="s">
        <v>655</v>
      </c>
      <c r="D532" t="s">
        <v>33</v>
      </c>
      <c r="E532" s="4">
        <v>44807</v>
      </c>
      <c r="F532" t="s">
        <v>47</v>
      </c>
      <c r="G532" t="s">
        <v>49</v>
      </c>
      <c r="H532" t="s">
        <v>1409</v>
      </c>
      <c r="I532" t="s">
        <v>103</v>
      </c>
      <c r="J532">
        <v>7</v>
      </c>
    </row>
    <row r="533" spans="1:10" x14ac:dyDescent="0.3">
      <c r="A533">
        <v>532</v>
      </c>
      <c r="B533" t="s">
        <v>660</v>
      </c>
      <c r="C533" t="s">
        <v>656</v>
      </c>
      <c r="D533" t="s">
        <v>34</v>
      </c>
      <c r="E533" s="4">
        <v>44769</v>
      </c>
      <c r="F533" t="s">
        <v>48</v>
      </c>
      <c r="G533" t="s">
        <v>49</v>
      </c>
      <c r="H533" t="s">
        <v>1410</v>
      </c>
      <c r="I533" t="s">
        <v>104</v>
      </c>
      <c r="J533">
        <v>9</v>
      </c>
    </row>
    <row r="534" spans="1:10" x14ac:dyDescent="0.3">
      <c r="A534">
        <v>533</v>
      </c>
      <c r="B534" t="s">
        <v>661</v>
      </c>
      <c r="C534" t="s">
        <v>657</v>
      </c>
      <c r="D534" t="s">
        <v>18</v>
      </c>
      <c r="E534" s="4">
        <v>44779</v>
      </c>
      <c r="F534" t="s">
        <v>48</v>
      </c>
      <c r="G534" t="s">
        <v>51</v>
      </c>
      <c r="H534" t="s">
        <v>1411</v>
      </c>
      <c r="I534" t="s">
        <v>105</v>
      </c>
      <c r="J534">
        <v>2</v>
      </c>
    </row>
    <row r="535" spans="1:10" x14ac:dyDescent="0.3">
      <c r="A535">
        <v>534</v>
      </c>
      <c r="B535" t="s">
        <v>662</v>
      </c>
      <c r="C535" t="s">
        <v>658</v>
      </c>
      <c r="D535" t="s">
        <v>25</v>
      </c>
      <c r="E535" s="4">
        <v>44769</v>
      </c>
      <c r="F535" t="s">
        <v>47</v>
      </c>
      <c r="G535" t="s">
        <v>49</v>
      </c>
      <c r="H535" t="s">
        <v>1412</v>
      </c>
      <c r="I535" t="s">
        <v>103</v>
      </c>
      <c r="J535">
        <v>9</v>
      </c>
    </row>
    <row r="536" spans="1:10" x14ac:dyDescent="0.3">
      <c r="A536">
        <v>535</v>
      </c>
      <c r="B536" t="s">
        <v>663</v>
      </c>
      <c r="C536" t="s">
        <v>659</v>
      </c>
      <c r="D536" t="s">
        <v>30</v>
      </c>
      <c r="E536" s="4">
        <v>44756</v>
      </c>
      <c r="F536" t="s">
        <v>48</v>
      </c>
      <c r="G536" t="s">
        <v>49</v>
      </c>
      <c r="H536" t="s">
        <v>1413</v>
      </c>
      <c r="I536" t="s">
        <v>104</v>
      </c>
      <c r="J536">
        <v>10</v>
      </c>
    </row>
    <row r="537" spans="1:10" x14ac:dyDescent="0.3">
      <c r="A537">
        <v>536</v>
      </c>
      <c r="B537" t="s">
        <v>664</v>
      </c>
      <c r="C537" t="s">
        <v>660</v>
      </c>
      <c r="D537" t="s">
        <v>10</v>
      </c>
      <c r="E537" s="4">
        <v>44799</v>
      </c>
      <c r="F537" t="s">
        <v>50</v>
      </c>
      <c r="G537" t="s">
        <v>49</v>
      </c>
      <c r="H537" t="s">
        <v>1414</v>
      </c>
      <c r="I537" t="s">
        <v>105</v>
      </c>
      <c r="J537">
        <v>1</v>
      </c>
    </row>
    <row r="538" spans="1:10" x14ac:dyDescent="0.3">
      <c r="A538">
        <v>537</v>
      </c>
      <c r="B538" t="s">
        <v>665</v>
      </c>
      <c r="C538" t="s">
        <v>661</v>
      </c>
      <c r="D538" t="s">
        <v>20</v>
      </c>
      <c r="E538" s="4">
        <v>44807</v>
      </c>
      <c r="F538" t="s">
        <v>47</v>
      </c>
      <c r="G538" t="s">
        <v>49</v>
      </c>
      <c r="H538" t="s">
        <v>1415</v>
      </c>
      <c r="I538" t="s">
        <v>103</v>
      </c>
      <c r="J538">
        <v>1</v>
      </c>
    </row>
    <row r="539" spans="1:10" x14ac:dyDescent="0.3">
      <c r="A539">
        <v>538</v>
      </c>
      <c r="B539" t="s">
        <v>666</v>
      </c>
      <c r="C539" t="s">
        <v>662</v>
      </c>
      <c r="D539" t="s">
        <v>32</v>
      </c>
      <c r="E539" s="4">
        <v>44769</v>
      </c>
      <c r="F539" t="s">
        <v>48</v>
      </c>
      <c r="G539" t="s">
        <v>49</v>
      </c>
      <c r="H539" t="s">
        <v>1416</v>
      </c>
      <c r="I539" t="s">
        <v>104</v>
      </c>
      <c r="J539">
        <v>10</v>
      </c>
    </row>
    <row r="540" spans="1:10" x14ac:dyDescent="0.3">
      <c r="A540">
        <v>539</v>
      </c>
      <c r="B540" t="s">
        <v>667</v>
      </c>
      <c r="C540" t="s">
        <v>663</v>
      </c>
      <c r="D540" t="s">
        <v>33</v>
      </c>
      <c r="E540" s="4">
        <v>44805</v>
      </c>
      <c r="F540" t="s">
        <v>48</v>
      </c>
      <c r="G540" t="s">
        <v>51</v>
      </c>
      <c r="H540" t="s">
        <v>1417</v>
      </c>
      <c r="I540" t="s">
        <v>105</v>
      </c>
      <c r="J540">
        <v>4</v>
      </c>
    </row>
    <row r="541" spans="1:10" x14ac:dyDescent="0.3">
      <c r="A541">
        <v>540</v>
      </c>
      <c r="B541" t="s">
        <v>668</v>
      </c>
      <c r="C541" t="s">
        <v>664</v>
      </c>
      <c r="D541" t="s">
        <v>35</v>
      </c>
      <c r="E541" s="4">
        <v>44796</v>
      </c>
      <c r="F541" t="s">
        <v>47</v>
      </c>
      <c r="G541" t="s">
        <v>49</v>
      </c>
      <c r="H541" t="s">
        <v>1418</v>
      </c>
      <c r="I541" t="s">
        <v>103</v>
      </c>
      <c r="J541">
        <v>7</v>
      </c>
    </row>
    <row r="542" spans="1:10" x14ac:dyDescent="0.3">
      <c r="A542">
        <v>541</v>
      </c>
      <c r="B542" t="s">
        <v>669</v>
      </c>
      <c r="C542" t="s">
        <v>665</v>
      </c>
      <c r="D542" t="s">
        <v>15</v>
      </c>
      <c r="E542" s="4">
        <v>44798</v>
      </c>
      <c r="F542" t="s">
        <v>48</v>
      </c>
      <c r="G542" t="s">
        <v>49</v>
      </c>
      <c r="H542" t="s">
        <v>1419</v>
      </c>
      <c r="I542" t="s">
        <v>104</v>
      </c>
      <c r="J542">
        <v>3</v>
      </c>
    </row>
    <row r="543" spans="1:10" x14ac:dyDescent="0.3">
      <c r="A543">
        <v>542</v>
      </c>
      <c r="B543" t="s">
        <v>670</v>
      </c>
      <c r="C543" t="s">
        <v>666</v>
      </c>
      <c r="D543" t="s">
        <v>37</v>
      </c>
      <c r="E543" s="4">
        <v>44756</v>
      </c>
      <c r="F543" t="s">
        <v>50</v>
      </c>
      <c r="G543" t="s">
        <v>49</v>
      </c>
      <c r="H543" t="s">
        <v>1420</v>
      </c>
      <c r="I543" t="s">
        <v>105</v>
      </c>
      <c r="J543">
        <v>6</v>
      </c>
    </row>
    <row r="544" spans="1:10" x14ac:dyDescent="0.3">
      <c r="A544">
        <v>543</v>
      </c>
      <c r="B544" t="s">
        <v>671</v>
      </c>
      <c r="C544" t="s">
        <v>667</v>
      </c>
      <c r="D544" t="s">
        <v>38</v>
      </c>
      <c r="E544" s="4">
        <v>44800</v>
      </c>
      <c r="F544" t="s">
        <v>47</v>
      </c>
      <c r="G544" t="s">
        <v>49</v>
      </c>
      <c r="H544" t="s">
        <v>1421</v>
      </c>
      <c r="I544" t="s">
        <v>103</v>
      </c>
      <c r="J544">
        <v>6</v>
      </c>
    </row>
    <row r="545" spans="1:10" x14ac:dyDescent="0.3">
      <c r="A545">
        <v>544</v>
      </c>
      <c r="B545" t="s">
        <v>672</v>
      </c>
      <c r="C545" t="s">
        <v>668</v>
      </c>
      <c r="D545" t="s">
        <v>39</v>
      </c>
      <c r="E545" s="4">
        <v>44758</v>
      </c>
      <c r="F545" t="s">
        <v>48</v>
      </c>
      <c r="G545" t="s">
        <v>49</v>
      </c>
      <c r="H545" t="s">
        <v>1422</v>
      </c>
      <c r="I545" t="s">
        <v>104</v>
      </c>
      <c r="J545">
        <v>5</v>
      </c>
    </row>
    <row r="546" spans="1:10" x14ac:dyDescent="0.3">
      <c r="A546">
        <v>545</v>
      </c>
      <c r="B546" t="s">
        <v>673</v>
      </c>
      <c r="C546" t="s">
        <v>669</v>
      </c>
      <c r="D546" t="s">
        <v>40</v>
      </c>
      <c r="E546" s="4">
        <v>44788</v>
      </c>
      <c r="F546" t="s">
        <v>50</v>
      </c>
      <c r="G546" t="s">
        <v>51</v>
      </c>
      <c r="H546" t="s">
        <v>1423</v>
      </c>
      <c r="I546" t="s">
        <v>105</v>
      </c>
      <c r="J546">
        <v>1</v>
      </c>
    </row>
    <row r="547" spans="1:10" x14ac:dyDescent="0.3">
      <c r="A547">
        <v>546</v>
      </c>
      <c r="B547" t="s">
        <v>674</v>
      </c>
      <c r="C547" t="s">
        <v>670</v>
      </c>
      <c r="D547" t="s">
        <v>41</v>
      </c>
      <c r="E547" s="4">
        <v>44793</v>
      </c>
      <c r="F547" t="s">
        <v>47</v>
      </c>
      <c r="G547" t="s">
        <v>49</v>
      </c>
      <c r="H547" t="s">
        <v>1424</v>
      </c>
      <c r="I547" t="s">
        <v>103</v>
      </c>
      <c r="J547">
        <v>9</v>
      </c>
    </row>
    <row r="548" spans="1:10" x14ac:dyDescent="0.3">
      <c r="A548">
        <v>547</v>
      </c>
      <c r="B548" t="s">
        <v>675</v>
      </c>
      <c r="C548" t="s">
        <v>671</v>
      </c>
      <c r="D548" t="s">
        <v>42</v>
      </c>
      <c r="E548" s="4">
        <v>44784</v>
      </c>
      <c r="F548" t="s">
        <v>48</v>
      </c>
      <c r="G548" t="s">
        <v>49</v>
      </c>
      <c r="H548" t="s">
        <v>1425</v>
      </c>
      <c r="I548" t="s">
        <v>104</v>
      </c>
      <c r="J548">
        <v>3</v>
      </c>
    </row>
    <row r="549" spans="1:10" x14ac:dyDescent="0.3">
      <c r="A549">
        <v>548</v>
      </c>
      <c r="B549" t="s">
        <v>676</v>
      </c>
      <c r="C549" t="s">
        <v>672</v>
      </c>
      <c r="D549" t="s">
        <v>43</v>
      </c>
      <c r="E549" s="4">
        <v>44793</v>
      </c>
      <c r="F549" t="s">
        <v>48</v>
      </c>
      <c r="G549" t="s">
        <v>49</v>
      </c>
      <c r="H549" t="s">
        <v>1426</v>
      </c>
      <c r="I549" t="s">
        <v>105</v>
      </c>
      <c r="J549">
        <v>4</v>
      </c>
    </row>
    <row r="550" spans="1:10" x14ac:dyDescent="0.3">
      <c r="A550">
        <v>549</v>
      </c>
      <c r="B550" t="s">
        <v>677</v>
      </c>
      <c r="C550" t="s">
        <v>673</v>
      </c>
      <c r="D550" t="s">
        <v>44</v>
      </c>
      <c r="E550" s="4">
        <v>44796</v>
      </c>
      <c r="F550" t="s">
        <v>47</v>
      </c>
      <c r="G550" t="s">
        <v>49</v>
      </c>
      <c r="H550" t="s">
        <v>1427</v>
      </c>
      <c r="I550" t="s">
        <v>103</v>
      </c>
      <c r="J550">
        <v>8</v>
      </c>
    </row>
    <row r="551" spans="1:10" x14ac:dyDescent="0.3">
      <c r="A551">
        <v>550</v>
      </c>
      <c r="B551" t="s">
        <v>678</v>
      </c>
      <c r="C551" t="s">
        <v>674</v>
      </c>
      <c r="D551" t="s">
        <v>19</v>
      </c>
      <c r="E551" s="4">
        <v>44758</v>
      </c>
      <c r="F551" t="s">
        <v>48</v>
      </c>
      <c r="G551" t="s">
        <v>49</v>
      </c>
      <c r="H551" t="s">
        <v>1428</v>
      </c>
      <c r="I551" t="s">
        <v>103</v>
      </c>
      <c r="J551">
        <v>6</v>
      </c>
    </row>
    <row r="552" spans="1:10" x14ac:dyDescent="0.3">
      <c r="A552">
        <v>551</v>
      </c>
      <c r="B552" t="s">
        <v>679</v>
      </c>
      <c r="C552" t="s">
        <v>675</v>
      </c>
      <c r="D552" t="s">
        <v>6</v>
      </c>
      <c r="E552" s="4">
        <v>44757</v>
      </c>
      <c r="F552" t="s">
        <v>47</v>
      </c>
      <c r="G552" t="s">
        <v>49</v>
      </c>
      <c r="H552" t="s">
        <v>1429</v>
      </c>
      <c r="I552" t="s">
        <v>103</v>
      </c>
      <c r="J552">
        <v>9</v>
      </c>
    </row>
    <row r="553" spans="1:10" x14ac:dyDescent="0.3">
      <c r="A553">
        <v>552</v>
      </c>
      <c r="B553" t="s">
        <v>680</v>
      </c>
      <c r="C553" t="s">
        <v>676</v>
      </c>
      <c r="D553" t="s">
        <v>7</v>
      </c>
      <c r="E553" s="4">
        <v>44758</v>
      </c>
      <c r="F553" t="s">
        <v>48</v>
      </c>
      <c r="G553" t="s">
        <v>49</v>
      </c>
      <c r="H553" t="s">
        <v>1430</v>
      </c>
      <c r="I553" t="s">
        <v>104</v>
      </c>
      <c r="J553">
        <v>7</v>
      </c>
    </row>
    <row r="554" spans="1:10" x14ac:dyDescent="0.3">
      <c r="A554">
        <v>553</v>
      </c>
      <c r="B554" t="s">
        <v>681</v>
      </c>
      <c r="C554" t="s">
        <v>677</v>
      </c>
      <c r="D554" t="s">
        <v>8</v>
      </c>
      <c r="E554" s="4">
        <v>44800</v>
      </c>
      <c r="F554" t="s">
        <v>50</v>
      </c>
      <c r="G554" t="s">
        <v>51</v>
      </c>
      <c r="H554" t="s">
        <v>1431</v>
      </c>
      <c r="I554" t="s">
        <v>105</v>
      </c>
      <c r="J554">
        <v>8</v>
      </c>
    </row>
    <row r="555" spans="1:10" x14ac:dyDescent="0.3">
      <c r="A555">
        <v>554</v>
      </c>
      <c r="B555" t="s">
        <v>682</v>
      </c>
      <c r="C555" t="s">
        <v>678</v>
      </c>
      <c r="D555" t="s">
        <v>9</v>
      </c>
      <c r="E555" s="4">
        <v>44780</v>
      </c>
      <c r="F555" t="s">
        <v>47</v>
      </c>
      <c r="G555" t="s">
        <v>49</v>
      </c>
      <c r="H555" t="s">
        <v>1432</v>
      </c>
      <c r="I555" t="s">
        <v>103</v>
      </c>
      <c r="J555">
        <v>6</v>
      </c>
    </row>
    <row r="556" spans="1:10" x14ac:dyDescent="0.3">
      <c r="A556">
        <v>555</v>
      </c>
      <c r="B556" t="s">
        <v>683</v>
      </c>
      <c r="C556" t="s">
        <v>679</v>
      </c>
      <c r="D556" t="s">
        <v>10</v>
      </c>
      <c r="E556" s="4">
        <v>44807</v>
      </c>
      <c r="F556" t="s">
        <v>48</v>
      </c>
      <c r="G556" t="s">
        <v>49</v>
      </c>
      <c r="H556" t="s">
        <v>1433</v>
      </c>
      <c r="I556" t="s">
        <v>104</v>
      </c>
      <c r="J556">
        <v>2</v>
      </c>
    </row>
    <row r="557" spans="1:10" x14ac:dyDescent="0.3">
      <c r="A557">
        <v>556</v>
      </c>
      <c r="B557" t="s">
        <v>684</v>
      </c>
      <c r="C557" t="s">
        <v>680</v>
      </c>
      <c r="D557" t="s">
        <v>11</v>
      </c>
      <c r="E557" s="4">
        <v>44798</v>
      </c>
      <c r="F557" t="s">
        <v>48</v>
      </c>
      <c r="G557" t="s">
        <v>49</v>
      </c>
      <c r="H557" t="s">
        <v>1434</v>
      </c>
      <c r="I557" t="s">
        <v>105</v>
      </c>
      <c r="J557">
        <v>4</v>
      </c>
    </row>
    <row r="558" spans="1:10" x14ac:dyDescent="0.3">
      <c r="A558">
        <v>557</v>
      </c>
      <c r="B558" t="s">
        <v>685</v>
      </c>
      <c r="C558" t="s">
        <v>681</v>
      </c>
      <c r="D558" t="s">
        <v>12</v>
      </c>
      <c r="E558" s="4">
        <v>44810</v>
      </c>
      <c r="F558" t="s">
        <v>47</v>
      </c>
      <c r="G558" t="s">
        <v>49</v>
      </c>
      <c r="H558" t="s">
        <v>1435</v>
      </c>
      <c r="I558" t="s">
        <v>103</v>
      </c>
      <c r="J558">
        <v>1</v>
      </c>
    </row>
    <row r="559" spans="1:10" x14ac:dyDescent="0.3">
      <c r="A559">
        <v>558</v>
      </c>
      <c r="B559" t="s">
        <v>686</v>
      </c>
      <c r="C559" t="s">
        <v>682</v>
      </c>
      <c r="D559" t="s">
        <v>12</v>
      </c>
      <c r="E559" s="4">
        <v>44764</v>
      </c>
      <c r="F559" t="s">
        <v>48</v>
      </c>
      <c r="G559" t="s">
        <v>49</v>
      </c>
      <c r="H559" t="s">
        <v>1436</v>
      </c>
      <c r="I559" t="s">
        <v>104</v>
      </c>
      <c r="J559">
        <v>9</v>
      </c>
    </row>
    <row r="560" spans="1:10" x14ac:dyDescent="0.3">
      <c r="A560">
        <v>559</v>
      </c>
      <c r="B560" t="s">
        <v>687</v>
      </c>
      <c r="C560" t="s">
        <v>683</v>
      </c>
      <c r="D560" t="s">
        <v>13</v>
      </c>
      <c r="E560" s="4">
        <v>44766</v>
      </c>
      <c r="F560" t="s">
        <v>47</v>
      </c>
      <c r="G560" t="s">
        <v>51</v>
      </c>
      <c r="H560" t="s">
        <v>1437</v>
      </c>
      <c r="I560" t="s">
        <v>105</v>
      </c>
      <c r="J560">
        <v>6</v>
      </c>
    </row>
    <row r="561" spans="1:10" x14ac:dyDescent="0.3">
      <c r="A561">
        <v>560</v>
      </c>
      <c r="B561" t="s">
        <v>688</v>
      </c>
      <c r="C561" t="s">
        <v>684</v>
      </c>
      <c r="D561" t="s">
        <v>14</v>
      </c>
      <c r="E561" s="4">
        <v>44794</v>
      </c>
      <c r="F561" t="s">
        <v>48</v>
      </c>
      <c r="G561" t="s">
        <v>49</v>
      </c>
      <c r="H561" t="s">
        <v>1438</v>
      </c>
      <c r="I561" t="s">
        <v>103</v>
      </c>
      <c r="J561">
        <v>9</v>
      </c>
    </row>
    <row r="562" spans="1:10" x14ac:dyDescent="0.3">
      <c r="A562">
        <v>561</v>
      </c>
      <c r="B562" t="s">
        <v>689</v>
      </c>
      <c r="C562" t="s">
        <v>685</v>
      </c>
      <c r="D562" t="s">
        <v>15</v>
      </c>
      <c r="E562" s="4">
        <v>44800</v>
      </c>
      <c r="F562" t="s">
        <v>48</v>
      </c>
      <c r="G562" t="s">
        <v>49</v>
      </c>
      <c r="H562" t="s">
        <v>1439</v>
      </c>
      <c r="I562" t="s">
        <v>104</v>
      </c>
      <c r="J562">
        <v>9</v>
      </c>
    </row>
    <row r="563" spans="1:10" x14ac:dyDescent="0.3">
      <c r="A563">
        <v>562</v>
      </c>
      <c r="B563" t="s">
        <v>690</v>
      </c>
      <c r="C563" t="s">
        <v>686</v>
      </c>
      <c r="D563" t="s">
        <v>16</v>
      </c>
      <c r="E563" s="4">
        <v>44792</v>
      </c>
      <c r="F563" t="s">
        <v>47</v>
      </c>
      <c r="G563" t="s">
        <v>49</v>
      </c>
      <c r="H563" t="s">
        <v>1440</v>
      </c>
      <c r="I563" t="s">
        <v>105</v>
      </c>
      <c r="J563">
        <v>3</v>
      </c>
    </row>
    <row r="564" spans="1:10" x14ac:dyDescent="0.3">
      <c r="A564">
        <v>563</v>
      </c>
      <c r="B564" t="s">
        <v>691</v>
      </c>
      <c r="C564" t="s">
        <v>687</v>
      </c>
      <c r="D564" t="s">
        <v>17</v>
      </c>
      <c r="E564" s="4">
        <v>44809</v>
      </c>
      <c r="F564" t="s">
        <v>48</v>
      </c>
      <c r="G564" t="s">
        <v>49</v>
      </c>
      <c r="H564" t="s">
        <v>1441</v>
      </c>
      <c r="I564" t="s">
        <v>103</v>
      </c>
      <c r="J564">
        <v>2</v>
      </c>
    </row>
    <row r="565" spans="1:10" x14ac:dyDescent="0.3">
      <c r="A565">
        <v>564</v>
      </c>
      <c r="B565" t="s">
        <v>692</v>
      </c>
      <c r="C565" t="s">
        <v>688</v>
      </c>
      <c r="D565" t="s">
        <v>18</v>
      </c>
      <c r="E565" s="4">
        <v>44789</v>
      </c>
      <c r="F565" t="s">
        <v>48</v>
      </c>
      <c r="G565" t="s">
        <v>49</v>
      </c>
      <c r="H565" t="s">
        <v>1442</v>
      </c>
      <c r="I565" t="s">
        <v>104</v>
      </c>
      <c r="J565">
        <v>3</v>
      </c>
    </row>
    <row r="566" spans="1:10" x14ac:dyDescent="0.3">
      <c r="A566">
        <v>565</v>
      </c>
      <c r="B566" t="s">
        <v>693</v>
      </c>
      <c r="C566" t="s">
        <v>689</v>
      </c>
      <c r="D566" t="s">
        <v>19</v>
      </c>
      <c r="E566" s="4">
        <v>44757</v>
      </c>
      <c r="F566" t="s">
        <v>47</v>
      </c>
      <c r="G566" t="s">
        <v>51</v>
      </c>
      <c r="H566" t="s">
        <v>1443</v>
      </c>
      <c r="I566" t="s">
        <v>105</v>
      </c>
      <c r="J566">
        <v>10</v>
      </c>
    </row>
    <row r="567" spans="1:10" x14ac:dyDescent="0.3">
      <c r="A567">
        <v>566</v>
      </c>
      <c r="B567" t="s">
        <v>694</v>
      </c>
      <c r="C567" t="s">
        <v>690</v>
      </c>
      <c r="D567" t="s">
        <v>6</v>
      </c>
      <c r="E567" s="4">
        <v>44790</v>
      </c>
      <c r="F567" t="s">
        <v>48</v>
      </c>
      <c r="G567" t="s">
        <v>49</v>
      </c>
      <c r="H567" t="s">
        <v>1444</v>
      </c>
      <c r="I567" t="s">
        <v>103</v>
      </c>
      <c r="J567">
        <v>3</v>
      </c>
    </row>
    <row r="568" spans="1:10" x14ac:dyDescent="0.3">
      <c r="A568">
        <v>567</v>
      </c>
      <c r="B568" t="s">
        <v>695</v>
      </c>
      <c r="C568" t="s">
        <v>691</v>
      </c>
      <c r="D568" t="s">
        <v>7</v>
      </c>
      <c r="E568" s="4">
        <v>44808</v>
      </c>
      <c r="F568" t="s">
        <v>47</v>
      </c>
      <c r="G568" t="s">
        <v>49</v>
      </c>
      <c r="H568" t="s">
        <v>1445</v>
      </c>
      <c r="I568" t="s">
        <v>104</v>
      </c>
      <c r="J568">
        <v>1</v>
      </c>
    </row>
    <row r="569" spans="1:10" x14ac:dyDescent="0.3">
      <c r="A569">
        <v>568</v>
      </c>
      <c r="B569" t="s">
        <v>696</v>
      </c>
      <c r="C569" t="s">
        <v>692</v>
      </c>
      <c r="D569" t="s">
        <v>8</v>
      </c>
      <c r="E569" s="4">
        <v>44801</v>
      </c>
      <c r="F569" t="s">
        <v>48</v>
      </c>
      <c r="G569" t="s">
        <v>49</v>
      </c>
      <c r="H569" t="s">
        <v>1446</v>
      </c>
      <c r="I569" t="s">
        <v>105</v>
      </c>
      <c r="J569">
        <v>5</v>
      </c>
    </row>
    <row r="570" spans="1:10" x14ac:dyDescent="0.3">
      <c r="A570">
        <v>569</v>
      </c>
      <c r="B570" t="s">
        <v>697</v>
      </c>
      <c r="C570" t="s">
        <v>693</v>
      </c>
      <c r="D570" t="s">
        <v>9</v>
      </c>
      <c r="E570" s="4">
        <v>44769</v>
      </c>
      <c r="F570" t="s">
        <v>47</v>
      </c>
      <c r="G570" t="s">
        <v>49</v>
      </c>
      <c r="H570" t="s">
        <v>1447</v>
      </c>
      <c r="I570" t="s">
        <v>103</v>
      </c>
      <c r="J570">
        <v>1</v>
      </c>
    </row>
    <row r="571" spans="1:10" x14ac:dyDescent="0.3">
      <c r="A571">
        <v>570</v>
      </c>
      <c r="B571" t="s">
        <v>698</v>
      </c>
      <c r="C571" t="s">
        <v>694</v>
      </c>
      <c r="D571" t="s">
        <v>10</v>
      </c>
      <c r="E571" s="4">
        <v>44757</v>
      </c>
      <c r="F571" t="s">
        <v>48</v>
      </c>
      <c r="G571" t="s">
        <v>49</v>
      </c>
      <c r="H571" t="s">
        <v>1448</v>
      </c>
      <c r="I571" t="s">
        <v>104</v>
      </c>
      <c r="J571">
        <v>5</v>
      </c>
    </row>
    <row r="572" spans="1:10" x14ac:dyDescent="0.3">
      <c r="A572">
        <v>571</v>
      </c>
      <c r="B572" t="s">
        <v>699</v>
      </c>
      <c r="C572" t="s">
        <v>695</v>
      </c>
      <c r="D572" t="s">
        <v>11</v>
      </c>
      <c r="E572" s="4">
        <v>44759</v>
      </c>
      <c r="F572" t="s">
        <v>50</v>
      </c>
      <c r="G572" t="s">
        <v>51</v>
      </c>
      <c r="H572" t="s">
        <v>1449</v>
      </c>
      <c r="I572" t="s">
        <v>105</v>
      </c>
      <c r="J572">
        <v>5</v>
      </c>
    </row>
    <row r="573" spans="1:10" x14ac:dyDescent="0.3">
      <c r="A573">
        <v>572</v>
      </c>
      <c r="B573" t="s">
        <v>700</v>
      </c>
      <c r="C573" t="s">
        <v>696</v>
      </c>
      <c r="D573" t="s">
        <v>12</v>
      </c>
      <c r="E573" s="4">
        <v>44805</v>
      </c>
      <c r="F573" t="s">
        <v>47</v>
      </c>
      <c r="G573" t="s">
        <v>49</v>
      </c>
      <c r="H573" t="s">
        <v>1450</v>
      </c>
      <c r="I573" t="s">
        <v>103</v>
      </c>
      <c r="J573">
        <v>3</v>
      </c>
    </row>
    <row r="574" spans="1:10" x14ac:dyDescent="0.3">
      <c r="A574">
        <v>573</v>
      </c>
      <c r="B574" t="s">
        <v>701</v>
      </c>
      <c r="C574" t="s">
        <v>697</v>
      </c>
      <c r="D574" t="s">
        <v>12</v>
      </c>
      <c r="E574" s="4">
        <v>44760</v>
      </c>
      <c r="F574" t="s">
        <v>48</v>
      </c>
      <c r="G574" t="s">
        <v>49</v>
      </c>
      <c r="H574" t="s">
        <v>1451</v>
      </c>
      <c r="I574" t="s">
        <v>104</v>
      </c>
      <c r="J574">
        <v>3</v>
      </c>
    </row>
    <row r="575" spans="1:10" x14ac:dyDescent="0.3">
      <c r="A575">
        <v>574</v>
      </c>
      <c r="B575" t="s">
        <v>702</v>
      </c>
      <c r="C575" t="s">
        <v>698</v>
      </c>
      <c r="D575" t="s">
        <v>13</v>
      </c>
      <c r="E575" s="4">
        <v>44791</v>
      </c>
      <c r="F575" t="s">
        <v>48</v>
      </c>
      <c r="G575" t="s">
        <v>49</v>
      </c>
      <c r="H575" t="s">
        <v>1452</v>
      </c>
      <c r="I575" t="s">
        <v>105</v>
      </c>
      <c r="J575">
        <v>7</v>
      </c>
    </row>
    <row r="576" spans="1:10" x14ac:dyDescent="0.3">
      <c r="A576">
        <v>575</v>
      </c>
      <c r="B576" t="s">
        <v>703</v>
      </c>
      <c r="C576" t="s">
        <v>699</v>
      </c>
      <c r="D576" t="s">
        <v>11</v>
      </c>
      <c r="E576" s="4">
        <v>44768</v>
      </c>
      <c r="F576" t="s">
        <v>47</v>
      </c>
      <c r="G576" t="s">
        <v>49</v>
      </c>
      <c r="H576" t="s">
        <v>1453</v>
      </c>
      <c r="I576" t="s">
        <v>103</v>
      </c>
      <c r="J576">
        <v>4</v>
      </c>
    </row>
    <row r="577" spans="1:10" x14ac:dyDescent="0.3">
      <c r="A577">
        <v>576</v>
      </c>
      <c r="B577" t="s">
        <v>704</v>
      </c>
      <c r="C577" t="s">
        <v>700</v>
      </c>
      <c r="D577" t="s">
        <v>15</v>
      </c>
      <c r="E577" s="4">
        <v>44759</v>
      </c>
      <c r="F577" t="s">
        <v>48</v>
      </c>
      <c r="G577" t="s">
        <v>49</v>
      </c>
      <c r="H577" t="s">
        <v>1454</v>
      </c>
      <c r="I577" t="s">
        <v>104</v>
      </c>
      <c r="J577">
        <v>3</v>
      </c>
    </row>
    <row r="578" spans="1:10" x14ac:dyDescent="0.3">
      <c r="A578">
        <v>577</v>
      </c>
      <c r="B578" t="s">
        <v>705</v>
      </c>
      <c r="C578" t="s">
        <v>701</v>
      </c>
      <c r="D578" t="s">
        <v>16</v>
      </c>
      <c r="E578" s="4">
        <v>44781</v>
      </c>
      <c r="F578" t="s">
        <v>47</v>
      </c>
      <c r="G578" t="s">
        <v>51</v>
      </c>
      <c r="H578" t="s">
        <v>1455</v>
      </c>
      <c r="I578" t="s">
        <v>105</v>
      </c>
      <c r="J578">
        <v>8</v>
      </c>
    </row>
    <row r="579" spans="1:10" x14ac:dyDescent="0.3">
      <c r="A579">
        <v>578</v>
      </c>
      <c r="B579" t="s">
        <v>706</v>
      </c>
      <c r="C579" t="s">
        <v>702</v>
      </c>
      <c r="D579" t="s">
        <v>17</v>
      </c>
      <c r="E579" s="4">
        <v>44785</v>
      </c>
      <c r="F579" t="s">
        <v>48</v>
      </c>
      <c r="G579" t="s">
        <v>49</v>
      </c>
      <c r="H579" t="s">
        <v>1456</v>
      </c>
      <c r="I579" t="s">
        <v>103</v>
      </c>
      <c r="J579">
        <v>2</v>
      </c>
    </row>
    <row r="580" spans="1:10" x14ac:dyDescent="0.3">
      <c r="A580">
        <v>579</v>
      </c>
      <c r="B580" t="s">
        <v>707</v>
      </c>
      <c r="C580" t="s">
        <v>703</v>
      </c>
      <c r="D580" t="s">
        <v>18</v>
      </c>
      <c r="E580" s="4">
        <v>44775</v>
      </c>
      <c r="F580" t="s">
        <v>48</v>
      </c>
      <c r="G580" t="s">
        <v>49</v>
      </c>
      <c r="H580" t="s">
        <v>1457</v>
      </c>
      <c r="I580" t="s">
        <v>104</v>
      </c>
      <c r="J580">
        <v>9</v>
      </c>
    </row>
    <row r="581" spans="1:10" x14ac:dyDescent="0.3">
      <c r="A581">
        <v>580</v>
      </c>
      <c r="B581" t="s">
        <v>708</v>
      </c>
      <c r="C581" t="s">
        <v>704</v>
      </c>
      <c r="D581" t="s">
        <v>11</v>
      </c>
      <c r="E581" s="4">
        <v>44773</v>
      </c>
      <c r="F581" t="s">
        <v>47</v>
      </c>
      <c r="G581" t="s">
        <v>49</v>
      </c>
      <c r="H581" t="s">
        <v>1458</v>
      </c>
      <c r="I581" t="s">
        <v>105</v>
      </c>
      <c r="J581">
        <v>6</v>
      </c>
    </row>
    <row r="582" spans="1:10" x14ac:dyDescent="0.3">
      <c r="A582">
        <v>581</v>
      </c>
      <c r="B582" t="s">
        <v>709</v>
      </c>
      <c r="C582" t="s">
        <v>705</v>
      </c>
      <c r="D582" t="s">
        <v>20</v>
      </c>
      <c r="E582" s="4">
        <v>44796</v>
      </c>
      <c r="F582" t="s">
        <v>48</v>
      </c>
      <c r="G582" t="s">
        <v>49</v>
      </c>
      <c r="H582" t="s">
        <v>1459</v>
      </c>
      <c r="I582" t="s">
        <v>103</v>
      </c>
      <c r="J582">
        <v>7</v>
      </c>
    </row>
    <row r="583" spans="1:10" x14ac:dyDescent="0.3">
      <c r="A583">
        <v>582</v>
      </c>
      <c r="B583" t="s">
        <v>710</v>
      </c>
      <c r="C583" t="s">
        <v>706</v>
      </c>
      <c r="D583" t="s">
        <v>16</v>
      </c>
      <c r="E583" s="4">
        <v>44801</v>
      </c>
      <c r="F583" t="s">
        <v>48</v>
      </c>
      <c r="G583" t="s">
        <v>49</v>
      </c>
      <c r="H583" t="s">
        <v>1460</v>
      </c>
      <c r="I583" t="s">
        <v>104</v>
      </c>
      <c r="J583">
        <v>9</v>
      </c>
    </row>
    <row r="584" spans="1:10" x14ac:dyDescent="0.3">
      <c r="A584">
        <v>583</v>
      </c>
      <c r="B584" t="s">
        <v>711</v>
      </c>
      <c r="C584" t="s">
        <v>707</v>
      </c>
      <c r="D584" t="s">
        <v>10</v>
      </c>
      <c r="E584" s="4">
        <v>44779</v>
      </c>
      <c r="F584" t="s">
        <v>47</v>
      </c>
      <c r="G584" t="s">
        <v>51</v>
      </c>
      <c r="H584" t="s">
        <v>1461</v>
      </c>
      <c r="I584" t="s">
        <v>105</v>
      </c>
      <c r="J584">
        <v>2</v>
      </c>
    </row>
    <row r="585" spans="1:10" x14ac:dyDescent="0.3">
      <c r="A585">
        <v>584</v>
      </c>
      <c r="B585" t="s">
        <v>712</v>
      </c>
      <c r="C585" t="s">
        <v>708</v>
      </c>
      <c r="D585" t="s">
        <v>15</v>
      </c>
      <c r="E585" s="4">
        <v>44772</v>
      </c>
      <c r="F585" t="s">
        <v>48</v>
      </c>
      <c r="G585" t="s">
        <v>49</v>
      </c>
      <c r="H585" t="s">
        <v>1462</v>
      </c>
      <c r="I585" t="s">
        <v>103</v>
      </c>
      <c r="J585">
        <v>9</v>
      </c>
    </row>
    <row r="586" spans="1:10" x14ac:dyDescent="0.3">
      <c r="A586">
        <v>585</v>
      </c>
      <c r="B586" t="s">
        <v>713</v>
      </c>
      <c r="C586" t="s">
        <v>709</v>
      </c>
      <c r="D586" t="s">
        <v>22</v>
      </c>
      <c r="E586" s="4">
        <v>44757</v>
      </c>
      <c r="F586" t="s">
        <v>47</v>
      </c>
      <c r="G586" t="s">
        <v>49</v>
      </c>
      <c r="H586" t="s">
        <v>1463</v>
      </c>
      <c r="I586" t="s">
        <v>104</v>
      </c>
      <c r="J586">
        <v>10</v>
      </c>
    </row>
    <row r="587" spans="1:10" x14ac:dyDescent="0.3">
      <c r="A587">
        <v>586</v>
      </c>
      <c r="B587" t="s">
        <v>714</v>
      </c>
      <c r="C587" t="s">
        <v>710</v>
      </c>
      <c r="D587" t="s">
        <v>23</v>
      </c>
      <c r="E587" s="4">
        <v>44808</v>
      </c>
      <c r="F587" t="s">
        <v>48</v>
      </c>
      <c r="G587" t="s">
        <v>49</v>
      </c>
      <c r="H587" t="s">
        <v>1464</v>
      </c>
      <c r="I587" t="s">
        <v>105</v>
      </c>
      <c r="J587">
        <v>1</v>
      </c>
    </row>
    <row r="588" spans="1:10" x14ac:dyDescent="0.3">
      <c r="A588">
        <v>587</v>
      </c>
      <c r="B588" t="s">
        <v>715</v>
      </c>
      <c r="C588" t="s">
        <v>711</v>
      </c>
      <c r="D588" t="s">
        <v>24</v>
      </c>
      <c r="E588" s="4">
        <v>44782</v>
      </c>
      <c r="F588" t="s">
        <v>47</v>
      </c>
      <c r="G588" t="s">
        <v>49</v>
      </c>
      <c r="H588" t="s">
        <v>1465</v>
      </c>
      <c r="I588" t="s">
        <v>103</v>
      </c>
      <c r="J588">
        <v>1</v>
      </c>
    </row>
    <row r="589" spans="1:10" x14ac:dyDescent="0.3">
      <c r="A589">
        <v>588</v>
      </c>
      <c r="B589" t="s">
        <v>716</v>
      </c>
      <c r="C589" t="s">
        <v>712</v>
      </c>
      <c r="D589" t="s">
        <v>25</v>
      </c>
      <c r="E589" s="4">
        <v>44787</v>
      </c>
      <c r="F589" t="s">
        <v>48</v>
      </c>
      <c r="G589" t="s">
        <v>49</v>
      </c>
      <c r="H589" t="s">
        <v>1466</v>
      </c>
      <c r="I589" t="s">
        <v>104</v>
      </c>
      <c r="J589">
        <v>10</v>
      </c>
    </row>
    <row r="590" spans="1:10" x14ac:dyDescent="0.3">
      <c r="A590">
        <v>589</v>
      </c>
      <c r="B590" t="s">
        <v>717</v>
      </c>
      <c r="C590" t="s">
        <v>713</v>
      </c>
      <c r="D590" t="s">
        <v>26</v>
      </c>
      <c r="E590" s="4">
        <v>44787</v>
      </c>
      <c r="F590" t="s">
        <v>50</v>
      </c>
      <c r="G590" t="s">
        <v>51</v>
      </c>
      <c r="H590" t="s">
        <v>1467</v>
      </c>
      <c r="I590" t="s">
        <v>105</v>
      </c>
      <c r="J590">
        <v>4</v>
      </c>
    </row>
    <row r="591" spans="1:10" x14ac:dyDescent="0.3">
      <c r="A591">
        <v>590</v>
      </c>
      <c r="B591" t="s">
        <v>718</v>
      </c>
      <c r="C591" t="s">
        <v>714</v>
      </c>
      <c r="D591" t="s">
        <v>27</v>
      </c>
      <c r="E591" s="4">
        <v>44757</v>
      </c>
      <c r="F591" t="s">
        <v>47</v>
      </c>
      <c r="G591" t="s">
        <v>49</v>
      </c>
      <c r="H591" t="s">
        <v>1468</v>
      </c>
      <c r="I591" t="s">
        <v>103</v>
      </c>
      <c r="J591">
        <v>7</v>
      </c>
    </row>
    <row r="592" spans="1:10" x14ac:dyDescent="0.3">
      <c r="A592">
        <v>591</v>
      </c>
      <c r="B592" t="s">
        <v>719</v>
      </c>
      <c r="C592" t="s">
        <v>715</v>
      </c>
      <c r="D592" t="s">
        <v>28</v>
      </c>
      <c r="E592" s="4">
        <v>44761</v>
      </c>
      <c r="F592" t="s">
        <v>48</v>
      </c>
      <c r="G592" t="s">
        <v>49</v>
      </c>
      <c r="H592" t="s">
        <v>1469</v>
      </c>
      <c r="I592" t="s">
        <v>104</v>
      </c>
      <c r="J592">
        <v>3</v>
      </c>
    </row>
    <row r="593" spans="1:10" x14ac:dyDescent="0.3">
      <c r="A593">
        <v>592</v>
      </c>
      <c r="B593" t="s">
        <v>720</v>
      </c>
      <c r="C593" t="s">
        <v>716</v>
      </c>
      <c r="D593" t="s">
        <v>29</v>
      </c>
      <c r="E593" s="4">
        <v>44788</v>
      </c>
      <c r="F593" t="s">
        <v>48</v>
      </c>
      <c r="G593" t="s">
        <v>49</v>
      </c>
      <c r="H593" t="s">
        <v>1470</v>
      </c>
      <c r="I593" t="s">
        <v>105</v>
      </c>
      <c r="J593">
        <v>6</v>
      </c>
    </row>
    <row r="594" spans="1:10" x14ac:dyDescent="0.3">
      <c r="A594">
        <v>593</v>
      </c>
      <c r="B594" t="s">
        <v>721</v>
      </c>
      <c r="C594" t="s">
        <v>717</v>
      </c>
      <c r="D594" t="s">
        <v>30</v>
      </c>
      <c r="E594" s="4">
        <v>44788</v>
      </c>
      <c r="F594" t="s">
        <v>47</v>
      </c>
      <c r="G594" t="s">
        <v>49</v>
      </c>
      <c r="H594" t="s">
        <v>1471</v>
      </c>
      <c r="I594" t="s">
        <v>103</v>
      </c>
      <c r="J594">
        <v>6</v>
      </c>
    </row>
    <row r="595" spans="1:10" x14ac:dyDescent="0.3">
      <c r="A595">
        <v>594</v>
      </c>
      <c r="B595" t="s">
        <v>722</v>
      </c>
      <c r="C595" t="s">
        <v>718</v>
      </c>
      <c r="D595" t="s">
        <v>31</v>
      </c>
      <c r="E595" s="4">
        <v>44758</v>
      </c>
      <c r="F595" t="s">
        <v>48</v>
      </c>
      <c r="G595" t="s">
        <v>49</v>
      </c>
      <c r="H595" t="s">
        <v>1472</v>
      </c>
      <c r="I595" t="s">
        <v>104</v>
      </c>
      <c r="J595">
        <v>5</v>
      </c>
    </row>
    <row r="596" spans="1:10" x14ac:dyDescent="0.3">
      <c r="A596">
        <v>595</v>
      </c>
      <c r="B596" t="s">
        <v>723</v>
      </c>
      <c r="C596" t="s">
        <v>719</v>
      </c>
      <c r="D596" t="s">
        <v>32</v>
      </c>
      <c r="E596" s="4">
        <v>44795</v>
      </c>
      <c r="F596" t="s">
        <v>47</v>
      </c>
      <c r="G596" t="s">
        <v>51</v>
      </c>
      <c r="H596" t="s">
        <v>1473</v>
      </c>
      <c r="I596" t="s">
        <v>105</v>
      </c>
      <c r="J596">
        <v>1</v>
      </c>
    </row>
    <row r="597" spans="1:10" x14ac:dyDescent="0.3">
      <c r="A597">
        <v>596</v>
      </c>
      <c r="B597" t="s">
        <v>724</v>
      </c>
      <c r="C597" t="s">
        <v>720</v>
      </c>
      <c r="D597" t="s">
        <v>33</v>
      </c>
      <c r="E597" s="4">
        <v>44791</v>
      </c>
      <c r="F597" t="s">
        <v>48</v>
      </c>
      <c r="G597" t="s">
        <v>49</v>
      </c>
      <c r="H597" t="s">
        <v>1474</v>
      </c>
      <c r="I597" t="s">
        <v>103</v>
      </c>
      <c r="J597">
        <v>9</v>
      </c>
    </row>
    <row r="598" spans="1:10" x14ac:dyDescent="0.3">
      <c r="A598">
        <v>597</v>
      </c>
      <c r="B598" t="s">
        <v>725</v>
      </c>
      <c r="C598" t="s">
        <v>721</v>
      </c>
      <c r="D598" t="s">
        <v>34</v>
      </c>
      <c r="E598" s="4">
        <v>44791</v>
      </c>
      <c r="F598" t="s">
        <v>48</v>
      </c>
      <c r="G598" t="s">
        <v>49</v>
      </c>
      <c r="H598" t="s">
        <v>1475</v>
      </c>
      <c r="I598" t="s">
        <v>104</v>
      </c>
      <c r="J598">
        <v>3</v>
      </c>
    </row>
    <row r="599" spans="1:10" x14ac:dyDescent="0.3">
      <c r="A599">
        <v>598</v>
      </c>
      <c r="B599" t="s">
        <v>726</v>
      </c>
      <c r="C599" t="s">
        <v>722</v>
      </c>
      <c r="D599" t="s">
        <v>18</v>
      </c>
      <c r="E599" s="4">
        <v>44794</v>
      </c>
      <c r="F599" t="s">
        <v>47</v>
      </c>
      <c r="G599" t="s">
        <v>49</v>
      </c>
      <c r="H599" t="s">
        <v>1476</v>
      </c>
      <c r="I599" t="s">
        <v>105</v>
      </c>
      <c r="J599">
        <v>4</v>
      </c>
    </row>
    <row r="600" spans="1:10" x14ac:dyDescent="0.3">
      <c r="A600">
        <v>599</v>
      </c>
      <c r="B600" t="s">
        <v>727</v>
      </c>
      <c r="C600" t="s">
        <v>723</v>
      </c>
      <c r="D600" t="s">
        <v>25</v>
      </c>
      <c r="E600" s="4">
        <v>44756</v>
      </c>
      <c r="F600" t="s">
        <v>48</v>
      </c>
      <c r="G600" t="s">
        <v>49</v>
      </c>
      <c r="H600" t="s">
        <v>1477</v>
      </c>
      <c r="I600" t="s">
        <v>103</v>
      </c>
      <c r="J600">
        <v>8</v>
      </c>
    </row>
    <row r="601" spans="1:10" x14ac:dyDescent="0.3">
      <c r="A601">
        <v>600</v>
      </c>
      <c r="B601" t="s">
        <v>728</v>
      </c>
      <c r="C601" t="s">
        <v>724</v>
      </c>
      <c r="D601" t="s">
        <v>30</v>
      </c>
      <c r="E601" s="4">
        <v>44789</v>
      </c>
      <c r="F601" t="s">
        <v>48</v>
      </c>
      <c r="G601" t="s">
        <v>49</v>
      </c>
      <c r="H601" t="s">
        <v>1478</v>
      </c>
      <c r="I601" t="s">
        <v>103</v>
      </c>
      <c r="J601">
        <v>6</v>
      </c>
    </row>
    <row r="602" spans="1:10" x14ac:dyDescent="0.3">
      <c r="A602">
        <v>601</v>
      </c>
      <c r="B602" t="s">
        <v>729</v>
      </c>
      <c r="C602" t="s">
        <v>725</v>
      </c>
      <c r="D602" t="s">
        <v>10</v>
      </c>
      <c r="E602" s="4">
        <v>44810</v>
      </c>
      <c r="F602" t="s">
        <v>47</v>
      </c>
      <c r="G602" t="s">
        <v>49</v>
      </c>
      <c r="H602" t="s">
        <v>1479</v>
      </c>
      <c r="I602" t="s">
        <v>103</v>
      </c>
      <c r="J602">
        <v>10</v>
      </c>
    </row>
    <row r="603" spans="1:10" x14ac:dyDescent="0.3">
      <c r="A603">
        <v>602</v>
      </c>
      <c r="B603" t="s">
        <v>730</v>
      </c>
      <c r="C603" t="s">
        <v>726</v>
      </c>
      <c r="D603" t="s">
        <v>20</v>
      </c>
      <c r="E603" s="4">
        <v>44798</v>
      </c>
      <c r="F603" t="s">
        <v>48</v>
      </c>
      <c r="G603" t="s">
        <v>49</v>
      </c>
      <c r="H603" t="s">
        <v>1480</v>
      </c>
      <c r="I603" t="s">
        <v>104</v>
      </c>
      <c r="J603">
        <v>9</v>
      </c>
    </row>
    <row r="604" spans="1:10" x14ac:dyDescent="0.3">
      <c r="A604">
        <v>603</v>
      </c>
      <c r="B604" t="s">
        <v>731</v>
      </c>
      <c r="C604" t="s">
        <v>727</v>
      </c>
      <c r="D604" t="s">
        <v>32</v>
      </c>
      <c r="E604" s="4">
        <v>44791</v>
      </c>
      <c r="F604" t="s">
        <v>47</v>
      </c>
      <c r="G604" t="s">
        <v>49</v>
      </c>
      <c r="H604" t="s">
        <v>1481</v>
      </c>
      <c r="I604" t="s">
        <v>105</v>
      </c>
      <c r="J604">
        <v>7</v>
      </c>
    </row>
    <row r="605" spans="1:10" x14ac:dyDescent="0.3">
      <c r="A605">
        <v>604</v>
      </c>
      <c r="B605" t="s">
        <v>732</v>
      </c>
      <c r="C605" t="s">
        <v>728</v>
      </c>
      <c r="D605" t="s">
        <v>33</v>
      </c>
      <c r="E605" s="4">
        <v>44796</v>
      </c>
      <c r="F605" t="s">
        <v>48</v>
      </c>
      <c r="G605" t="s">
        <v>49</v>
      </c>
      <c r="H605" t="s">
        <v>1482</v>
      </c>
      <c r="I605" t="s">
        <v>103</v>
      </c>
      <c r="J605">
        <v>7</v>
      </c>
    </row>
    <row r="606" spans="1:10" x14ac:dyDescent="0.3">
      <c r="A606">
        <v>605</v>
      </c>
      <c r="B606" t="s">
        <v>733</v>
      </c>
      <c r="C606" t="s">
        <v>729</v>
      </c>
      <c r="D606" t="s">
        <v>35</v>
      </c>
      <c r="E606" s="4">
        <v>44810</v>
      </c>
      <c r="F606" t="s">
        <v>47</v>
      </c>
      <c r="G606" t="s">
        <v>49</v>
      </c>
      <c r="H606" t="s">
        <v>1483</v>
      </c>
      <c r="I606" t="s">
        <v>104</v>
      </c>
      <c r="J606">
        <v>7</v>
      </c>
    </row>
    <row r="607" spans="1:10" x14ac:dyDescent="0.3">
      <c r="A607">
        <v>606</v>
      </c>
      <c r="B607" t="s">
        <v>734</v>
      </c>
      <c r="C607" t="s">
        <v>730</v>
      </c>
      <c r="D607" t="s">
        <v>36</v>
      </c>
      <c r="E607" s="4">
        <v>44791</v>
      </c>
      <c r="F607" t="s">
        <v>48</v>
      </c>
      <c r="G607" t="s">
        <v>49</v>
      </c>
      <c r="H607" t="s">
        <v>1484</v>
      </c>
      <c r="I607" t="s">
        <v>105</v>
      </c>
      <c r="J607">
        <v>7</v>
      </c>
    </row>
    <row r="608" spans="1:10" x14ac:dyDescent="0.3">
      <c r="A608">
        <v>607</v>
      </c>
      <c r="B608" t="s">
        <v>735</v>
      </c>
      <c r="C608" t="s">
        <v>731</v>
      </c>
      <c r="D608" t="s">
        <v>37</v>
      </c>
      <c r="E608" s="4">
        <v>44797</v>
      </c>
      <c r="F608" t="s">
        <v>50</v>
      </c>
      <c r="G608" t="s">
        <v>49</v>
      </c>
      <c r="H608" t="s">
        <v>1485</v>
      </c>
      <c r="I608" t="s">
        <v>103</v>
      </c>
      <c r="J608">
        <v>8</v>
      </c>
    </row>
    <row r="609" spans="1:10" x14ac:dyDescent="0.3">
      <c r="A609">
        <v>608</v>
      </c>
      <c r="B609" t="s">
        <v>736</v>
      </c>
      <c r="C609" t="s">
        <v>732</v>
      </c>
      <c r="D609" t="s">
        <v>38</v>
      </c>
      <c r="E609" s="4">
        <v>44777</v>
      </c>
      <c r="F609" t="s">
        <v>47</v>
      </c>
      <c r="G609" t="s">
        <v>49</v>
      </c>
      <c r="H609" t="s">
        <v>1486</v>
      </c>
      <c r="I609" t="s">
        <v>104</v>
      </c>
      <c r="J609">
        <v>10</v>
      </c>
    </row>
    <row r="610" spans="1:10" x14ac:dyDescent="0.3">
      <c r="A610">
        <v>609</v>
      </c>
      <c r="B610" t="s">
        <v>737</v>
      </c>
      <c r="C610" t="s">
        <v>733</v>
      </c>
      <c r="D610" t="s">
        <v>39</v>
      </c>
      <c r="E610" s="4">
        <v>44802</v>
      </c>
      <c r="F610" t="s">
        <v>48</v>
      </c>
      <c r="G610" t="s">
        <v>49</v>
      </c>
      <c r="H610" t="s">
        <v>1487</v>
      </c>
      <c r="I610" t="s">
        <v>105</v>
      </c>
      <c r="J610">
        <v>10</v>
      </c>
    </row>
    <row r="611" spans="1:10" x14ac:dyDescent="0.3">
      <c r="A611">
        <v>610</v>
      </c>
      <c r="B611" t="s">
        <v>738</v>
      </c>
      <c r="C611" t="s">
        <v>734</v>
      </c>
      <c r="D611" t="s">
        <v>40</v>
      </c>
      <c r="E611" s="4">
        <v>44758</v>
      </c>
      <c r="F611" t="s">
        <v>48</v>
      </c>
      <c r="G611" t="s">
        <v>49</v>
      </c>
      <c r="H611" t="s">
        <v>1488</v>
      </c>
      <c r="I611" t="s">
        <v>103</v>
      </c>
      <c r="J611">
        <v>10</v>
      </c>
    </row>
    <row r="612" spans="1:10" x14ac:dyDescent="0.3">
      <c r="A612">
        <v>611</v>
      </c>
      <c r="B612" t="s">
        <v>739</v>
      </c>
      <c r="C612" t="s">
        <v>735</v>
      </c>
      <c r="D612" t="s">
        <v>41</v>
      </c>
      <c r="E612" s="4">
        <v>44768</v>
      </c>
      <c r="F612" t="s">
        <v>47</v>
      </c>
      <c r="G612" t="s">
        <v>49</v>
      </c>
      <c r="H612" t="s">
        <v>1489</v>
      </c>
      <c r="I612" t="s">
        <v>104</v>
      </c>
      <c r="J612">
        <v>10</v>
      </c>
    </row>
    <row r="613" spans="1:10" x14ac:dyDescent="0.3">
      <c r="A613">
        <v>612</v>
      </c>
      <c r="B613" t="s">
        <v>740</v>
      </c>
      <c r="C613" t="s">
        <v>736</v>
      </c>
      <c r="D613" t="s">
        <v>42</v>
      </c>
      <c r="E613" s="4">
        <v>44756</v>
      </c>
      <c r="F613" t="s">
        <v>48</v>
      </c>
      <c r="G613" t="s">
        <v>49</v>
      </c>
      <c r="H613" t="s">
        <v>1490</v>
      </c>
      <c r="I613" t="s">
        <v>105</v>
      </c>
      <c r="J613">
        <v>8</v>
      </c>
    </row>
    <row r="614" spans="1:10" x14ac:dyDescent="0.3">
      <c r="A614">
        <v>613</v>
      </c>
      <c r="B614" t="s">
        <v>741</v>
      </c>
      <c r="C614" t="s">
        <v>737</v>
      </c>
      <c r="D614" t="s">
        <v>24</v>
      </c>
      <c r="E614" s="4">
        <v>44809</v>
      </c>
      <c r="F614" t="s">
        <v>47</v>
      </c>
      <c r="G614" t="s">
        <v>49</v>
      </c>
      <c r="H614" t="s">
        <v>1491</v>
      </c>
      <c r="I614" t="s">
        <v>103</v>
      </c>
      <c r="J614">
        <v>7</v>
      </c>
    </row>
    <row r="615" spans="1:10" x14ac:dyDescent="0.3">
      <c r="A615">
        <v>614</v>
      </c>
      <c r="B615" t="s">
        <v>742</v>
      </c>
      <c r="C615" t="s">
        <v>738</v>
      </c>
      <c r="D615" t="s">
        <v>25</v>
      </c>
      <c r="E615" s="4">
        <v>44801</v>
      </c>
      <c r="F615" t="s">
        <v>48</v>
      </c>
      <c r="G615" t="s">
        <v>49</v>
      </c>
      <c r="H615" t="s">
        <v>1492</v>
      </c>
      <c r="I615" t="s">
        <v>104</v>
      </c>
      <c r="J615">
        <v>7</v>
      </c>
    </row>
    <row r="616" spans="1:10" x14ac:dyDescent="0.3">
      <c r="A616">
        <v>615</v>
      </c>
      <c r="B616" t="s">
        <v>743</v>
      </c>
      <c r="C616" t="s">
        <v>739</v>
      </c>
      <c r="D616" t="s">
        <v>26</v>
      </c>
      <c r="E616" s="4">
        <v>44794</v>
      </c>
      <c r="F616" t="s">
        <v>48</v>
      </c>
      <c r="G616" t="s">
        <v>49</v>
      </c>
      <c r="H616" t="s">
        <v>1493</v>
      </c>
      <c r="I616" t="s">
        <v>105</v>
      </c>
      <c r="J616">
        <v>9</v>
      </c>
    </row>
    <row r="617" spans="1:10" x14ac:dyDescent="0.3">
      <c r="A617">
        <v>616</v>
      </c>
      <c r="B617" t="s">
        <v>744</v>
      </c>
      <c r="C617" t="s">
        <v>740</v>
      </c>
      <c r="D617" t="s">
        <v>15</v>
      </c>
      <c r="E617" s="4">
        <v>44792</v>
      </c>
      <c r="F617" t="s">
        <v>47</v>
      </c>
      <c r="G617" t="s">
        <v>49</v>
      </c>
      <c r="H617" t="s">
        <v>1494</v>
      </c>
      <c r="I617" t="s">
        <v>103</v>
      </c>
      <c r="J617">
        <v>8</v>
      </c>
    </row>
    <row r="618" spans="1:10" x14ac:dyDescent="0.3">
      <c r="A618">
        <v>617</v>
      </c>
      <c r="B618" t="s">
        <v>745</v>
      </c>
      <c r="C618" t="s">
        <v>741</v>
      </c>
      <c r="D618" t="s">
        <v>28</v>
      </c>
      <c r="E618" s="4">
        <v>44770</v>
      </c>
      <c r="F618" t="s">
        <v>48</v>
      </c>
      <c r="G618" t="s">
        <v>51</v>
      </c>
      <c r="H618" t="s">
        <v>1495</v>
      </c>
      <c r="I618" t="s">
        <v>104</v>
      </c>
      <c r="J618">
        <v>8</v>
      </c>
    </row>
    <row r="619" spans="1:10" x14ac:dyDescent="0.3">
      <c r="A619">
        <v>618</v>
      </c>
      <c r="B619" t="s">
        <v>746</v>
      </c>
      <c r="C619" t="s">
        <v>742</v>
      </c>
      <c r="D619" t="s">
        <v>29</v>
      </c>
      <c r="E619" s="4">
        <v>44761</v>
      </c>
      <c r="F619" t="s">
        <v>48</v>
      </c>
      <c r="G619" t="s">
        <v>49</v>
      </c>
      <c r="H619" t="s">
        <v>1496</v>
      </c>
      <c r="I619" t="s">
        <v>105</v>
      </c>
      <c r="J619">
        <v>7</v>
      </c>
    </row>
    <row r="620" spans="1:10" x14ac:dyDescent="0.3">
      <c r="A620">
        <v>619</v>
      </c>
      <c r="B620" t="s">
        <v>747</v>
      </c>
      <c r="C620" t="s">
        <v>743</v>
      </c>
      <c r="D620" t="s">
        <v>30</v>
      </c>
      <c r="E620" s="4">
        <v>44773</v>
      </c>
      <c r="F620" t="s">
        <v>47</v>
      </c>
      <c r="G620" t="s">
        <v>49</v>
      </c>
      <c r="H620" t="s">
        <v>1497</v>
      </c>
      <c r="I620" t="s">
        <v>103</v>
      </c>
      <c r="J620">
        <v>8</v>
      </c>
    </row>
    <row r="621" spans="1:10" x14ac:dyDescent="0.3">
      <c r="A621">
        <v>620</v>
      </c>
      <c r="B621" t="s">
        <v>748</v>
      </c>
      <c r="C621" t="s">
        <v>744</v>
      </c>
      <c r="D621" t="s">
        <v>31</v>
      </c>
      <c r="E621" s="4">
        <v>44766</v>
      </c>
      <c r="F621" t="s">
        <v>48</v>
      </c>
      <c r="G621" t="s">
        <v>49</v>
      </c>
      <c r="H621" t="s">
        <v>1498</v>
      </c>
      <c r="I621" t="s">
        <v>104</v>
      </c>
      <c r="J621">
        <v>8</v>
      </c>
    </row>
    <row r="622" spans="1:10" x14ac:dyDescent="0.3">
      <c r="A622">
        <v>621</v>
      </c>
      <c r="B622" t="s">
        <v>749</v>
      </c>
      <c r="C622" t="s">
        <v>745</v>
      </c>
      <c r="D622" t="s">
        <v>32</v>
      </c>
      <c r="E622" s="4">
        <v>44793</v>
      </c>
      <c r="F622" t="s">
        <v>47</v>
      </c>
      <c r="G622" t="s">
        <v>49</v>
      </c>
      <c r="H622" t="s">
        <v>1499</v>
      </c>
      <c r="I622" t="s">
        <v>105</v>
      </c>
      <c r="J622">
        <v>9</v>
      </c>
    </row>
    <row r="623" spans="1:10" x14ac:dyDescent="0.3">
      <c r="A623">
        <v>622</v>
      </c>
      <c r="B623" t="s">
        <v>750</v>
      </c>
      <c r="C623" t="s">
        <v>746</v>
      </c>
      <c r="D623" t="s">
        <v>33</v>
      </c>
      <c r="E623" s="4">
        <v>44769</v>
      </c>
      <c r="F623" t="s">
        <v>48</v>
      </c>
      <c r="G623" t="s">
        <v>49</v>
      </c>
      <c r="H623" t="s">
        <v>1500</v>
      </c>
      <c r="I623" t="s">
        <v>103</v>
      </c>
      <c r="J623">
        <v>9</v>
      </c>
    </row>
    <row r="624" spans="1:10" x14ac:dyDescent="0.3">
      <c r="A624">
        <v>623</v>
      </c>
      <c r="B624" t="s">
        <v>751</v>
      </c>
      <c r="C624" t="s">
        <v>747</v>
      </c>
      <c r="D624" t="s">
        <v>6</v>
      </c>
      <c r="E624" s="4">
        <v>44758</v>
      </c>
      <c r="F624" t="s">
        <v>47</v>
      </c>
      <c r="G624" t="s">
        <v>51</v>
      </c>
      <c r="H624" t="s">
        <v>1501</v>
      </c>
      <c r="I624" t="s">
        <v>104</v>
      </c>
      <c r="J624">
        <v>8</v>
      </c>
    </row>
    <row r="625" spans="1:10" x14ac:dyDescent="0.3">
      <c r="A625">
        <v>624</v>
      </c>
      <c r="B625" t="s">
        <v>752</v>
      </c>
      <c r="C625" t="s">
        <v>748</v>
      </c>
      <c r="D625" t="s">
        <v>7</v>
      </c>
      <c r="E625" s="4">
        <v>44803</v>
      </c>
      <c r="F625" t="s">
        <v>48</v>
      </c>
      <c r="G625" t="s">
        <v>49</v>
      </c>
      <c r="H625" t="s">
        <v>1502</v>
      </c>
      <c r="I625" t="s">
        <v>105</v>
      </c>
      <c r="J625">
        <v>8</v>
      </c>
    </row>
    <row r="626" spans="1:10" x14ac:dyDescent="0.3">
      <c r="A626">
        <v>625</v>
      </c>
      <c r="B626" t="s">
        <v>753</v>
      </c>
      <c r="C626" t="s">
        <v>749</v>
      </c>
      <c r="D626" t="s">
        <v>8</v>
      </c>
      <c r="E626" s="4">
        <v>44808</v>
      </c>
      <c r="F626" t="s">
        <v>50</v>
      </c>
      <c r="G626" t="s">
        <v>49</v>
      </c>
      <c r="H626" t="s">
        <v>1503</v>
      </c>
      <c r="I626" t="s">
        <v>103</v>
      </c>
      <c r="J626">
        <v>7</v>
      </c>
    </row>
    <row r="627" spans="1:10" x14ac:dyDescent="0.3">
      <c r="A627">
        <v>626</v>
      </c>
      <c r="B627" t="s">
        <v>754</v>
      </c>
      <c r="C627" t="s">
        <v>750</v>
      </c>
      <c r="D627" t="s">
        <v>9</v>
      </c>
      <c r="E627" s="4">
        <v>44784</v>
      </c>
      <c r="F627" t="s">
        <v>47</v>
      </c>
      <c r="G627" t="s">
        <v>49</v>
      </c>
      <c r="H627" t="s">
        <v>1504</v>
      </c>
      <c r="I627" t="s">
        <v>104</v>
      </c>
      <c r="J627">
        <v>8</v>
      </c>
    </row>
    <row r="628" spans="1:10" x14ac:dyDescent="0.3">
      <c r="A628">
        <v>627</v>
      </c>
      <c r="B628" t="s">
        <v>755</v>
      </c>
      <c r="C628" t="s">
        <v>751</v>
      </c>
      <c r="D628" t="s">
        <v>10</v>
      </c>
      <c r="E628" s="4">
        <v>44764</v>
      </c>
      <c r="F628" t="s">
        <v>48</v>
      </c>
      <c r="G628" t="s">
        <v>49</v>
      </c>
      <c r="H628" t="s">
        <v>1505</v>
      </c>
      <c r="I628" t="s">
        <v>105</v>
      </c>
      <c r="J628">
        <v>9</v>
      </c>
    </row>
    <row r="629" spans="1:10" x14ac:dyDescent="0.3">
      <c r="A629">
        <v>628</v>
      </c>
      <c r="B629" t="s">
        <v>756</v>
      </c>
      <c r="C629" t="s">
        <v>752</v>
      </c>
      <c r="D629" t="s">
        <v>11</v>
      </c>
      <c r="E629" s="4">
        <v>44795</v>
      </c>
      <c r="F629" t="s">
        <v>48</v>
      </c>
      <c r="G629" t="s">
        <v>49</v>
      </c>
      <c r="H629" t="s">
        <v>1506</v>
      </c>
      <c r="I629" t="s">
        <v>103</v>
      </c>
      <c r="J629">
        <v>7</v>
      </c>
    </row>
    <row r="630" spans="1:10" x14ac:dyDescent="0.3">
      <c r="A630">
        <v>629</v>
      </c>
      <c r="B630" t="s">
        <v>757</v>
      </c>
      <c r="C630" t="s">
        <v>753</v>
      </c>
      <c r="D630" t="s">
        <v>12</v>
      </c>
      <c r="E630" s="4">
        <v>44799</v>
      </c>
      <c r="F630" t="s">
        <v>47</v>
      </c>
      <c r="G630" t="s">
        <v>49</v>
      </c>
      <c r="H630" t="s">
        <v>1507</v>
      </c>
      <c r="I630" t="s">
        <v>104</v>
      </c>
      <c r="J630">
        <v>8</v>
      </c>
    </row>
    <row r="631" spans="1:10" x14ac:dyDescent="0.3">
      <c r="A631">
        <v>630</v>
      </c>
      <c r="B631" t="s">
        <v>758</v>
      </c>
      <c r="C631" t="s">
        <v>754</v>
      </c>
      <c r="D631" t="s">
        <v>12</v>
      </c>
      <c r="E631" s="4">
        <v>44800</v>
      </c>
      <c r="F631" t="s">
        <v>48</v>
      </c>
      <c r="G631" t="s">
        <v>49</v>
      </c>
      <c r="H631" t="s">
        <v>1508</v>
      </c>
      <c r="I631" t="s">
        <v>105</v>
      </c>
      <c r="J631">
        <v>9</v>
      </c>
    </row>
    <row r="632" spans="1:10" x14ac:dyDescent="0.3">
      <c r="A632">
        <v>631</v>
      </c>
      <c r="B632" t="s">
        <v>759</v>
      </c>
      <c r="C632" t="s">
        <v>755</v>
      </c>
      <c r="D632" t="s">
        <v>13</v>
      </c>
      <c r="E632" s="4">
        <v>44771</v>
      </c>
      <c r="F632" t="s">
        <v>47</v>
      </c>
      <c r="G632" t="s">
        <v>49</v>
      </c>
      <c r="H632" t="s">
        <v>1509</v>
      </c>
      <c r="I632" t="s">
        <v>103</v>
      </c>
      <c r="J632">
        <v>8</v>
      </c>
    </row>
    <row r="633" spans="1:10" x14ac:dyDescent="0.3">
      <c r="A633">
        <v>632</v>
      </c>
      <c r="B633" t="s">
        <v>760</v>
      </c>
      <c r="C633" t="s">
        <v>756</v>
      </c>
      <c r="D633" t="s">
        <v>11</v>
      </c>
      <c r="E633" s="4">
        <v>44760</v>
      </c>
      <c r="F633" t="s">
        <v>48</v>
      </c>
      <c r="G633" t="s">
        <v>49</v>
      </c>
      <c r="H633" t="s">
        <v>1510</v>
      </c>
      <c r="I633" t="s">
        <v>104</v>
      </c>
      <c r="J633">
        <v>7</v>
      </c>
    </row>
    <row r="634" spans="1:10" x14ac:dyDescent="0.3">
      <c r="A634">
        <v>633</v>
      </c>
      <c r="B634" t="s">
        <v>761</v>
      </c>
      <c r="C634" t="s">
        <v>757</v>
      </c>
      <c r="D634" t="s">
        <v>15</v>
      </c>
      <c r="E634" s="4">
        <v>44778</v>
      </c>
      <c r="F634" t="s">
        <v>48</v>
      </c>
      <c r="G634" t="s">
        <v>49</v>
      </c>
      <c r="H634" t="s">
        <v>1511</v>
      </c>
      <c r="I634" t="s">
        <v>105</v>
      </c>
      <c r="J634">
        <v>10</v>
      </c>
    </row>
    <row r="635" spans="1:10" x14ac:dyDescent="0.3">
      <c r="A635">
        <v>634</v>
      </c>
      <c r="B635" t="s">
        <v>762</v>
      </c>
      <c r="C635" t="s">
        <v>758</v>
      </c>
      <c r="D635" t="s">
        <v>16</v>
      </c>
      <c r="E635" s="4">
        <v>44755</v>
      </c>
      <c r="F635" t="s">
        <v>47</v>
      </c>
      <c r="G635" t="s">
        <v>49</v>
      </c>
      <c r="H635" t="s">
        <v>1512</v>
      </c>
      <c r="I635" t="s">
        <v>103</v>
      </c>
      <c r="J635">
        <v>7</v>
      </c>
    </row>
    <row r="636" spans="1:10" x14ac:dyDescent="0.3">
      <c r="A636">
        <v>635</v>
      </c>
      <c r="B636" t="s">
        <v>763</v>
      </c>
      <c r="C636" t="s">
        <v>759</v>
      </c>
      <c r="D636" t="s">
        <v>17</v>
      </c>
      <c r="E636" s="4">
        <v>44770</v>
      </c>
      <c r="F636" t="s">
        <v>48</v>
      </c>
      <c r="G636" t="s">
        <v>49</v>
      </c>
      <c r="H636" t="s">
        <v>1513</v>
      </c>
      <c r="I636" t="s">
        <v>104</v>
      </c>
      <c r="J636">
        <v>8</v>
      </c>
    </row>
    <row r="637" spans="1:10" x14ac:dyDescent="0.3">
      <c r="A637">
        <v>636</v>
      </c>
      <c r="B637" t="s">
        <v>764</v>
      </c>
      <c r="C637" t="s">
        <v>760</v>
      </c>
      <c r="D637" t="s">
        <v>18</v>
      </c>
      <c r="E637" s="4">
        <v>44772</v>
      </c>
      <c r="F637" t="s">
        <v>48</v>
      </c>
      <c r="G637" t="s">
        <v>49</v>
      </c>
      <c r="H637" t="s">
        <v>1514</v>
      </c>
      <c r="I637" t="s">
        <v>105</v>
      </c>
      <c r="J637">
        <v>7</v>
      </c>
    </row>
    <row r="638" spans="1:10" x14ac:dyDescent="0.3">
      <c r="A638">
        <v>637</v>
      </c>
      <c r="B638" t="s">
        <v>765</v>
      </c>
      <c r="C638" t="s">
        <v>761</v>
      </c>
      <c r="D638" t="s">
        <v>11</v>
      </c>
      <c r="E638" s="4">
        <v>44799</v>
      </c>
      <c r="F638" t="s">
        <v>47</v>
      </c>
      <c r="G638" t="s">
        <v>49</v>
      </c>
      <c r="H638" t="s">
        <v>1515</v>
      </c>
      <c r="I638" t="s">
        <v>103</v>
      </c>
      <c r="J638">
        <v>9</v>
      </c>
    </row>
    <row r="639" spans="1:10" x14ac:dyDescent="0.3">
      <c r="A639">
        <v>638</v>
      </c>
      <c r="B639" t="s">
        <v>766</v>
      </c>
      <c r="C639" t="s">
        <v>762</v>
      </c>
      <c r="D639" t="s">
        <v>20</v>
      </c>
      <c r="E639" s="4">
        <v>44782</v>
      </c>
      <c r="F639" t="s">
        <v>48</v>
      </c>
      <c r="G639" t="s">
        <v>49</v>
      </c>
      <c r="H639" t="s">
        <v>1516</v>
      </c>
      <c r="I639" t="s">
        <v>104</v>
      </c>
      <c r="J639">
        <v>8</v>
      </c>
    </row>
    <row r="640" spans="1:10" x14ac:dyDescent="0.3">
      <c r="A640">
        <v>639</v>
      </c>
      <c r="B640" t="s">
        <v>767</v>
      </c>
      <c r="C640" t="s">
        <v>763</v>
      </c>
      <c r="D640" t="s">
        <v>16</v>
      </c>
      <c r="E640" s="4">
        <v>44761</v>
      </c>
      <c r="F640" t="s">
        <v>47</v>
      </c>
      <c r="G640" t="s">
        <v>49</v>
      </c>
      <c r="H640" t="s">
        <v>1517</v>
      </c>
      <c r="I640" t="s">
        <v>105</v>
      </c>
      <c r="J640">
        <v>9</v>
      </c>
    </row>
    <row r="641" spans="1:10" x14ac:dyDescent="0.3">
      <c r="A641">
        <v>640</v>
      </c>
      <c r="B641" t="s">
        <v>768</v>
      </c>
      <c r="C641" t="s">
        <v>764</v>
      </c>
      <c r="D641" t="s">
        <v>10</v>
      </c>
      <c r="E641" s="4">
        <v>44794</v>
      </c>
      <c r="F641" t="s">
        <v>48</v>
      </c>
      <c r="G641" t="s">
        <v>49</v>
      </c>
      <c r="H641" t="s">
        <v>1518</v>
      </c>
      <c r="I641" t="s">
        <v>103</v>
      </c>
      <c r="J641">
        <v>9</v>
      </c>
    </row>
    <row r="642" spans="1:10" x14ac:dyDescent="0.3">
      <c r="A642">
        <v>641</v>
      </c>
      <c r="B642" t="s">
        <v>769</v>
      </c>
      <c r="C642" t="s">
        <v>765</v>
      </c>
      <c r="D642" t="s">
        <v>21</v>
      </c>
      <c r="E642" s="4">
        <v>44762</v>
      </c>
      <c r="F642" t="s">
        <v>47</v>
      </c>
      <c r="G642" t="s">
        <v>49</v>
      </c>
      <c r="H642" t="s">
        <v>1519</v>
      </c>
      <c r="I642" t="s">
        <v>104</v>
      </c>
      <c r="J642">
        <v>9</v>
      </c>
    </row>
    <row r="643" spans="1:10" x14ac:dyDescent="0.3">
      <c r="A643">
        <v>642</v>
      </c>
      <c r="B643" t="s">
        <v>770</v>
      </c>
      <c r="C643" t="s">
        <v>766</v>
      </c>
      <c r="D643" t="s">
        <v>22</v>
      </c>
      <c r="E643" s="4">
        <v>44769</v>
      </c>
      <c r="F643" t="s">
        <v>48</v>
      </c>
      <c r="G643" t="s">
        <v>49</v>
      </c>
      <c r="H643" t="s">
        <v>1520</v>
      </c>
      <c r="I643" t="s">
        <v>105</v>
      </c>
      <c r="J643">
        <v>9</v>
      </c>
    </row>
    <row r="644" spans="1:10" x14ac:dyDescent="0.3">
      <c r="A644">
        <v>643</v>
      </c>
      <c r="B644" t="s">
        <v>771</v>
      </c>
      <c r="C644" t="s">
        <v>767</v>
      </c>
      <c r="D644" t="s">
        <v>23</v>
      </c>
      <c r="E644" s="4">
        <v>44770</v>
      </c>
      <c r="F644" t="s">
        <v>50</v>
      </c>
      <c r="G644" t="s">
        <v>49</v>
      </c>
      <c r="H644" t="s">
        <v>1521</v>
      </c>
      <c r="I644" t="s">
        <v>103</v>
      </c>
      <c r="J644">
        <v>9</v>
      </c>
    </row>
    <row r="645" spans="1:10" x14ac:dyDescent="0.3">
      <c r="A645">
        <v>644</v>
      </c>
      <c r="B645" t="s">
        <v>772</v>
      </c>
      <c r="C645" t="s">
        <v>768</v>
      </c>
      <c r="D645" t="s">
        <v>15</v>
      </c>
      <c r="E645" s="4">
        <v>44797</v>
      </c>
      <c r="F645" t="s">
        <v>47</v>
      </c>
      <c r="G645" t="s">
        <v>49</v>
      </c>
      <c r="H645" t="s">
        <v>1522</v>
      </c>
      <c r="I645" t="s">
        <v>104</v>
      </c>
      <c r="J645">
        <v>8</v>
      </c>
    </row>
    <row r="646" spans="1:10" x14ac:dyDescent="0.3">
      <c r="A646">
        <v>645</v>
      </c>
      <c r="B646" t="s">
        <v>773</v>
      </c>
      <c r="C646" t="s">
        <v>769</v>
      </c>
      <c r="D646" t="s">
        <v>25</v>
      </c>
      <c r="E646" s="4">
        <v>44783</v>
      </c>
      <c r="F646" t="s">
        <v>48</v>
      </c>
      <c r="G646" t="s">
        <v>51</v>
      </c>
      <c r="H646" t="s">
        <v>1523</v>
      </c>
      <c r="I646" t="s">
        <v>105</v>
      </c>
      <c r="J646">
        <v>8</v>
      </c>
    </row>
    <row r="647" spans="1:10" x14ac:dyDescent="0.3">
      <c r="A647">
        <v>646</v>
      </c>
      <c r="B647" t="s">
        <v>774</v>
      </c>
      <c r="C647" t="s">
        <v>770</v>
      </c>
      <c r="D647" t="s">
        <v>26</v>
      </c>
      <c r="E647" s="4">
        <v>44801</v>
      </c>
      <c r="F647" t="s">
        <v>48</v>
      </c>
      <c r="G647" t="s">
        <v>49</v>
      </c>
      <c r="H647" t="s">
        <v>1524</v>
      </c>
      <c r="I647" t="s">
        <v>103</v>
      </c>
      <c r="J647">
        <v>7</v>
      </c>
    </row>
    <row r="648" spans="1:10" x14ac:dyDescent="0.3">
      <c r="A648">
        <v>647</v>
      </c>
      <c r="B648" t="s">
        <v>775</v>
      </c>
      <c r="C648" t="s">
        <v>771</v>
      </c>
      <c r="D648" t="s">
        <v>27</v>
      </c>
      <c r="E648" s="4">
        <v>44808</v>
      </c>
      <c r="F648" t="s">
        <v>47</v>
      </c>
      <c r="G648" t="s">
        <v>49</v>
      </c>
      <c r="H648" t="s">
        <v>1525</v>
      </c>
      <c r="I648" t="s">
        <v>104</v>
      </c>
      <c r="J648">
        <v>7</v>
      </c>
    </row>
    <row r="649" spans="1:10" x14ac:dyDescent="0.3">
      <c r="A649">
        <v>648</v>
      </c>
      <c r="B649" t="s">
        <v>776</v>
      </c>
      <c r="C649" t="s">
        <v>772</v>
      </c>
      <c r="D649" t="s">
        <v>28</v>
      </c>
      <c r="E649" s="4">
        <v>44808</v>
      </c>
      <c r="F649" t="s">
        <v>48</v>
      </c>
      <c r="G649" t="s">
        <v>49</v>
      </c>
      <c r="H649" t="s">
        <v>1526</v>
      </c>
      <c r="I649" t="s">
        <v>105</v>
      </c>
      <c r="J649">
        <v>9</v>
      </c>
    </row>
    <row r="650" spans="1:10" x14ac:dyDescent="0.3">
      <c r="A650">
        <v>649</v>
      </c>
      <c r="B650" t="s">
        <v>777</v>
      </c>
      <c r="C650" t="s">
        <v>773</v>
      </c>
      <c r="D650" t="s">
        <v>29</v>
      </c>
      <c r="E650" s="4">
        <v>44781</v>
      </c>
      <c r="F650" t="s">
        <v>47</v>
      </c>
      <c r="G650" t="s">
        <v>49</v>
      </c>
      <c r="H650" t="s">
        <v>1527</v>
      </c>
      <c r="I650" t="s">
        <v>103</v>
      </c>
      <c r="J650">
        <v>8</v>
      </c>
    </row>
    <row r="651" spans="1:10" x14ac:dyDescent="0.3">
      <c r="A651">
        <v>650</v>
      </c>
      <c r="B651" t="s">
        <v>778</v>
      </c>
      <c r="C651" t="s">
        <v>774</v>
      </c>
      <c r="D651" t="s">
        <v>30</v>
      </c>
      <c r="E651" s="4">
        <v>44783</v>
      </c>
      <c r="F651" t="s">
        <v>48</v>
      </c>
      <c r="G651" t="s">
        <v>49</v>
      </c>
      <c r="H651" t="s">
        <v>1528</v>
      </c>
      <c r="I651" t="s">
        <v>103</v>
      </c>
      <c r="J651">
        <v>8</v>
      </c>
    </row>
    <row r="652" spans="1:10" x14ac:dyDescent="0.3">
      <c r="A652">
        <v>651</v>
      </c>
      <c r="B652" t="s">
        <v>779</v>
      </c>
      <c r="C652" t="s">
        <v>775</v>
      </c>
      <c r="D652" t="s">
        <v>31</v>
      </c>
      <c r="E652" s="4">
        <v>44762</v>
      </c>
      <c r="F652" t="s">
        <v>48</v>
      </c>
      <c r="G652" t="s">
        <v>51</v>
      </c>
      <c r="H652" t="s">
        <v>1529</v>
      </c>
      <c r="I652" t="s">
        <v>103</v>
      </c>
      <c r="J652">
        <v>10</v>
      </c>
    </row>
    <row r="653" spans="1:10" x14ac:dyDescent="0.3">
      <c r="A653">
        <v>652</v>
      </c>
      <c r="B653" t="s">
        <v>780</v>
      </c>
      <c r="C653" t="s">
        <v>776</v>
      </c>
      <c r="D653" t="s">
        <v>32</v>
      </c>
      <c r="E653" s="4">
        <v>44800</v>
      </c>
      <c r="F653" t="s">
        <v>47</v>
      </c>
      <c r="G653" t="s">
        <v>49</v>
      </c>
      <c r="H653" t="s">
        <v>1530</v>
      </c>
      <c r="I653" t="s">
        <v>104</v>
      </c>
      <c r="J653">
        <v>8</v>
      </c>
    </row>
    <row r="654" spans="1:10" x14ac:dyDescent="0.3">
      <c r="A654">
        <v>653</v>
      </c>
      <c r="B654" t="s">
        <v>781</v>
      </c>
      <c r="C654" t="s">
        <v>777</v>
      </c>
      <c r="D654" t="s">
        <v>33</v>
      </c>
      <c r="E654" s="4">
        <v>44799</v>
      </c>
      <c r="F654" t="s">
        <v>48</v>
      </c>
      <c r="G654" t="s">
        <v>49</v>
      </c>
      <c r="H654" t="s">
        <v>1531</v>
      </c>
      <c r="I654" t="s">
        <v>105</v>
      </c>
      <c r="J654">
        <v>8</v>
      </c>
    </row>
    <row r="655" spans="1:10" x14ac:dyDescent="0.3">
      <c r="A655">
        <v>654</v>
      </c>
      <c r="B655" t="s">
        <v>782</v>
      </c>
      <c r="C655" t="s">
        <v>778</v>
      </c>
      <c r="D655" t="s">
        <v>34</v>
      </c>
      <c r="E655" s="4">
        <v>44777</v>
      </c>
      <c r="F655" t="s">
        <v>48</v>
      </c>
      <c r="G655" t="s">
        <v>49</v>
      </c>
      <c r="H655" t="s">
        <v>1532</v>
      </c>
      <c r="I655" t="s">
        <v>103</v>
      </c>
      <c r="J655">
        <v>8</v>
      </c>
    </row>
    <row r="656" spans="1:10" x14ac:dyDescent="0.3">
      <c r="A656">
        <v>655</v>
      </c>
      <c r="B656" t="s">
        <v>783</v>
      </c>
      <c r="C656" t="s">
        <v>779</v>
      </c>
      <c r="D656" t="s">
        <v>18</v>
      </c>
      <c r="E656" s="4">
        <v>44800</v>
      </c>
      <c r="F656" t="s">
        <v>47</v>
      </c>
      <c r="G656" t="s">
        <v>49</v>
      </c>
      <c r="H656" t="s">
        <v>1533</v>
      </c>
      <c r="I656" t="s">
        <v>104</v>
      </c>
      <c r="J656">
        <v>8</v>
      </c>
    </row>
    <row r="657" spans="1:10" x14ac:dyDescent="0.3">
      <c r="A657">
        <v>656</v>
      </c>
      <c r="B657" t="s">
        <v>784</v>
      </c>
      <c r="C657" t="s">
        <v>780</v>
      </c>
      <c r="D657" t="s">
        <v>25</v>
      </c>
      <c r="E657" s="4">
        <v>44770</v>
      </c>
      <c r="F657" t="s">
        <v>48</v>
      </c>
      <c r="G657" t="s">
        <v>49</v>
      </c>
      <c r="H657" t="s">
        <v>1534</v>
      </c>
      <c r="I657" t="s">
        <v>105</v>
      </c>
      <c r="J657">
        <v>7</v>
      </c>
    </row>
    <row r="658" spans="1:10" x14ac:dyDescent="0.3">
      <c r="A658">
        <v>657</v>
      </c>
      <c r="B658" t="s">
        <v>785</v>
      </c>
      <c r="C658" t="s">
        <v>781</v>
      </c>
      <c r="D658" t="s">
        <v>30</v>
      </c>
      <c r="E658" s="4">
        <v>44774</v>
      </c>
      <c r="F658" t="s">
        <v>47</v>
      </c>
      <c r="G658" t="s">
        <v>49</v>
      </c>
      <c r="H658" t="s">
        <v>1535</v>
      </c>
      <c r="I658" t="s">
        <v>103</v>
      </c>
      <c r="J658">
        <v>7</v>
      </c>
    </row>
    <row r="659" spans="1:10" x14ac:dyDescent="0.3">
      <c r="A659">
        <v>658</v>
      </c>
      <c r="B659" t="s">
        <v>786</v>
      </c>
      <c r="C659" t="s">
        <v>782</v>
      </c>
      <c r="D659" t="s">
        <v>10</v>
      </c>
      <c r="E659" s="4">
        <v>44779</v>
      </c>
      <c r="F659" t="s">
        <v>48</v>
      </c>
      <c r="G659" t="s">
        <v>49</v>
      </c>
      <c r="H659" t="s">
        <v>1536</v>
      </c>
      <c r="I659" t="s">
        <v>104</v>
      </c>
      <c r="J659">
        <v>9</v>
      </c>
    </row>
    <row r="660" spans="1:10" x14ac:dyDescent="0.3">
      <c r="A660">
        <v>659</v>
      </c>
      <c r="B660" t="s">
        <v>787</v>
      </c>
      <c r="C660" t="s">
        <v>783</v>
      </c>
      <c r="D660" t="s">
        <v>20</v>
      </c>
      <c r="E660" s="4">
        <v>44796</v>
      </c>
      <c r="F660" t="s">
        <v>47</v>
      </c>
      <c r="G660" t="s">
        <v>49</v>
      </c>
      <c r="H660" t="s">
        <v>1537</v>
      </c>
      <c r="I660" t="s">
        <v>105</v>
      </c>
      <c r="J660">
        <v>7</v>
      </c>
    </row>
    <row r="661" spans="1:10" x14ac:dyDescent="0.3">
      <c r="A661">
        <v>660</v>
      </c>
      <c r="B661" t="s">
        <v>788</v>
      </c>
      <c r="C661" t="s">
        <v>784</v>
      </c>
      <c r="D661" t="s">
        <v>32</v>
      </c>
      <c r="E661" s="4">
        <v>44772</v>
      </c>
      <c r="F661" t="s">
        <v>48</v>
      </c>
      <c r="G661" t="s">
        <v>49</v>
      </c>
      <c r="H661" t="s">
        <v>1538</v>
      </c>
      <c r="I661" t="s">
        <v>103</v>
      </c>
      <c r="J661">
        <v>9</v>
      </c>
    </row>
    <row r="662" spans="1:10" x14ac:dyDescent="0.3">
      <c r="A662">
        <v>661</v>
      </c>
      <c r="B662" t="s">
        <v>789</v>
      </c>
      <c r="C662" t="s">
        <v>785</v>
      </c>
      <c r="D662" t="s">
        <v>33</v>
      </c>
      <c r="E662" s="4">
        <v>44809</v>
      </c>
      <c r="F662" t="s">
        <v>50</v>
      </c>
      <c r="G662" t="s">
        <v>49</v>
      </c>
      <c r="H662" t="s">
        <v>1539</v>
      </c>
      <c r="I662" t="s">
        <v>104</v>
      </c>
      <c r="J662">
        <v>10</v>
      </c>
    </row>
    <row r="663" spans="1:10" x14ac:dyDescent="0.3">
      <c r="A663">
        <v>662</v>
      </c>
      <c r="B663" t="s">
        <v>790</v>
      </c>
      <c r="C663" t="s">
        <v>786</v>
      </c>
      <c r="D663" t="s">
        <v>35</v>
      </c>
      <c r="E663" s="4">
        <v>44757</v>
      </c>
      <c r="F663" t="s">
        <v>47</v>
      </c>
      <c r="G663" t="s">
        <v>49</v>
      </c>
      <c r="H663" t="s">
        <v>1540</v>
      </c>
      <c r="I663" t="s">
        <v>105</v>
      </c>
      <c r="J663">
        <v>7</v>
      </c>
    </row>
    <row r="664" spans="1:10" x14ac:dyDescent="0.3">
      <c r="A664">
        <v>663</v>
      </c>
      <c r="B664" t="s">
        <v>791</v>
      </c>
      <c r="C664" t="s">
        <v>787</v>
      </c>
      <c r="D664" t="s">
        <v>36</v>
      </c>
      <c r="E664" s="4">
        <v>44782</v>
      </c>
      <c r="F664" t="s">
        <v>48</v>
      </c>
      <c r="G664" t="s">
        <v>49</v>
      </c>
      <c r="H664" t="s">
        <v>1541</v>
      </c>
      <c r="I664" t="s">
        <v>103</v>
      </c>
      <c r="J664">
        <v>10</v>
      </c>
    </row>
    <row r="665" spans="1:10" x14ac:dyDescent="0.3">
      <c r="A665">
        <v>664</v>
      </c>
      <c r="B665" t="s">
        <v>792</v>
      </c>
      <c r="C665" t="s">
        <v>788</v>
      </c>
      <c r="D665" t="s">
        <v>37</v>
      </c>
      <c r="E665" s="4">
        <v>44809</v>
      </c>
      <c r="F665" t="s">
        <v>48</v>
      </c>
      <c r="G665" t="s">
        <v>49</v>
      </c>
      <c r="H665" t="s">
        <v>1542</v>
      </c>
      <c r="I665" t="s">
        <v>104</v>
      </c>
      <c r="J665">
        <v>9</v>
      </c>
    </row>
    <row r="666" spans="1:10" x14ac:dyDescent="0.3">
      <c r="A666">
        <v>665</v>
      </c>
      <c r="B666" t="s">
        <v>793</v>
      </c>
      <c r="C666" t="s">
        <v>789</v>
      </c>
      <c r="D666" t="s">
        <v>38</v>
      </c>
      <c r="E666" s="4">
        <v>44795</v>
      </c>
      <c r="F666" t="s">
        <v>47</v>
      </c>
      <c r="G666" t="s">
        <v>49</v>
      </c>
      <c r="H666" t="s">
        <v>1543</v>
      </c>
      <c r="I666" t="s">
        <v>105</v>
      </c>
      <c r="J666">
        <v>8</v>
      </c>
    </row>
    <row r="667" spans="1:10" x14ac:dyDescent="0.3">
      <c r="A667">
        <v>666</v>
      </c>
      <c r="B667" t="s">
        <v>794</v>
      </c>
      <c r="C667" t="s">
        <v>790</v>
      </c>
      <c r="D667" t="s">
        <v>39</v>
      </c>
      <c r="E667" s="4">
        <v>44801</v>
      </c>
      <c r="F667" t="s">
        <v>48</v>
      </c>
      <c r="G667" t="s">
        <v>49</v>
      </c>
      <c r="H667" t="s">
        <v>1544</v>
      </c>
      <c r="I667" t="s">
        <v>103</v>
      </c>
      <c r="J667">
        <v>7</v>
      </c>
    </row>
    <row r="668" spans="1:10" x14ac:dyDescent="0.3">
      <c r="A668">
        <v>667</v>
      </c>
      <c r="B668" t="s">
        <v>795</v>
      </c>
      <c r="C668" t="s">
        <v>791</v>
      </c>
      <c r="D668" t="s">
        <v>15</v>
      </c>
      <c r="E668" s="4">
        <v>44770</v>
      </c>
      <c r="F668" t="s">
        <v>47</v>
      </c>
      <c r="G668" t="s">
        <v>49</v>
      </c>
      <c r="H668" t="s">
        <v>1545</v>
      </c>
      <c r="I668" t="s">
        <v>104</v>
      </c>
      <c r="J668">
        <v>7</v>
      </c>
    </row>
    <row r="669" spans="1:10" x14ac:dyDescent="0.3">
      <c r="A669">
        <v>668</v>
      </c>
      <c r="B669" t="s">
        <v>796</v>
      </c>
      <c r="C669" t="s">
        <v>792</v>
      </c>
      <c r="D669" t="s">
        <v>41</v>
      </c>
      <c r="E669" s="4">
        <v>44764</v>
      </c>
      <c r="F669" t="s">
        <v>48</v>
      </c>
      <c r="G669" t="s">
        <v>49</v>
      </c>
      <c r="H669" t="s">
        <v>1546</v>
      </c>
      <c r="I669" t="s">
        <v>105</v>
      </c>
      <c r="J669">
        <v>7</v>
      </c>
    </row>
    <row r="670" spans="1:10" x14ac:dyDescent="0.3">
      <c r="A670">
        <v>669</v>
      </c>
      <c r="B670" t="s">
        <v>797</v>
      </c>
      <c r="C670" t="s">
        <v>793</v>
      </c>
      <c r="D670" t="s">
        <v>42</v>
      </c>
      <c r="E670" s="4">
        <v>44776</v>
      </c>
      <c r="F670" t="s">
        <v>48</v>
      </c>
      <c r="G670" t="s">
        <v>49</v>
      </c>
      <c r="H670" t="s">
        <v>1547</v>
      </c>
      <c r="I670" t="s">
        <v>103</v>
      </c>
      <c r="J670">
        <v>10</v>
      </c>
    </row>
    <row r="671" spans="1:10" x14ac:dyDescent="0.3">
      <c r="A671">
        <v>670</v>
      </c>
      <c r="B671" t="s">
        <v>798</v>
      </c>
      <c r="C671" t="s">
        <v>794</v>
      </c>
      <c r="D671" t="s">
        <v>43</v>
      </c>
      <c r="E671" s="4">
        <v>44771</v>
      </c>
      <c r="F671" t="s">
        <v>47</v>
      </c>
      <c r="G671" t="s">
        <v>49</v>
      </c>
      <c r="H671" t="s">
        <v>1548</v>
      </c>
      <c r="I671" t="s">
        <v>104</v>
      </c>
      <c r="J671">
        <v>7</v>
      </c>
    </row>
    <row r="672" spans="1:10" x14ac:dyDescent="0.3">
      <c r="A672">
        <v>671</v>
      </c>
      <c r="B672" t="s">
        <v>799</v>
      </c>
      <c r="C672" t="s">
        <v>795</v>
      </c>
      <c r="D672" t="s">
        <v>44</v>
      </c>
      <c r="E672" s="4">
        <v>44794</v>
      </c>
      <c r="F672" t="s">
        <v>48</v>
      </c>
      <c r="G672" t="s">
        <v>49</v>
      </c>
      <c r="H672" t="s">
        <v>1549</v>
      </c>
      <c r="I672" t="s">
        <v>105</v>
      </c>
      <c r="J672">
        <v>10</v>
      </c>
    </row>
    <row r="673" spans="1:10" x14ac:dyDescent="0.3">
      <c r="A673">
        <v>672</v>
      </c>
      <c r="B673" t="s">
        <v>800</v>
      </c>
      <c r="C673" t="s">
        <v>796</v>
      </c>
      <c r="D673" t="s">
        <v>19</v>
      </c>
      <c r="E673" s="4">
        <v>44792</v>
      </c>
      <c r="F673" t="s">
        <v>48</v>
      </c>
      <c r="G673" t="s">
        <v>49</v>
      </c>
      <c r="H673" t="s">
        <v>1550</v>
      </c>
      <c r="I673" t="s">
        <v>103</v>
      </c>
      <c r="J673">
        <v>9</v>
      </c>
    </row>
    <row r="674" spans="1:10" x14ac:dyDescent="0.3">
      <c r="A674">
        <v>673</v>
      </c>
      <c r="B674" t="s">
        <v>801</v>
      </c>
      <c r="C674" t="s">
        <v>797</v>
      </c>
      <c r="D674" t="s">
        <v>6</v>
      </c>
      <c r="E674" s="4">
        <v>44792</v>
      </c>
      <c r="F674" t="s">
        <v>47</v>
      </c>
      <c r="G674" t="s">
        <v>51</v>
      </c>
      <c r="H674" t="s">
        <v>1551</v>
      </c>
      <c r="I674" t="s">
        <v>104</v>
      </c>
      <c r="J674">
        <v>10</v>
      </c>
    </row>
    <row r="675" spans="1:10" x14ac:dyDescent="0.3">
      <c r="A675">
        <v>674</v>
      </c>
      <c r="B675" t="s">
        <v>802</v>
      </c>
      <c r="C675" t="s">
        <v>798</v>
      </c>
      <c r="D675" t="s">
        <v>7</v>
      </c>
      <c r="E675" s="4">
        <v>44790</v>
      </c>
      <c r="F675" t="s">
        <v>48</v>
      </c>
      <c r="G675" t="s">
        <v>49</v>
      </c>
      <c r="H675" t="s">
        <v>1552</v>
      </c>
      <c r="I675" t="s">
        <v>105</v>
      </c>
      <c r="J675">
        <v>8</v>
      </c>
    </row>
    <row r="676" spans="1:10" x14ac:dyDescent="0.3">
      <c r="A676">
        <v>675</v>
      </c>
      <c r="B676" t="s">
        <v>803</v>
      </c>
      <c r="C676" t="s">
        <v>799</v>
      </c>
      <c r="D676" t="s">
        <v>8</v>
      </c>
      <c r="E676" s="4">
        <v>44809</v>
      </c>
      <c r="F676" t="s">
        <v>47</v>
      </c>
      <c r="G676" t="s">
        <v>49</v>
      </c>
      <c r="H676" t="s">
        <v>1553</v>
      </c>
      <c r="I676" t="s">
        <v>103</v>
      </c>
      <c r="J676">
        <v>9</v>
      </c>
    </row>
    <row r="677" spans="1:10" x14ac:dyDescent="0.3">
      <c r="A677">
        <v>676</v>
      </c>
      <c r="B677" t="s">
        <v>804</v>
      </c>
      <c r="C677" t="s">
        <v>800</v>
      </c>
      <c r="D677" t="s">
        <v>9</v>
      </c>
      <c r="E677" s="4">
        <v>44772</v>
      </c>
      <c r="F677" t="s">
        <v>48</v>
      </c>
      <c r="G677" t="s">
        <v>49</v>
      </c>
      <c r="H677" t="s">
        <v>1554</v>
      </c>
      <c r="I677" t="s">
        <v>104</v>
      </c>
      <c r="J677">
        <v>9</v>
      </c>
    </row>
    <row r="678" spans="1:10" x14ac:dyDescent="0.3">
      <c r="A678">
        <v>677</v>
      </c>
      <c r="B678" t="s">
        <v>805</v>
      </c>
      <c r="C678" t="s">
        <v>801</v>
      </c>
      <c r="D678" t="s">
        <v>10</v>
      </c>
      <c r="E678" s="4">
        <v>44802</v>
      </c>
      <c r="F678" t="s">
        <v>47</v>
      </c>
      <c r="G678" t="s">
        <v>49</v>
      </c>
      <c r="H678" t="s">
        <v>1555</v>
      </c>
      <c r="I678" t="s">
        <v>105</v>
      </c>
      <c r="J678">
        <v>8</v>
      </c>
    </row>
    <row r="679" spans="1:10" x14ac:dyDescent="0.3">
      <c r="A679">
        <v>678</v>
      </c>
      <c r="B679" t="s">
        <v>806</v>
      </c>
      <c r="C679" t="s">
        <v>802</v>
      </c>
      <c r="D679" t="s">
        <v>11</v>
      </c>
      <c r="E679" s="4">
        <v>44809</v>
      </c>
      <c r="F679" t="s">
        <v>48</v>
      </c>
      <c r="G679" t="s">
        <v>49</v>
      </c>
      <c r="H679" t="s">
        <v>1556</v>
      </c>
      <c r="I679" t="s">
        <v>103</v>
      </c>
      <c r="J679">
        <v>7</v>
      </c>
    </row>
    <row r="680" spans="1:10" x14ac:dyDescent="0.3">
      <c r="A680">
        <v>679</v>
      </c>
      <c r="B680" t="s">
        <v>807</v>
      </c>
      <c r="C680" t="s">
        <v>803</v>
      </c>
      <c r="D680" t="s">
        <v>12</v>
      </c>
      <c r="E680" s="4">
        <v>44793</v>
      </c>
      <c r="F680" t="s">
        <v>50</v>
      </c>
      <c r="G680" t="s">
        <v>51</v>
      </c>
      <c r="H680" t="s">
        <v>1557</v>
      </c>
      <c r="I680" t="s">
        <v>104</v>
      </c>
      <c r="J680">
        <v>10</v>
      </c>
    </row>
    <row r="681" spans="1:10" x14ac:dyDescent="0.3">
      <c r="A681">
        <v>680</v>
      </c>
      <c r="B681" t="s">
        <v>808</v>
      </c>
      <c r="C681" t="s">
        <v>804</v>
      </c>
      <c r="D681" t="s">
        <v>12</v>
      </c>
      <c r="E681" s="4">
        <v>44802</v>
      </c>
      <c r="F681" t="s">
        <v>47</v>
      </c>
      <c r="G681" t="s">
        <v>49</v>
      </c>
      <c r="H681" t="s">
        <v>1558</v>
      </c>
      <c r="I681" t="s">
        <v>105</v>
      </c>
      <c r="J681">
        <v>8</v>
      </c>
    </row>
    <row r="682" spans="1:10" x14ac:dyDescent="0.3">
      <c r="A682">
        <v>681</v>
      </c>
      <c r="B682" t="s">
        <v>809</v>
      </c>
      <c r="C682" t="s">
        <v>805</v>
      </c>
      <c r="D682" t="s">
        <v>13</v>
      </c>
      <c r="E682" s="4">
        <v>44766</v>
      </c>
      <c r="F682" t="s">
        <v>48</v>
      </c>
      <c r="G682" t="s">
        <v>49</v>
      </c>
      <c r="H682" t="s">
        <v>1559</v>
      </c>
      <c r="I682" t="s">
        <v>103</v>
      </c>
      <c r="J682">
        <v>10</v>
      </c>
    </row>
    <row r="683" spans="1:10" x14ac:dyDescent="0.3">
      <c r="A683">
        <v>682</v>
      </c>
      <c r="B683" t="s">
        <v>810</v>
      </c>
      <c r="C683" t="s">
        <v>806</v>
      </c>
      <c r="D683" t="s">
        <v>14</v>
      </c>
      <c r="E683" s="4">
        <v>44807</v>
      </c>
      <c r="F683" t="s">
        <v>48</v>
      </c>
      <c r="G683" t="s">
        <v>49</v>
      </c>
      <c r="H683" t="s">
        <v>1560</v>
      </c>
      <c r="I683" t="s">
        <v>104</v>
      </c>
      <c r="J683">
        <v>7</v>
      </c>
    </row>
    <row r="684" spans="1:10" x14ac:dyDescent="0.3">
      <c r="A684">
        <v>683</v>
      </c>
      <c r="B684" t="s">
        <v>811</v>
      </c>
      <c r="C684" t="s">
        <v>807</v>
      </c>
      <c r="D684" t="s">
        <v>15</v>
      </c>
      <c r="E684" s="4">
        <v>44784</v>
      </c>
      <c r="F684" t="s">
        <v>47</v>
      </c>
      <c r="G684" t="s">
        <v>49</v>
      </c>
      <c r="H684" t="s">
        <v>1561</v>
      </c>
      <c r="I684" t="s">
        <v>105</v>
      </c>
      <c r="J684">
        <v>7</v>
      </c>
    </row>
    <row r="685" spans="1:10" x14ac:dyDescent="0.3">
      <c r="A685">
        <v>684</v>
      </c>
      <c r="B685" t="s">
        <v>812</v>
      </c>
      <c r="C685" t="s">
        <v>808</v>
      </c>
      <c r="D685" t="s">
        <v>16</v>
      </c>
      <c r="E685" s="4">
        <v>44763</v>
      </c>
      <c r="F685" t="s">
        <v>48</v>
      </c>
      <c r="G685" t="s">
        <v>49</v>
      </c>
      <c r="H685" t="s">
        <v>1562</v>
      </c>
      <c r="I685" t="s">
        <v>103</v>
      </c>
      <c r="J685">
        <v>10</v>
      </c>
    </row>
    <row r="686" spans="1:10" x14ac:dyDescent="0.3">
      <c r="A686">
        <v>685</v>
      </c>
      <c r="B686" t="s">
        <v>813</v>
      </c>
      <c r="C686" t="s">
        <v>809</v>
      </c>
      <c r="D686" t="s">
        <v>17</v>
      </c>
      <c r="E686" s="4">
        <v>44799</v>
      </c>
      <c r="F686" t="s">
        <v>47</v>
      </c>
      <c r="G686" t="s">
        <v>49</v>
      </c>
      <c r="H686" t="s">
        <v>1563</v>
      </c>
      <c r="I686" t="s">
        <v>104</v>
      </c>
      <c r="J686">
        <v>9</v>
      </c>
    </row>
    <row r="687" spans="1:10" x14ac:dyDescent="0.3">
      <c r="A687">
        <v>686</v>
      </c>
      <c r="B687" t="s">
        <v>814</v>
      </c>
      <c r="C687" t="s">
        <v>810</v>
      </c>
      <c r="D687" t="s">
        <v>18</v>
      </c>
      <c r="E687" s="4">
        <v>44808</v>
      </c>
      <c r="F687" t="s">
        <v>48</v>
      </c>
      <c r="G687" t="s">
        <v>49</v>
      </c>
      <c r="H687" t="s">
        <v>1564</v>
      </c>
      <c r="I687" t="s">
        <v>105</v>
      </c>
      <c r="J687">
        <v>9</v>
      </c>
    </row>
    <row r="688" spans="1:10" x14ac:dyDescent="0.3">
      <c r="A688">
        <v>687</v>
      </c>
      <c r="B688" t="s">
        <v>815</v>
      </c>
      <c r="C688" t="s">
        <v>811</v>
      </c>
      <c r="D688" t="s">
        <v>19</v>
      </c>
      <c r="E688" s="4">
        <v>44786</v>
      </c>
      <c r="F688" t="s">
        <v>48</v>
      </c>
      <c r="G688" t="s">
        <v>49</v>
      </c>
      <c r="H688" t="s">
        <v>1565</v>
      </c>
      <c r="I688" t="s">
        <v>103</v>
      </c>
      <c r="J688">
        <v>7</v>
      </c>
    </row>
    <row r="689" spans="1:10" x14ac:dyDescent="0.3">
      <c r="A689">
        <v>688</v>
      </c>
      <c r="B689" t="s">
        <v>816</v>
      </c>
      <c r="C689" t="s">
        <v>812</v>
      </c>
      <c r="D689" t="s">
        <v>6</v>
      </c>
      <c r="E689" s="4">
        <v>44770</v>
      </c>
      <c r="F689" t="s">
        <v>47</v>
      </c>
      <c r="G689" t="s">
        <v>49</v>
      </c>
      <c r="H689" t="s">
        <v>1566</v>
      </c>
      <c r="I689" t="s">
        <v>104</v>
      </c>
      <c r="J689">
        <v>10</v>
      </c>
    </row>
    <row r="690" spans="1:10" x14ac:dyDescent="0.3">
      <c r="A690">
        <v>689</v>
      </c>
      <c r="B690" t="s">
        <v>817</v>
      </c>
      <c r="C690" t="s">
        <v>813</v>
      </c>
      <c r="D690" t="s">
        <v>7</v>
      </c>
      <c r="E690" s="4">
        <v>44777</v>
      </c>
      <c r="F690" t="s">
        <v>48</v>
      </c>
      <c r="G690" t="s">
        <v>49</v>
      </c>
      <c r="H690" t="s">
        <v>1567</v>
      </c>
      <c r="I690" t="s">
        <v>105</v>
      </c>
      <c r="J690">
        <v>7</v>
      </c>
    </row>
    <row r="691" spans="1:10" x14ac:dyDescent="0.3">
      <c r="A691">
        <v>690</v>
      </c>
      <c r="B691" t="s">
        <v>818</v>
      </c>
      <c r="C691" t="s">
        <v>814</v>
      </c>
      <c r="D691" t="s">
        <v>8</v>
      </c>
      <c r="E691" s="4">
        <v>44780</v>
      </c>
      <c r="F691" t="s">
        <v>48</v>
      </c>
      <c r="G691" t="s">
        <v>49</v>
      </c>
      <c r="H691" t="s">
        <v>1568</v>
      </c>
      <c r="I691" t="s">
        <v>103</v>
      </c>
      <c r="J691">
        <v>7</v>
      </c>
    </row>
    <row r="692" spans="1:10" x14ac:dyDescent="0.3">
      <c r="A692">
        <v>691</v>
      </c>
      <c r="B692" t="s">
        <v>819</v>
      </c>
      <c r="C692" t="s">
        <v>815</v>
      </c>
      <c r="D692" t="s">
        <v>9</v>
      </c>
      <c r="E692" s="4">
        <v>44778</v>
      </c>
      <c r="F692" t="s">
        <v>47</v>
      </c>
      <c r="G692" t="s">
        <v>49</v>
      </c>
      <c r="H692" t="s">
        <v>1569</v>
      </c>
      <c r="I692" t="s">
        <v>104</v>
      </c>
      <c r="J692">
        <v>8</v>
      </c>
    </row>
    <row r="693" spans="1:10" x14ac:dyDescent="0.3">
      <c r="A693">
        <v>692</v>
      </c>
      <c r="B693" t="s">
        <v>820</v>
      </c>
      <c r="C693" t="s">
        <v>816</v>
      </c>
      <c r="D693" t="s">
        <v>10</v>
      </c>
      <c r="E693" s="4">
        <v>44774</v>
      </c>
      <c r="F693" t="s">
        <v>48</v>
      </c>
      <c r="G693" t="s">
        <v>49</v>
      </c>
      <c r="H693" t="s">
        <v>1570</v>
      </c>
      <c r="I693" t="s">
        <v>105</v>
      </c>
      <c r="J693">
        <v>7</v>
      </c>
    </row>
    <row r="694" spans="1:10" x14ac:dyDescent="0.3">
      <c r="A694">
        <v>693</v>
      </c>
      <c r="B694" t="s">
        <v>821</v>
      </c>
      <c r="C694" t="s">
        <v>817</v>
      </c>
      <c r="D694" t="s">
        <v>11</v>
      </c>
      <c r="E694" s="4">
        <v>44760</v>
      </c>
      <c r="F694" t="s">
        <v>47</v>
      </c>
      <c r="G694" t="s">
        <v>49</v>
      </c>
      <c r="H694" t="s">
        <v>1571</v>
      </c>
      <c r="I694" t="s">
        <v>103</v>
      </c>
      <c r="J694">
        <v>10</v>
      </c>
    </row>
    <row r="695" spans="1:10" x14ac:dyDescent="0.3">
      <c r="A695">
        <v>694</v>
      </c>
      <c r="B695" t="s">
        <v>822</v>
      </c>
      <c r="C695" t="s">
        <v>818</v>
      </c>
      <c r="D695" t="s">
        <v>12</v>
      </c>
      <c r="E695" s="4">
        <v>44756</v>
      </c>
      <c r="F695" t="s">
        <v>48</v>
      </c>
      <c r="G695" t="s">
        <v>49</v>
      </c>
      <c r="H695" t="s">
        <v>1572</v>
      </c>
      <c r="I695" t="s">
        <v>104</v>
      </c>
      <c r="J695">
        <v>7</v>
      </c>
    </row>
    <row r="696" spans="1:10" x14ac:dyDescent="0.3">
      <c r="A696">
        <v>695</v>
      </c>
      <c r="B696" t="s">
        <v>823</v>
      </c>
      <c r="C696" t="s">
        <v>819</v>
      </c>
      <c r="D696" t="s">
        <v>12</v>
      </c>
      <c r="E696" s="4">
        <v>44755</v>
      </c>
      <c r="F696" t="s">
        <v>47</v>
      </c>
      <c r="G696" t="s">
        <v>49</v>
      </c>
      <c r="H696" t="s">
        <v>1573</v>
      </c>
      <c r="I696" t="s">
        <v>105</v>
      </c>
      <c r="J696">
        <v>10</v>
      </c>
    </row>
    <row r="697" spans="1:10" x14ac:dyDescent="0.3">
      <c r="A697">
        <v>696</v>
      </c>
      <c r="B697" t="s">
        <v>824</v>
      </c>
      <c r="C697" t="s">
        <v>820</v>
      </c>
      <c r="D697" t="s">
        <v>13</v>
      </c>
      <c r="E697" s="4">
        <v>44770</v>
      </c>
      <c r="F697" t="s">
        <v>48</v>
      </c>
      <c r="G697" t="s">
        <v>49</v>
      </c>
      <c r="H697" t="s">
        <v>1574</v>
      </c>
      <c r="I697" t="s">
        <v>103</v>
      </c>
      <c r="J697">
        <v>7</v>
      </c>
    </row>
    <row r="698" spans="1:10" x14ac:dyDescent="0.3">
      <c r="A698">
        <v>697</v>
      </c>
      <c r="B698" t="s">
        <v>825</v>
      </c>
      <c r="C698" t="s">
        <v>821</v>
      </c>
      <c r="D698" t="s">
        <v>11</v>
      </c>
      <c r="E698" s="4">
        <v>44755</v>
      </c>
      <c r="F698" t="s">
        <v>50</v>
      </c>
      <c r="G698" t="s">
        <v>49</v>
      </c>
      <c r="H698" t="s">
        <v>1575</v>
      </c>
      <c r="I698" t="s">
        <v>104</v>
      </c>
      <c r="J698">
        <v>9</v>
      </c>
    </row>
    <row r="699" spans="1:10" x14ac:dyDescent="0.3">
      <c r="A699">
        <v>698</v>
      </c>
      <c r="B699" t="s">
        <v>826</v>
      </c>
      <c r="C699" t="s">
        <v>822</v>
      </c>
      <c r="D699" t="s">
        <v>15</v>
      </c>
      <c r="E699" s="4">
        <v>44775</v>
      </c>
      <c r="F699" t="s">
        <v>47</v>
      </c>
      <c r="G699" t="s">
        <v>49</v>
      </c>
      <c r="H699" t="s">
        <v>1576</v>
      </c>
      <c r="I699" t="s">
        <v>105</v>
      </c>
      <c r="J699">
        <v>7</v>
      </c>
    </row>
    <row r="700" spans="1:10" x14ac:dyDescent="0.3">
      <c r="A700">
        <v>699</v>
      </c>
      <c r="B700" t="s">
        <v>827</v>
      </c>
      <c r="C700" t="s">
        <v>823</v>
      </c>
      <c r="D700" t="s">
        <v>16</v>
      </c>
      <c r="E700" s="4">
        <v>44797</v>
      </c>
      <c r="F700" t="s">
        <v>48</v>
      </c>
      <c r="G700" t="s">
        <v>49</v>
      </c>
      <c r="H700" t="s">
        <v>1577</v>
      </c>
      <c r="I700" t="s">
        <v>103</v>
      </c>
      <c r="J700">
        <v>8</v>
      </c>
    </row>
    <row r="701" spans="1:10" x14ac:dyDescent="0.3">
      <c r="A701">
        <v>700</v>
      </c>
      <c r="B701" t="s">
        <v>828</v>
      </c>
      <c r="C701" t="s">
        <v>824</v>
      </c>
      <c r="D701" t="s">
        <v>17</v>
      </c>
      <c r="E701" s="4">
        <v>44802</v>
      </c>
      <c r="F701" t="s">
        <v>48</v>
      </c>
      <c r="G701" t="s">
        <v>49</v>
      </c>
      <c r="H701" t="s">
        <v>1578</v>
      </c>
      <c r="I701" t="s">
        <v>103</v>
      </c>
      <c r="J701">
        <v>10</v>
      </c>
    </row>
    <row r="702" spans="1:10" x14ac:dyDescent="0.3">
      <c r="A702">
        <v>701</v>
      </c>
      <c r="B702" t="s">
        <v>829</v>
      </c>
      <c r="C702" t="s">
        <v>825</v>
      </c>
      <c r="D702" t="s">
        <v>18</v>
      </c>
      <c r="E702" s="4">
        <v>44764</v>
      </c>
      <c r="F702" t="s">
        <v>47</v>
      </c>
      <c r="G702" t="s">
        <v>51</v>
      </c>
      <c r="H702" t="s">
        <v>1579</v>
      </c>
      <c r="I702" t="s">
        <v>103</v>
      </c>
      <c r="J702">
        <v>9</v>
      </c>
    </row>
    <row r="703" spans="1:10" x14ac:dyDescent="0.3">
      <c r="A703">
        <v>702</v>
      </c>
      <c r="B703" t="s">
        <v>830</v>
      </c>
      <c r="C703" t="s">
        <v>826</v>
      </c>
      <c r="D703" t="s">
        <v>11</v>
      </c>
      <c r="E703" s="4">
        <v>44780</v>
      </c>
      <c r="F703" t="s">
        <v>48</v>
      </c>
      <c r="G703" t="s">
        <v>49</v>
      </c>
      <c r="H703" t="s">
        <v>1580</v>
      </c>
      <c r="I703" t="s">
        <v>104</v>
      </c>
      <c r="J703">
        <v>7</v>
      </c>
    </row>
    <row r="704" spans="1:10" x14ac:dyDescent="0.3">
      <c r="A704">
        <v>703</v>
      </c>
      <c r="B704" t="s">
        <v>831</v>
      </c>
      <c r="C704" t="s">
        <v>827</v>
      </c>
      <c r="D704" t="s">
        <v>20</v>
      </c>
      <c r="E704" s="4">
        <v>44799</v>
      </c>
      <c r="F704" t="s">
        <v>47</v>
      </c>
      <c r="G704" t="s">
        <v>49</v>
      </c>
      <c r="H704" t="s">
        <v>1581</v>
      </c>
      <c r="I704" t="s">
        <v>105</v>
      </c>
      <c r="J704">
        <v>8</v>
      </c>
    </row>
    <row r="705" spans="1:10" x14ac:dyDescent="0.3">
      <c r="A705">
        <v>704</v>
      </c>
      <c r="B705" t="s">
        <v>832</v>
      </c>
      <c r="C705" t="s">
        <v>828</v>
      </c>
      <c r="D705" t="s">
        <v>16</v>
      </c>
      <c r="E705" s="4">
        <v>44761</v>
      </c>
      <c r="F705" t="s">
        <v>48</v>
      </c>
      <c r="G705" t="s">
        <v>49</v>
      </c>
      <c r="H705" t="s">
        <v>1582</v>
      </c>
      <c r="I705" t="s">
        <v>103</v>
      </c>
      <c r="J705">
        <v>7</v>
      </c>
    </row>
    <row r="706" spans="1:10" x14ac:dyDescent="0.3">
      <c r="A706">
        <v>705</v>
      </c>
      <c r="B706" t="s">
        <v>833</v>
      </c>
      <c r="C706" t="s">
        <v>829</v>
      </c>
      <c r="D706" t="s">
        <v>10</v>
      </c>
      <c r="E706" s="4">
        <v>44782</v>
      </c>
      <c r="F706" t="s">
        <v>48</v>
      </c>
      <c r="G706" t="s">
        <v>49</v>
      </c>
      <c r="H706" t="s">
        <v>1583</v>
      </c>
      <c r="I706" t="s">
        <v>104</v>
      </c>
      <c r="J706">
        <v>9</v>
      </c>
    </row>
    <row r="707" spans="1:10" x14ac:dyDescent="0.3">
      <c r="A707">
        <v>706</v>
      </c>
      <c r="B707" t="s">
        <v>834</v>
      </c>
      <c r="C707" t="s">
        <v>830</v>
      </c>
      <c r="D707" t="s">
        <v>21</v>
      </c>
      <c r="E707" s="4">
        <v>44806</v>
      </c>
      <c r="F707" t="s">
        <v>47</v>
      </c>
      <c r="G707" t="s">
        <v>49</v>
      </c>
      <c r="H707" t="s">
        <v>1584</v>
      </c>
      <c r="I707" t="s">
        <v>105</v>
      </c>
      <c r="J707">
        <v>10</v>
      </c>
    </row>
    <row r="708" spans="1:10" x14ac:dyDescent="0.3">
      <c r="A708">
        <v>707</v>
      </c>
      <c r="B708" t="s">
        <v>835</v>
      </c>
      <c r="C708" t="s">
        <v>831</v>
      </c>
      <c r="D708" t="s">
        <v>22</v>
      </c>
      <c r="E708" s="4">
        <v>44798</v>
      </c>
      <c r="F708" t="s">
        <v>48</v>
      </c>
      <c r="G708" t="s">
        <v>51</v>
      </c>
      <c r="H708" t="s">
        <v>1585</v>
      </c>
      <c r="I708" t="s">
        <v>103</v>
      </c>
      <c r="J708">
        <v>7</v>
      </c>
    </row>
    <row r="709" spans="1:10" x14ac:dyDescent="0.3">
      <c r="A709">
        <v>708</v>
      </c>
      <c r="B709" t="s">
        <v>836</v>
      </c>
      <c r="C709" t="s">
        <v>832</v>
      </c>
      <c r="D709" t="s">
        <v>23</v>
      </c>
      <c r="E709" s="4">
        <v>44758</v>
      </c>
      <c r="F709" t="s">
        <v>48</v>
      </c>
      <c r="G709" t="s">
        <v>49</v>
      </c>
      <c r="H709" t="s">
        <v>1586</v>
      </c>
      <c r="I709" t="s">
        <v>104</v>
      </c>
      <c r="J709">
        <v>7</v>
      </c>
    </row>
    <row r="710" spans="1:10" x14ac:dyDescent="0.3">
      <c r="A710">
        <v>709</v>
      </c>
      <c r="B710" t="s">
        <v>837</v>
      </c>
      <c r="C710" t="s">
        <v>833</v>
      </c>
      <c r="D710" t="s">
        <v>24</v>
      </c>
      <c r="E710" s="4">
        <v>44785</v>
      </c>
      <c r="F710" t="s">
        <v>47</v>
      </c>
      <c r="G710" t="s">
        <v>49</v>
      </c>
      <c r="H710" t="s">
        <v>1587</v>
      </c>
      <c r="I710" t="s">
        <v>105</v>
      </c>
      <c r="J710">
        <v>7</v>
      </c>
    </row>
    <row r="711" spans="1:10" x14ac:dyDescent="0.3">
      <c r="A711">
        <v>710</v>
      </c>
      <c r="B711" t="s">
        <v>838</v>
      </c>
      <c r="C711" t="s">
        <v>834</v>
      </c>
      <c r="D711" t="s">
        <v>25</v>
      </c>
      <c r="E711" s="4">
        <v>44761</v>
      </c>
      <c r="F711" t="s">
        <v>48</v>
      </c>
      <c r="G711" t="s">
        <v>49</v>
      </c>
      <c r="H711" t="s">
        <v>1588</v>
      </c>
      <c r="I711" t="s">
        <v>103</v>
      </c>
      <c r="J711">
        <v>9</v>
      </c>
    </row>
    <row r="712" spans="1:10" x14ac:dyDescent="0.3">
      <c r="A712">
        <v>711</v>
      </c>
      <c r="B712" t="s">
        <v>839</v>
      </c>
      <c r="C712" t="s">
        <v>835</v>
      </c>
      <c r="D712" t="s">
        <v>26</v>
      </c>
      <c r="E712" s="4">
        <v>44800</v>
      </c>
      <c r="F712" t="s">
        <v>47</v>
      </c>
      <c r="G712" t="s">
        <v>49</v>
      </c>
      <c r="H712" t="s">
        <v>1589</v>
      </c>
      <c r="I712" t="s">
        <v>104</v>
      </c>
      <c r="J712">
        <v>10</v>
      </c>
    </row>
    <row r="713" spans="1:10" x14ac:dyDescent="0.3">
      <c r="A713">
        <v>712</v>
      </c>
      <c r="B713" t="s">
        <v>840</v>
      </c>
      <c r="C713" t="s">
        <v>836</v>
      </c>
      <c r="D713" t="s">
        <v>27</v>
      </c>
      <c r="E713" s="4">
        <v>44807</v>
      </c>
      <c r="F713" t="s">
        <v>48</v>
      </c>
      <c r="G713" t="s">
        <v>49</v>
      </c>
      <c r="H713" t="s">
        <v>1590</v>
      </c>
      <c r="I713" t="s">
        <v>105</v>
      </c>
      <c r="J713">
        <v>7</v>
      </c>
    </row>
    <row r="714" spans="1:10" x14ac:dyDescent="0.3">
      <c r="A714">
        <v>713</v>
      </c>
      <c r="B714" t="s">
        <v>841</v>
      </c>
      <c r="C714" t="s">
        <v>837</v>
      </c>
      <c r="D714" t="s">
        <v>28</v>
      </c>
      <c r="E714" s="4">
        <v>44799</v>
      </c>
      <c r="F714" t="s">
        <v>47</v>
      </c>
      <c r="G714" t="s">
        <v>49</v>
      </c>
      <c r="H714" t="s">
        <v>1591</v>
      </c>
      <c r="I714" t="s">
        <v>103</v>
      </c>
      <c r="J714">
        <v>7</v>
      </c>
    </row>
    <row r="715" spans="1:10" x14ac:dyDescent="0.3">
      <c r="A715">
        <v>714</v>
      </c>
      <c r="B715" t="s">
        <v>842</v>
      </c>
      <c r="C715" t="s">
        <v>838</v>
      </c>
      <c r="D715" t="s">
        <v>29</v>
      </c>
      <c r="E715" s="4">
        <v>44759</v>
      </c>
      <c r="F715" t="s">
        <v>48</v>
      </c>
      <c r="G715" t="s">
        <v>49</v>
      </c>
      <c r="H715" t="s">
        <v>1592</v>
      </c>
      <c r="I715" t="s">
        <v>104</v>
      </c>
      <c r="J715">
        <v>8</v>
      </c>
    </row>
    <row r="716" spans="1:10" x14ac:dyDescent="0.3">
      <c r="A716">
        <v>715</v>
      </c>
      <c r="B716" t="s">
        <v>843</v>
      </c>
      <c r="C716" t="s">
        <v>839</v>
      </c>
      <c r="D716" t="s">
        <v>30</v>
      </c>
      <c r="E716" s="4">
        <v>44763</v>
      </c>
      <c r="F716" t="s">
        <v>50</v>
      </c>
      <c r="G716" t="s">
        <v>49</v>
      </c>
      <c r="H716" t="s">
        <v>1593</v>
      </c>
      <c r="I716" t="s">
        <v>105</v>
      </c>
      <c r="J716">
        <v>8</v>
      </c>
    </row>
    <row r="717" spans="1:10" x14ac:dyDescent="0.3">
      <c r="A717">
        <v>716</v>
      </c>
      <c r="B717" t="s">
        <v>844</v>
      </c>
      <c r="C717" t="s">
        <v>840</v>
      </c>
      <c r="D717" t="s">
        <v>31</v>
      </c>
      <c r="E717" s="4">
        <v>44776</v>
      </c>
      <c r="F717" t="s">
        <v>47</v>
      </c>
      <c r="G717" t="s">
        <v>49</v>
      </c>
      <c r="H717" t="s">
        <v>1594</v>
      </c>
      <c r="I717" t="s">
        <v>103</v>
      </c>
      <c r="J717">
        <v>10</v>
      </c>
    </row>
    <row r="718" spans="1:10" x14ac:dyDescent="0.3">
      <c r="A718">
        <v>717</v>
      </c>
      <c r="B718" t="s">
        <v>845</v>
      </c>
      <c r="C718" t="s">
        <v>841</v>
      </c>
      <c r="D718" t="s">
        <v>32</v>
      </c>
      <c r="E718" s="4">
        <v>44763</v>
      </c>
      <c r="F718" t="s">
        <v>48</v>
      </c>
      <c r="G718" t="s">
        <v>49</v>
      </c>
      <c r="H718" t="s">
        <v>1595</v>
      </c>
      <c r="I718" t="s">
        <v>104</v>
      </c>
      <c r="J718">
        <v>9</v>
      </c>
    </row>
    <row r="719" spans="1:10" x14ac:dyDescent="0.3">
      <c r="A719">
        <v>718</v>
      </c>
      <c r="B719" t="s">
        <v>846</v>
      </c>
      <c r="C719" t="s">
        <v>842</v>
      </c>
      <c r="D719" t="s">
        <v>33</v>
      </c>
      <c r="E719" s="4">
        <v>44803</v>
      </c>
      <c r="F719" t="s">
        <v>48</v>
      </c>
      <c r="G719" t="s">
        <v>49</v>
      </c>
      <c r="H719" t="s">
        <v>1596</v>
      </c>
      <c r="I719" t="s">
        <v>105</v>
      </c>
      <c r="J719">
        <v>9</v>
      </c>
    </row>
    <row r="720" spans="1:10" x14ac:dyDescent="0.3">
      <c r="A720">
        <v>719</v>
      </c>
      <c r="B720" t="s">
        <v>847</v>
      </c>
      <c r="C720" t="s">
        <v>843</v>
      </c>
      <c r="D720" t="s">
        <v>34</v>
      </c>
      <c r="E720" s="4">
        <v>44806</v>
      </c>
      <c r="F720" t="s">
        <v>47</v>
      </c>
      <c r="G720" t="s">
        <v>49</v>
      </c>
      <c r="H720" t="s">
        <v>1597</v>
      </c>
      <c r="I720" t="s">
        <v>103</v>
      </c>
      <c r="J720">
        <v>7</v>
      </c>
    </row>
    <row r="721" spans="1:10" x14ac:dyDescent="0.3">
      <c r="A721">
        <v>720</v>
      </c>
      <c r="B721" t="s">
        <v>848</v>
      </c>
      <c r="C721" t="s">
        <v>844</v>
      </c>
      <c r="D721" t="s">
        <v>18</v>
      </c>
      <c r="E721" s="4">
        <v>44774</v>
      </c>
      <c r="F721" t="s">
        <v>48</v>
      </c>
      <c r="G721" t="s">
        <v>49</v>
      </c>
      <c r="H721" t="s">
        <v>1598</v>
      </c>
      <c r="I721" t="s">
        <v>104</v>
      </c>
      <c r="J721">
        <v>10</v>
      </c>
    </row>
    <row r="722" spans="1:10" x14ac:dyDescent="0.3">
      <c r="A722">
        <v>721</v>
      </c>
      <c r="B722" t="s">
        <v>849</v>
      </c>
      <c r="C722" t="s">
        <v>845</v>
      </c>
      <c r="D722" t="s">
        <v>25</v>
      </c>
      <c r="E722" s="4">
        <v>44769</v>
      </c>
      <c r="F722" t="s">
        <v>47</v>
      </c>
      <c r="G722" t="s">
        <v>49</v>
      </c>
      <c r="H722" t="s">
        <v>1599</v>
      </c>
      <c r="I722" t="s">
        <v>105</v>
      </c>
      <c r="J722">
        <v>7</v>
      </c>
    </row>
    <row r="723" spans="1:10" x14ac:dyDescent="0.3">
      <c r="A723">
        <v>722</v>
      </c>
      <c r="B723" t="s">
        <v>850</v>
      </c>
      <c r="C723" t="s">
        <v>846</v>
      </c>
      <c r="D723" t="s">
        <v>30</v>
      </c>
      <c r="E723" s="4">
        <v>44793</v>
      </c>
      <c r="F723" t="s">
        <v>48</v>
      </c>
      <c r="G723" t="s">
        <v>49</v>
      </c>
      <c r="H723" t="s">
        <v>1600</v>
      </c>
      <c r="I723" t="s">
        <v>103</v>
      </c>
      <c r="J723">
        <v>7</v>
      </c>
    </row>
    <row r="724" spans="1:10" x14ac:dyDescent="0.3">
      <c r="A724">
        <v>723</v>
      </c>
      <c r="B724" t="s">
        <v>851</v>
      </c>
      <c r="C724" t="s">
        <v>847</v>
      </c>
      <c r="D724" t="s">
        <v>10</v>
      </c>
      <c r="E724" s="4">
        <v>44768</v>
      </c>
      <c r="F724" t="s">
        <v>48</v>
      </c>
      <c r="G724" t="s">
        <v>49</v>
      </c>
      <c r="H724" t="s">
        <v>1601</v>
      </c>
      <c r="I724" t="s">
        <v>104</v>
      </c>
      <c r="J724">
        <v>10</v>
      </c>
    </row>
    <row r="725" spans="1:10" x14ac:dyDescent="0.3">
      <c r="A725">
        <v>724</v>
      </c>
      <c r="B725" t="s">
        <v>852</v>
      </c>
      <c r="C725" t="s">
        <v>848</v>
      </c>
      <c r="D725" t="s">
        <v>20</v>
      </c>
      <c r="E725" s="4">
        <v>44803</v>
      </c>
      <c r="F725" t="s">
        <v>47</v>
      </c>
      <c r="G725" t="s">
        <v>49</v>
      </c>
      <c r="H725" t="s">
        <v>1602</v>
      </c>
      <c r="I725" t="s">
        <v>105</v>
      </c>
      <c r="J725">
        <v>7</v>
      </c>
    </row>
    <row r="726" spans="1:10" x14ac:dyDescent="0.3">
      <c r="A726">
        <v>725</v>
      </c>
      <c r="B726" t="s">
        <v>853</v>
      </c>
      <c r="C726" t="s">
        <v>849</v>
      </c>
      <c r="D726" t="s">
        <v>32</v>
      </c>
      <c r="E726" s="4">
        <v>44755</v>
      </c>
      <c r="F726" t="s">
        <v>48</v>
      </c>
      <c r="G726" t="s">
        <v>49</v>
      </c>
      <c r="H726" t="s">
        <v>1603</v>
      </c>
      <c r="I726" t="s">
        <v>103</v>
      </c>
      <c r="J726">
        <v>10</v>
      </c>
    </row>
    <row r="727" spans="1:10" x14ac:dyDescent="0.3">
      <c r="A727">
        <v>726</v>
      </c>
      <c r="B727" t="s">
        <v>854</v>
      </c>
      <c r="C727" t="s">
        <v>850</v>
      </c>
      <c r="D727" t="s">
        <v>33</v>
      </c>
      <c r="E727" s="4">
        <v>44789</v>
      </c>
      <c r="F727" t="s">
        <v>48</v>
      </c>
      <c r="G727" t="s">
        <v>49</v>
      </c>
      <c r="H727" t="s">
        <v>1604</v>
      </c>
      <c r="I727" t="s">
        <v>104</v>
      </c>
      <c r="J727">
        <v>9</v>
      </c>
    </row>
    <row r="728" spans="1:10" x14ac:dyDescent="0.3">
      <c r="A728">
        <v>727</v>
      </c>
      <c r="B728" t="s">
        <v>855</v>
      </c>
      <c r="C728" t="s">
        <v>851</v>
      </c>
      <c r="D728" t="s">
        <v>35</v>
      </c>
      <c r="E728" s="4">
        <v>44785</v>
      </c>
      <c r="F728" t="s">
        <v>47</v>
      </c>
      <c r="G728" t="s">
        <v>49</v>
      </c>
      <c r="H728" t="s">
        <v>1605</v>
      </c>
      <c r="I728" t="s">
        <v>105</v>
      </c>
      <c r="J728">
        <v>10</v>
      </c>
    </row>
    <row r="729" spans="1:10" x14ac:dyDescent="0.3">
      <c r="A729">
        <v>728</v>
      </c>
      <c r="B729" t="s">
        <v>856</v>
      </c>
      <c r="C729" t="s">
        <v>852</v>
      </c>
      <c r="D729" t="s">
        <v>36</v>
      </c>
      <c r="E729" s="4">
        <v>44775</v>
      </c>
      <c r="F729" t="s">
        <v>48</v>
      </c>
      <c r="G729" t="s">
        <v>49</v>
      </c>
      <c r="H729" t="s">
        <v>1606</v>
      </c>
      <c r="I729" t="s">
        <v>103</v>
      </c>
      <c r="J729">
        <v>7</v>
      </c>
    </row>
    <row r="730" spans="1:10" x14ac:dyDescent="0.3">
      <c r="A730">
        <v>729</v>
      </c>
      <c r="B730" t="s">
        <v>857</v>
      </c>
      <c r="C730" t="s">
        <v>853</v>
      </c>
      <c r="D730" t="s">
        <v>37</v>
      </c>
      <c r="E730" s="4">
        <v>44807</v>
      </c>
      <c r="F730" t="s">
        <v>47</v>
      </c>
      <c r="G730" t="s">
        <v>51</v>
      </c>
      <c r="H730" t="s">
        <v>1607</v>
      </c>
      <c r="I730" t="s">
        <v>104</v>
      </c>
      <c r="J730">
        <v>10</v>
      </c>
    </row>
    <row r="731" spans="1:10" x14ac:dyDescent="0.3">
      <c r="A731">
        <v>730</v>
      </c>
      <c r="B731" t="s">
        <v>858</v>
      </c>
      <c r="C731" t="s">
        <v>854</v>
      </c>
      <c r="D731" t="s">
        <v>38</v>
      </c>
      <c r="E731" s="4">
        <v>44765</v>
      </c>
      <c r="F731" t="s">
        <v>48</v>
      </c>
      <c r="G731" t="s">
        <v>49</v>
      </c>
      <c r="H731" t="s">
        <v>1608</v>
      </c>
      <c r="I731" t="s">
        <v>105</v>
      </c>
      <c r="J731">
        <v>10</v>
      </c>
    </row>
    <row r="732" spans="1:10" x14ac:dyDescent="0.3">
      <c r="A732">
        <v>731</v>
      </c>
      <c r="B732" t="s">
        <v>859</v>
      </c>
      <c r="C732" t="s">
        <v>855</v>
      </c>
      <c r="D732" t="s">
        <v>39</v>
      </c>
      <c r="E732" s="4">
        <v>44791</v>
      </c>
      <c r="F732" t="s">
        <v>47</v>
      </c>
      <c r="G732" t="s">
        <v>49</v>
      </c>
      <c r="H732" t="s">
        <v>1609</v>
      </c>
      <c r="I732" t="s">
        <v>103</v>
      </c>
      <c r="J732">
        <v>8</v>
      </c>
    </row>
    <row r="733" spans="1:10" x14ac:dyDescent="0.3">
      <c r="A733">
        <v>732</v>
      </c>
      <c r="B733" t="s">
        <v>860</v>
      </c>
      <c r="C733" t="s">
        <v>856</v>
      </c>
      <c r="D733" t="s">
        <v>40</v>
      </c>
      <c r="E733" s="4">
        <v>44777</v>
      </c>
      <c r="F733" t="s">
        <v>48</v>
      </c>
      <c r="G733" t="s">
        <v>49</v>
      </c>
      <c r="H733" t="s">
        <v>1610</v>
      </c>
      <c r="I733" t="s">
        <v>104</v>
      </c>
      <c r="J733">
        <v>10</v>
      </c>
    </row>
    <row r="734" spans="1:10" x14ac:dyDescent="0.3">
      <c r="A734">
        <v>733</v>
      </c>
      <c r="B734" t="s">
        <v>861</v>
      </c>
      <c r="C734" t="s">
        <v>857</v>
      </c>
      <c r="D734" t="s">
        <v>41</v>
      </c>
      <c r="E734" s="4">
        <v>44806</v>
      </c>
      <c r="F734" t="s">
        <v>48</v>
      </c>
      <c r="G734" t="s">
        <v>49</v>
      </c>
      <c r="H734" t="s">
        <v>1611</v>
      </c>
      <c r="I734" t="s">
        <v>105</v>
      </c>
      <c r="J734">
        <v>9</v>
      </c>
    </row>
    <row r="735" spans="1:10" x14ac:dyDescent="0.3">
      <c r="A735">
        <v>734</v>
      </c>
      <c r="B735" t="s">
        <v>862</v>
      </c>
      <c r="C735" t="s">
        <v>858</v>
      </c>
      <c r="D735" t="s">
        <v>42</v>
      </c>
      <c r="E735" s="4">
        <v>44796</v>
      </c>
      <c r="F735" t="s">
        <v>47</v>
      </c>
      <c r="G735" t="s">
        <v>49</v>
      </c>
      <c r="H735" t="s">
        <v>1612</v>
      </c>
      <c r="I735" t="s">
        <v>103</v>
      </c>
      <c r="J735">
        <v>9</v>
      </c>
    </row>
    <row r="736" spans="1:10" x14ac:dyDescent="0.3">
      <c r="A736">
        <v>735</v>
      </c>
      <c r="B736" t="s">
        <v>863</v>
      </c>
      <c r="C736" t="s">
        <v>859</v>
      </c>
      <c r="D736" t="s">
        <v>24</v>
      </c>
      <c r="E736" s="4">
        <v>44760</v>
      </c>
      <c r="F736" t="s">
        <v>48</v>
      </c>
      <c r="G736" t="s">
        <v>51</v>
      </c>
      <c r="H736" t="s">
        <v>1613</v>
      </c>
      <c r="I736" t="s">
        <v>104</v>
      </c>
      <c r="J736">
        <v>9</v>
      </c>
    </row>
    <row r="737" spans="1:10" x14ac:dyDescent="0.3">
      <c r="A737">
        <v>736</v>
      </c>
      <c r="B737" t="s">
        <v>864</v>
      </c>
      <c r="C737" t="s">
        <v>860</v>
      </c>
      <c r="D737" t="s">
        <v>25</v>
      </c>
      <c r="E737" s="4">
        <v>44759</v>
      </c>
      <c r="F737" t="s">
        <v>47</v>
      </c>
      <c r="G737" t="s">
        <v>49</v>
      </c>
      <c r="H737" t="s">
        <v>1614</v>
      </c>
      <c r="I737" t="s">
        <v>105</v>
      </c>
      <c r="J737">
        <v>10</v>
      </c>
    </row>
    <row r="738" spans="1:10" x14ac:dyDescent="0.3">
      <c r="A738">
        <v>737</v>
      </c>
      <c r="B738" t="s">
        <v>865</v>
      </c>
      <c r="C738" t="s">
        <v>861</v>
      </c>
      <c r="D738" t="s">
        <v>26</v>
      </c>
      <c r="E738" s="4">
        <v>44795</v>
      </c>
      <c r="F738" t="s">
        <v>48</v>
      </c>
      <c r="G738" t="s">
        <v>49</v>
      </c>
      <c r="H738" t="s">
        <v>1615</v>
      </c>
      <c r="I738" t="s">
        <v>103</v>
      </c>
      <c r="J738">
        <v>9</v>
      </c>
    </row>
    <row r="739" spans="1:10" x14ac:dyDescent="0.3">
      <c r="A739">
        <v>738</v>
      </c>
      <c r="B739" t="s">
        <v>866</v>
      </c>
      <c r="C739" t="s">
        <v>862</v>
      </c>
      <c r="D739" t="s">
        <v>27</v>
      </c>
      <c r="E739" s="4">
        <v>44808</v>
      </c>
      <c r="F739" t="s">
        <v>47</v>
      </c>
      <c r="G739" t="s">
        <v>49</v>
      </c>
      <c r="H739" t="s">
        <v>1616</v>
      </c>
      <c r="I739" t="s">
        <v>104</v>
      </c>
      <c r="J739">
        <v>10</v>
      </c>
    </row>
    <row r="740" spans="1:10" x14ac:dyDescent="0.3">
      <c r="A740">
        <v>739</v>
      </c>
      <c r="B740" t="s">
        <v>867</v>
      </c>
      <c r="C740" t="s">
        <v>863</v>
      </c>
      <c r="D740" t="s">
        <v>28</v>
      </c>
      <c r="E740" s="4">
        <v>44756</v>
      </c>
      <c r="F740" t="s">
        <v>48</v>
      </c>
      <c r="G740" t="s">
        <v>49</v>
      </c>
      <c r="H740" t="s">
        <v>1617</v>
      </c>
      <c r="I740" t="s">
        <v>105</v>
      </c>
      <c r="J740">
        <v>9</v>
      </c>
    </row>
    <row r="741" spans="1:10" x14ac:dyDescent="0.3">
      <c r="A741">
        <v>740</v>
      </c>
      <c r="B741" t="s">
        <v>868</v>
      </c>
      <c r="C741" t="s">
        <v>864</v>
      </c>
      <c r="D741" t="s">
        <v>29</v>
      </c>
      <c r="E741" s="4">
        <v>44801</v>
      </c>
      <c r="F741" t="s">
        <v>50</v>
      </c>
      <c r="G741" t="s">
        <v>49</v>
      </c>
      <c r="H741" t="s">
        <v>1618</v>
      </c>
      <c r="I741" t="s">
        <v>103</v>
      </c>
      <c r="J741">
        <v>8</v>
      </c>
    </row>
    <row r="742" spans="1:10" x14ac:dyDescent="0.3">
      <c r="A742">
        <v>741</v>
      </c>
      <c r="B742" t="s">
        <v>869</v>
      </c>
      <c r="C742" t="s">
        <v>865</v>
      </c>
      <c r="D742" t="s">
        <v>30</v>
      </c>
      <c r="E742" s="4">
        <v>44806</v>
      </c>
      <c r="F742" t="s">
        <v>47</v>
      </c>
      <c r="G742" t="s">
        <v>49</v>
      </c>
      <c r="H742" t="s">
        <v>1619</v>
      </c>
      <c r="I742" t="s">
        <v>104</v>
      </c>
      <c r="J742">
        <v>7</v>
      </c>
    </row>
    <row r="743" spans="1:10" x14ac:dyDescent="0.3">
      <c r="A743">
        <v>742</v>
      </c>
      <c r="B743" t="s">
        <v>870</v>
      </c>
      <c r="C743" t="s">
        <v>866</v>
      </c>
      <c r="D743" t="s">
        <v>31</v>
      </c>
      <c r="E743" s="4">
        <v>44794</v>
      </c>
      <c r="F743" t="s">
        <v>48</v>
      </c>
      <c r="G743" t="s">
        <v>49</v>
      </c>
      <c r="H743" t="s">
        <v>1620</v>
      </c>
      <c r="I743" t="s">
        <v>105</v>
      </c>
      <c r="J743">
        <v>10</v>
      </c>
    </row>
    <row r="744" spans="1:10" x14ac:dyDescent="0.3">
      <c r="A744">
        <v>743</v>
      </c>
      <c r="B744" t="s">
        <v>871</v>
      </c>
      <c r="C744" t="s">
        <v>867</v>
      </c>
      <c r="D744" t="s">
        <v>32</v>
      </c>
      <c r="E744" s="4">
        <v>44800</v>
      </c>
      <c r="F744" t="s">
        <v>48</v>
      </c>
      <c r="G744" t="s">
        <v>49</v>
      </c>
      <c r="H744" t="s">
        <v>1621</v>
      </c>
      <c r="I744" t="s">
        <v>103</v>
      </c>
      <c r="J744">
        <v>7</v>
      </c>
    </row>
    <row r="745" spans="1:10" x14ac:dyDescent="0.3">
      <c r="A745">
        <v>744</v>
      </c>
      <c r="B745" t="s">
        <v>872</v>
      </c>
      <c r="C745" t="s">
        <v>868</v>
      </c>
      <c r="D745" t="s">
        <v>33</v>
      </c>
      <c r="E745" s="4">
        <v>44789</v>
      </c>
      <c r="F745" t="s">
        <v>47</v>
      </c>
      <c r="G745" t="s">
        <v>49</v>
      </c>
      <c r="H745" t="s">
        <v>1622</v>
      </c>
      <c r="I745" t="s">
        <v>104</v>
      </c>
      <c r="J745">
        <v>8</v>
      </c>
    </row>
    <row r="746" spans="1:10" x14ac:dyDescent="0.3">
      <c r="A746">
        <v>745</v>
      </c>
      <c r="B746" t="s">
        <v>873</v>
      </c>
      <c r="C746" t="s">
        <v>869</v>
      </c>
      <c r="D746" t="s">
        <v>6</v>
      </c>
      <c r="E746" s="4">
        <v>44802</v>
      </c>
      <c r="F746" t="s">
        <v>48</v>
      </c>
      <c r="G746" t="s">
        <v>49</v>
      </c>
      <c r="H746" t="s">
        <v>1623</v>
      </c>
      <c r="I746" t="s">
        <v>105</v>
      </c>
      <c r="J746">
        <v>9</v>
      </c>
    </row>
    <row r="747" spans="1:10" x14ac:dyDescent="0.3">
      <c r="A747">
        <v>746</v>
      </c>
      <c r="B747" t="s">
        <v>874</v>
      </c>
      <c r="C747" t="s">
        <v>870</v>
      </c>
      <c r="D747" t="s">
        <v>7</v>
      </c>
      <c r="E747" s="4">
        <v>44793</v>
      </c>
      <c r="F747" t="s">
        <v>47</v>
      </c>
      <c r="G747" t="s">
        <v>49</v>
      </c>
      <c r="H747" t="s">
        <v>1624</v>
      </c>
      <c r="I747" t="s">
        <v>103</v>
      </c>
      <c r="J747">
        <v>9</v>
      </c>
    </row>
    <row r="748" spans="1:10" x14ac:dyDescent="0.3">
      <c r="A748">
        <v>747</v>
      </c>
      <c r="B748" t="s">
        <v>875</v>
      </c>
      <c r="C748" t="s">
        <v>871</v>
      </c>
      <c r="D748" t="s">
        <v>8</v>
      </c>
      <c r="E748" s="4">
        <v>44793</v>
      </c>
      <c r="F748" t="s">
        <v>48</v>
      </c>
      <c r="G748" t="s">
        <v>49</v>
      </c>
      <c r="H748" t="s">
        <v>1625</v>
      </c>
      <c r="I748" t="s">
        <v>104</v>
      </c>
      <c r="J748">
        <v>9</v>
      </c>
    </row>
    <row r="749" spans="1:10" x14ac:dyDescent="0.3">
      <c r="A749">
        <v>748</v>
      </c>
      <c r="B749" t="s">
        <v>876</v>
      </c>
      <c r="C749" t="s">
        <v>872</v>
      </c>
      <c r="D749" t="s">
        <v>9</v>
      </c>
      <c r="E749" s="4">
        <v>44785</v>
      </c>
      <c r="F749" t="s">
        <v>48</v>
      </c>
      <c r="G749" t="s">
        <v>49</v>
      </c>
      <c r="H749" t="s">
        <v>1626</v>
      </c>
      <c r="I749" t="s">
        <v>105</v>
      </c>
      <c r="J749">
        <v>9</v>
      </c>
    </row>
    <row r="750" spans="1:10" x14ac:dyDescent="0.3">
      <c r="A750">
        <v>749</v>
      </c>
      <c r="B750" t="s">
        <v>877</v>
      </c>
      <c r="C750" t="s">
        <v>873</v>
      </c>
      <c r="D750" t="s">
        <v>10</v>
      </c>
      <c r="E750" s="4">
        <v>44778</v>
      </c>
      <c r="F750" t="s">
        <v>47</v>
      </c>
      <c r="G750" t="s">
        <v>49</v>
      </c>
      <c r="H750" t="s">
        <v>1627</v>
      </c>
      <c r="I750" t="s">
        <v>103</v>
      </c>
      <c r="J750">
        <v>9</v>
      </c>
    </row>
    <row r="751" spans="1:10" x14ac:dyDescent="0.3">
      <c r="A751">
        <v>750</v>
      </c>
      <c r="B751" t="s">
        <v>878</v>
      </c>
      <c r="C751" t="s">
        <v>874</v>
      </c>
      <c r="D751" t="s">
        <v>11</v>
      </c>
      <c r="E751" s="4">
        <v>44764</v>
      </c>
      <c r="F751" t="s">
        <v>48</v>
      </c>
      <c r="G751" t="s">
        <v>49</v>
      </c>
      <c r="H751" t="s">
        <v>1628</v>
      </c>
      <c r="I751" t="s">
        <v>103</v>
      </c>
      <c r="J751">
        <v>7</v>
      </c>
    </row>
    <row r="752" spans="1:10" x14ac:dyDescent="0.3">
      <c r="A752">
        <v>751</v>
      </c>
      <c r="B752" t="s">
        <v>879</v>
      </c>
      <c r="C752" t="s">
        <v>875</v>
      </c>
      <c r="D752" t="s">
        <v>6</v>
      </c>
      <c r="E752" s="4">
        <v>44769</v>
      </c>
      <c r="F752" t="s">
        <v>47</v>
      </c>
      <c r="G752" t="s">
        <v>49</v>
      </c>
      <c r="H752" t="s">
        <v>1629</v>
      </c>
      <c r="I752" t="s">
        <v>103</v>
      </c>
      <c r="J752">
        <v>9</v>
      </c>
    </row>
    <row r="753" spans="1:10" x14ac:dyDescent="0.3">
      <c r="A753">
        <v>752</v>
      </c>
      <c r="B753" t="s">
        <v>880</v>
      </c>
      <c r="C753" t="s">
        <v>876</v>
      </c>
      <c r="D753" t="s">
        <v>7</v>
      </c>
      <c r="E753" s="4">
        <v>44794</v>
      </c>
      <c r="F753" t="s">
        <v>48</v>
      </c>
      <c r="G753" t="s">
        <v>49</v>
      </c>
      <c r="H753" t="s">
        <v>1630</v>
      </c>
      <c r="I753" t="s">
        <v>104</v>
      </c>
      <c r="J753">
        <v>7</v>
      </c>
    </row>
    <row r="754" spans="1:10" x14ac:dyDescent="0.3">
      <c r="A754">
        <v>753</v>
      </c>
      <c r="B754" t="s">
        <v>881</v>
      </c>
      <c r="C754" t="s">
        <v>877</v>
      </c>
      <c r="D754" t="s">
        <v>8</v>
      </c>
      <c r="E754" s="4">
        <v>44766</v>
      </c>
      <c r="F754" t="s">
        <v>50</v>
      </c>
      <c r="G754" t="s">
        <v>51</v>
      </c>
      <c r="H754" t="s">
        <v>1631</v>
      </c>
      <c r="I754" t="s">
        <v>105</v>
      </c>
      <c r="J754">
        <v>8</v>
      </c>
    </row>
    <row r="755" spans="1:10" x14ac:dyDescent="0.3">
      <c r="A755">
        <v>754</v>
      </c>
      <c r="B755" t="s">
        <v>882</v>
      </c>
      <c r="C755" t="s">
        <v>878</v>
      </c>
      <c r="D755" t="s">
        <v>9</v>
      </c>
      <c r="E755" s="4">
        <v>44772</v>
      </c>
      <c r="F755" t="s">
        <v>47</v>
      </c>
      <c r="G755" t="s">
        <v>49</v>
      </c>
      <c r="H755" t="s">
        <v>1632</v>
      </c>
      <c r="I755" t="s">
        <v>103</v>
      </c>
      <c r="J755">
        <v>6</v>
      </c>
    </row>
    <row r="756" spans="1:10" x14ac:dyDescent="0.3">
      <c r="A756">
        <v>755</v>
      </c>
      <c r="B756" t="s">
        <v>883</v>
      </c>
      <c r="C756" t="s">
        <v>879</v>
      </c>
      <c r="D756" t="s">
        <v>10</v>
      </c>
      <c r="E756" s="4">
        <v>44787</v>
      </c>
      <c r="F756" t="s">
        <v>48</v>
      </c>
      <c r="G756" t="s">
        <v>49</v>
      </c>
      <c r="H756" t="s">
        <v>1633</v>
      </c>
      <c r="I756" t="s">
        <v>104</v>
      </c>
      <c r="J756">
        <v>2</v>
      </c>
    </row>
    <row r="757" spans="1:10" x14ac:dyDescent="0.3">
      <c r="A757">
        <v>756</v>
      </c>
      <c r="B757" t="s">
        <v>884</v>
      </c>
      <c r="C757" t="s">
        <v>880</v>
      </c>
      <c r="D757" t="s">
        <v>11</v>
      </c>
      <c r="E757" s="4">
        <v>44755</v>
      </c>
      <c r="F757" t="s">
        <v>48</v>
      </c>
      <c r="G757" t="s">
        <v>49</v>
      </c>
      <c r="H757" t="s">
        <v>1634</v>
      </c>
      <c r="I757" t="s">
        <v>105</v>
      </c>
      <c r="J757">
        <v>4</v>
      </c>
    </row>
    <row r="758" spans="1:10" x14ac:dyDescent="0.3">
      <c r="A758">
        <v>757</v>
      </c>
      <c r="B758" t="s">
        <v>885</v>
      </c>
      <c r="C758" t="s">
        <v>881</v>
      </c>
      <c r="D758" t="s">
        <v>12</v>
      </c>
      <c r="E758" s="4">
        <v>44785</v>
      </c>
      <c r="F758" t="s">
        <v>47</v>
      </c>
      <c r="G758" t="s">
        <v>49</v>
      </c>
      <c r="H758" t="s">
        <v>1635</v>
      </c>
      <c r="I758" t="s">
        <v>103</v>
      </c>
      <c r="J758">
        <v>1</v>
      </c>
    </row>
    <row r="759" spans="1:10" x14ac:dyDescent="0.3">
      <c r="A759">
        <v>758</v>
      </c>
      <c r="B759" t="s">
        <v>886</v>
      </c>
      <c r="C759" t="s">
        <v>882</v>
      </c>
      <c r="D759" t="s">
        <v>12</v>
      </c>
      <c r="E759" s="4">
        <v>44761</v>
      </c>
      <c r="F759" t="s">
        <v>48</v>
      </c>
      <c r="G759" t="s">
        <v>49</v>
      </c>
      <c r="H759" t="s">
        <v>1636</v>
      </c>
      <c r="I759" t="s">
        <v>104</v>
      </c>
      <c r="J759">
        <v>9</v>
      </c>
    </row>
    <row r="760" spans="1:10" x14ac:dyDescent="0.3">
      <c r="A760">
        <v>759</v>
      </c>
      <c r="B760" t="s">
        <v>887</v>
      </c>
      <c r="C760" t="s">
        <v>883</v>
      </c>
      <c r="D760" t="s">
        <v>13</v>
      </c>
      <c r="E760" s="4">
        <v>44770</v>
      </c>
      <c r="F760" t="s">
        <v>48</v>
      </c>
      <c r="G760" t="s">
        <v>51</v>
      </c>
      <c r="H760" t="s">
        <v>1637</v>
      </c>
      <c r="I760" t="s">
        <v>105</v>
      </c>
      <c r="J760">
        <v>6</v>
      </c>
    </row>
    <row r="761" spans="1:10" x14ac:dyDescent="0.3">
      <c r="A761">
        <v>760</v>
      </c>
      <c r="B761" t="s">
        <v>888</v>
      </c>
      <c r="C761" t="s">
        <v>884</v>
      </c>
      <c r="D761" t="s">
        <v>11</v>
      </c>
      <c r="E761" s="4">
        <v>44769</v>
      </c>
      <c r="F761" t="s">
        <v>47</v>
      </c>
      <c r="G761" t="s">
        <v>49</v>
      </c>
      <c r="H761" t="s">
        <v>1638</v>
      </c>
      <c r="I761" t="s">
        <v>103</v>
      </c>
      <c r="J761">
        <v>9</v>
      </c>
    </row>
    <row r="762" spans="1:10" x14ac:dyDescent="0.3">
      <c r="A762">
        <v>761</v>
      </c>
      <c r="B762" t="s">
        <v>889</v>
      </c>
      <c r="C762" t="s">
        <v>885</v>
      </c>
      <c r="D762" t="s">
        <v>15</v>
      </c>
      <c r="E762" s="4">
        <v>44785</v>
      </c>
      <c r="F762" t="s">
        <v>48</v>
      </c>
      <c r="G762" t="s">
        <v>49</v>
      </c>
      <c r="H762" t="s">
        <v>1639</v>
      </c>
      <c r="I762" t="s">
        <v>104</v>
      </c>
      <c r="J762">
        <v>9</v>
      </c>
    </row>
    <row r="763" spans="1:10" x14ac:dyDescent="0.3">
      <c r="A763">
        <v>762</v>
      </c>
      <c r="B763" t="s">
        <v>890</v>
      </c>
      <c r="C763" t="s">
        <v>886</v>
      </c>
      <c r="D763" t="s">
        <v>16</v>
      </c>
      <c r="E763" s="4">
        <v>44771</v>
      </c>
      <c r="F763" t="s">
        <v>50</v>
      </c>
      <c r="G763" t="s">
        <v>49</v>
      </c>
      <c r="H763" t="s">
        <v>1640</v>
      </c>
      <c r="I763" t="s">
        <v>105</v>
      </c>
      <c r="J763">
        <v>3</v>
      </c>
    </row>
    <row r="764" spans="1:10" x14ac:dyDescent="0.3">
      <c r="A764">
        <v>763</v>
      </c>
      <c r="B764" t="s">
        <v>891</v>
      </c>
      <c r="C764" t="s">
        <v>887</v>
      </c>
      <c r="D764" t="s">
        <v>17</v>
      </c>
      <c r="E764" s="4">
        <v>44776</v>
      </c>
      <c r="F764" t="s">
        <v>47</v>
      </c>
      <c r="G764" t="s">
        <v>49</v>
      </c>
      <c r="H764" t="s">
        <v>1641</v>
      </c>
      <c r="I764" t="s">
        <v>103</v>
      </c>
      <c r="J764">
        <v>2</v>
      </c>
    </row>
    <row r="765" spans="1:10" x14ac:dyDescent="0.3">
      <c r="A765">
        <v>764</v>
      </c>
      <c r="B765" t="s">
        <v>892</v>
      </c>
      <c r="C765" t="s">
        <v>888</v>
      </c>
      <c r="D765" t="s">
        <v>18</v>
      </c>
      <c r="E765" s="4">
        <v>44782</v>
      </c>
      <c r="F765" t="s">
        <v>48</v>
      </c>
      <c r="G765" t="s">
        <v>49</v>
      </c>
      <c r="H765" t="s">
        <v>1642</v>
      </c>
      <c r="I765" t="s">
        <v>104</v>
      </c>
      <c r="J765">
        <v>3</v>
      </c>
    </row>
    <row r="766" spans="1:10" x14ac:dyDescent="0.3">
      <c r="A766">
        <v>765</v>
      </c>
      <c r="B766" t="s">
        <v>893</v>
      </c>
      <c r="C766" t="s">
        <v>889</v>
      </c>
      <c r="D766" t="s">
        <v>11</v>
      </c>
      <c r="E766" s="4">
        <v>44765</v>
      </c>
      <c r="F766" t="s">
        <v>50</v>
      </c>
      <c r="G766" t="s">
        <v>51</v>
      </c>
      <c r="H766" t="s">
        <v>1643</v>
      </c>
      <c r="I766" t="s">
        <v>105</v>
      </c>
      <c r="J766">
        <v>10</v>
      </c>
    </row>
    <row r="767" spans="1:10" x14ac:dyDescent="0.3">
      <c r="A767">
        <v>766</v>
      </c>
      <c r="B767" t="s">
        <v>894</v>
      </c>
      <c r="C767" t="s">
        <v>890</v>
      </c>
      <c r="D767" t="s">
        <v>20</v>
      </c>
      <c r="E767" s="4">
        <v>44778</v>
      </c>
      <c r="F767" t="s">
        <v>47</v>
      </c>
      <c r="G767" t="s">
        <v>49</v>
      </c>
      <c r="H767" t="s">
        <v>1644</v>
      </c>
      <c r="I767" t="s">
        <v>103</v>
      </c>
      <c r="J767">
        <v>3</v>
      </c>
    </row>
    <row r="768" spans="1:10" x14ac:dyDescent="0.3">
      <c r="A768">
        <v>767</v>
      </c>
      <c r="B768" t="s">
        <v>895</v>
      </c>
      <c r="C768" t="s">
        <v>891</v>
      </c>
      <c r="D768" t="s">
        <v>16</v>
      </c>
      <c r="E768" s="4">
        <v>44774</v>
      </c>
      <c r="F768" t="s">
        <v>48</v>
      </c>
      <c r="G768" t="s">
        <v>49</v>
      </c>
      <c r="H768" t="s">
        <v>1645</v>
      </c>
      <c r="I768" t="s">
        <v>104</v>
      </c>
      <c r="J768">
        <v>1</v>
      </c>
    </row>
    <row r="769" spans="1:10" x14ac:dyDescent="0.3">
      <c r="A769">
        <v>768</v>
      </c>
      <c r="B769" t="s">
        <v>896</v>
      </c>
      <c r="C769" t="s">
        <v>892</v>
      </c>
      <c r="D769" t="s">
        <v>10</v>
      </c>
      <c r="E769" s="4">
        <v>44803</v>
      </c>
      <c r="F769" t="s">
        <v>50</v>
      </c>
      <c r="G769" t="s">
        <v>49</v>
      </c>
      <c r="H769" t="s">
        <v>1646</v>
      </c>
      <c r="I769" t="s">
        <v>105</v>
      </c>
      <c r="J769">
        <v>5</v>
      </c>
    </row>
    <row r="770" spans="1:10" x14ac:dyDescent="0.3">
      <c r="A770">
        <v>769</v>
      </c>
      <c r="B770" t="s">
        <v>897</v>
      </c>
      <c r="C770" t="s">
        <v>893</v>
      </c>
      <c r="D770" t="s">
        <v>21</v>
      </c>
      <c r="E770" s="4">
        <v>44782</v>
      </c>
      <c r="F770" t="s">
        <v>47</v>
      </c>
      <c r="G770" t="s">
        <v>49</v>
      </c>
      <c r="H770" t="s">
        <v>1647</v>
      </c>
      <c r="I770" t="s">
        <v>103</v>
      </c>
      <c r="J770">
        <v>1</v>
      </c>
    </row>
    <row r="771" spans="1:10" x14ac:dyDescent="0.3">
      <c r="A771">
        <v>770</v>
      </c>
      <c r="B771" t="s">
        <v>898</v>
      </c>
      <c r="C771" t="s">
        <v>894</v>
      </c>
      <c r="D771" t="s">
        <v>22</v>
      </c>
      <c r="E771" s="4">
        <v>44774</v>
      </c>
      <c r="F771" t="s">
        <v>48</v>
      </c>
      <c r="G771" t="s">
        <v>49</v>
      </c>
      <c r="H771" t="s">
        <v>1648</v>
      </c>
      <c r="I771" t="s">
        <v>104</v>
      </c>
      <c r="J771">
        <v>5</v>
      </c>
    </row>
    <row r="772" spans="1:10" x14ac:dyDescent="0.3">
      <c r="A772">
        <v>771</v>
      </c>
      <c r="B772" t="s">
        <v>899</v>
      </c>
      <c r="C772" t="s">
        <v>895</v>
      </c>
      <c r="D772" t="s">
        <v>23</v>
      </c>
      <c r="E772" s="4">
        <v>44790</v>
      </c>
      <c r="F772" t="s">
        <v>48</v>
      </c>
      <c r="G772" t="s">
        <v>51</v>
      </c>
      <c r="H772" t="s">
        <v>1649</v>
      </c>
      <c r="I772" t="s">
        <v>105</v>
      </c>
      <c r="J772">
        <v>5</v>
      </c>
    </row>
    <row r="773" spans="1:10" x14ac:dyDescent="0.3">
      <c r="A773">
        <v>772</v>
      </c>
      <c r="B773" t="s">
        <v>900</v>
      </c>
      <c r="C773" t="s">
        <v>896</v>
      </c>
      <c r="D773" t="s">
        <v>24</v>
      </c>
      <c r="E773" s="4">
        <v>44790</v>
      </c>
      <c r="F773" t="s">
        <v>47</v>
      </c>
      <c r="G773" t="s">
        <v>49</v>
      </c>
      <c r="H773" t="s">
        <v>1650</v>
      </c>
      <c r="I773" t="s">
        <v>103</v>
      </c>
      <c r="J773">
        <v>3</v>
      </c>
    </row>
    <row r="774" spans="1:10" x14ac:dyDescent="0.3">
      <c r="A774">
        <v>773</v>
      </c>
      <c r="B774" t="s">
        <v>901</v>
      </c>
      <c r="C774" t="s">
        <v>897</v>
      </c>
      <c r="D774" t="s">
        <v>25</v>
      </c>
      <c r="E774" s="4">
        <v>44757</v>
      </c>
      <c r="F774" t="s">
        <v>48</v>
      </c>
      <c r="G774" t="s">
        <v>49</v>
      </c>
      <c r="H774" t="s">
        <v>1651</v>
      </c>
      <c r="I774" t="s">
        <v>104</v>
      </c>
      <c r="J774">
        <v>3</v>
      </c>
    </row>
    <row r="775" spans="1:10" x14ac:dyDescent="0.3">
      <c r="A775">
        <v>774</v>
      </c>
      <c r="B775" t="s">
        <v>902</v>
      </c>
      <c r="C775" t="s">
        <v>898</v>
      </c>
      <c r="D775" t="s">
        <v>26</v>
      </c>
      <c r="E775" s="4">
        <v>44778</v>
      </c>
      <c r="F775" t="s">
        <v>50</v>
      </c>
      <c r="G775" t="s">
        <v>49</v>
      </c>
      <c r="H775" t="s">
        <v>1652</v>
      </c>
      <c r="I775" t="s">
        <v>105</v>
      </c>
      <c r="J775">
        <v>7</v>
      </c>
    </row>
    <row r="776" spans="1:10" x14ac:dyDescent="0.3">
      <c r="A776">
        <v>775</v>
      </c>
      <c r="B776" t="s">
        <v>903</v>
      </c>
      <c r="C776" t="s">
        <v>899</v>
      </c>
      <c r="D776" t="s">
        <v>27</v>
      </c>
      <c r="E776" s="4">
        <v>44795</v>
      </c>
      <c r="F776" t="s">
        <v>47</v>
      </c>
      <c r="G776" t="s">
        <v>49</v>
      </c>
      <c r="H776" t="s">
        <v>1653</v>
      </c>
      <c r="I776" t="s">
        <v>103</v>
      </c>
      <c r="J776">
        <v>4</v>
      </c>
    </row>
    <row r="777" spans="1:10" x14ac:dyDescent="0.3">
      <c r="A777">
        <v>776</v>
      </c>
      <c r="B777" t="s">
        <v>904</v>
      </c>
      <c r="C777" t="s">
        <v>900</v>
      </c>
      <c r="D777" t="s">
        <v>28</v>
      </c>
      <c r="E777" s="4">
        <v>44800</v>
      </c>
      <c r="F777" t="s">
        <v>48</v>
      </c>
      <c r="G777" t="s">
        <v>49</v>
      </c>
      <c r="H777" t="s">
        <v>1654</v>
      </c>
      <c r="I777" t="s">
        <v>104</v>
      </c>
      <c r="J777">
        <v>3</v>
      </c>
    </row>
    <row r="778" spans="1:10" x14ac:dyDescent="0.3">
      <c r="A778">
        <v>777</v>
      </c>
      <c r="B778" t="s">
        <v>905</v>
      </c>
      <c r="C778" t="s">
        <v>901</v>
      </c>
      <c r="D778" t="s">
        <v>29</v>
      </c>
      <c r="E778" s="4">
        <v>44783</v>
      </c>
      <c r="F778" t="s">
        <v>50</v>
      </c>
      <c r="G778" t="s">
        <v>51</v>
      </c>
      <c r="H778" t="s">
        <v>1655</v>
      </c>
      <c r="I778" t="s">
        <v>105</v>
      </c>
      <c r="J778">
        <v>8</v>
      </c>
    </row>
    <row r="779" spans="1:10" x14ac:dyDescent="0.3">
      <c r="A779">
        <v>778</v>
      </c>
      <c r="B779" t="s">
        <v>906</v>
      </c>
      <c r="C779" t="s">
        <v>902</v>
      </c>
      <c r="D779" t="s">
        <v>30</v>
      </c>
      <c r="E779" s="4">
        <v>44770</v>
      </c>
      <c r="F779" t="s">
        <v>47</v>
      </c>
      <c r="G779" t="s">
        <v>49</v>
      </c>
      <c r="H779" t="s">
        <v>1656</v>
      </c>
      <c r="I779" t="s">
        <v>103</v>
      </c>
      <c r="J779">
        <v>2</v>
      </c>
    </row>
    <row r="780" spans="1:10" x14ac:dyDescent="0.3">
      <c r="A780">
        <v>779</v>
      </c>
      <c r="B780" t="s">
        <v>907</v>
      </c>
      <c r="C780" t="s">
        <v>903</v>
      </c>
      <c r="D780" t="s">
        <v>31</v>
      </c>
      <c r="E780" s="4">
        <v>44764</v>
      </c>
      <c r="F780" t="s">
        <v>48</v>
      </c>
      <c r="G780" t="s">
        <v>49</v>
      </c>
      <c r="H780" t="s">
        <v>1657</v>
      </c>
      <c r="I780" t="s">
        <v>104</v>
      </c>
      <c r="J780">
        <v>9</v>
      </c>
    </row>
    <row r="781" spans="1:10" x14ac:dyDescent="0.3">
      <c r="A781">
        <v>780</v>
      </c>
      <c r="B781" t="s">
        <v>908</v>
      </c>
      <c r="C781" t="s">
        <v>904</v>
      </c>
      <c r="D781" t="s">
        <v>32</v>
      </c>
      <c r="E781" s="4">
        <v>44810</v>
      </c>
      <c r="F781" t="s">
        <v>50</v>
      </c>
      <c r="G781" t="s">
        <v>49</v>
      </c>
      <c r="H781" t="s">
        <v>1658</v>
      </c>
      <c r="I781" t="s">
        <v>105</v>
      </c>
      <c r="J781">
        <v>6</v>
      </c>
    </row>
    <row r="782" spans="1:10" x14ac:dyDescent="0.3">
      <c r="A782">
        <v>781</v>
      </c>
      <c r="B782" t="s">
        <v>909</v>
      </c>
      <c r="C782" t="s">
        <v>905</v>
      </c>
      <c r="D782" t="s">
        <v>33</v>
      </c>
      <c r="E782" s="4">
        <v>44793</v>
      </c>
      <c r="F782" t="s">
        <v>47</v>
      </c>
      <c r="G782" t="s">
        <v>49</v>
      </c>
      <c r="H782" t="s">
        <v>1659</v>
      </c>
      <c r="I782" t="s">
        <v>103</v>
      </c>
      <c r="J782">
        <v>7</v>
      </c>
    </row>
    <row r="783" spans="1:10" x14ac:dyDescent="0.3">
      <c r="A783">
        <v>782</v>
      </c>
      <c r="B783" t="s">
        <v>910</v>
      </c>
      <c r="C783" t="s">
        <v>906</v>
      </c>
      <c r="D783" t="s">
        <v>34</v>
      </c>
      <c r="E783" s="4">
        <v>44787</v>
      </c>
      <c r="F783" t="s">
        <v>48</v>
      </c>
      <c r="G783" t="s">
        <v>49</v>
      </c>
      <c r="H783" t="s">
        <v>1660</v>
      </c>
      <c r="I783" t="s">
        <v>104</v>
      </c>
      <c r="J783">
        <v>9</v>
      </c>
    </row>
    <row r="784" spans="1:10" x14ac:dyDescent="0.3">
      <c r="A784">
        <v>783</v>
      </c>
      <c r="B784" t="s">
        <v>911</v>
      </c>
      <c r="C784" t="s">
        <v>907</v>
      </c>
      <c r="D784" t="s">
        <v>18</v>
      </c>
      <c r="E784" s="4">
        <v>44774</v>
      </c>
      <c r="F784" t="s">
        <v>48</v>
      </c>
      <c r="G784" t="s">
        <v>51</v>
      </c>
      <c r="H784" t="s">
        <v>1661</v>
      </c>
      <c r="I784" t="s">
        <v>105</v>
      </c>
      <c r="J784">
        <v>2</v>
      </c>
    </row>
    <row r="785" spans="1:10" x14ac:dyDescent="0.3">
      <c r="A785">
        <v>784</v>
      </c>
      <c r="B785" t="s">
        <v>912</v>
      </c>
      <c r="C785" t="s">
        <v>908</v>
      </c>
      <c r="D785" t="s">
        <v>25</v>
      </c>
      <c r="E785" s="4">
        <v>44756</v>
      </c>
      <c r="F785" t="s">
        <v>47</v>
      </c>
      <c r="G785" t="s">
        <v>49</v>
      </c>
      <c r="H785" t="s">
        <v>1662</v>
      </c>
      <c r="I785" t="s">
        <v>103</v>
      </c>
      <c r="J785">
        <v>9</v>
      </c>
    </row>
    <row r="786" spans="1:10" x14ac:dyDescent="0.3">
      <c r="A786">
        <v>785</v>
      </c>
      <c r="B786" t="s">
        <v>913</v>
      </c>
      <c r="C786" t="s">
        <v>909</v>
      </c>
      <c r="D786" t="s">
        <v>30</v>
      </c>
      <c r="E786" s="4">
        <v>44810</v>
      </c>
      <c r="F786" t="s">
        <v>48</v>
      </c>
      <c r="G786" t="s">
        <v>49</v>
      </c>
      <c r="H786" t="s">
        <v>1663</v>
      </c>
      <c r="I786" t="s">
        <v>104</v>
      </c>
      <c r="J786">
        <v>10</v>
      </c>
    </row>
    <row r="787" spans="1:10" x14ac:dyDescent="0.3">
      <c r="A787">
        <v>786</v>
      </c>
      <c r="B787" t="s">
        <v>914</v>
      </c>
      <c r="C787" t="s">
        <v>910</v>
      </c>
      <c r="D787" t="s">
        <v>10</v>
      </c>
      <c r="E787" s="4">
        <v>44774</v>
      </c>
      <c r="F787" t="s">
        <v>50</v>
      </c>
      <c r="G787" t="s">
        <v>49</v>
      </c>
      <c r="H787" t="s">
        <v>1664</v>
      </c>
      <c r="I787" t="s">
        <v>105</v>
      </c>
      <c r="J787">
        <v>1</v>
      </c>
    </row>
    <row r="788" spans="1:10" x14ac:dyDescent="0.3">
      <c r="A788">
        <v>787</v>
      </c>
      <c r="B788" t="s">
        <v>915</v>
      </c>
      <c r="C788" t="s">
        <v>911</v>
      </c>
      <c r="D788" t="s">
        <v>20</v>
      </c>
      <c r="E788" s="4">
        <v>44804</v>
      </c>
      <c r="F788" t="s">
        <v>47</v>
      </c>
      <c r="G788" t="s">
        <v>49</v>
      </c>
      <c r="H788" t="s">
        <v>1665</v>
      </c>
      <c r="I788" t="s">
        <v>103</v>
      </c>
      <c r="J788">
        <v>1</v>
      </c>
    </row>
    <row r="789" spans="1:10" x14ac:dyDescent="0.3">
      <c r="A789">
        <v>788</v>
      </c>
      <c r="B789" t="s">
        <v>916</v>
      </c>
      <c r="C789" t="s">
        <v>912</v>
      </c>
      <c r="D789" t="s">
        <v>32</v>
      </c>
      <c r="E789" s="4">
        <v>44803</v>
      </c>
      <c r="F789" t="s">
        <v>48</v>
      </c>
      <c r="G789" t="s">
        <v>49</v>
      </c>
      <c r="H789" t="s">
        <v>1666</v>
      </c>
      <c r="I789" t="s">
        <v>104</v>
      </c>
      <c r="J789">
        <v>10</v>
      </c>
    </row>
    <row r="790" spans="1:10" x14ac:dyDescent="0.3">
      <c r="A790">
        <v>789</v>
      </c>
      <c r="B790" t="s">
        <v>917</v>
      </c>
      <c r="C790" t="s">
        <v>913</v>
      </c>
      <c r="D790" t="s">
        <v>33</v>
      </c>
      <c r="E790" s="4">
        <v>44808</v>
      </c>
      <c r="F790" t="s">
        <v>48</v>
      </c>
      <c r="G790" t="s">
        <v>51</v>
      </c>
      <c r="H790" t="s">
        <v>1667</v>
      </c>
      <c r="I790" t="s">
        <v>105</v>
      </c>
      <c r="J790">
        <v>4</v>
      </c>
    </row>
    <row r="791" spans="1:10" x14ac:dyDescent="0.3">
      <c r="A791">
        <v>790</v>
      </c>
      <c r="B791" t="s">
        <v>918</v>
      </c>
      <c r="C791" t="s">
        <v>914</v>
      </c>
      <c r="D791" t="s">
        <v>35</v>
      </c>
      <c r="E791" s="4">
        <v>44786</v>
      </c>
      <c r="F791" t="s">
        <v>47</v>
      </c>
      <c r="G791" t="s">
        <v>49</v>
      </c>
      <c r="H791" t="s">
        <v>1668</v>
      </c>
      <c r="I791" t="s">
        <v>103</v>
      </c>
      <c r="J791">
        <v>7</v>
      </c>
    </row>
    <row r="792" spans="1:10" x14ac:dyDescent="0.3">
      <c r="A792">
        <v>791</v>
      </c>
      <c r="B792" t="s">
        <v>919</v>
      </c>
      <c r="C792" t="s">
        <v>915</v>
      </c>
      <c r="D792" t="s">
        <v>15</v>
      </c>
      <c r="E792" s="4">
        <v>44788</v>
      </c>
      <c r="F792" t="s">
        <v>48</v>
      </c>
      <c r="G792" t="s">
        <v>49</v>
      </c>
      <c r="H792" t="s">
        <v>1669</v>
      </c>
      <c r="I792" t="s">
        <v>104</v>
      </c>
      <c r="J792">
        <v>3</v>
      </c>
    </row>
    <row r="793" spans="1:10" x14ac:dyDescent="0.3">
      <c r="A793">
        <v>792</v>
      </c>
      <c r="B793" t="s">
        <v>920</v>
      </c>
      <c r="C793" t="s">
        <v>916</v>
      </c>
      <c r="D793" t="s">
        <v>37</v>
      </c>
      <c r="E793" s="4">
        <v>44772</v>
      </c>
      <c r="F793" t="s">
        <v>50</v>
      </c>
      <c r="G793" t="s">
        <v>49</v>
      </c>
      <c r="H793" t="s">
        <v>1670</v>
      </c>
      <c r="I793" t="s">
        <v>105</v>
      </c>
      <c r="J793">
        <v>6</v>
      </c>
    </row>
    <row r="794" spans="1:10" x14ac:dyDescent="0.3">
      <c r="A794">
        <v>793</v>
      </c>
      <c r="B794" t="s">
        <v>921</v>
      </c>
      <c r="C794" t="s">
        <v>917</v>
      </c>
      <c r="D794" t="s">
        <v>38</v>
      </c>
      <c r="E794" s="4">
        <v>44756</v>
      </c>
      <c r="F794" t="s">
        <v>47</v>
      </c>
      <c r="G794" t="s">
        <v>49</v>
      </c>
      <c r="H794" t="s">
        <v>1671</v>
      </c>
      <c r="I794" t="s">
        <v>103</v>
      </c>
      <c r="J794">
        <v>6</v>
      </c>
    </row>
    <row r="795" spans="1:10" x14ac:dyDescent="0.3">
      <c r="A795">
        <v>794</v>
      </c>
      <c r="B795" t="s">
        <v>922</v>
      </c>
      <c r="C795" t="s">
        <v>918</v>
      </c>
      <c r="D795" t="s">
        <v>39</v>
      </c>
      <c r="E795" s="4">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5D5CA-9F46-4E5A-A475-1D789460DE45}">
  <dimension ref="B2:N145"/>
  <sheetViews>
    <sheetView workbookViewId="0">
      <selection activeCell="C61" sqref="C61"/>
    </sheetView>
  </sheetViews>
  <sheetFormatPr defaultRowHeight="14.4" x14ac:dyDescent="0.3"/>
  <cols>
    <col min="2" max="2" width="10.88671875" bestFit="1" customWidth="1"/>
    <col min="3" max="3" width="19.5546875" bestFit="1" customWidth="1"/>
    <col min="13" max="13" width="10.88671875" bestFit="1" customWidth="1"/>
    <col min="14" max="14" width="18" bestFit="1" customWidth="1"/>
  </cols>
  <sheetData>
    <row r="2" spans="2:3" x14ac:dyDescent="0.3">
      <c r="B2" s="6" t="s">
        <v>1673</v>
      </c>
    </row>
    <row r="10" spans="2:3" x14ac:dyDescent="0.3">
      <c r="B10" t="s">
        <v>1675</v>
      </c>
    </row>
    <row r="12" spans="2:3" x14ac:dyDescent="0.3">
      <c r="B12" s="7" t="s">
        <v>1699</v>
      </c>
      <c r="C12" t="s">
        <v>1700</v>
      </c>
    </row>
    <row r="13" spans="2:3" x14ac:dyDescent="0.3">
      <c r="B13" s="8" t="s">
        <v>104</v>
      </c>
      <c r="C13" s="9">
        <v>7.2980392156862743</v>
      </c>
    </row>
    <row r="14" spans="2:3" x14ac:dyDescent="0.3">
      <c r="B14" s="8" t="s">
        <v>105</v>
      </c>
      <c r="C14" s="9">
        <v>6.8976377952755907</v>
      </c>
    </row>
    <row r="15" spans="2:3" x14ac:dyDescent="0.3">
      <c r="B15" s="8" t="s">
        <v>103</v>
      </c>
      <c r="C15" s="9">
        <v>6.9087719298245611</v>
      </c>
    </row>
    <row r="23" spans="2:3" x14ac:dyDescent="0.3">
      <c r="B23" s="12" t="s">
        <v>1677</v>
      </c>
    </row>
    <row r="25" spans="2:3" x14ac:dyDescent="0.3">
      <c r="B25" s="7" t="s">
        <v>1699</v>
      </c>
      <c r="C25" t="s">
        <v>1701</v>
      </c>
    </row>
    <row r="26" spans="2:3" x14ac:dyDescent="0.3">
      <c r="B26" s="8" t="s">
        <v>104</v>
      </c>
      <c r="C26" s="10">
        <v>255</v>
      </c>
    </row>
    <row r="27" spans="2:3" x14ac:dyDescent="0.3">
      <c r="B27" s="8" t="s">
        <v>105</v>
      </c>
      <c r="C27" s="10">
        <v>254</v>
      </c>
    </row>
    <row r="28" spans="2:3" x14ac:dyDescent="0.3">
      <c r="B28" s="8" t="s">
        <v>103</v>
      </c>
      <c r="C28" s="10">
        <v>285</v>
      </c>
    </row>
    <row r="34" spans="2:3" x14ac:dyDescent="0.3">
      <c r="B34" t="s">
        <v>1679</v>
      </c>
    </row>
    <row r="37" spans="2:3" x14ac:dyDescent="0.3">
      <c r="B37" s="7" t="s">
        <v>1702</v>
      </c>
      <c r="C37" t="s">
        <v>1701</v>
      </c>
    </row>
    <row r="38" spans="2:3" x14ac:dyDescent="0.3">
      <c r="B38" s="8" t="s">
        <v>50</v>
      </c>
      <c r="C38" s="10">
        <v>72</v>
      </c>
    </row>
    <row r="39" spans="2:3" x14ac:dyDescent="0.3">
      <c r="B39" s="8" t="s">
        <v>47</v>
      </c>
      <c r="C39" s="10">
        <v>300</v>
      </c>
    </row>
    <row r="40" spans="2:3" x14ac:dyDescent="0.3">
      <c r="B40" s="8" t="s">
        <v>48</v>
      </c>
      <c r="C40" s="10">
        <v>422</v>
      </c>
    </row>
    <row r="46" spans="2:3" x14ac:dyDescent="0.3">
      <c r="B46" t="s">
        <v>1681</v>
      </c>
    </row>
    <row r="50" spans="2:14" x14ac:dyDescent="0.3">
      <c r="B50" s="7" t="s">
        <v>1702</v>
      </c>
      <c r="C50" t="s">
        <v>1703</v>
      </c>
    </row>
    <row r="51" spans="2:14" x14ac:dyDescent="0.3">
      <c r="B51" s="8" t="s">
        <v>50</v>
      </c>
      <c r="C51" s="10">
        <v>6.625</v>
      </c>
    </row>
    <row r="52" spans="2:14" x14ac:dyDescent="0.3">
      <c r="B52" s="8" t="s">
        <v>47</v>
      </c>
      <c r="C52" s="10">
        <v>6.9133333333333331</v>
      </c>
    </row>
    <row r="53" spans="2:14" x14ac:dyDescent="0.3">
      <c r="B53" s="8" t="s">
        <v>48</v>
      </c>
      <c r="C53" s="10">
        <v>7.1824644549763033</v>
      </c>
    </row>
    <row r="58" spans="2:14" x14ac:dyDescent="0.3">
      <c r="B58" t="s">
        <v>1683</v>
      </c>
      <c r="M58" t="s">
        <v>1685</v>
      </c>
    </row>
    <row r="61" spans="2:14" x14ac:dyDescent="0.3">
      <c r="B61" s="7" t="s">
        <v>1788</v>
      </c>
      <c r="C61" t="s">
        <v>1790</v>
      </c>
      <c r="M61" s="7" t="s">
        <v>1788</v>
      </c>
      <c r="N61" t="s">
        <v>1789</v>
      </c>
    </row>
    <row r="62" spans="2:14" x14ac:dyDescent="0.3">
      <c r="B62" s="11" t="s">
        <v>1704</v>
      </c>
      <c r="C62" s="10">
        <v>6.5384615384615383</v>
      </c>
      <c r="M62" s="11" t="s">
        <v>1704</v>
      </c>
      <c r="N62" s="10">
        <v>13</v>
      </c>
    </row>
    <row r="63" spans="2:14" x14ac:dyDescent="0.3">
      <c r="B63" s="11" t="s">
        <v>1705</v>
      </c>
      <c r="C63" s="10">
        <v>8.0909090909090917</v>
      </c>
      <c r="M63" s="11" t="s">
        <v>1705</v>
      </c>
      <c r="N63" s="10">
        <v>11</v>
      </c>
    </row>
    <row r="64" spans="2:14" x14ac:dyDescent="0.3">
      <c r="B64" s="11" t="s">
        <v>1706</v>
      </c>
      <c r="C64" s="10">
        <v>7.333333333333333</v>
      </c>
      <c r="M64" s="11" t="s">
        <v>1706</v>
      </c>
      <c r="N64" s="10">
        <v>18</v>
      </c>
    </row>
    <row r="65" spans="2:14" x14ac:dyDescent="0.3">
      <c r="B65" s="11" t="s">
        <v>1707</v>
      </c>
      <c r="C65" s="10">
        <v>6.2857142857142856</v>
      </c>
      <c r="M65" s="11" t="s">
        <v>1707</v>
      </c>
      <c r="N65" s="10">
        <v>7</v>
      </c>
    </row>
    <row r="66" spans="2:14" x14ac:dyDescent="0.3">
      <c r="B66" s="11" t="s">
        <v>1708</v>
      </c>
      <c r="C66" s="10">
        <v>8.3333333333333339</v>
      </c>
      <c r="M66" s="11" t="s">
        <v>1708</v>
      </c>
      <c r="N66" s="10">
        <v>12</v>
      </c>
    </row>
    <row r="67" spans="2:14" x14ac:dyDescent="0.3">
      <c r="B67" s="11" t="s">
        <v>1709</v>
      </c>
      <c r="C67" s="10">
        <v>4.833333333333333</v>
      </c>
      <c r="M67" s="11" t="s">
        <v>1709</v>
      </c>
      <c r="N67" s="10">
        <v>6</v>
      </c>
    </row>
    <row r="68" spans="2:14" x14ac:dyDescent="0.3">
      <c r="B68" s="11" t="s">
        <v>1710</v>
      </c>
      <c r="C68" s="10">
        <v>7.7692307692307692</v>
      </c>
      <c r="M68" s="11" t="s">
        <v>1710</v>
      </c>
      <c r="N68" s="10">
        <v>13</v>
      </c>
    </row>
    <row r="69" spans="2:14" x14ac:dyDescent="0.3">
      <c r="B69" s="11" t="s">
        <v>1711</v>
      </c>
      <c r="C69" s="10">
        <v>4.875</v>
      </c>
      <c r="M69" s="11" t="s">
        <v>1711</v>
      </c>
      <c r="N69" s="10">
        <v>8</v>
      </c>
    </row>
    <row r="70" spans="2:14" x14ac:dyDescent="0.3">
      <c r="B70" s="11" t="s">
        <v>1712</v>
      </c>
      <c r="C70" s="10">
        <v>5.8571428571428568</v>
      </c>
      <c r="M70" s="11" t="s">
        <v>1712</v>
      </c>
      <c r="N70" s="10">
        <v>7</v>
      </c>
    </row>
    <row r="71" spans="2:14" x14ac:dyDescent="0.3">
      <c r="B71" s="11" t="s">
        <v>1713</v>
      </c>
      <c r="C71" s="10">
        <v>8.0294117647058822</v>
      </c>
      <c r="M71" s="11" t="s">
        <v>1713</v>
      </c>
      <c r="N71" s="10">
        <v>34</v>
      </c>
    </row>
    <row r="72" spans="2:14" x14ac:dyDescent="0.3">
      <c r="B72" s="11" t="s">
        <v>1714</v>
      </c>
      <c r="C72" s="10">
        <v>6.4827586206896548</v>
      </c>
      <c r="M72" s="11" t="s">
        <v>1714</v>
      </c>
      <c r="N72" s="10">
        <v>29</v>
      </c>
    </row>
    <row r="73" spans="2:14" x14ac:dyDescent="0.3">
      <c r="B73" s="11" t="s">
        <v>1715</v>
      </c>
      <c r="C73" s="10">
        <v>6.7692307692307692</v>
      </c>
      <c r="M73" s="11" t="s">
        <v>1715</v>
      </c>
      <c r="N73" s="10">
        <v>13</v>
      </c>
    </row>
    <row r="74" spans="2:14" x14ac:dyDescent="0.3">
      <c r="B74" s="11" t="s">
        <v>1716</v>
      </c>
      <c r="C74" s="10">
        <v>7.5769230769230766</v>
      </c>
      <c r="M74" s="11" t="s">
        <v>1716</v>
      </c>
      <c r="N74" s="10">
        <v>26</v>
      </c>
    </row>
    <row r="75" spans="2:14" x14ac:dyDescent="0.3">
      <c r="B75" s="11" t="s">
        <v>1717</v>
      </c>
      <c r="C75" s="10">
        <v>6.3529411764705879</v>
      </c>
      <c r="M75" s="11" t="s">
        <v>1717</v>
      </c>
      <c r="N75" s="10">
        <v>17</v>
      </c>
    </row>
    <row r="76" spans="2:14" x14ac:dyDescent="0.3">
      <c r="B76" s="11" t="s">
        <v>1718</v>
      </c>
      <c r="C76" s="10">
        <v>7.8181818181818183</v>
      </c>
      <c r="M76" s="11" t="s">
        <v>1718</v>
      </c>
      <c r="N76" s="10">
        <v>11</v>
      </c>
    </row>
    <row r="77" spans="2:14" x14ac:dyDescent="0.3">
      <c r="B77" s="11" t="s">
        <v>1719</v>
      </c>
      <c r="C77" s="10">
        <v>7.3703703703703702</v>
      </c>
      <c r="M77" s="11" t="s">
        <v>1719</v>
      </c>
      <c r="N77" s="10">
        <v>27</v>
      </c>
    </row>
    <row r="78" spans="2:14" x14ac:dyDescent="0.3">
      <c r="B78" s="11" t="s">
        <v>1720</v>
      </c>
      <c r="C78" s="10">
        <v>7.7</v>
      </c>
      <c r="M78" s="11" t="s">
        <v>1720</v>
      </c>
      <c r="N78" s="10">
        <v>10</v>
      </c>
    </row>
    <row r="79" spans="2:14" x14ac:dyDescent="0.3">
      <c r="B79" s="11" t="s">
        <v>1721</v>
      </c>
      <c r="C79" s="10">
        <v>7.3</v>
      </c>
      <c r="M79" s="11" t="s">
        <v>1721</v>
      </c>
      <c r="N79" s="10">
        <v>10</v>
      </c>
    </row>
    <row r="80" spans="2:14" x14ac:dyDescent="0.3">
      <c r="B80" s="11" t="s">
        <v>1722</v>
      </c>
      <c r="C80" s="10">
        <v>6.6</v>
      </c>
      <c r="M80" s="11" t="s">
        <v>1722</v>
      </c>
      <c r="N80" s="10">
        <v>15</v>
      </c>
    </row>
    <row r="81" spans="2:14" x14ac:dyDescent="0.3">
      <c r="B81" s="11" t="s">
        <v>1723</v>
      </c>
      <c r="C81" s="10">
        <v>6.4</v>
      </c>
      <c r="M81" s="11" t="s">
        <v>1723</v>
      </c>
      <c r="N81" s="10">
        <v>5</v>
      </c>
    </row>
    <row r="82" spans="2:14" x14ac:dyDescent="0.3">
      <c r="B82" s="11" t="s">
        <v>1724</v>
      </c>
      <c r="C82" s="10">
        <v>7.3125</v>
      </c>
      <c r="M82" s="11" t="s">
        <v>1724</v>
      </c>
      <c r="N82" s="10">
        <v>16</v>
      </c>
    </row>
    <row r="83" spans="2:14" x14ac:dyDescent="0.3">
      <c r="B83" s="11" t="s">
        <v>1725</v>
      </c>
      <c r="C83" s="10">
        <v>7.6</v>
      </c>
      <c r="M83" s="11" t="s">
        <v>1725</v>
      </c>
      <c r="N83" s="10">
        <v>10</v>
      </c>
    </row>
    <row r="84" spans="2:14" x14ac:dyDescent="0.3">
      <c r="B84" s="11" t="s">
        <v>1726</v>
      </c>
      <c r="C84" s="10">
        <v>6.9</v>
      </c>
      <c r="M84" s="11" t="s">
        <v>1726</v>
      </c>
      <c r="N84" s="10">
        <v>10</v>
      </c>
    </row>
    <row r="85" spans="2:14" x14ac:dyDescent="0.3">
      <c r="B85" s="11" t="s">
        <v>1727</v>
      </c>
      <c r="C85" s="10">
        <v>7.3</v>
      </c>
      <c r="M85" s="11" t="s">
        <v>1727</v>
      </c>
      <c r="N85" s="10">
        <v>10</v>
      </c>
    </row>
    <row r="86" spans="2:14" x14ac:dyDescent="0.3">
      <c r="B86" s="11" t="s">
        <v>1728</v>
      </c>
      <c r="C86" s="10">
        <v>7.3</v>
      </c>
      <c r="M86" s="11" t="s">
        <v>1728</v>
      </c>
      <c r="N86" s="10">
        <v>10</v>
      </c>
    </row>
    <row r="87" spans="2:14" x14ac:dyDescent="0.3">
      <c r="B87" s="11" t="s">
        <v>1729</v>
      </c>
      <c r="C87" s="10">
        <v>6.1</v>
      </c>
      <c r="M87" s="11" t="s">
        <v>1729</v>
      </c>
      <c r="N87" s="10">
        <v>10</v>
      </c>
    </row>
    <row r="88" spans="2:14" x14ac:dyDescent="0.3">
      <c r="B88" s="11" t="s">
        <v>1730</v>
      </c>
      <c r="C88" s="10">
        <v>6.333333333333333</v>
      </c>
      <c r="M88" s="11" t="s">
        <v>1730</v>
      </c>
      <c r="N88" s="10">
        <v>15</v>
      </c>
    </row>
    <row r="89" spans="2:14" x14ac:dyDescent="0.3">
      <c r="B89" s="11" t="s">
        <v>1731</v>
      </c>
      <c r="C89" s="10">
        <v>7.35</v>
      </c>
      <c r="M89" s="11" t="s">
        <v>1731</v>
      </c>
      <c r="N89" s="10">
        <v>20</v>
      </c>
    </row>
    <row r="90" spans="2:14" x14ac:dyDescent="0.3">
      <c r="B90" s="11" t="s">
        <v>1732</v>
      </c>
      <c r="C90" s="10">
        <v>8.1999999999999993</v>
      </c>
      <c r="M90" s="11" t="s">
        <v>1732</v>
      </c>
      <c r="N90" s="10">
        <v>10</v>
      </c>
    </row>
    <row r="91" spans="2:14" x14ac:dyDescent="0.3">
      <c r="B91" s="11" t="s">
        <v>1733</v>
      </c>
      <c r="C91" s="10">
        <v>7.5769230769230766</v>
      </c>
      <c r="M91" s="11" t="s">
        <v>1733</v>
      </c>
      <c r="N91" s="10">
        <v>26</v>
      </c>
    </row>
    <row r="92" spans="2:14" x14ac:dyDescent="0.3">
      <c r="B92" s="11" t="s">
        <v>1734</v>
      </c>
      <c r="C92" s="10">
        <v>7.2857142857142856</v>
      </c>
      <c r="M92" s="11" t="s">
        <v>1734</v>
      </c>
      <c r="N92" s="10">
        <v>14</v>
      </c>
    </row>
    <row r="93" spans="2:14" x14ac:dyDescent="0.3">
      <c r="B93" s="11" t="s">
        <v>1735</v>
      </c>
      <c r="C93" s="10">
        <v>6.2857142857142856</v>
      </c>
      <c r="M93" s="11" t="s">
        <v>1735</v>
      </c>
      <c r="N93" s="10">
        <v>14</v>
      </c>
    </row>
    <row r="94" spans="2:14" x14ac:dyDescent="0.3">
      <c r="B94" s="11" t="s">
        <v>1736</v>
      </c>
      <c r="C94" s="10">
        <v>6.8571428571428568</v>
      </c>
      <c r="M94" s="11" t="s">
        <v>1736</v>
      </c>
      <c r="N94" s="10">
        <v>7</v>
      </c>
    </row>
    <row r="95" spans="2:14" x14ac:dyDescent="0.3">
      <c r="B95" s="11" t="s">
        <v>1737</v>
      </c>
      <c r="C95" s="10">
        <v>7.1875</v>
      </c>
      <c r="M95" s="11" t="s">
        <v>1737</v>
      </c>
      <c r="N95" s="10">
        <v>16</v>
      </c>
    </row>
    <row r="96" spans="2:14" x14ac:dyDescent="0.3">
      <c r="B96" s="11" t="s">
        <v>1738</v>
      </c>
      <c r="C96" s="10">
        <v>7.2142857142857144</v>
      </c>
      <c r="M96" s="11" t="s">
        <v>1738</v>
      </c>
      <c r="N96" s="10">
        <v>14</v>
      </c>
    </row>
    <row r="97" spans="2:14" x14ac:dyDescent="0.3">
      <c r="B97" s="11" t="s">
        <v>1739</v>
      </c>
      <c r="C97" s="10">
        <v>6.166666666666667</v>
      </c>
      <c r="M97" s="11" t="s">
        <v>1739</v>
      </c>
      <c r="N97" s="10">
        <v>12</v>
      </c>
    </row>
    <row r="98" spans="2:14" x14ac:dyDescent="0.3">
      <c r="B98" s="11" t="s">
        <v>1740</v>
      </c>
      <c r="C98" s="10">
        <v>7.1538461538461542</v>
      </c>
      <c r="M98" s="11" t="s">
        <v>1740</v>
      </c>
      <c r="N98" s="10">
        <v>13</v>
      </c>
    </row>
    <row r="99" spans="2:14" x14ac:dyDescent="0.3">
      <c r="B99" s="11" t="s">
        <v>1741</v>
      </c>
      <c r="C99" s="10">
        <v>7.4210526315789478</v>
      </c>
      <c r="M99" s="11" t="s">
        <v>1741</v>
      </c>
      <c r="N99" s="10">
        <v>19</v>
      </c>
    </row>
    <row r="100" spans="2:14" x14ac:dyDescent="0.3">
      <c r="B100" s="11" t="s">
        <v>1742</v>
      </c>
      <c r="C100" s="10">
        <v>7.5</v>
      </c>
      <c r="M100" s="11" t="s">
        <v>1742</v>
      </c>
      <c r="N100" s="10">
        <v>16</v>
      </c>
    </row>
    <row r="101" spans="2:14" x14ac:dyDescent="0.3">
      <c r="B101" s="11" t="s">
        <v>1743</v>
      </c>
      <c r="C101" s="10">
        <v>8.8571428571428577</v>
      </c>
      <c r="M101" s="11" t="s">
        <v>1743</v>
      </c>
      <c r="N101" s="10">
        <v>7</v>
      </c>
    </row>
    <row r="102" spans="2:14" x14ac:dyDescent="0.3">
      <c r="B102" s="11" t="s">
        <v>1744</v>
      </c>
      <c r="C102" s="10">
        <v>7.2</v>
      </c>
      <c r="M102" s="11" t="s">
        <v>1744</v>
      </c>
      <c r="N102" s="10">
        <v>5</v>
      </c>
    </row>
    <row r="103" spans="2:14" x14ac:dyDescent="0.3">
      <c r="B103" s="11" t="s">
        <v>1745</v>
      </c>
      <c r="C103" s="10">
        <v>8</v>
      </c>
      <c r="M103" s="11" t="s">
        <v>1745</v>
      </c>
      <c r="N103" s="10">
        <v>3</v>
      </c>
    </row>
    <row r="104" spans="2:14" x14ac:dyDescent="0.3">
      <c r="B104" s="11" t="s">
        <v>1746</v>
      </c>
      <c r="C104" s="10">
        <v>8</v>
      </c>
      <c r="M104" s="11" t="s">
        <v>1746</v>
      </c>
      <c r="N104" s="10">
        <v>9</v>
      </c>
    </row>
    <row r="105" spans="2:14" x14ac:dyDescent="0.3">
      <c r="B105" s="11" t="s">
        <v>1747</v>
      </c>
      <c r="C105" s="10">
        <v>7</v>
      </c>
      <c r="M105" s="11" t="s">
        <v>1747</v>
      </c>
      <c r="N105" s="10">
        <v>10</v>
      </c>
    </row>
    <row r="106" spans="2:14" x14ac:dyDescent="0.3">
      <c r="B106" s="11" t="s">
        <v>1748</v>
      </c>
      <c r="C106" s="10">
        <v>5</v>
      </c>
      <c r="M106" s="11" t="s">
        <v>1748</v>
      </c>
      <c r="N106" s="10">
        <v>4</v>
      </c>
    </row>
    <row r="107" spans="2:14" x14ac:dyDescent="0.3">
      <c r="B107" s="11" t="s">
        <v>1749</v>
      </c>
      <c r="C107" s="10">
        <v>7.666666666666667</v>
      </c>
      <c r="M107" s="11" t="s">
        <v>1749</v>
      </c>
      <c r="N107" s="10">
        <v>6</v>
      </c>
    </row>
    <row r="108" spans="2:14" x14ac:dyDescent="0.3">
      <c r="B108" s="11" t="s">
        <v>1750</v>
      </c>
      <c r="C108" s="10">
        <v>7</v>
      </c>
      <c r="M108" s="11" t="s">
        <v>1750</v>
      </c>
      <c r="N108" s="10">
        <v>2</v>
      </c>
    </row>
    <row r="109" spans="2:14" x14ac:dyDescent="0.3">
      <c r="B109" s="11" t="s">
        <v>1751</v>
      </c>
      <c r="C109" s="10">
        <v>5.125</v>
      </c>
      <c r="M109" s="11" t="s">
        <v>1751</v>
      </c>
      <c r="N109" s="10">
        <v>8</v>
      </c>
    </row>
    <row r="110" spans="2:14" x14ac:dyDescent="0.3">
      <c r="B110" s="11" t="s">
        <v>1752</v>
      </c>
      <c r="C110" s="10">
        <v>7.666666666666667</v>
      </c>
      <c r="M110" s="11" t="s">
        <v>1752</v>
      </c>
      <c r="N110" s="10">
        <v>3</v>
      </c>
    </row>
    <row r="111" spans="2:14" x14ac:dyDescent="0.3">
      <c r="B111" s="11" t="s">
        <v>1753</v>
      </c>
      <c r="C111" s="10">
        <v>7.75</v>
      </c>
      <c r="M111" s="11" t="s">
        <v>1753</v>
      </c>
      <c r="N111" s="10">
        <v>4</v>
      </c>
    </row>
    <row r="112" spans="2:14" x14ac:dyDescent="0.3">
      <c r="B112" s="11" t="s">
        <v>1754</v>
      </c>
      <c r="C112" s="10">
        <v>8.75</v>
      </c>
      <c r="M112" s="11" t="s">
        <v>1754</v>
      </c>
      <c r="N112" s="10">
        <v>4</v>
      </c>
    </row>
    <row r="113" spans="2:14" x14ac:dyDescent="0.3">
      <c r="B113" s="11" t="s">
        <v>1755</v>
      </c>
      <c r="C113" s="10">
        <v>7.4</v>
      </c>
      <c r="M113" s="11" t="s">
        <v>1755</v>
      </c>
      <c r="N113" s="10">
        <v>5</v>
      </c>
    </row>
    <row r="114" spans="2:14" x14ac:dyDescent="0.3">
      <c r="B114" s="11" t="s">
        <v>1756</v>
      </c>
      <c r="C114" s="10">
        <v>4.333333333333333</v>
      </c>
      <c r="M114" s="11" t="s">
        <v>1756</v>
      </c>
      <c r="N114" s="10">
        <v>3</v>
      </c>
    </row>
    <row r="115" spans="2:14" x14ac:dyDescent="0.3">
      <c r="B115" s="11" t="s">
        <v>1757</v>
      </c>
      <c r="C115" s="10">
        <v>6.666666666666667</v>
      </c>
      <c r="M115" s="11" t="s">
        <v>1757</v>
      </c>
      <c r="N115" s="10">
        <v>3</v>
      </c>
    </row>
    <row r="116" spans="2:14" x14ac:dyDescent="0.3">
      <c r="B116" s="11" t="s">
        <v>1758</v>
      </c>
      <c r="C116" s="10">
        <v>8</v>
      </c>
      <c r="M116" s="11" t="s">
        <v>1758</v>
      </c>
      <c r="N116" s="10">
        <v>2</v>
      </c>
    </row>
    <row r="117" spans="2:14" x14ac:dyDescent="0.3">
      <c r="B117" s="11" t="s">
        <v>1759</v>
      </c>
      <c r="C117" s="10">
        <v>4.25</v>
      </c>
      <c r="M117" s="11" t="s">
        <v>1759</v>
      </c>
      <c r="N117" s="10">
        <v>8</v>
      </c>
    </row>
    <row r="118" spans="2:14" x14ac:dyDescent="0.3">
      <c r="B118" s="11" t="s">
        <v>1760</v>
      </c>
      <c r="C118" s="10">
        <v>8</v>
      </c>
      <c r="M118" s="11" t="s">
        <v>1760</v>
      </c>
      <c r="N118" s="10">
        <v>3</v>
      </c>
    </row>
    <row r="119" spans="2:14" x14ac:dyDescent="0.3">
      <c r="B119" s="11" t="s">
        <v>1761</v>
      </c>
      <c r="C119" s="10">
        <v>6</v>
      </c>
      <c r="M119" s="11" t="s">
        <v>1761</v>
      </c>
      <c r="N119" s="10">
        <v>3</v>
      </c>
    </row>
    <row r="120" spans="2:14" x14ac:dyDescent="0.3">
      <c r="B120" s="11" t="s">
        <v>1762</v>
      </c>
      <c r="C120" s="10">
        <v>6.333333333333333</v>
      </c>
      <c r="M120" s="11" t="s">
        <v>1762</v>
      </c>
      <c r="N120" s="10">
        <v>6</v>
      </c>
    </row>
    <row r="121" spans="2:14" x14ac:dyDescent="0.3">
      <c r="B121" s="11" t="s">
        <v>1763</v>
      </c>
      <c r="C121" s="10">
        <v>6</v>
      </c>
      <c r="M121" s="11" t="s">
        <v>1763</v>
      </c>
      <c r="N121" s="10">
        <v>3</v>
      </c>
    </row>
    <row r="122" spans="2:14" x14ac:dyDescent="0.3">
      <c r="B122" s="11" t="s">
        <v>1764</v>
      </c>
      <c r="C122" s="10">
        <v>6.666666666666667</v>
      </c>
      <c r="M122" s="11" t="s">
        <v>1764</v>
      </c>
      <c r="N122" s="10">
        <v>6</v>
      </c>
    </row>
    <row r="123" spans="2:14" x14ac:dyDescent="0.3">
      <c r="B123" s="11" t="s">
        <v>1765</v>
      </c>
      <c r="C123" s="10">
        <v>3.8</v>
      </c>
      <c r="M123" s="11" t="s">
        <v>1765</v>
      </c>
      <c r="N123" s="10">
        <v>5</v>
      </c>
    </row>
    <row r="124" spans="2:14" x14ac:dyDescent="0.3">
      <c r="B124" s="11" t="s">
        <v>1766</v>
      </c>
      <c r="C124" s="10">
        <v>5.8</v>
      </c>
      <c r="M124" s="11" t="s">
        <v>1766</v>
      </c>
      <c r="N124" s="10">
        <v>5</v>
      </c>
    </row>
    <row r="125" spans="2:14" x14ac:dyDescent="0.3">
      <c r="B125" s="11" t="s">
        <v>1767</v>
      </c>
      <c r="C125" s="10">
        <v>5.5</v>
      </c>
      <c r="M125" s="11" t="s">
        <v>1767</v>
      </c>
      <c r="N125" s="10">
        <v>6</v>
      </c>
    </row>
    <row r="126" spans="2:14" x14ac:dyDescent="0.3">
      <c r="B126" s="11" t="s">
        <v>1768</v>
      </c>
      <c r="C126" s="10">
        <v>6.5714285714285712</v>
      </c>
      <c r="M126" s="11" t="s">
        <v>1768</v>
      </c>
      <c r="N126" s="10">
        <v>7</v>
      </c>
    </row>
    <row r="127" spans="2:14" x14ac:dyDescent="0.3">
      <c r="B127" s="11" t="s">
        <v>1769</v>
      </c>
      <c r="C127" s="10">
        <v>7.5</v>
      </c>
      <c r="M127" s="11" t="s">
        <v>1769</v>
      </c>
      <c r="N127" s="10">
        <v>4</v>
      </c>
    </row>
    <row r="128" spans="2:14" x14ac:dyDescent="0.3">
      <c r="B128" s="11" t="s">
        <v>1770</v>
      </c>
      <c r="C128" s="10">
        <v>8</v>
      </c>
      <c r="M128" s="11" t="s">
        <v>1770</v>
      </c>
      <c r="N128" s="10">
        <v>8</v>
      </c>
    </row>
    <row r="129" spans="2:14" x14ac:dyDescent="0.3">
      <c r="B129" s="11" t="s">
        <v>1771</v>
      </c>
      <c r="C129" s="10">
        <v>8.2857142857142865</v>
      </c>
      <c r="M129" s="11" t="s">
        <v>1771</v>
      </c>
      <c r="N129" s="10">
        <v>7</v>
      </c>
    </row>
    <row r="130" spans="2:14" x14ac:dyDescent="0.3">
      <c r="B130" s="11" t="s">
        <v>1772</v>
      </c>
      <c r="C130" s="10">
        <v>5.333333333333333</v>
      </c>
      <c r="M130" s="11" t="s">
        <v>1772</v>
      </c>
      <c r="N130" s="10">
        <v>6</v>
      </c>
    </row>
    <row r="131" spans="2:14" x14ac:dyDescent="0.3">
      <c r="B131" s="11" t="s">
        <v>1773</v>
      </c>
      <c r="C131" s="10">
        <v>7.5</v>
      </c>
      <c r="M131" s="11" t="s">
        <v>1773</v>
      </c>
      <c r="N131" s="10">
        <v>6</v>
      </c>
    </row>
    <row r="132" spans="2:14" x14ac:dyDescent="0.3">
      <c r="B132" s="11" t="s">
        <v>1774</v>
      </c>
      <c r="C132" s="10">
        <v>6.5</v>
      </c>
      <c r="M132" s="11" t="s">
        <v>1774</v>
      </c>
      <c r="N132" s="10">
        <v>4</v>
      </c>
    </row>
    <row r="133" spans="2:14" x14ac:dyDescent="0.3">
      <c r="B133" s="11" t="s">
        <v>1775</v>
      </c>
      <c r="C133" s="10">
        <v>5.8</v>
      </c>
      <c r="M133" s="11" t="s">
        <v>1775</v>
      </c>
      <c r="N133" s="10">
        <v>5</v>
      </c>
    </row>
    <row r="134" spans="2:14" x14ac:dyDescent="0.3">
      <c r="B134" s="11" t="s">
        <v>1776</v>
      </c>
      <c r="C134" s="10">
        <v>7.5555555555555554</v>
      </c>
      <c r="M134" s="11" t="s">
        <v>1776</v>
      </c>
      <c r="N134" s="10">
        <v>9</v>
      </c>
    </row>
    <row r="135" spans="2:14" x14ac:dyDescent="0.3">
      <c r="B135" s="11" t="s">
        <v>1777</v>
      </c>
      <c r="C135" s="10">
        <v>7.4</v>
      </c>
      <c r="M135" s="11" t="s">
        <v>1777</v>
      </c>
      <c r="N135" s="10">
        <v>10</v>
      </c>
    </row>
    <row r="136" spans="2:14" x14ac:dyDescent="0.3">
      <c r="B136" s="11" t="s">
        <v>1778</v>
      </c>
      <c r="C136" s="10">
        <v>7.166666666666667</v>
      </c>
      <c r="M136" s="11" t="s">
        <v>1778</v>
      </c>
      <c r="N136" s="10">
        <v>6</v>
      </c>
    </row>
    <row r="137" spans="2:14" x14ac:dyDescent="0.3">
      <c r="B137" s="11" t="s">
        <v>1779</v>
      </c>
      <c r="C137" s="10">
        <v>8.1428571428571423</v>
      </c>
      <c r="M137" s="11" t="s">
        <v>1779</v>
      </c>
      <c r="N137" s="10">
        <v>7</v>
      </c>
    </row>
    <row r="138" spans="2:14" x14ac:dyDescent="0.3">
      <c r="B138" s="11" t="s">
        <v>1780</v>
      </c>
      <c r="C138" s="10">
        <v>7.8</v>
      </c>
      <c r="M138" s="11" t="s">
        <v>1780</v>
      </c>
      <c r="N138" s="10">
        <v>5</v>
      </c>
    </row>
    <row r="139" spans="2:14" x14ac:dyDescent="0.3">
      <c r="B139" s="11" t="s">
        <v>1781</v>
      </c>
      <c r="C139" s="10">
        <v>1</v>
      </c>
      <c r="M139" s="11" t="s">
        <v>1781</v>
      </c>
      <c r="N139" s="10">
        <v>1</v>
      </c>
    </row>
    <row r="140" spans="2:14" x14ac:dyDescent="0.3">
      <c r="B140" s="11" t="s">
        <v>1782</v>
      </c>
      <c r="C140" s="10">
        <v>3.5</v>
      </c>
      <c r="M140" s="11" t="s">
        <v>1782</v>
      </c>
      <c r="N140" s="10">
        <v>2</v>
      </c>
    </row>
    <row r="141" spans="2:14" x14ac:dyDescent="0.3">
      <c r="B141" s="11" t="s">
        <v>1783</v>
      </c>
      <c r="C141" s="10">
        <v>8.25</v>
      </c>
      <c r="M141" s="11" t="s">
        <v>1783</v>
      </c>
      <c r="N141" s="10">
        <v>4</v>
      </c>
    </row>
    <row r="142" spans="2:14" x14ac:dyDescent="0.3">
      <c r="B142" s="11" t="s">
        <v>1784</v>
      </c>
      <c r="C142" s="10">
        <v>5.666666666666667</v>
      </c>
      <c r="M142" s="11" t="s">
        <v>1784</v>
      </c>
      <c r="N142" s="10">
        <v>6</v>
      </c>
    </row>
    <row r="143" spans="2:14" x14ac:dyDescent="0.3">
      <c r="B143" s="11" t="s">
        <v>1785</v>
      </c>
      <c r="C143" s="10">
        <v>5.8888888888888893</v>
      </c>
      <c r="M143" s="11" t="s">
        <v>1785</v>
      </c>
      <c r="N143" s="10">
        <v>9</v>
      </c>
    </row>
    <row r="144" spans="2:14" x14ac:dyDescent="0.3">
      <c r="B144" s="11" t="s">
        <v>1786</v>
      </c>
      <c r="C144" s="10">
        <v>7.333333333333333</v>
      </c>
      <c r="M144" s="11" t="s">
        <v>1786</v>
      </c>
      <c r="N144" s="10">
        <v>6</v>
      </c>
    </row>
    <row r="145" spans="2:14" x14ac:dyDescent="0.3">
      <c r="B145" s="11" t="s">
        <v>1787</v>
      </c>
      <c r="C145" s="10">
        <v>6.8</v>
      </c>
      <c r="M145" s="11" t="s">
        <v>1787</v>
      </c>
      <c r="N145" s="10">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D4B67-7AD6-4811-A64B-16B12C000CE2}">
  <sheetPr>
    <tabColor theme="5" tint="-0.499984740745262"/>
  </sheetPr>
  <dimension ref="G2:AJ4"/>
  <sheetViews>
    <sheetView showGridLines="0" showRowColHeaders="0" zoomScale="59" zoomScaleNormal="59" workbookViewId="0">
      <selection activeCell="AN22" sqref="AN22"/>
    </sheetView>
  </sheetViews>
  <sheetFormatPr defaultRowHeight="14.4" x14ac:dyDescent="0.3"/>
  <sheetData>
    <row r="2" spans="7:36" x14ac:dyDescent="0.3">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row>
    <row r="3" spans="7:36" ht="36.6" customHeight="1" x14ac:dyDescent="0.3">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7:36" x14ac:dyDescent="0.3">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row>
  </sheetData>
  <mergeCells count="1">
    <mergeCell ref="G2:A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filterMode="1"/>
  <dimension ref="A1:BV992"/>
  <sheetViews>
    <sheetView showGridLines="0" zoomScale="99" zoomScaleNormal="99" workbookViewId="0">
      <selection activeCell="E1" sqref="E1"/>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9" max="9" width="12.6640625" bestFit="1" customWidth="1"/>
    <col min="10" max="10" width="24.6640625" bestFit="1" customWidth="1"/>
    <col min="45" max="45" width="12.5546875" bestFit="1" customWidth="1"/>
    <col min="46" max="46" width="17.5546875" bestFit="1" customWidth="1"/>
    <col min="64" max="64" width="12.5546875" bestFit="1" customWidth="1"/>
    <col min="65" max="65" width="16.21875" bestFit="1" customWidth="1"/>
    <col min="66" max="66" width="24.44140625" bestFit="1" customWidth="1"/>
  </cols>
  <sheetData>
    <row r="1" spans="1:62" x14ac:dyDescent="0.3">
      <c r="A1" t="s">
        <v>106</v>
      </c>
      <c r="B1" t="s">
        <v>153</v>
      </c>
      <c r="C1" t="s">
        <v>160</v>
      </c>
      <c r="D1" t="s">
        <v>161</v>
      </c>
      <c r="E1" t="s">
        <v>924</v>
      </c>
      <c r="F1" t="s">
        <v>1698</v>
      </c>
      <c r="G1" t="s">
        <v>1795</v>
      </c>
    </row>
    <row r="2" spans="1:62" x14ac:dyDescent="0.3">
      <c r="A2" t="s">
        <v>107</v>
      </c>
      <c r="B2" t="s">
        <v>154</v>
      </c>
      <c r="C2" s="1">
        <v>44739</v>
      </c>
      <c r="D2">
        <v>597</v>
      </c>
      <c r="E2">
        <v>8.1999999999999993</v>
      </c>
      <c r="F2" t="s">
        <v>1694</v>
      </c>
      <c r="G2">
        <f>ROUND(Table2[[#This Row],[Amount in Sales]],-1)</f>
        <v>600</v>
      </c>
      <c r="M2" t="s">
        <v>1680</v>
      </c>
    </row>
    <row r="3" spans="1:62" x14ac:dyDescent="0.3">
      <c r="A3" t="s">
        <v>108</v>
      </c>
      <c r="B3" t="s">
        <v>155</v>
      </c>
      <c r="C3" s="1">
        <v>44740</v>
      </c>
      <c r="D3">
        <v>462</v>
      </c>
      <c r="E3">
        <v>10.209999999999999</v>
      </c>
      <c r="F3" t="s">
        <v>1695</v>
      </c>
      <c r="G3">
        <f>ROUND(Table2[[#This Row],[Amount in Sales]],-1)</f>
        <v>460</v>
      </c>
      <c r="I3" s="6"/>
    </row>
    <row r="4" spans="1:62" x14ac:dyDescent="0.3">
      <c r="A4" t="s">
        <v>109</v>
      </c>
      <c r="B4" t="s">
        <v>156</v>
      </c>
      <c r="C4" s="1">
        <v>44734</v>
      </c>
      <c r="D4">
        <v>766</v>
      </c>
      <c r="E4">
        <v>711.18</v>
      </c>
      <c r="F4" t="s">
        <v>1696</v>
      </c>
      <c r="G4">
        <f>ROUND(Table2[[#This Row],[Amount in Sales]],-1)</f>
        <v>770</v>
      </c>
    </row>
    <row r="5" spans="1:62" x14ac:dyDescent="0.3">
      <c r="A5" t="s">
        <v>110</v>
      </c>
      <c r="B5" t="s">
        <v>157</v>
      </c>
      <c r="C5" s="1">
        <v>44737</v>
      </c>
      <c r="D5">
        <v>631</v>
      </c>
      <c r="E5">
        <v>132.44999999999999</v>
      </c>
      <c r="F5" t="s">
        <v>1697</v>
      </c>
      <c r="G5">
        <f>ROUND(Table2[[#This Row],[Amount in Sales]],-1)</f>
        <v>630</v>
      </c>
    </row>
    <row r="6" spans="1:62" x14ac:dyDescent="0.3">
      <c r="A6" t="s">
        <v>111</v>
      </c>
      <c r="B6" t="s">
        <v>154</v>
      </c>
      <c r="C6" s="1">
        <v>44735</v>
      </c>
      <c r="D6">
        <v>318</v>
      </c>
      <c r="E6">
        <v>58.629999999999995</v>
      </c>
      <c r="F6" t="s">
        <v>1694</v>
      </c>
      <c r="G6">
        <f>ROUND(Table2[[#This Row],[Amount in Sales]],-1)</f>
        <v>320</v>
      </c>
    </row>
    <row r="7" spans="1:62" x14ac:dyDescent="0.3">
      <c r="A7" t="s">
        <v>112</v>
      </c>
      <c r="B7" t="s">
        <v>155</v>
      </c>
      <c r="C7" s="1">
        <v>44727</v>
      </c>
      <c r="D7">
        <v>543</v>
      </c>
      <c r="E7">
        <v>60.519999999999996</v>
      </c>
      <c r="F7" t="s">
        <v>1695</v>
      </c>
      <c r="G7">
        <f>ROUND(Table2[[#This Row],[Amount in Sales]],-1)</f>
        <v>540</v>
      </c>
    </row>
    <row r="8" spans="1:62" x14ac:dyDescent="0.3">
      <c r="A8" t="s">
        <v>113</v>
      </c>
      <c r="B8" t="s">
        <v>156</v>
      </c>
      <c r="C8" s="1">
        <v>44740</v>
      </c>
      <c r="D8">
        <v>828</v>
      </c>
      <c r="E8">
        <v>466.06</v>
      </c>
      <c r="F8" t="s">
        <v>1696</v>
      </c>
      <c r="G8">
        <f>ROUND(Table2[[#This Row],[Amount in Sales]],-1)</f>
        <v>830</v>
      </c>
    </row>
    <row r="9" spans="1:62" x14ac:dyDescent="0.3">
      <c r="A9" t="s">
        <v>114</v>
      </c>
      <c r="B9" t="s">
        <v>157</v>
      </c>
      <c r="C9" s="1">
        <v>44725</v>
      </c>
      <c r="D9">
        <v>824</v>
      </c>
      <c r="E9">
        <v>25.87</v>
      </c>
      <c r="F9" t="s">
        <v>1697</v>
      </c>
      <c r="G9">
        <f>ROUND(Table2[[#This Row],[Amount in Sales]],-1)</f>
        <v>820</v>
      </c>
    </row>
    <row r="10" spans="1:62" x14ac:dyDescent="0.3">
      <c r="A10" t="s">
        <v>115</v>
      </c>
      <c r="B10" t="s">
        <v>158</v>
      </c>
      <c r="C10" s="1">
        <v>44736</v>
      </c>
      <c r="D10">
        <v>430</v>
      </c>
      <c r="E10">
        <v>102.34</v>
      </c>
      <c r="F10" t="s">
        <v>1694</v>
      </c>
      <c r="G10">
        <f>ROUND(Table2[[#This Row],[Amount in Sales]],-1)</f>
        <v>430</v>
      </c>
    </row>
    <row r="11" spans="1:62" x14ac:dyDescent="0.3">
      <c r="A11" t="s">
        <v>116</v>
      </c>
      <c r="B11" t="s">
        <v>154</v>
      </c>
      <c r="C11" s="1">
        <v>44725</v>
      </c>
      <c r="D11">
        <v>668</v>
      </c>
      <c r="E11">
        <v>131.67999999999998</v>
      </c>
      <c r="F11" t="s">
        <v>1695</v>
      </c>
      <c r="G11">
        <f>ROUND(Table2[[#This Row],[Amount in Sales]],-1)</f>
        <v>670</v>
      </c>
    </row>
    <row r="12" spans="1:62" x14ac:dyDescent="0.3">
      <c r="A12" t="s">
        <v>117</v>
      </c>
      <c r="B12" t="s">
        <v>155</v>
      </c>
      <c r="C12" s="1">
        <v>44734</v>
      </c>
      <c r="D12">
        <v>255</v>
      </c>
      <c r="E12">
        <v>17.420000000000002</v>
      </c>
      <c r="F12" t="s">
        <v>1696</v>
      </c>
      <c r="G12">
        <f>ROUND(Table2[[#This Row],[Amount in Sales]],-1)</f>
        <v>260</v>
      </c>
      <c r="I12" t="s">
        <v>1813</v>
      </c>
      <c r="Y12" t="s">
        <v>1682</v>
      </c>
      <c r="AP12" t="s">
        <v>1815</v>
      </c>
      <c r="BH12" t="s">
        <v>1686</v>
      </c>
    </row>
    <row r="13" spans="1:62" x14ac:dyDescent="0.3">
      <c r="A13" t="s">
        <v>118</v>
      </c>
      <c r="B13" t="s">
        <v>156</v>
      </c>
      <c r="C13" s="1">
        <v>44731</v>
      </c>
      <c r="D13">
        <v>638</v>
      </c>
      <c r="E13">
        <v>10.74</v>
      </c>
      <c r="F13" t="s">
        <v>1697</v>
      </c>
      <c r="G13">
        <f>ROUND(Table2[[#This Row],[Amount in Sales]],-1)</f>
        <v>640</v>
      </c>
    </row>
    <row r="14" spans="1:62" x14ac:dyDescent="0.3">
      <c r="A14" t="s">
        <v>119</v>
      </c>
      <c r="B14" t="s">
        <v>157</v>
      </c>
      <c r="C14" s="1">
        <v>44730</v>
      </c>
      <c r="D14">
        <v>614</v>
      </c>
      <c r="E14">
        <v>163.70999999999998</v>
      </c>
      <c r="F14" t="s">
        <v>1694</v>
      </c>
      <c r="G14">
        <f>ROUND(Table2[[#This Row],[Amount in Sales]],-1)</f>
        <v>610</v>
      </c>
      <c r="Y14" t="s">
        <v>1798</v>
      </c>
      <c r="Z14" t="s">
        <v>1797</v>
      </c>
      <c r="BH14" s="14" t="s">
        <v>1804</v>
      </c>
      <c r="BI14" t="s">
        <v>1805</v>
      </c>
      <c r="BJ14" t="s">
        <v>1806</v>
      </c>
    </row>
    <row r="15" spans="1:62" x14ac:dyDescent="0.3">
      <c r="A15" t="s">
        <v>120</v>
      </c>
      <c r="B15" t="s">
        <v>154</v>
      </c>
      <c r="C15" s="1">
        <v>44735</v>
      </c>
      <c r="D15">
        <v>867</v>
      </c>
      <c r="E15">
        <v>184.25</v>
      </c>
      <c r="F15" t="s">
        <v>1695</v>
      </c>
      <c r="G15">
        <f>ROUND(Table2[[#This Row],[Amount in Sales]],-1)</f>
        <v>870</v>
      </c>
      <c r="I15" s="7" t="s">
        <v>1791</v>
      </c>
      <c r="J15" t="s">
        <v>1793</v>
      </c>
      <c r="Y15" s="16">
        <v>462</v>
      </c>
      <c r="Z15" t="str">
        <f t="shared" ref="Z15:Z78" si="0">VLOOKUP(Y15,Group,2,1)</f>
        <v>300-500</v>
      </c>
      <c r="AB15">
        <v>300</v>
      </c>
      <c r="AC15" t="s">
        <v>1799</v>
      </c>
      <c r="AP15" s="12" t="s">
        <v>1798</v>
      </c>
      <c r="AQ15" s="12" t="s">
        <v>1797</v>
      </c>
      <c r="AT15">
        <v>300</v>
      </c>
      <c r="AU15" t="s">
        <v>1799</v>
      </c>
      <c r="BH15" s="16">
        <v>597</v>
      </c>
      <c r="BI15">
        <f>D2+E2</f>
        <v>605.20000000000005</v>
      </c>
      <c r="BJ15">
        <f>ROUND(BI15,0)</f>
        <v>605</v>
      </c>
    </row>
    <row r="16" spans="1:62" x14ac:dyDescent="0.3">
      <c r="A16" t="s">
        <v>121</v>
      </c>
      <c r="B16" t="s">
        <v>155</v>
      </c>
      <c r="C16" s="1">
        <v>44738</v>
      </c>
      <c r="D16">
        <v>253</v>
      </c>
      <c r="E16">
        <v>27.82</v>
      </c>
      <c r="F16" t="s">
        <v>1696</v>
      </c>
      <c r="G16">
        <f>ROUND(Table2[[#This Row],[Amount in Sales]],-1)</f>
        <v>250</v>
      </c>
      <c r="I16" s="29">
        <v>44725</v>
      </c>
      <c r="J16">
        <v>8028</v>
      </c>
      <c r="Y16" s="16">
        <v>318</v>
      </c>
      <c r="Z16" t="str">
        <f t="shared" si="0"/>
        <v>300-500</v>
      </c>
      <c r="AB16">
        <v>500</v>
      </c>
      <c r="AC16" t="s">
        <v>1800</v>
      </c>
      <c r="AP16" s="16">
        <v>462</v>
      </c>
      <c r="AQ16" t="s">
        <v>1799</v>
      </c>
      <c r="AT16">
        <v>500</v>
      </c>
      <c r="AU16" t="s">
        <v>1800</v>
      </c>
      <c r="BH16" s="16">
        <v>462</v>
      </c>
      <c r="BI16">
        <f t="shared" ref="BI16:BI24" si="1">D3+E3</f>
        <v>472.21</v>
      </c>
      <c r="BJ16">
        <f t="shared" ref="BJ16:BJ24" si="2">ROUND(BI16,0)</f>
        <v>472</v>
      </c>
    </row>
    <row r="17" spans="1:67" x14ac:dyDescent="0.3">
      <c r="A17" t="s">
        <v>122</v>
      </c>
      <c r="B17" t="s">
        <v>156</v>
      </c>
      <c r="C17" s="1">
        <v>44738</v>
      </c>
      <c r="D17">
        <v>671</v>
      </c>
      <c r="E17">
        <v>359.71</v>
      </c>
      <c r="F17" t="s">
        <v>1697</v>
      </c>
      <c r="G17">
        <f>ROUND(Table2[[#This Row],[Amount in Sales]],-1)</f>
        <v>670</v>
      </c>
      <c r="I17" s="29">
        <v>44726</v>
      </c>
      <c r="J17">
        <v>6050</v>
      </c>
      <c r="Y17" s="16">
        <v>430</v>
      </c>
      <c r="Z17" t="str">
        <f t="shared" si="0"/>
        <v>300-500</v>
      </c>
      <c r="AB17">
        <v>700</v>
      </c>
      <c r="AC17" t="s">
        <v>1801</v>
      </c>
      <c r="AP17" s="16">
        <v>318</v>
      </c>
      <c r="AQ17" t="s">
        <v>1799</v>
      </c>
      <c r="AT17">
        <v>700</v>
      </c>
      <c r="AU17" t="s">
        <v>1801</v>
      </c>
      <c r="BH17" s="16">
        <v>766</v>
      </c>
      <c r="BI17">
        <f t="shared" si="1"/>
        <v>1477.1799999999998</v>
      </c>
      <c r="BJ17">
        <f t="shared" si="2"/>
        <v>1477</v>
      </c>
    </row>
    <row r="18" spans="1:67" x14ac:dyDescent="0.3">
      <c r="A18" t="s">
        <v>123</v>
      </c>
      <c r="B18" t="s">
        <v>157</v>
      </c>
      <c r="C18" s="1">
        <v>44725</v>
      </c>
      <c r="D18">
        <v>641</v>
      </c>
      <c r="E18">
        <v>24.05</v>
      </c>
      <c r="F18" t="s">
        <v>1694</v>
      </c>
      <c r="G18">
        <f>ROUND(Table2[[#This Row],[Amount in Sales]],-1)</f>
        <v>640</v>
      </c>
      <c r="I18" s="29">
        <v>44727</v>
      </c>
      <c r="J18">
        <v>9778</v>
      </c>
      <c r="Y18" s="16">
        <v>480</v>
      </c>
      <c r="Z18" t="str">
        <f t="shared" si="0"/>
        <v>300-500</v>
      </c>
      <c r="AB18">
        <v>900</v>
      </c>
      <c r="AC18" t="s">
        <v>1802</v>
      </c>
      <c r="AP18" s="16">
        <v>430</v>
      </c>
      <c r="AQ18" t="s">
        <v>1799</v>
      </c>
      <c r="AT18">
        <v>900</v>
      </c>
      <c r="AU18" t="s">
        <v>1802</v>
      </c>
      <c r="BH18" s="16">
        <v>631</v>
      </c>
      <c r="BI18">
        <f t="shared" si="1"/>
        <v>763.45</v>
      </c>
      <c r="BJ18">
        <f t="shared" si="2"/>
        <v>763</v>
      </c>
      <c r="BM18" s="20"/>
      <c r="BN18" s="21"/>
      <c r="BO18" s="22"/>
    </row>
    <row r="19" spans="1:67" x14ac:dyDescent="0.3">
      <c r="A19" t="s">
        <v>124</v>
      </c>
      <c r="B19" t="s">
        <v>158</v>
      </c>
      <c r="C19" s="1">
        <v>44730</v>
      </c>
      <c r="D19">
        <v>796</v>
      </c>
      <c r="E19">
        <v>19.860000000000003</v>
      </c>
      <c r="F19" t="s">
        <v>1695</v>
      </c>
      <c r="G19">
        <f>ROUND(Table2[[#This Row],[Amount in Sales]],-1)</f>
        <v>800</v>
      </c>
      <c r="I19" s="29">
        <v>44728</v>
      </c>
      <c r="J19">
        <v>3692</v>
      </c>
      <c r="Y19" s="16">
        <v>352</v>
      </c>
      <c r="Z19" t="str">
        <f t="shared" si="0"/>
        <v>300-500</v>
      </c>
      <c r="AB19">
        <v>1100</v>
      </c>
      <c r="AC19" t="s">
        <v>1803</v>
      </c>
      <c r="AP19" s="16">
        <v>480</v>
      </c>
      <c r="AQ19" t="s">
        <v>1799</v>
      </c>
      <c r="AT19">
        <v>1100</v>
      </c>
      <c r="AU19" t="s">
        <v>1803</v>
      </c>
      <c r="BH19" s="16">
        <v>318</v>
      </c>
      <c r="BI19">
        <f t="shared" si="1"/>
        <v>376.63</v>
      </c>
      <c r="BJ19">
        <f t="shared" si="2"/>
        <v>377</v>
      </c>
      <c r="BM19" s="23"/>
      <c r="BN19" s="24"/>
      <c r="BO19" s="25"/>
    </row>
    <row r="20" spans="1:67" x14ac:dyDescent="0.3">
      <c r="A20" t="s">
        <v>125</v>
      </c>
      <c r="B20" t="s">
        <v>159</v>
      </c>
      <c r="C20" s="1">
        <v>44738</v>
      </c>
      <c r="D20">
        <v>480</v>
      </c>
      <c r="E20">
        <v>4.8599999999999994</v>
      </c>
      <c r="F20" t="s">
        <v>1696</v>
      </c>
      <c r="G20">
        <f>ROUND(Table2[[#This Row],[Amount in Sales]],-1)</f>
        <v>480</v>
      </c>
      <c r="I20" s="29">
        <v>44729</v>
      </c>
      <c r="J20">
        <v>7985</v>
      </c>
      <c r="Y20" s="16">
        <v>326</v>
      </c>
      <c r="Z20" t="str">
        <f t="shared" si="0"/>
        <v>300-500</v>
      </c>
      <c r="AP20" s="16">
        <v>352</v>
      </c>
      <c r="AQ20" t="s">
        <v>1799</v>
      </c>
      <c r="AS20" t="s">
        <v>1814</v>
      </c>
      <c r="AT20" t="s">
        <v>1797</v>
      </c>
      <c r="AU20" t="s">
        <v>1814</v>
      </c>
      <c r="BH20" s="16">
        <v>543</v>
      </c>
      <c r="BI20">
        <f t="shared" si="1"/>
        <v>603.52</v>
      </c>
      <c r="BJ20">
        <f t="shared" si="2"/>
        <v>604</v>
      </c>
      <c r="BM20" s="23"/>
      <c r="BN20" s="24"/>
      <c r="BO20" s="25"/>
    </row>
    <row r="21" spans="1:67" x14ac:dyDescent="0.3">
      <c r="A21" t="s">
        <v>126</v>
      </c>
      <c r="B21" t="s">
        <v>154</v>
      </c>
      <c r="C21" s="1">
        <v>44730</v>
      </c>
      <c r="D21">
        <v>352</v>
      </c>
      <c r="E21">
        <v>46.08</v>
      </c>
      <c r="F21" t="s">
        <v>1697</v>
      </c>
      <c r="G21">
        <f>ROUND(Table2[[#This Row],[Amount in Sales]],-1)</f>
        <v>350</v>
      </c>
      <c r="I21" s="29">
        <v>44730</v>
      </c>
      <c r="J21">
        <v>3302</v>
      </c>
      <c r="Y21" s="16">
        <v>362</v>
      </c>
      <c r="Z21" t="str">
        <f t="shared" si="0"/>
        <v>300-500</v>
      </c>
      <c r="AP21" s="16">
        <v>326</v>
      </c>
      <c r="AQ21" t="s">
        <v>1799</v>
      </c>
      <c r="AS21">
        <f>COUNTIF(AQ16:AQ703,AT21)</f>
        <v>235</v>
      </c>
      <c r="AT21" t="s">
        <v>1799</v>
      </c>
      <c r="AU21">
        <f>AS21*100/688</f>
        <v>34.156976744186046</v>
      </c>
      <c r="BH21" s="16">
        <v>828</v>
      </c>
      <c r="BI21">
        <f t="shared" si="1"/>
        <v>1294.06</v>
      </c>
      <c r="BJ21">
        <f t="shared" si="2"/>
        <v>1294</v>
      </c>
      <c r="BM21" s="23"/>
      <c r="BN21" s="24"/>
      <c r="BO21" s="25"/>
    </row>
    <row r="22" spans="1:67" x14ac:dyDescent="0.3">
      <c r="A22" t="s">
        <v>127</v>
      </c>
      <c r="B22" t="s">
        <v>155</v>
      </c>
      <c r="C22" s="1">
        <v>44738</v>
      </c>
      <c r="D22">
        <v>289</v>
      </c>
      <c r="E22">
        <v>19.360000000000003</v>
      </c>
      <c r="F22" t="s">
        <v>1694</v>
      </c>
      <c r="G22">
        <f>ROUND(Table2[[#This Row],[Amount in Sales]],-1)</f>
        <v>290</v>
      </c>
      <c r="I22" s="29">
        <v>44731</v>
      </c>
      <c r="J22">
        <v>7526</v>
      </c>
      <c r="Y22" s="16">
        <v>337</v>
      </c>
      <c r="Z22" t="str">
        <f t="shared" si="0"/>
        <v>300-500</v>
      </c>
      <c r="AP22" s="16">
        <v>362</v>
      </c>
      <c r="AQ22" t="s">
        <v>1799</v>
      </c>
      <c r="AS22">
        <f t="shared" ref="AS22:AS25" si="3">COUNTIF(AQ17:AQ704,AT22)</f>
        <v>221</v>
      </c>
      <c r="AT22" t="s">
        <v>1800</v>
      </c>
      <c r="AU22">
        <f>AS22*100/AS26</f>
        <v>32.122093023255815</v>
      </c>
      <c r="BH22" s="16">
        <v>824</v>
      </c>
      <c r="BI22">
        <f t="shared" si="1"/>
        <v>849.87</v>
      </c>
      <c r="BJ22">
        <f t="shared" si="2"/>
        <v>850</v>
      </c>
      <c r="BM22" s="23"/>
      <c r="BN22" s="24"/>
      <c r="BO22" s="25"/>
    </row>
    <row r="23" spans="1:67" x14ac:dyDescent="0.3">
      <c r="A23" t="s">
        <v>128</v>
      </c>
      <c r="B23" t="s">
        <v>156</v>
      </c>
      <c r="C23" s="1">
        <v>44734</v>
      </c>
      <c r="D23">
        <v>702</v>
      </c>
      <c r="E23">
        <v>255.19</v>
      </c>
      <c r="F23" t="s">
        <v>1695</v>
      </c>
      <c r="G23">
        <f>ROUND(Table2[[#This Row],[Amount in Sales]],-1)</f>
        <v>700</v>
      </c>
      <c r="I23" s="29">
        <v>44732</v>
      </c>
      <c r="J23">
        <v>4199</v>
      </c>
      <c r="Y23" s="16">
        <v>395</v>
      </c>
      <c r="Z23" t="str">
        <f t="shared" si="0"/>
        <v>300-500</v>
      </c>
      <c r="AP23" s="16">
        <v>337</v>
      </c>
      <c r="AQ23" t="s">
        <v>1799</v>
      </c>
      <c r="AS23">
        <f t="shared" si="3"/>
        <v>232</v>
      </c>
      <c r="AT23" t="s">
        <v>1801</v>
      </c>
      <c r="AU23">
        <f>AS23*100/AS26</f>
        <v>33.720930232558139</v>
      </c>
      <c r="BH23" s="16">
        <v>430</v>
      </c>
      <c r="BI23">
        <f t="shared" si="1"/>
        <v>532.34</v>
      </c>
      <c r="BJ23">
        <f t="shared" si="2"/>
        <v>532</v>
      </c>
      <c r="BM23" s="23"/>
      <c r="BN23" s="24"/>
      <c r="BO23" s="25"/>
    </row>
    <row r="24" spans="1:67" x14ac:dyDescent="0.3">
      <c r="A24" t="s">
        <v>129</v>
      </c>
      <c r="B24" t="s">
        <v>157</v>
      </c>
      <c r="C24" s="1">
        <v>44729</v>
      </c>
      <c r="D24">
        <v>783</v>
      </c>
      <c r="E24">
        <v>241.48999999999998</v>
      </c>
      <c r="F24" t="s">
        <v>1696</v>
      </c>
      <c r="G24">
        <f>ROUND(Table2[[#This Row],[Amount in Sales]],-1)</f>
        <v>780</v>
      </c>
      <c r="I24" s="29">
        <v>44733</v>
      </c>
      <c r="J24">
        <v>3003</v>
      </c>
      <c r="Y24" s="16">
        <v>358</v>
      </c>
      <c r="Z24" t="str">
        <f t="shared" si="0"/>
        <v>300-500</v>
      </c>
      <c r="AP24" s="16">
        <v>395</v>
      </c>
      <c r="AQ24" t="s">
        <v>1799</v>
      </c>
      <c r="AS24">
        <f t="shared" si="3"/>
        <v>0</v>
      </c>
      <c r="AT24" t="s">
        <v>1802</v>
      </c>
      <c r="AU24">
        <f>AS24*100/AS26</f>
        <v>0</v>
      </c>
      <c r="BH24" s="16">
        <v>668</v>
      </c>
      <c r="BI24">
        <f t="shared" si="1"/>
        <v>799.68</v>
      </c>
      <c r="BJ24">
        <f t="shared" si="2"/>
        <v>800</v>
      </c>
      <c r="BM24" s="23"/>
      <c r="BN24" s="24"/>
      <c r="BO24" s="25"/>
    </row>
    <row r="25" spans="1:67" x14ac:dyDescent="0.3">
      <c r="A25" t="s">
        <v>130</v>
      </c>
      <c r="B25" t="s">
        <v>154</v>
      </c>
      <c r="C25" s="1">
        <v>44730</v>
      </c>
      <c r="D25">
        <v>541</v>
      </c>
      <c r="E25">
        <v>115.17</v>
      </c>
      <c r="F25" t="s">
        <v>1697</v>
      </c>
      <c r="G25">
        <f>ROUND(Table2[[#This Row],[Amount in Sales]],-1)</f>
        <v>540</v>
      </c>
      <c r="I25" s="29">
        <v>44734</v>
      </c>
      <c r="J25">
        <v>20243</v>
      </c>
      <c r="Y25" s="16">
        <v>255</v>
      </c>
      <c r="Z25" t="e">
        <f t="shared" si="0"/>
        <v>#N/A</v>
      </c>
      <c r="AP25" s="16">
        <v>358</v>
      </c>
      <c r="AQ25" t="s">
        <v>1799</v>
      </c>
      <c r="AS25">
        <f t="shared" si="3"/>
        <v>0</v>
      </c>
      <c r="AT25" t="s">
        <v>1803</v>
      </c>
      <c r="AU25">
        <v>0</v>
      </c>
      <c r="BH25" s="16">
        <v>255</v>
      </c>
      <c r="BM25" s="23"/>
      <c r="BN25" s="24"/>
      <c r="BO25" s="25"/>
    </row>
    <row r="26" spans="1:67" x14ac:dyDescent="0.3">
      <c r="A26" t="s">
        <v>131</v>
      </c>
      <c r="B26" t="s">
        <v>155</v>
      </c>
      <c r="C26" s="1">
        <v>44728</v>
      </c>
      <c r="D26">
        <v>326</v>
      </c>
      <c r="E26">
        <v>36.019999999999996</v>
      </c>
      <c r="F26" t="s">
        <v>1694</v>
      </c>
      <c r="G26">
        <f>ROUND(Table2[[#This Row],[Amount in Sales]],-1)</f>
        <v>330</v>
      </c>
      <c r="I26" s="29">
        <v>44735</v>
      </c>
      <c r="J26">
        <v>15014</v>
      </c>
      <c r="Y26" s="16">
        <v>368</v>
      </c>
      <c r="Z26" t="str">
        <f t="shared" si="0"/>
        <v>300-500</v>
      </c>
      <c r="AP26" s="16">
        <v>368</v>
      </c>
      <c r="AQ26" t="s">
        <v>1799</v>
      </c>
      <c r="AS26">
        <f>SUM(AS21:AS25)</f>
        <v>688</v>
      </c>
      <c r="BH26" s="16">
        <v>638</v>
      </c>
      <c r="BI26">
        <f t="shared" ref="BI26:BI28" si="4">D13+E13</f>
        <v>648.74</v>
      </c>
      <c r="BJ26">
        <f t="shared" ref="BJ26:BJ28" si="5">ROUND(BI26,0)</f>
        <v>649</v>
      </c>
      <c r="BM26" s="23"/>
      <c r="BN26" s="24"/>
      <c r="BO26" s="25"/>
    </row>
    <row r="27" spans="1:67" x14ac:dyDescent="0.3">
      <c r="A27" t="s">
        <v>132</v>
      </c>
      <c r="B27" t="s">
        <v>156</v>
      </c>
      <c r="C27" s="1">
        <v>44735</v>
      </c>
      <c r="D27">
        <v>592</v>
      </c>
      <c r="E27">
        <v>28.89</v>
      </c>
      <c r="F27" t="s">
        <v>1695</v>
      </c>
      <c r="G27">
        <f>ROUND(Table2[[#This Row],[Amount in Sales]],-1)</f>
        <v>590</v>
      </c>
      <c r="I27" s="29">
        <v>44736</v>
      </c>
      <c r="J27">
        <v>6590</v>
      </c>
      <c r="Y27" s="16">
        <v>359</v>
      </c>
      <c r="Z27" t="str">
        <f t="shared" si="0"/>
        <v>300-500</v>
      </c>
      <c r="AP27" s="16">
        <v>359</v>
      </c>
      <c r="AQ27" t="s">
        <v>1799</v>
      </c>
      <c r="BH27" s="16">
        <v>614</v>
      </c>
      <c r="BI27">
        <f t="shared" si="4"/>
        <v>777.71</v>
      </c>
      <c r="BJ27">
        <f t="shared" si="5"/>
        <v>778</v>
      </c>
      <c r="BM27" s="23"/>
      <c r="BN27" s="24"/>
      <c r="BO27" s="25"/>
    </row>
    <row r="28" spans="1:67" x14ac:dyDescent="0.3">
      <c r="A28" t="s">
        <v>138</v>
      </c>
      <c r="B28" t="s">
        <v>157</v>
      </c>
      <c r="C28" s="1">
        <v>44738</v>
      </c>
      <c r="D28">
        <v>362</v>
      </c>
      <c r="E28">
        <v>100.93</v>
      </c>
      <c r="F28" t="s">
        <v>1696</v>
      </c>
      <c r="G28">
        <f>ROUND(Table2[[#This Row],[Amount in Sales]],-1)</f>
        <v>360</v>
      </c>
      <c r="I28" s="29">
        <v>44737</v>
      </c>
      <c r="J28">
        <v>13127</v>
      </c>
      <c r="Y28" s="16">
        <v>497</v>
      </c>
      <c r="Z28" t="str">
        <f t="shared" si="0"/>
        <v>300-500</v>
      </c>
      <c r="AP28" s="16">
        <v>497</v>
      </c>
      <c r="AQ28" t="s">
        <v>1799</v>
      </c>
      <c r="BH28" s="16">
        <v>867</v>
      </c>
      <c r="BI28">
        <f t="shared" si="4"/>
        <v>1051.25</v>
      </c>
      <c r="BJ28">
        <f t="shared" si="5"/>
        <v>1051</v>
      </c>
      <c r="BM28" s="23"/>
      <c r="BN28" s="24"/>
      <c r="BO28" s="25"/>
    </row>
    <row r="29" spans="1:67" x14ac:dyDescent="0.3">
      <c r="A29" t="s">
        <v>133</v>
      </c>
      <c r="B29" t="s">
        <v>158</v>
      </c>
      <c r="C29" s="1">
        <v>44738</v>
      </c>
      <c r="D29">
        <v>839</v>
      </c>
      <c r="E29">
        <v>63.809999999999995</v>
      </c>
      <c r="F29" t="s">
        <v>1697</v>
      </c>
      <c r="G29">
        <f>ROUND(Table2[[#This Row],[Amount in Sales]],-1)</f>
        <v>840</v>
      </c>
      <c r="I29" s="29">
        <v>44738</v>
      </c>
      <c r="J29">
        <v>10726</v>
      </c>
      <c r="Y29" s="16">
        <v>253</v>
      </c>
      <c r="Z29" t="e">
        <f t="shared" si="0"/>
        <v>#N/A</v>
      </c>
      <c r="AP29" s="16">
        <v>365</v>
      </c>
      <c r="AQ29" t="s">
        <v>1799</v>
      </c>
      <c r="BH29" s="16">
        <v>253</v>
      </c>
      <c r="BM29" s="23"/>
      <c r="BN29" s="24"/>
      <c r="BO29" s="25"/>
    </row>
    <row r="30" spans="1:67" x14ac:dyDescent="0.3">
      <c r="A30" t="s">
        <v>134</v>
      </c>
      <c r="B30" t="s">
        <v>154</v>
      </c>
      <c r="C30" s="1">
        <v>44734</v>
      </c>
      <c r="D30">
        <v>847</v>
      </c>
      <c r="E30">
        <v>102.12</v>
      </c>
      <c r="F30" t="s">
        <v>1694</v>
      </c>
      <c r="G30">
        <f>ROUND(Table2[[#This Row],[Amount in Sales]],-1)</f>
        <v>850</v>
      </c>
      <c r="I30" s="29">
        <v>44739</v>
      </c>
      <c r="J30">
        <v>5757</v>
      </c>
      <c r="Y30" s="16">
        <v>365</v>
      </c>
      <c r="Z30" t="str">
        <f t="shared" si="0"/>
        <v>300-500</v>
      </c>
      <c r="AP30" s="16">
        <v>375</v>
      </c>
      <c r="AQ30" t="s">
        <v>1799</v>
      </c>
      <c r="BH30" s="16">
        <v>671</v>
      </c>
      <c r="BI30">
        <f t="shared" ref="BI30:BI34" si="6">D17+E17</f>
        <v>1030.71</v>
      </c>
      <c r="BJ30">
        <f t="shared" ref="BJ30:BJ34" si="7">ROUND(BI30,0)</f>
        <v>1031</v>
      </c>
      <c r="BM30" s="23"/>
      <c r="BN30" s="24"/>
      <c r="BO30" s="25"/>
    </row>
    <row r="31" spans="1:67" x14ac:dyDescent="0.3">
      <c r="A31" t="s">
        <v>135</v>
      </c>
      <c r="B31" t="s">
        <v>155</v>
      </c>
      <c r="C31" s="1">
        <v>44727</v>
      </c>
      <c r="D31">
        <v>295</v>
      </c>
      <c r="E31">
        <v>89.34</v>
      </c>
      <c r="F31" t="s">
        <v>1695</v>
      </c>
      <c r="G31">
        <f>ROUND(Table2[[#This Row],[Amount in Sales]],-1)</f>
        <v>300</v>
      </c>
      <c r="I31" s="29">
        <v>44740</v>
      </c>
      <c r="J31">
        <v>14759</v>
      </c>
      <c r="Y31" s="16">
        <v>375</v>
      </c>
      <c r="Z31" t="str">
        <f t="shared" si="0"/>
        <v>300-500</v>
      </c>
      <c r="AP31" s="16">
        <v>497</v>
      </c>
      <c r="AQ31" t="s">
        <v>1799</v>
      </c>
      <c r="BH31" s="16">
        <v>641</v>
      </c>
      <c r="BI31">
        <f t="shared" si="6"/>
        <v>665.05</v>
      </c>
      <c r="BJ31">
        <f t="shared" si="7"/>
        <v>665</v>
      </c>
      <c r="BM31" s="23"/>
      <c r="BN31" s="24"/>
      <c r="BO31" s="25"/>
    </row>
    <row r="32" spans="1:67" x14ac:dyDescent="0.3">
      <c r="A32" t="s">
        <v>136</v>
      </c>
      <c r="B32" t="s">
        <v>156</v>
      </c>
      <c r="C32" s="1">
        <v>44729</v>
      </c>
      <c r="D32">
        <v>337</v>
      </c>
      <c r="E32">
        <v>139.53</v>
      </c>
      <c r="F32" t="s">
        <v>1696</v>
      </c>
      <c r="G32">
        <f>ROUND(Table2[[#This Row],[Amount in Sales]],-1)</f>
        <v>340</v>
      </c>
      <c r="I32" s="29">
        <v>44742</v>
      </c>
      <c r="J32">
        <v>6055</v>
      </c>
      <c r="Y32" s="16">
        <v>497</v>
      </c>
      <c r="Z32" t="str">
        <f t="shared" si="0"/>
        <v>300-500</v>
      </c>
      <c r="AP32" s="16">
        <v>427</v>
      </c>
      <c r="AQ32" t="s">
        <v>1799</v>
      </c>
      <c r="BH32" s="16">
        <v>796</v>
      </c>
      <c r="BI32">
        <f t="shared" si="6"/>
        <v>815.86</v>
      </c>
      <c r="BJ32">
        <f t="shared" si="7"/>
        <v>816</v>
      </c>
      <c r="BM32" s="23"/>
      <c r="BN32" s="24"/>
      <c r="BO32" s="25"/>
    </row>
    <row r="33" spans="1:74" x14ac:dyDescent="0.3">
      <c r="A33" t="s">
        <v>137</v>
      </c>
      <c r="B33" t="s">
        <v>157</v>
      </c>
      <c r="C33" s="1">
        <v>44726</v>
      </c>
      <c r="D33">
        <v>550</v>
      </c>
      <c r="E33">
        <v>3.3899999999999997</v>
      </c>
      <c r="F33" t="s">
        <v>1697</v>
      </c>
      <c r="G33">
        <f>ROUND(Table2[[#This Row],[Amount in Sales]],-1)</f>
        <v>550</v>
      </c>
      <c r="I33" s="29">
        <v>44743</v>
      </c>
      <c r="J33">
        <v>5166</v>
      </c>
      <c r="Y33" s="16">
        <v>427</v>
      </c>
      <c r="Z33" t="str">
        <f t="shared" si="0"/>
        <v>300-500</v>
      </c>
      <c r="AP33" s="16">
        <v>359</v>
      </c>
      <c r="AQ33" t="s">
        <v>1799</v>
      </c>
      <c r="BH33" s="16">
        <v>480</v>
      </c>
      <c r="BI33">
        <f t="shared" si="6"/>
        <v>484.86</v>
      </c>
      <c r="BJ33">
        <f t="shared" si="7"/>
        <v>485</v>
      </c>
      <c r="BM33" s="23"/>
      <c r="BN33" s="24"/>
      <c r="BO33" s="25"/>
    </row>
    <row r="34" spans="1:74" x14ac:dyDescent="0.3">
      <c r="A34" t="s">
        <v>139</v>
      </c>
      <c r="B34" t="s">
        <v>154</v>
      </c>
      <c r="C34" s="1">
        <v>44733</v>
      </c>
      <c r="D34">
        <v>591</v>
      </c>
      <c r="E34">
        <v>62.04</v>
      </c>
      <c r="F34" t="s">
        <v>1694</v>
      </c>
      <c r="G34">
        <f>ROUND(Table2[[#This Row],[Amount in Sales]],-1)</f>
        <v>590</v>
      </c>
      <c r="I34" s="29">
        <v>44744</v>
      </c>
      <c r="J34">
        <v>8109</v>
      </c>
      <c r="Y34" s="16">
        <v>359</v>
      </c>
      <c r="Z34" t="str">
        <f t="shared" si="0"/>
        <v>300-500</v>
      </c>
      <c r="AP34" s="16">
        <v>444</v>
      </c>
      <c r="AQ34" t="s">
        <v>1799</v>
      </c>
      <c r="BH34" s="16">
        <v>352</v>
      </c>
      <c r="BI34">
        <f t="shared" si="6"/>
        <v>398.08</v>
      </c>
      <c r="BJ34">
        <f t="shared" si="7"/>
        <v>398</v>
      </c>
      <c r="BM34" s="23"/>
      <c r="BN34" s="24"/>
      <c r="BO34" s="25"/>
    </row>
    <row r="35" spans="1:74" x14ac:dyDescent="0.3">
      <c r="A35" t="s">
        <v>140</v>
      </c>
      <c r="B35" t="s">
        <v>155</v>
      </c>
      <c r="C35" s="1">
        <v>44730</v>
      </c>
      <c r="D35">
        <v>788</v>
      </c>
      <c r="E35">
        <v>231.5</v>
      </c>
      <c r="F35" t="s">
        <v>1695</v>
      </c>
      <c r="G35">
        <f>ROUND(Table2[[#This Row],[Amount in Sales]],-1)</f>
        <v>790</v>
      </c>
      <c r="I35" s="29">
        <v>44745</v>
      </c>
      <c r="J35">
        <v>2526</v>
      </c>
      <c r="Y35" s="16">
        <v>289</v>
      </c>
      <c r="Z35" t="e">
        <f t="shared" si="0"/>
        <v>#N/A</v>
      </c>
      <c r="AP35" s="16">
        <v>429</v>
      </c>
      <c r="AQ35" t="s">
        <v>1799</v>
      </c>
      <c r="BH35" s="16">
        <v>289</v>
      </c>
      <c r="BM35" s="26"/>
      <c r="BN35" s="27"/>
      <c r="BO35" s="28"/>
    </row>
    <row r="36" spans="1:74" x14ac:dyDescent="0.3">
      <c r="A36" t="s">
        <v>141</v>
      </c>
      <c r="B36" t="s">
        <v>156</v>
      </c>
      <c r="C36" s="1">
        <v>44736</v>
      </c>
      <c r="D36">
        <v>695</v>
      </c>
      <c r="E36">
        <v>393.09999999999997</v>
      </c>
      <c r="F36" t="s">
        <v>1696</v>
      </c>
      <c r="G36">
        <f>ROUND(Table2[[#This Row],[Amount in Sales]],-1)</f>
        <v>700</v>
      </c>
      <c r="I36" s="29">
        <v>44746</v>
      </c>
      <c r="J36">
        <v>7969</v>
      </c>
      <c r="Y36" s="16">
        <v>444</v>
      </c>
      <c r="Z36" t="str">
        <f t="shared" si="0"/>
        <v>300-500</v>
      </c>
      <c r="AP36" s="16">
        <v>429</v>
      </c>
      <c r="AQ36" t="s">
        <v>1799</v>
      </c>
      <c r="BH36" s="16">
        <v>702</v>
      </c>
      <c r="BI36">
        <f t="shared" ref="BI36:BI43" si="8">D23+E23</f>
        <v>957.19</v>
      </c>
      <c r="BJ36">
        <f t="shared" ref="BJ36:BJ43" si="9">ROUND(BI36,0)</f>
        <v>957</v>
      </c>
    </row>
    <row r="37" spans="1:74" x14ac:dyDescent="0.3">
      <c r="A37" t="s">
        <v>142</v>
      </c>
      <c r="B37" t="s">
        <v>157</v>
      </c>
      <c r="C37" s="1">
        <v>44732</v>
      </c>
      <c r="D37">
        <v>395</v>
      </c>
      <c r="E37">
        <v>56.019999999999996</v>
      </c>
      <c r="F37" t="s">
        <v>1697</v>
      </c>
      <c r="G37">
        <f>ROUND(Table2[[#This Row],[Amount in Sales]],-1)</f>
        <v>400</v>
      </c>
      <c r="I37" s="29">
        <v>44747</v>
      </c>
      <c r="J37">
        <v>5393</v>
      </c>
      <c r="Y37" s="16">
        <v>429</v>
      </c>
      <c r="Z37" t="str">
        <f t="shared" si="0"/>
        <v>300-500</v>
      </c>
      <c r="AP37" s="16">
        <v>362</v>
      </c>
      <c r="AQ37" t="s">
        <v>1799</v>
      </c>
      <c r="BH37" s="16">
        <v>783</v>
      </c>
      <c r="BI37">
        <f t="shared" si="8"/>
        <v>1024.49</v>
      </c>
      <c r="BJ37">
        <f t="shared" si="9"/>
        <v>1024</v>
      </c>
    </row>
    <row r="38" spans="1:74" x14ac:dyDescent="0.3">
      <c r="A38" t="s">
        <v>143</v>
      </c>
      <c r="B38" t="s">
        <v>158</v>
      </c>
      <c r="C38" s="1">
        <v>44732</v>
      </c>
      <c r="D38">
        <v>655</v>
      </c>
      <c r="E38">
        <v>129.22</v>
      </c>
      <c r="F38" t="s">
        <v>1694</v>
      </c>
      <c r="G38">
        <f>ROUND(Table2[[#This Row],[Amount in Sales]],-1)</f>
        <v>660</v>
      </c>
      <c r="I38" s="29">
        <v>44748</v>
      </c>
      <c r="J38">
        <v>5663</v>
      </c>
      <c r="Y38" s="16">
        <v>429</v>
      </c>
      <c r="Z38" t="str">
        <f t="shared" si="0"/>
        <v>300-500</v>
      </c>
      <c r="AP38" s="16">
        <v>412</v>
      </c>
      <c r="AQ38" t="s">
        <v>1799</v>
      </c>
      <c r="BH38">
        <v>541</v>
      </c>
      <c r="BI38">
        <f t="shared" si="8"/>
        <v>656.17</v>
      </c>
      <c r="BJ38">
        <f t="shared" si="9"/>
        <v>656</v>
      </c>
    </row>
    <row r="39" spans="1:74" x14ac:dyDescent="0.3">
      <c r="A39" t="s">
        <v>144</v>
      </c>
      <c r="B39" t="s">
        <v>159</v>
      </c>
      <c r="C39" s="1">
        <v>44731</v>
      </c>
      <c r="D39">
        <v>725</v>
      </c>
      <c r="E39">
        <v>116.2</v>
      </c>
      <c r="F39" t="s">
        <v>1695</v>
      </c>
      <c r="G39">
        <f>ROUND(Table2[[#This Row],[Amount in Sales]],-1)</f>
        <v>730</v>
      </c>
      <c r="I39" s="29">
        <v>44749</v>
      </c>
      <c r="J39">
        <v>6906</v>
      </c>
      <c r="Y39" s="16">
        <v>362</v>
      </c>
      <c r="Z39" t="str">
        <f t="shared" si="0"/>
        <v>300-500</v>
      </c>
      <c r="AP39" s="16">
        <v>401</v>
      </c>
      <c r="AQ39" t="s">
        <v>1799</v>
      </c>
      <c r="BH39" s="16">
        <v>326</v>
      </c>
      <c r="BI39">
        <f t="shared" si="8"/>
        <v>362.02</v>
      </c>
      <c r="BJ39">
        <f t="shared" si="9"/>
        <v>362</v>
      </c>
      <c r="BL39" s="7" t="s">
        <v>1791</v>
      </c>
      <c r="BM39" t="s">
        <v>1807</v>
      </c>
      <c r="BO39" s="13" t="s">
        <v>1808</v>
      </c>
      <c r="BP39" s="13" t="s">
        <v>1811</v>
      </c>
      <c r="BR39" s="13"/>
      <c r="BS39" s="13"/>
    </row>
    <row r="40" spans="1:74" x14ac:dyDescent="0.3">
      <c r="A40" t="s">
        <v>145</v>
      </c>
      <c r="B40" t="s">
        <v>154</v>
      </c>
      <c r="C40" s="1">
        <v>44735</v>
      </c>
      <c r="D40">
        <v>358</v>
      </c>
      <c r="E40">
        <v>13.16</v>
      </c>
      <c r="F40" t="s">
        <v>1696</v>
      </c>
      <c r="G40">
        <f>ROUND(Table2[[#This Row],[Amount in Sales]],-1)</f>
        <v>360</v>
      </c>
      <c r="I40" s="29">
        <v>44750</v>
      </c>
      <c r="J40">
        <v>5638</v>
      </c>
      <c r="Y40" s="16">
        <v>412</v>
      </c>
      <c r="Z40" t="str">
        <f t="shared" si="0"/>
        <v>300-500</v>
      </c>
      <c r="AP40" s="16">
        <v>482</v>
      </c>
      <c r="AQ40" t="s">
        <v>1799</v>
      </c>
      <c r="BH40" s="16">
        <v>592</v>
      </c>
      <c r="BI40">
        <f t="shared" si="8"/>
        <v>620.89</v>
      </c>
      <c r="BJ40">
        <f t="shared" si="9"/>
        <v>621</v>
      </c>
      <c r="BL40" s="8">
        <v>197</v>
      </c>
      <c r="BO40" s="8">
        <v>197</v>
      </c>
      <c r="BR40" s="8">
        <v>300</v>
      </c>
      <c r="BS40">
        <v>357</v>
      </c>
      <c r="BU40">
        <v>300</v>
      </c>
      <c r="BV40">
        <v>357</v>
      </c>
    </row>
    <row r="41" spans="1:74" x14ac:dyDescent="0.3">
      <c r="A41" t="s">
        <v>146</v>
      </c>
      <c r="B41" t="s">
        <v>155</v>
      </c>
      <c r="C41" s="1">
        <v>44728</v>
      </c>
      <c r="D41">
        <v>368</v>
      </c>
      <c r="E41">
        <v>44.339999999999996</v>
      </c>
      <c r="F41" t="s">
        <v>1697</v>
      </c>
      <c r="G41">
        <f>ROUND(Table2[[#This Row],[Amount in Sales]],-1)</f>
        <v>370</v>
      </c>
      <c r="I41" s="29">
        <v>44751</v>
      </c>
      <c r="J41">
        <v>5562</v>
      </c>
      <c r="Y41" s="16">
        <v>401</v>
      </c>
      <c r="Z41" t="str">
        <f t="shared" si="0"/>
        <v>300-500</v>
      </c>
      <c r="AP41" s="16">
        <v>302</v>
      </c>
      <c r="AQ41" t="s">
        <v>1799</v>
      </c>
      <c r="BH41" s="16">
        <v>362</v>
      </c>
      <c r="BI41">
        <f t="shared" si="8"/>
        <v>462.93</v>
      </c>
      <c r="BJ41">
        <f t="shared" si="9"/>
        <v>463</v>
      </c>
      <c r="BL41" s="8">
        <v>201</v>
      </c>
      <c r="BO41" s="8">
        <v>201</v>
      </c>
      <c r="BR41" s="8">
        <v>301</v>
      </c>
      <c r="BS41">
        <v>428.5</v>
      </c>
      <c r="BU41">
        <v>301</v>
      </c>
      <c r="BV41">
        <v>428.5</v>
      </c>
    </row>
    <row r="42" spans="1:74" x14ac:dyDescent="0.3">
      <c r="A42" t="s">
        <v>147</v>
      </c>
      <c r="B42" t="s">
        <v>156</v>
      </c>
      <c r="C42" s="1">
        <v>44727</v>
      </c>
      <c r="D42">
        <v>359</v>
      </c>
      <c r="E42">
        <v>138.70999999999998</v>
      </c>
      <c r="F42" t="s">
        <v>1694</v>
      </c>
      <c r="G42">
        <f>ROUND(Table2[[#This Row],[Amount in Sales]],-1)</f>
        <v>360</v>
      </c>
      <c r="I42" s="29">
        <v>44752</v>
      </c>
      <c r="J42">
        <v>8089</v>
      </c>
      <c r="Y42" s="16">
        <v>482</v>
      </c>
      <c r="Z42" t="str">
        <f t="shared" si="0"/>
        <v>300-500</v>
      </c>
      <c r="AP42" s="16">
        <v>326</v>
      </c>
      <c r="AQ42" t="s">
        <v>1799</v>
      </c>
      <c r="AS42" s="7" t="s">
        <v>1791</v>
      </c>
      <c r="AT42" t="s">
        <v>1809</v>
      </c>
      <c r="BH42">
        <v>839</v>
      </c>
      <c r="BI42">
        <f t="shared" si="8"/>
        <v>902.81</v>
      </c>
      <c r="BJ42">
        <f t="shared" si="9"/>
        <v>903</v>
      </c>
      <c r="BL42" s="8">
        <v>204</v>
      </c>
      <c r="BO42" s="8">
        <v>204</v>
      </c>
      <c r="BR42" s="8">
        <v>302</v>
      </c>
      <c r="BS42">
        <v>317</v>
      </c>
      <c r="BU42">
        <v>302</v>
      </c>
      <c r="BV42">
        <v>317</v>
      </c>
    </row>
    <row r="43" spans="1:74" x14ac:dyDescent="0.3">
      <c r="A43" t="s">
        <v>148</v>
      </c>
      <c r="B43" t="s">
        <v>157</v>
      </c>
      <c r="C43" s="1">
        <v>44731</v>
      </c>
      <c r="D43">
        <v>847</v>
      </c>
      <c r="E43">
        <v>212.7</v>
      </c>
      <c r="F43" t="s">
        <v>1695</v>
      </c>
      <c r="G43">
        <f>ROUND(Table2[[#This Row],[Amount in Sales]],-1)</f>
        <v>850</v>
      </c>
      <c r="I43" s="29">
        <v>44753</v>
      </c>
      <c r="J43">
        <v>11694</v>
      </c>
      <c r="Y43" s="16">
        <v>302</v>
      </c>
      <c r="Z43" t="str">
        <f t="shared" si="0"/>
        <v>300-500</v>
      </c>
      <c r="AP43" s="16">
        <v>374</v>
      </c>
      <c r="AQ43" t="s">
        <v>1799</v>
      </c>
      <c r="AS43" s="8" t="s">
        <v>1799</v>
      </c>
      <c r="AT43">
        <v>235</v>
      </c>
      <c r="BH43" s="16">
        <v>847</v>
      </c>
      <c r="BI43">
        <f t="shared" si="8"/>
        <v>949.12</v>
      </c>
      <c r="BJ43">
        <f t="shared" si="9"/>
        <v>949</v>
      </c>
      <c r="BL43" s="8">
        <v>206</v>
      </c>
      <c r="BO43" s="8">
        <v>206</v>
      </c>
      <c r="BR43" s="8">
        <v>303</v>
      </c>
      <c r="BS43">
        <v>428</v>
      </c>
      <c r="BU43">
        <v>303</v>
      </c>
      <c r="BV43">
        <v>428</v>
      </c>
    </row>
    <row r="44" spans="1:74" x14ac:dyDescent="0.3">
      <c r="A44" t="s">
        <v>149</v>
      </c>
      <c r="B44" t="s">
        <v>154</v>
      </c>
      <c r="C44" s="1">
        <v>44732</v>
      </c>
      <c r="D44">
        <v>497</v>
      </c>
      <c r="E44">
        <v>89.960000000000008</v>
      </c>
      <c r="F44" t="s">
        <v>1696</v>
      </c>
      <c r="G44">
        <f>ROUND(Table2[[#This Row],[Amount in Sales]],-1)</f>
        <v>500</v>
      </c>
      <c r="I44" s="29">
        <v>44754</v>
      </c>
      <c r="J44">
        <v>5457</v>
      </c>
      <c r="Y44" s="16">
        <v>295</v>
      </c>
      <c r="Z44" t="e">
        <f t="shared" si="0"/>
        <v>#N/A</v>
      </c>
      <c r="AP44" s="16">
        <v>393</v>
      </c>
      <c r="AQ44" t="s">
        <v>1799</v>
      </c>
      <c r="AS44" s="8" t="s">
        <v>1800</v>
      </c>
      <c r="AT44">
        <v>221</v>
      </c>
      <c r="BH44" s="16">
        <v>295</v>
      </c>
      <c r="BL44" s="8">
        <v>207</v>
      </c>
      <c r="BO44" s="8">
        <v>208</v>
      </c>
      <c r="BR44" s="8">
        <v>304</v>
      </c>
      <c r="BS44">
        <v>576</v>
      </c>
      <c r="BU44">
        <v>304</v>
      </c>
      <c r="BV44">
        <v>576</v>
      </c>
    </row>
    <row r="45" spans="1:74" x14ac:dyDescent="0.3">
      <c r="A45" t="s">
        <v>150</v>
      </c>
      <c r="B45" t="s">
        <v>155</v>
      </c>
      <c r="C45" s="1">
        <v>44738</v>
      </c>
      <c r="D45">
        <v>206</v>
      </c>
      <c r="E45">
        <v>35.769999999999996</v>
      </c>
      <c r="F45" t="s">
        <v>1697</v>
      </c>
      <c r="G45">
        <f>ROUND(Table2[[#This Row],[Amount in Sales]],-1)</f>
        <v>210</v>
      </c>
      <c r="I45" s="29">
        <v>44755</v>
      </c>
      <c r="J45">
        <v>14227</v>
      </c>
      <c r="Y45" s="16">
        <v>326</v>
      </c>
      <c r="Z45" t="str">
        <f t="shared" si="0"/>
        <v>300-500</v>
      </c>
      <c r="AP45" s="16">
        <v>467</v>
      </c>
      <c r="AQ45" t="s">
        <v>1799</v>
      </c>
      <c r="AS45" s="8" t="s">
        <v>1801</v>
      </c>
      <c r="AT45">
        <v>231</v>
      </c>
      <c r="BH45" s="16">
        <v>337</v>
      </c>
      <c r="BI45">
        <f t="shared" ref="BI45:BI57" si="10">D32+E32</f>
        <v>476.53</v>
      </c>
      <c r="BJ45">
        <f t="shared" ref="BJ45:BJ57" si="11">ROUND(BI45,0)</f>
        <v>477</v>
      </c>
      <c r="BL45" s="8">
        <v>208</v>
      </c>
      <c r="BO45" s="8">
        <v>210</v>
      </c>
      <c r="BR45" s="8">
        <v>305</v>
      </c>
      <c r="BS45">
        <v>363.5</v>
      </c>
      <c r="BU45">
        <v>305</v>
      </c>
      <c r="BV45">
        <v>363.5</v>
      </c>
    </row>
    <row r="46" spans="1:74" x14ac:dyDescent="0.3">
      <c r="A46" t="s">
        <v>151</v>
      </c>
      <c r="B46" t="s">
        <v>156</v>
      </c>
      <c r="C46" s="1">
        <v>44730</v>
      </c>
      <c r="D46">
        <v>211</v>
      </c>
      <c r="E46">
        <v>159.29</v>
      </c>
      <c r="F46" t="s">
        <v>1694</v>
      </c>
      <c r="G46">
        <f>ROUND(Table2[[#This Row],[Amount in Sales]],-1)</f>
        <v>210</v>
      </c>
      <c r="I46" s="29">
        <v>44756</v>
      </c>
      <c r="J46">
        <v>7872</v>
      </c>
      <c r="Y46" s="16">
        <v>374</v>
      </c>
      <c r="Z46" t="str">
        <f t="shared" si="0"/>
        <v>300-500</v>
      </c>
      <c r="AP46" s="16">
        <v>489</v>
      </c>
      <c r="AQ46" t="s">
        <v>1799</v>
      </c>
      <c r="AS46" s="8" t="s">
        <v>1792</v>
      </c>
      <c r="AT46">
        <v>687</v>
      </c>
      <c r="BH46" s="16">
        <v>550</v>
      </c>
      <c r="BI46">
        <f t="shared" si="10"/>
        <v>553.39</v>
      </c>
      <c r="BJ46">
        <f t="shared" si="11"/>
        <v>553</v>
      </c>
      <c r="BL46" s="8">
        <v>210</v>
      </c>
      <c r="BO46" s="8">
        <v>211</v>
      </c>
      <c r="BR46" s="8">
        <v>306</v>
      </c>
      <c r="BS46">
        <v>406</v>
      </c>
      <c r="BU46">
        <v>306</v>
      </c>
      <c r="BV46">
        <v>406</v>
      </c>
    </row>
    <row r="47" spans="1:74" x14ac:dyDescent="0.3">
      <c r="A47" t="s">
        <v>152</v>
      </c>
      <c r="B47" t="s">
        <v>157</v>
      </c>
      <c r="C47" s="1">
        <v>44736</v>
      </c>
      <c r="D47">
        <v>763</v>
      </c>
      <c r="E47">
        <v>319.14</v>
      </c>
      <c r="F47" t="s">
        <v>1695</v>
      </c>
      <c r="G47">
        <f>ROUND(Table2[[#This Row],[Amount in Sales]],-1)</f>
        <v>760</v>
      </c>
      <c r="I47" s="29">
        <v>44757</v>
      </c>
      <c r="J47">
        <v>7407</v>
      </c>
      <c r="Y47" s="16">
        <v>393</v>
      </c>
      <c r="Z47" t="str">
        <f t="shared" si="0"/>
        <v>300-500</v>
      </c>
      <c r="AP47" s="16">
        <v>317</v>
      </c>
      <c r="AQ47" t="s">
        <v>1799</v>
      </c>
      <c r="BH47" s="16">
        <v>591</v>
      </c>
      <c r="BI47">
        <f t="shared" si="10"/>
        <v>653.04</v>
      </c>
      <c r="BJ47">
        <f t="shared" si="11"/>
        <v>653</v>
      </c>
      <c r="BL47" s="8">
        <v>211</v>
      </c>
      <c r="BO47" s="8">
        <v>212</v>
      </c>
      <c r="BR47" s="8">
        <v>307</v>
      </c>
      <c r="BS47">
        <v>510</v>
      </c>
      <c r="BU47">
        <v>307</v>
      </c>
      <c r="BV47">
        <v>510</v>
      </c>
    </row>
    <row r="48" spans="1:74" x14ac:dyDescent="0.3">
      <c r="A48" t="s">
        <v>175</v>
      </c>
      <c r="B48" t="s">
        <v>154</v>
      </c>
      <c r="C48" s="1">
        <v>44733</v>
      </c>
      <c r="D48">
        <v>277</v>
      </c>
      <c r="E48">
        <v>3.8099999999999996</v>
      </c>
      <c r="F48" t="s">
        <v>1696</v>
      </c>
      <c r="G48">
        <f>ROUND(Table2[[#This Row],[Amount in Sales]],-1)</f>
        <v>280</v>
      </c>
      <c r="I48" s="29">
        <v>44758</v>
      </c>
      <c r="J48">
        <v>3135</v>
      </c>
      <c r="Y48" s="16">
        <v>467</v>
      </c>
      <c r="Z48" t="str">
        <f t="shared" si="0"/>
        <v>300-500</v>
      </c>
      <c r="AP48" s="16">
        <v>301</v>
      </c>
      <c r="AQ48" t="s">
        <v>1799</v>
      </c>
      <c r="AS48" s="8" t="s">
        <v>1810</v>
      </c>
      <c r="AT48" t="s">
        <v>1797</v>
      </c>
      <c r="BH48">
        <v>788</v>
      </c>
      <c r="BI48">
        <f t="shared" si="10"/>
        <v>1019.5</v>
      </c>
      <c r="BJ48">
        <f t="shared" si="11"/>
        <v>1020</v>
      </c>
      <c r="BL48" s="8">
        <v>212</v>
      </c>
      <c r="BO48" s="8">
        <v>214</v>
      </c>
      <c r="BR48" s="8">
        <v>310</v>
      </c>
      <c r="BS48">
        <v>463</v>
      </c>
      <c r="BU48">
        <v>310</v>
      </c>
      <c r="BV48">
        <v>463</v>
      </c>
    </row>
    <row r="49" spans="1:74" x14ac:dyDescent="0.3">
      <c r="A49" t="s">
        <v>176</v>
      </c>
      <c r="B49" t="s">
        <v>155</v>
      </c>
      <c r="C49" s="1">
        <v>44746</v>
      </c>
      <c r="D49">
        <v>365</v>
      </c>
      <c r="E49">
        <v>8.07</v>
      </c>
      <c r="F49" t="s">
        <v>1697</v>
      </c>
      <c r="G49">
        <f>ROUND(Table2[[#This Row],[Amount in Sales]],-1)</f>
        <v>370</v>
      </c>
      <c r="I49" s="29">
        <v>44759</v>
      </c>
      <c r="J49">
        <v>7905</v>
      </c>
      <c r="Y49" s="16">
        <v>489</v>
      </c>
      <c r="Z49" t="str">
        <f t="shared" si="0"/>
        <v>300-500</v>
      </c>
      <c r="AP49" s="16">
        <v>427</v>
      </c>
      <c r="AQ49" t="s">
        <v>1799</v>
      </c>
      <c r="AS49">
        <f>COUNTIF(AQ16:AQ702,AQ16)</f>
        <v>235</v>
      </c>
      <c r="AT49" t="s">
        <v>1799</v>
      </c>
      <c r="AU49">
        <f>AS49*100/AS54</f>
        <v>34.156976744186046</v>
      </c>
      <c r="BH49" s="16">
        <v>695</v>
      </c>
      <c r="BI49">
        <f t="shared" si="10"/>
        <v>1088.0999999999999</v>
      </c>
      <c r="BJ49">
        <f t="shared" si="11"/>
        <v>1088</v>
      </c>
      <c r="BL49" s="8">
        <v>214</v>
      </c>
      <c r="BO49" s="8">
        <v>215</v>
      </c>
      <c r="BR49" s="8">
        <v>311</v>
      </c>
      <c r="BS49">
        <v>429</v>
      </c>
      <c r="BU49">
        <v>311</v>
      </c>
      <c r="BV49">
        <v>429</v>
      </c>
    </row>
    <row r="50" spans="1:74" x14ac:dyDescent="0.3">
      <c r="A50" t="s">
        <v>177</v>
      </c>
      <c r="B50" t="s">
        <v>156</v>
      </c>
      <c r="C50" s="1">
        <v>44755</v>
      </c>
      <c r="D50">
        <v>737</v>
      </c>
      <c r="E50">
        <v>684.25</v>
      </c>
      <c r="F50" t="s">
        <v>1694</v>
      </c>
      <c r="G50">
        <f>ROUND(Table2[[#This Row],[Amount in Sales]],-1)</f>
        <v>740</v>
      </c>
      <c r="I50" s="29">
        <v>44760</v>
      </c>
      <c r="J50">
        <v>8716</v>
      </c>
      <c r="Y50" s="16">
        <v>317</v>
      </c>
      <c r="Z50" t="str">
        <f t="shared" si="0"/>
        <v>300-500</v>
      </c>
      <c r="AP50" s="16">
        <v>382</v>
      </c>
      <c r="AQ50" t="s">
        <v>1799</v>
      </c>
      <c r="AS50">
        <f>COUNTIF(AQ16:AQ702,AT50)</f>
        <v>221</v>
      </c>
      <c r="AT50" t="s">
        <v>1800</v>
      </c>
      <c r="AU50">
        <f>AS50*100/AS54</f>
        <v>32.122093023255815</v>
      </c>
      <c r="BH50" s="16">
        <v>395</v>
      </c>
      <c r="BI50">
        <f t="shared" si="10"/>
        <v>451.02</v>
      </c>
      <c r="BJ50">
        <f t="shared" si="11"/>
        <v>451</v>
      </c>
      <c r="BL50" s="8">
        <v>215</v>
      </c>
      <c r="BO50" s="8">
        <v>216</v>
      </c>
      <c r="BR50" s="8">
        <v>312</v>
      </c>
      <c r="BS50">
        <v>423</v>
      </c>
      <c r="BU50">
        <v>312</v>
      </c>
      <c r="BV50">
        <v>423</v>
      </c>
    </row>
    <row r="51" spans="1:74" x14ac:dyDescent="0.3">
      <c r="A51" t="s">
        <v>178</v>
      </c>
      <c r="B51" t="s">
        <v>157</v>
      </c>
      <c r="C51" s="1">
        <v>44755</v>
      </c>
      <c r="D51">
        <v>271</v>
      </c>
      <c r="E51">
        <v>56.89</v>
      </c>
      <c r="F51" t="s">
        <v>1695</v>
      </c>
      <c r="G51">
        <f>ROUND(Table2[[#This Row],[Amount in Sales]],-1)</f>
        <v>270</v>
      </c>
      <c r="I51" s="29">
        <v>44761</v>
      </c>
      <c r="J51">
        <v>7725</v>
      </c>
      <c r="Y51" s="16">
        <v>301</v>
      </c>
      <c r="Z51" t="str">
        <f t="shared" si="0"/>
        <v>300-500</v>
      </c>
      <c r="AP51" s="16">
        <v>301</v>
      </c>
      <c r="AQ51" t="s">
        <v>1799</v>
      </c>
      <c r="AS51">
        <f t="shared" ref="AS51:AS53" si="12">COUNTIF(AQ17:AQ703,AT51)</f>
        <v>232</v>
      </c>
      <c r="AT51" t="s">
        <v>1801</v>
      </c>
      <c r="AU51">
        <f>AS51*100/AS54</f>
        <v>33.720930232558139</v>
      </c>
      <c r="BH51" s="16">
        <v>655</v>
      </c>
      <c r="BI51">
        <f t="shared" si="10"/>
        <v>784.22</v>
      </c>
      <c r="BJ51">
        <f t="shared" si="11"/>
        <v>784</v>
      </c>
      <c r="BL51" s="8">
        <v>216</v>
      </c>
      <c r="BO51" s="8">
        <v>217</v>
      </c>
      <c r="BR51" s="8">
        <v>314</v>
      </c>
      <c r="BS51">
        <v>515</v>
      </c>
      <c r="BU51">
        <v>314</v>
      </c>
      <c r="BV51">
        <v>515</v>
      </c>
    </row>
    <row r="52" spans="1:74" x14ac:dyDescent="0.3">
      <c r="A52" t="s">
        <v>179</v>
      </c>
      <c r="B52" t="s">
        <v>154</v>
      </c>
      <c r="C52" s="1">
        <v>44727</v>
      </c>
      <c r="D52">
        <v>375</v>
      </c>
      <c r="E52">
        <v>69.13000000000001</v>
      </c>
      <c r="F52" t="s">
        <v>1696</v>
      </c>
      <c r="G52">
        <f>ROUND(Table2[[#This Row],[Amount in Sales]],-1)</f>
        <v>380</v>
      </c>
      <c r="I52" s="29">
        <v>44762</v>
      </c>
      <c r="J52">
        <v>7571</v>
      </c>
      <c r="Y52" s="16">
        <v>427</v>
      </c>
      <c r="Z52" t="str">
        <f t="shared" si="0"/>
        <v>300-500</v>
      </c>
      <c r="AP52" s="16">
        <v>356</v>
      </c>
      <c r="AQ52" t="s">
        <v>1799</v>
      </c>
      <c r="AS52">
        <f t="shared" si="12"/>
        <v>0</v>
      </c>
      <c r="AT52" t="s">
        <v>1802</v>
      </c>
      <c r="AU52">
        <v>0</v>
      </c>
      <c r="BH52" s="16">
        <v>725</v>
      </c>
      <c r="BI52">
        <f t="shared" si="10"/>
        <v>841.2</v>
      </c>
      <c r="BJ52">
        <f t="shared" si="11"/>
        <v>841</v>
      </c>
      <c r="BL52" s="8">
        <v>217</v>
      </c>
      <c r="BO52" s="8">
        <v>224</v>
      </c>
      <c r="BR52" s="8">
        <v>317</v>
      </c>
      <c r="BS52">
        <v>568</v>
      </c>
      <c r="BU52">
        <v>317</v>
      </c>
      <c r="BV52">
        <v>568</v>
      </c>
    </row>
    <row r="53" spans="1:74" x14ac:dyDescent="0.3">
      <c r="A53" t="s">
        <v>180</v>
      </c>
      <c r="B53" t="s">
        <v>155</v>
      </c>
      <c r="C53" s="1">
        <v>44746</v>
      </c>
      <c r="D53">
        <v>497</v>
      </c>
      <c r="E53">
        <v>55.39</v>
      </c>
      <c r="F53" t="s">
        <v>1697</v>
      </c>
      <c r="G53">
        <f>ROUND(Table2[[#This Row],[Amount in Sales]],-1)</f>
        <v>500</v>
      </c>
      <c r="I53" s="29">
        <v>44763</v>
      </c>
      <c r="J53">
        <v>10567</v>
      </c>
      <c r="Y53" s="16">
        <v>382</v>
      </c>
      <c r="Z53" t="str">
        <f t="shared" si="0"/>
        <v>300-500</v>
      </c>
      <c r="AP53" s="16">
        <v>489</v>
      </c>
      <c r="AQ53" t="s">
        <v>1799</v>
      </c>
      <c r="AS53">
        <f t="shared" si="12"/>
        <v>0</v>
      </c>
      <c r="AT53" t="s">
        <v>1803</v>
      </c>
      <c r="AU53">
        <v>0</v>
      </c>
      <c r="BH53" s="16">
        <v>358</v>
      </c>
      <c r="BI53">
        <f t="shared" si="10"/>
        <v>371.16</v>
      </c>
      <c r="BJ53">
        <f t="shared" si="11"/>
        <v>371</v>
      </c>
      <c r="BL53" s="8">
        <v>224</v>
      </c>
      <c r="BO53" s="8">
        <v>226</v>
      </c>
      <c r="BR53" s="8">
        <v>318</v>
      </c>
      <c r="BS53">
        <v>395.5</v>
      </c>
      <c r="BU53">
        <v>318</v>
      </c>
      <c r="BV53">
        <v>395.5</v>
      </c>
    </row>
    <row r="54" spans="1:74" x14ac:dyDescent="0.3">
      <c r="A54" t="s">
        <v>181</v>
      </c>
      <c r="B54" t="s">
        <v>156</v>
      </c>
      <c r="C54" s="1">
        <v>44740</v>
      </c>
      <c r="D54">
        <v>625</v>
      </c>
      <c r="E54">
        <v>351.8</v>
      </c>
      <c r="F54" t="s">
        <v>1694</v>
      </c>
      <c r="G54">
        <f>ROUND(Table2[[#This Row],[Amount in Sales]],-1)</f>
        <v>630</v>
      </c>
      <c r="I54" s="29">
        <v>44764</v>
      </c>
      <c r="J54">
        <v>9517</v>
      </c>
      <c r="Y54" s="16">
        <v>301</v>
      </c>
      <c r="Z54" t="str">
        <f t="shared" si="0"/>
        <v>300-500</v>
      </c>
      <c r="AP54" s="16">
        <v>432</v>
      </c>
      <c r="AQ54" t="s">
        <v>1799</v>
      </c>
      <c r="AS54">
        <f>SUM(AS49:AS52)</f>
        <v>688</v>
      </c>
      <c r="BH54" s="16">
        <v>368</v>
      </c>
      <c r="BI54">
        <f t="shared" si="10"/>
        <v>412.34</v>
      </c>
      <c r="BJ54">
        <f t="shared" si="11"/>
        <v>412</v>
      </c>
      <c r="BL54" s="8">
        <v>226</v>
      </c>
      <c r="BO54" s="8">
        <v>229</v>
      </c>
      <c r="BR54" s="8">
        <v>319</v>
      </c>
      <c r="BS54">
        <v>539</v>
      </c>
      <c r="BU54">
        <v>319</v>
      </c>
      <c r="BV54">
        <v>539</v>
      </c>
    </row>
    <row r="55" spans="1:74" x14ac:dyDescent="0.3">
      <c r="A55" t="s">
        <v>182</v>
      </c>
      <c r="B55" t="s">
        <v>157</v>
      </c>
      <c r="C55" s="1">
        <v>44743</v>
      </c>
      <c r="D55">
        <v>427</v>
      </c>
      <c r="E55">
        <v>13.41</v>
      </c>
      <c r="F55" t="s">
        <v>1695</v>
      </c>
      <c r="G55">
        <f>ROUND(Table2[[#This Row],[Amount in Sales]],-1)</f>
        <v>430</v>
      </c>
      <c r="I55" s="29">
        <v>44765</v>
      </c>
      <c r="J55">
        <v>4363</v>
      </c>
      <c r="Y55" s="16">
        <v>356</v>
      </c>
      <c r="Z55" t="str">
        <f t="shared" si="0"/>
        <v>300-500</v>
      </c>
      <c r="AP55" s="16">
        <v>422</v>
      </c>
      <c r="AQ55" t="s">
        <v>1799</v>
      </c>
      <c r="BH55" s="16">
        <v>359</v>
      </c>
      <c r="BI55">
        <f t="shared" si="10"/>
        <v>497.71</v>
      </c>
      <c r="BJ55">
        <f t="shared" si="11"/>
        <v>498</v>
      </c>
      <c r="BL55" s="8">
        <v>229</v>
      </c>
      <c r="BO55" s="8">
        <v>233</v>
      </c>
      <c r="BR55" s="8">
        <v>320</v>
      </c>
      <c r="BS55">
        <v>471.5</v>
      </c>
      <c r="BU55">
        <v>320</v>
      </c>
      <c r="BV55">
        <v>471.5</v>
      </c>
    </row>
    <row r="56" spans="1:74" x14ac:dyDescent="0.3">
      <c r="A56" t="s">
        <v>183</v>
      </c>
      <c r="B56" t="s">
        <v>158</v>
      </c>
      <c r="C56" s="1">
        <v>44737</v>
      </c>
      <c r="D56">
        <v>804</v>
      </c>
      <c r="E56">
        <v>191.34</v>
      </c>
      <c r="F56" t="s">
        <v>1696</v>
      </c>
      <c r="G56">
        <f>ROUND(Table2[[#This Row],[Amount in Sales]],-1)</f>
        <v>800</v>
      </c>
      <c r="I56" s="29">
        <v>44766</v>
      </c>
      <c r="J56">
        <v>2637</v>
      </c>
      <c r="Y56" s="16">
        <v>489</v>
      </c>
      <c r="Z56" t="str">
        <f t="shared" si="0"/>
        <v>300-500</v>
      </c>
      <c r="AP56" s="16">
        <v>495</v>
      </c>
      <c r="AQ56" t="s">
        <v>1799</v>
      </c>
      <c r="BH56" s="16">
        <v>847</v>
      </c>
      <c r="BI56">
        <f t="shared" si="10"/>
        <v>1059.7</v>
      </c>
      <c r="BJ56">
        <f t="shared" si="11"/>
        <v>1060</v>
      </c>
      <c r="BL56" s="8">
        <v>233</v>
      </c>
      <c r="BO56" s="8">
        <v>236</v>
      </c>
      <c r="BR56" s="8">
        <v>321</v>
      </c>
      <c r="BS56">
        <v>372</v>
      </c>
      <c r="BU56">
        <v>321</v>
      </c>
      <c r="BV56">
        <v>372</v>
      </c>
    </row>
    <row r="57" spans="1:74" x14ac:dyDescent="0.3">
      <c r="A57" t="s">
        <v>184</v>
      </c>
      <c r="B57" t="s">
        <v>154</v>
      </c>
      <c r="C57" s="1">
        <v>44757</v>
      </c>
      <c r="D57">
        <v>359</v>
      </c>
      <c r="E57">
        <v>70.77000000000001</v>
      </c>
      <c r="F57" t="s">
        <v>1697</v>
      </c>
      <c r="G57">
        <f>ROUND(Table2[[#This Row],[Amount in Sales]],-1)</f>
        <v>360</v>
      </c>
      <c r="I57" s="29">
        <v>44768</v>
      </c>
      <c r="J57">
        <v>1826</v>
      </c>
      <c r="Y57" s="16">
        <v>432</v>
      </c>
      <c r="Z57" t="str">
        <f t="shared" si="0"/>
        <v>300-500</v>
      </c>
      <c r="AP57" s="16">
        <v>484</v>
      </c>
      <c r="AQ57" t="s">
        <v>1799</v>
      </c>
      <c r="BH57">
        <v>497</v>
      </c>
      <c r="BI57">
        <f t="shared" si="10"/>
        <v>586.96</v>
      </c>
      <c r="BJ57">
        <f t="shared" si="11"/>
        <v>587</v>
      </c>
      <c r="BL57" s="8">
        <v>236</v>
      </c>
      <c r="BO57" s="8">
        <v>239</v>
      </c>
      <c r="BR57" s="8">
        <v>322</v>
      </c>
      <c r="BS57">
        <v>542</v>
      </c>
      <c r="BU57">
        <v>322</v>
      </c>
      <c r="BV57">
        <v>542</v>
      </c>
    </row>
    <row r="58" spans="1:74" x14ac:dyDescent="0.3">
      <c r="A58" t="s">
        <v>185</v>
      </c>
      <c r="B58" t="s">
        <v>155</v>
      </c>
      <c r="C58" s="1">
        <v>44745</v>
      </c>
      <c r="D58">
        <v>444</v>
      </c>
      <c r="E58">
        <v>30.330000000000002</v>
      </c>
      <c r="F58" t="s">
        <v>1694</v>
      </c>
      <c r="G58">
        <f>ROUND(Table2[[#This Row],[Amount in Sales]],-1)</f>
        <v>440</v>
      </c>
      <c r="I58" s="29">
        <v>44769</v>
      </c>
      <c r="J58">
        <v>5185</v>
      </c>
      <c r="Y58" s="16">
        <v>206</v>
      </c>
      <c r="Z58" t="e">
        <f t="shared" si="0"/>
        <v>#N/A</v>
      </c>
      <c r="AP58" s="16">
        <v>494</v>
      </c>
      <c r="AQ58" t="s">
        <v>1799</v>
      </c>
      <c r="BH58" s="16">
        <v>206</v>
      </c>
      <c r="BL58" s="8">
        <v>237</v>
      </c>
      <c r="BO58" s="8">
        <v>241</v>
      </c>
      <c r="BR58" s="8">
        <v>325</v>
      </c>
      <c r="BS58">
        <v>493</v>
      </c>
      <c r="BU58">
        <v>325</v>
      </c>
      <c r="BV58">
        <v>493</v>
      </c>
    </row>
    <row r="59" spans="1:74" x14ac:dyDescent="0.3">
      <c r="A59" t="s">
        <v>186</v>
      </c>
      <c r="B59" t="s">
        <v>156</v>
      </c>
      <c r="C59" s="1">
        <v>44760</v>
      </c>
      <c r="D59">
        <v>801</v>
      </c>
      <c r="E59">
        <v>13.48</v>
      </c>
      <c r="F59" t="s">
        <v>1695</v>
      </c>
      <c r="G59">
        <f>ROUND(Table2[[#This Row],[Amount in Sales]],-1)</f>
        <v>800</v>
      </c>
      <c r="I59" s="29">
        <v>44770</v>
      </c>
      <c r="J59">
        <v>5833</v>
      </c>
      <c r="Y59" s="16">
        <v>211</v>
      </c>
      <c r="Z59" t="e">
        <f t="shared" si="0"/>
        <v>#N/A</v>
      </c>
      <c r="AP59" s="16">
        <v>444</v>
      </c>
      <c r="AQ59" t="s">
        <v>1799</v>
      </c>
      <c r="BH59" s="16">
        <v>211</v>
      </c>
      <c r="BL59" s="8">
        <v>238</v>
      </c>
      <c r="BO59" s="8">
        <v>242</v>
      </c>
      <c r="BR59" s="8">
        <v>326</v>
      </c>
      <c r="BS59">
        <v>458</v>
      </c>
      <c r="BU59">
        <v>326</v>
      </c>
      <c r="BV59">
        <v>458</v>
      </c>
    </row>
    <row r="60" spans="1:74" x14ac:dyDescent="0.3">
      <c r="A60" t="s">
        <v>187</v>
      </c>
      <c r="B60" t="s">
        <v>157</v>
      </c>
      <c r="C60" s="1">
        <v>44750</v>
      </c>
      <c r="D60">
        <v>742</v>
      </c>
      <c r="E60">
        <v>197.82999999999998</v>
      </c>
      <c r="F60" t="s">
        <v>1696</v>
      </c>
      <c r="G60">
        <f>ROUND(Table2[[#This Row],[Amount in Sales]],-1)</f>
        <v>740</v>
      </c>
      <c r="I60" s="29">
        <v>44771</v>
      </c>
      <c r="J60">
        <v>2662</v>
      </c>
      <c r="Y60" s="16">
        <v>422</v>
      </c>
      <c r="Z60" t="str">
        <f t="shared" si="0"/>
        <v>300-500</v>
      </c>
      <c r="AP60" s="16">
        <v>353</v>
      </c>
      <c r="AQ60" t="s">
        <v>1799</v>
      </c>
      <c r="BH60" s="16">
        <v>763</v>
      </c>
      <c r="BI60">
        <f>D47+E47</f>
        <v>1082.1399999999999</v>
      </c>
      <c r="BJ60">
        <f>ROUND(BI60,0)</f>
        <v>1082</v>
      </c>
      <c r="BL60" s="8">
        <v>239</v>
      </c>
      <c r="BO60" s="8">
        <v>245</v>
      </c>
      <c r="BR60" s="8">
        <v>327</v>
      </c>
      <c r="BS60">
        <v>345</v>
      </c>
      <c r="BU60">
        <v>327</v>
      </c>
      <c r="BV60">
        <v>345</v>
      </c>
    </row>
    <row r="61" spans="1:74" x14ac:dyDescent="0.3">
      <c r="A61" t="s">
        <v>188</v>
      </c>
      <c r="B61" t="s">
        <v>154</v>
      </c>
      <c r="C61" s="1">
        <v>44742</v>
      </c>
      <c r="D61">
        <v>789</v>
      </c>
      <c r="E61">
        <v>167.67999999999998</v>
      </c>
      <c r="F61" t="s">
        <v>1697</v>
      </c>
      <c r="G61">
        <f>ROUND(Table2[[#This Row],[Amount in Sales]],-1)</f>
        <v>790</v>
      </c>
      <c r="I61" s="29">
        <v>44772</v>
      </c>
      <c r="J61">
        <v>2995</v>
      </c>
      <c r="Y61" s="16">
        <v>277</v>
      </c>
      <c r="Z61" t="e">
        <f t="shared" si="0"/>
        <v>#N/A</v>
      </c>
      <c r="AP61" s="16">
        <v>396</v>
      </c>
      <c r="AQ61" t="s">
        <v>1799</v>
      </c>
      <c r="BH61" s="16">
        <v>277</v>
      </c>
      <c r="BL61" s="8">
        <v>240</v>
      </c>
      <c r="BO61" s="8">
        <v>246</v>
      </c>
      <c r="BR61" s="8">
        <v>328</v>
      </c>
      <c r="BS61">
        <v>412</v>
      </c>
      <c r="BU61">
        <v>328</v>
      </c>
      <c r="BV61">
        <v>412</v>
      </c>
    </row>
    <row r="62" spans="1:74" x14ac:dyDescent="0.3">
      <c r="A62" t="s">
        <v>189</v>
      </c>
      <c r="B62" t="s">
        <v>155</v>
      </c>
      <c r="C62" s="1">
        <v>44754</v>
      </c>
      <c r="D62">
        <v>783</v>
      </c>
      <c r="E62">
        <v>86.09</v>
      </c>
      <c r="F62" t="s">
        <v>1694</v>
      </c>
      <c r="G62">
        <f>ROUND(Table2[[#This Row],[Amount in Sales]],-1)</f>
        <v>780</v>
      </c>
      <c r="I62" s="29">
        <v>44773</v>
      </c>
      <c r="J62">
        <v>956</v>
      </c>
      <c r="Y62" s="16">
        <v>495</v>
      </c>
      <c r="Z62" t="str">
        <f t="shared" si="0"/>
        <v>300-500</v>
      </c>
      <c r="AP62" s="16">
        <v>487</v>
      </c>
      <c r="AQ62" t="s">
        <v>1799</v>
      </c>
      <c r="BH62" s="16">
        <v>365</v>
      </c>
      <c r="BI62">
        <f t="shared" ref="BI62:BI63" si="13">D49+E49</f>
        <v>373.07</v>
      </c>
      <c r="BJ62">
        <f t="shared" ref="BJ62:BJ63" si="14">ROUND(BI62,0)</f>
        <v>373</v>
      </c>
      <c r="BL62" s="8">
        <v>241</v>
      </c>
      <c r="BO62" s="8">
        <v>247</v>
      </c>
      <c r="BR62" s="8">
        <v>329</v>
      </c>
      <c r="BS62">
        <v>592.5</v>
      </c>
      <c r="BU62">
        <v>329</v>
      </c>
      <c r="BV62">
        <v>592.5</v>
      </c>
    </row>
    <row r="63" spans="1:74" x14ac:dyDescent="0.3">
      <c r="A63" t="s">
        <v>190</v>
      </c>
      <c r="B63" t="s">
        <v>156</v>
      </c>
      <c r="C63" s="1">
        <v>44746</v>
      </c>
      <c r="D63">
        <v>523</v>
      </c>
      <c r="E63">
        <v>280.37</v>
      </c>
      <c r="F63" t="s">
        <v>1695</v>
      </c>
      <c r="G63">
        <f>ROUND(Table2[[#This Row],[Amount in Sales]],-1)</f>
        <v>520</v>
      </c>
      <c r="I63" s="29">
        <v>44774</v>
      </c>
      <c r="J63">
        <v>5093</v>
      </c>
      <c r="Y63" s="16">
        <v>484</v>
      </c>
      <c r="Z63" t="str">
        <f t="shared" si="0"/>
        <v>300-500</v>
      </c>
      <c r="AP63" s="16">
        <v>307</v>
      </c>
      <c r="AQ63" t="s">
        <v>1799</v>
      </c>
      <c r="BH63" s="16">
        <v>737</v>
      </c>
      <c r="BI63">
        <f t="shared" si="13"/>
        <v>1421.25</v>
      </c>
      <c r="BJ63">
        <f t="shared" si="14"/>
        <v>1421</v>
      </c>
      <c r="BL63" s="8">
        <v>242</v>
      </c>
      <c r="BO63" s="8">
        <v>248</v>
      </c>
      <c r="BR63" s="8">
        <v>330</v>
      </c>
      <c r="BS63">
        <v>570</v>
      </c>
      <c r="BU63">
        <v>330</v>
      </c>
      <c r="BV63">
        <v>570</v>
      </c>
    </row>
    <row r="64" spans="1:74" x14ac:dyDescent="0.3">
      <c r="A64" t="s">
        <v>191</v>
      </c>
      <c r="B64" t="s">
        <v>157</v>
      </c>
      <c r="C64" s="1">
        <v>44752</v>
      </c>
      <c r="D64">
        <v>737</v>
      </c>
      <c r="E64">
        <v>27.650000000000002</v>
      </c>
      <c r="F64" t="s">
        <v>1696</v>
      </c>
      <c r="G64">
        <f>ROUND(Table2[[#This Row],[Amount in Sales]],-1)</f>
        <v>740</v>
      </c>
      <c r="I64" s="29">
        <v>44775</v>
      </c>
      <c r="J64">
        <v>1565</v>
      </c>
      <c r="Y64" s="16">
        <v>271</v>
      </c>
      <c r="Z64" t="e">
        <f t="shared" si="0"/>
        <v>#N/A</v>
      </c>
      <c r="AP64" s="16">
        <v>488</v>
      </c>
      <c r="AQ64" t="s">
        <v>1799</v>
      </c>
      <c r="BH64" s="16">
        <v>271</v>
      </c>
      <c r="BL64" s="8">
        <v>243</v>
      </c>
      <c r="BO64" s="8">
        <v>250</v>
      </c>
      <c r="BR64" s="8">
        <v>333</v>
      </c>
      <c r="BS64">
        <v>509</v>
      </c>
      <c r="BU64">
        <v>333</v>
      </c>
      <c r="BV64">
        <v>509</v>
      </c>
    </row>
    <row r="65" spans="1:74" x14ac:dyDescent="0.3">
      <c r="A65" t="s">
        <v>192</v>
      </c>
      <c r="B65" t="s">
        <v>158</v>
      </c>
      <c r="C65" s="1">
        <v>44725</v>
      </c>
      <c r="D65">
        <v>879</v>
      </c>
      <c r="E65">
        <v>21.930000000000003</v>
      </c>
      <c r="F65" t="s">
        <v>1697</v>
      </c>
      <c r="G65">
        <f>ROUND(Table2[[#This Row],[Amount in Sales]],-1)</f>
        <v>880</v>
      </c>
      <c r="I65" s="29">
        <v>44776</v>
      </c>
      <c r="J65">
        <v>2519</v>
      </c>
      <c r="Y65" s="16">
        <v>494</v>
      </c>
      <c r="Z65" t="str">
        <f t="shared" si="0"/>
        <v>300-500</v>
      </c>
      <c r="AP65" s="16">
        <v>444</v>
      </c>
      <c r="AQ65" t="s">
        <v>1799</v>
      </c>
      <c r="BH65" s="16">
        <v>375</v>
      </c>
      <c r="BI65">
        <f t="shared" ref="BI65:BI84" si="15">D52+E52</f>
        <v>444.13</v>
      </c>
      <c r="BJ65">
        <f t="shared" ref="BJ65:BJ84" si="16">ROUND(BI65,0)</f>
        <v>444</v>
      </c>
      <c r="BL65" s="8">
        <v>245</v>
      </c>
      <c r="BO65" s="8">
        <v>252</v>
      </c>
      <c r="BR65" s="8">
        <v>334</v>
      </c>
      <c r="BS65">
        <v>521</v>
      </c>
      <c r="BU65">
        <v>334</v>
      </c>
      <c r="BV65">
        <v>521</v>
      </c>
    </row>
    <row r="66" spans="1:74" x14ac:dyDescent="0.3">
      <c r="A66" t="s">
        <v>193</v>
      </c>
      <c r="B66" t="s">
        <v>159</v>
      </c>
      <c r="C66" s="1">
        <v>44734</v>
      </c>
      <c r="D66">
        <v>865</v>
      </c>
      <c r="E66">
        <v>8.76</v>
      </c>
      <c r="F66" t="s">
        <v>1694</v>
      </c>
      <c r="G66">
        <f>ROUND(Table2[[#This Row],[Amount in Sales]],-1)</f>
        <v>870</v>
      </c>
      <c r="I66" s="29">
        <v>44777</v>
      </c>
      <c r="J66">
        <v>1372</v>
      </c>
      <c r="Y66" s="16">
        <v>444</v>
      </c>
      <c r="Z66" t="str">
        <f t="shared" si="0"/>
        <v>300-500</v>
      </c>
      <c r="AP66" s="16">
        <v>491</v>
      </c>
      <c r="AQ66" t="s">
        <v>1799</v>
      </c>
      <c r="BH66" s="16">
        <v>497</v>
      </c>
      <c r="BI66">
        <f t="shared" si="15"/>
        <v>552.39</v>
      </c>
      <c r="BJ66">
        <f t="shared" si="16"/>
        <v>552</v>
      </c>
      <c r="BL66" s="8">
        <v>246</v>
      </c>
      <c r="BO66" s="8">
        <v>253</v>
      </c>
      <c r="BR66" s="8">
        <v>335</v>
      </c>
      <c r="BS66">
        <v>459</v>
      </c>
      <c r="BU66">
        <v>335</v>
      </c>
      <c r="BV66">
        <v>459</v>
      </c>
    </row>
    <row r="67" spans="1:74" x14ac:dyDescent="0.3">
      <c r="A67" t="s">
        <v>194</v>
      </c>
      <c r="B67" t="s">
        <v>154</v>
      </c>
      <c r="C67" s="1">
        <v>44761</v>
      </c>
      <c r="D67">
        <v>855</v>
      </c>
      <c r="E67">
        <v>111.91000000000001</v>
      </c>
      <c r="F67" t="s">
        <v>1695</v>
      </c>
      <c r="G67">
        <f>ROUND(Table2[[#This Row],[Amount in Sales]],-1)</f>
        <v>860</v>
      </c>
      <c r="I67" s="29">
        <v>44778</v>
      </c>
      <c r="J67">
        <v>2033</v>
      </c>
      <c r="Y67" s="16">
        <v>353</v>
      </c>
      <c r="Z67" t="str">
        <f t="shared" si="0"/>
        <v>300-500</v>
      </c>
      <c r="AP67" s="16">
        <v>422</v>
      </c>
      <c r="AQ67" t="s">
        <v>1799</v>
      </c>
      <c r="BH67" s="16">
        <v>625</v>
      </c>
      <c r="BI67">
        <f t="shared" si="15"/>
        <v>976.8</v>
      </c>
      <c r="BJ67">
        <f t="shared" si="16"/>
        <v>977</v>
      </c>
      <c r="BL67" s="8">
        <v>247</v>
      </c>
      <c r="BO67" s="8">
        <v>254</v>
      </c>
      <c r="BR67" s="8">
        <v>337</v>
      </c>
      <c r="BS67">
        <v>477</v>
      </c>
      <c r="BU67">
        <v>337</v>
      </c>
      <c r="BV67">
        <v>477</v>
      </c>
    </row>
    <row r="68" spans="1:74" x14ac:dyDescent="0.3">
      <c r="A68" t="s">
        <v>195</v>
      </c>
      <c r="B68" t="s">
        <v>155</v>
      </c>
      <c r="C68" s="1">
        <v>44735</v>
      </c>
      <c r="D68">
        <v>429</v>
      </c>
      <c r="E68">
        <v>28.73</v>
      </c>
      <c r="F68" t="s">
        <v>1696</v>
      </c>
      <c r="G68">
        <f>ROUND(Table2[[#This Row],[Amount in Sales]],-1)</f>
        <v>430</v>
      </c>
      <c r="I68" s="29">
        <v>44779</v>
      </c>
      <c r="J68">
        <v>1279</v>
      </c>
      <c r="Y68" s="16">
        <v>396</v>
      </c>
      <c r="Z68" t="str">
        <f t="shared" si="0"/>
        <v>300-500</v>
      </c>
      <c r="AP68" s="16">
        <v>403</v>
      </c>
      <c r="AQ68" t="s">
        <v>1799</v>
      </c>
      <c r="BH68" s="16">
        <v>427</v>
      </c>
      <c r="BI68">
        <f t="shared" si="15"/>
        <v>440.41</v>
      </c>
      <c r="BJ68">
        <f t="shared" si="16"/>
        <v>440</v>
      </c>
      <c r="BL68" s="8">
        <v>248</v>
      </c>
      <c r="BO68" s="8">
        <v>255</v>
      </c>
      <c r="BR68" s="8">
        <v>339</v>
      </c>
      <c r="BS68">
        <v>494.5</v>
      </c>
      <c r="BU68">
        <v>339</v>
      </c>
      <c r="BV68">
        <v>494.5</v>
      </c>
    </row>
    <row r="69" spans="1:74" x14ac:dyDescent="0.3">
      <c r="A69" t="s">
        <v>196</v>
      </c>
      <c r="B69" t="s">
        <v>156</v>
      </c>
      <c r="C69" s="1">
        <v>44753</v>
      </c>
      <c r="D69">
        <v>865</v>
      </c>
      <c r="E69">
        <v>314.44</v>
      </c>
      <c r="F69" t="s">
        <v>1697</v>
      </c>
      <c r="G69">
        <f>ROUND(Table2[[#This Row],[Amount in Sales]],-1)</f>
        <v>870</v>
      </c>
      <c r="I69" s="29">
        <v>44780</v>
      </c>
      <c r="J69">
        <v>1260</v>
      </c>
      <c r="Y69" s="16">
        <v>487</v>
      </c>
      <c r="Z69" t="str">
        <f t="shared" si="0"/>
        <v>300-500</v>
      </c>
      <c r="AP69" s="16">
        <v>426</v>
      </c>
      <c r="AQ69" t="s">
        <v>1799</v>
      </c>
      <c r="BH69" s="16">
        <v>804</v>
      </c>
      <c r="BI69">
        <f t="shared" si="15"/>
        <v>995.34</v>
      </c>
      <c r="BJ69">
        <f t="shared" si="16"/>
        <v>995</v>
      </c>
      <c r="BL69" s="8">
        <v>250</v>
      </c>
      <c r="BO69" s="8">
        <v>256</v>
      </c>
      <c r="BR69" s="8">
        <v>342</v>
      </c>
      <c r="BS69">
        <v>385</v>
      </c>
      <c r="BU69">
        <v>342</v>
      </c>
      <c r="BV69">
        <v>385</v>
      </c>
    </row>
    <row r="70" spans="1:74" x14ac:dyDescent="0.3">
      <c r="A70" t="s">
        <v>197</v>
      </c>
      <c r="B70" t="s">
        <v>157</v>
      </c>
      <c r="C70" s="1">
        <v>44732</v>
      </c>
      <c r="D70">
        <v>724</v>
      </c>
      <c r="E70">
        <v>223.29999999999998</v>
      </c>
      <c r="F70" t="s">
        <v>1694</v>
      </c>
      <c r="G70">
        <f>ROUND(Table2[[#This Row],[Amount in Sales]],-1)</f>
        <v>720</v>
      </c>
      <c r="I70" s="29">
        <v>44781</v>
      </c>
      <c r="J70">
        <v>1506</v>
      </c>
      <c r="Y70" s="16">
        <v>307</v>
      </c>
      <c r="Z70" t="str">
        <f t="shared" si="0"/>
        <v>300-500</v>
      </c>
      <c r="AP70" s="16">
        <v>444</v>
      </c>
      <c r="AQ70" t="s">
        <v>1799</v>
      </c>
      <c r="BH70" s="16">
        <v>359</v>
      </c>
      <c r="BI70">
        <f t="shared" si="15"/>
        <v>429.77</v>
      </c>
      <c r="BJ70">
        <f t="shared" si="16"/>
        <v>430</v>
      </c>
      <c r="BL70" s="8">
        <v>252</v>
      </c>
      <c r="BO70" s="8">
        <v>257</v>
      </c>
      <c r="BR70" s="8">
        <v>349</v>
      </c>
      <c r="BS70">
        <v>358</v>
      </c>
      <c r="BU70">
        <v>349</v>
      </c>
      <c r="BV70">
        <v>358</v>
      </c>
    </row>
    <row r="71" spans="1:74" x14ac:dyDescent="0.3">
      <c r="A71" t="s">
        <v>198</v>
      </c>
      <c r="B71" t="s">
        <v>154</v>
      </c>
      <c r="C71" s="1">
        <v>44748</v>
      </c>
      <c r="D71">
        <v>661</v>
      </c>
      <c r="E71">
        <v>140.70999999999998</v>
      </c>
      <c r="F71" t="s">
        <v>1695</v>
      </c>
      <c r="G71">
        <f>ROUND(Table2[[#This Row],[Amount in Sales]],-1)</f>
        <v>660</v>
      </c>
      <c r="I71" s="29">
        <v>44782</v>
      </c>
      <c r="J71">
        <v>4785</v>
      </c>
      <c r="Y71" s="16">
        <v>488</v>
      </c>
      <c r="Z71" t="str">
        <f t="shared" si="0"/>
        <v>300-500</v>
      </c>
      <c r="AP71" s="16">
        <v>416</v>
      </c>
      <c r="AQ71" t="s">
        <v>1799</v>
      </c>
      <c r="BH71">
        <v>444</v>
      </c>
      <c r="BI71">
        <f t="shared" si="15"/>
        <v>474.33</v>
      </c>
      <c r="BJ71">
        <f t="shared" si="16"/>
        <v>474</v>
      </c>
      <c r="BL71" s="8">
        <v>253</v>
      </c>
      <c r="BO71" s="8">
        <v>258</v>
      </c>
      <c r="BR71" s="8">
        <v>351</v>
      </c>
      <c r="BS71">
        <v>657</v>
      </c>
      <c r="BU71">
        <v>351</v>
      </c>
      <c r="BV71">
        <v>657</v>
      </c>
    </row>
    <row r="72" spans="1:74" x14ac:dyDescent="0.3">
      <c r="A72" t="s">
        <v>199</v>
      </c>
      <c r="B72" t="s">
        <v>155</v>
      </c>
      <c r="C72" s="1">
        <v>44731</v>
      </c>
      <c r="D72">
        <v>265</v>
      </c>
      <c r="E72">
        <v>29.28</v>
      </c>
      <c r="F72" t="s">
        <v>1696</v>
      </c>
      <c r="G72">
        <f>ROUND(Table2[[#This Row],[Amount in Sales]],-1)</f>
        <v>270</v>
      </c>
      <c r="I72" s="29">
        <v>44783</v>
      </c>
      <c r="J72">
        <v>1806</v>
      </c>
      <c r="Y72" s="16">
        <v>444</v>
      </c>
      <c r="Z72" t="str">
        <f t="shared" si="0"/>
        <v>300-500</v>
      </c>
      <c r="AP72" s="16">
        <v>492</v>
      </c>
      <c r="AQ72" t="s">
        <v>1799</v>
      </c>
      <c r="BH72">
        <v>801</v>
      </c>
      <c r="BI72">
        <f t="shared" si="15"/>
        <v>814.48</v>
      </c>
      <c r="BJ72">
        <f t="shared" si="16"/>
        <v>814</v>
      </c>
      <c r="BL72" s="8">
        <v>254</v>
      </c>
      <c r="BO72" s="8">
        <v>260</v>
      </c>
      <c r="BR72" s="8">
        <v>352</v>
      </c>
      <c r="BS72">
        <v>504.5</v>
      </c>
      <c r="BU72">
        <v>352</v>
      </c>
      <c r="BV72">
        <v>504.5</v>
      </c>
    </row>
    <row r="73" spans="1:74" x14ac:dyDescent="0.3">
      <c r="A73" t="s">
        <v>200</v>
      </c>
      <c r="B73" t="s">
        <v>156</v>
      </c>
      <c r="C73" s="1">
        <v>44725</v>
      </c>
      <c r="D73">
        <v>429</v>
      </c>
      <c r="E73">
        <v>20.94</v>
      </c>
      <c r="F73" t="s">
        <v>1697</v>
      </c>
      <c r="G73">
        <f>ROUND(Table2[[#This Row],[Amount in Sales]],-1)</f>
        <v>430</v>
      </c>
      <c r="I73" s="29">
        <v>44784</v>
      </c>
      <c r="J73">
        <v>1771</v>
      </c>
      <c r="Y73" s="16">
        <v>491</v>
      </c>
      <c r="Z73" t="str">
        <f t="shared" si="0"/>
        <v>300-500</v>
      </c>
      <c r="AP73" s="16">
        <v>445</v>
      </c>
      <c r="AQ73" t="s">
        <v>1799</v>
      </c>
      <c r="BH73" s="16">
        <v>742</v>
      </c>
      <c r="BI73">
        <f t="shared" si="15"/>
        <v>939.82999999999993</v>
      </c>
      <c r="BJ73">
        <f t="shared" si="16"/>
        <v>940</v>
      </c>
      <c r="BL73" s="8">
        <v>255</v>
      </c>
      <c r="BO73" s="8">
        <v>261</v>
      </c>
      <c r="BR73" s="8">
        <v>353</v>
      </c>
      <c r="BS73">
        <v>428</v>
      </c>
      <c r="BU73">
        <v>353</v>
      </c>
      <c r="BV73">
        <v>428</v>
      </c>
    </row>
    <row r="74" spans="1:74" x14ac:dyDescent="0.3">
      <c r="A74" t="s">
        <v>201</v>
      </c>
      <c r="B74" t="s">
        <v>157</v>
      </c>
      <c r="C74" s="1">
        <v>44753</v>
      </c>
      <c r="D74">
        <v>756</v>
      </c>
      <c r="E74">
        <v>210.76999999999998</v>
      </c>
      <c r="F74" t="s">
        <v>1694</v>
      </c>
      <c r="G74">
        <f>ROUND(Table2[[#This Row],[Amount in Sales]],-1)</f>
        <v>760</v>
      </c>
      <c r="I74" s="29">
        <v>44785</v>
      </c>
      <c r="J74">
        <v>3127</v>
      </c>
      <c r="Y74" s="16">
        <v>422</v>
      </c>
      <c r="Z74" t="str">
        <f t="shared" si="0"/>
        <v>300-500</v>
      </c>
      <c r="AP74" s="16">
        <v>401</v>
      </c>
      <c r="AQ74" t="s">
        <v>1799</v>
      </c>
      <c r="BH74">
        <v>789</v>
      </c>
      <c r="BI74">
        <f t="shared" si="15"/>
        <v>956.68</v>
      </c>
      <c r="BJ74">
        <f t="shared" si="16"/>
        <v>957</v>
      </c>
      <c r="BL74" s="8">
        <v>256</v>
      </c>
      <c r="BO74" s="8">
        <v>264</v>
      </c>
      <c r="BR74" s="8">
        <v>355</v>
      </c>
      <c r="BS74">
        <v>548</v>
      </c>
      <c r="BU74">
        <v>355</v>
      </c>
      <c r="BV74">
        <v>548</v>
      </c>
    </row>
    <row r="75" spans="1:74" x14ac:dyDescent="0.3">
      <c r="A75" t="s">
        <v>202</v>
      </c>
      <c r="B75" t="s">
        <v>158</v>
      </c>
      <c r="C75" s="1">
        <v>44738</v>
      </c>
      <c r="D75">
        <v>535</v>
      </c>
      <c r="E75">
        <v>40.69</v>
      </c>
      <c r="F75" t="s">
        <v>1695</v>
      </c>
      <c r="G75">
        <f>ROUND(Table2[[#This Row],[Amount in Sales]],-1)</f>
        <v>540</v>
      </c>
      <c r="I75" s="29">
        <v>44786</v>
      </c>
      <c r="J75">
        <v>1358</v>
      </c>
      <c r="Y75" s="16">
        <v>403</v>
      </c>
      <c r="Z75" t="str">
        <f t="shared" si="0"/>
        <v>300-500</v>
      </c>
      <c r="AP75" s="16">
        <v>473</v>
      </c>
      <c r="AQ75" t="s">
        <v>1799</v>
      </c>
      <c r="BH75" s="16">
        <v>783</v>
      </c>
      <c r="BI75">
        <f t="shared" si="15"/>
        <v>869.09</v>
      </c>
      <c r="BJ75">
        <f t="shared" si="16"/>
        <v>869</v>
      </c>
      <c r="BL75" s="8">
        <v>257</v>
      </c>
      <c r="BO75" s="8">
        <v>265</v>
      </c>
      <c r="BR75" s="8">
        <v>356</v>
      </c>
      <c r="BS75">
        <v>548.33333333333337</v>
      </c>
      <c r="BU75">
        <v>356</v>
      </c>
      <c r="BV75">
        <v>548.33333333333337</v>
      </c>
    </row>
    <row r="76" spans="1:74" x14ac:dyDescent="0.3">
      <c r="A76" t="s">
        <v>203</v>
      </c>
      <c r="B76" t="s">
        <v>154</v>
      </c>
      <c r="C76" s="1">
        <v>44762</v>
      </c>
      <c r="D76">
        <v>763</v>
      </c>
      <c r="E76">
        <v>91.990000000000009</v>
      </c>
      <c r="F76" t="s">
        <v>1696</v>
      </c>
      <c r="G76">
        <f>ROUND(Table2[[#This Row],[Amount in Sales]],-1)</f>
        <v>760</v>
      </c>
      <c r="I76" s="29">
        <v>44787</v>
      </c>
      <c r="J76">
        <v>3203</v>
      </c>
      <c r="Y76" s="16">
        <v>426</v>
      </c>
      <c r="Z76" t="str">
        <f t="shared" si="0"/>
        <v>300-500</v>
      </c>
      <c r="AP76" s="16">
        <v>487</v>
      </c>
      <c r="AQ76" t="s">
        <v>1799</v>
      </c>
      <c r="BH76" s="16">
        <v>523</v>
      </c>
      <c r="BI76">
        <f t="shared" si="15"/>
        <v>803.37</v>
      </c>
      <c r="BJ76">
        <f t="shared" si="16"/>
        <v>803</v>
      </c>
      <c r="BL76" s="8">
        <v>258</v>
      </c>
      <c r="BO76" s="8">
        <v>266</v>
      </c>
      <c r="BR76" s="8">
        <v>358</v>
      </c>
      <c r="BS76">
        <v>371</v>
      </c>
      <c r="BU76">
        <v>358</v>
      </c>
      <c r="BV76">
        <v>371</v>
      </c>
    </row>
    <row r="77" spans="1:74" x14ac:dyDescent="0.3">
      <c r="A77" t="s">
        <v>204</v>
      </c>
      <c r="B77" t="s">
        <v>155</v>
      </c>
      <c r="C77" s="1">
        <v>44756</v>
      </c>
      <c r="D77">
        <v>817</v>
      </c>
      <c r="E77">
        <v>247.42</v>
      </c>
      <c r="F77" t="s">
        <v>1697</v>
      </c>
      <c r="G77">
        <f>ROUND(Table2[[#This Row],[Amount in Sales]],-1)</f>
        <v>820</v>
      </c>
      <c r="I77" s="29">
        <v>44788</v>
      </c>
      <c r="J77">
        <v>2651</v>
      </c>
      <c r="Y77" s="16">
        <v>444</v>
      </c>
      <c r="Z77" t="str">
        <f t="shared" si="0"/>
        <v>300-500</v>
      </c>
      <c r="AP77" s="16">
        <v>416</v>
      </c>
      <c r="AQ77" t="s">
        <v>1799</v>
      </c>
      <c r="BH77">
        <v>737</v>
      </c>
      <c r="BI77">
        <f t="shared" si="15"/>
        <v>764.65</v>
      </c>
      <c r="BJ77">
        <f t="shared" si="16"/>
        <v>765</v>
      </c>
      <c r="BL77" s="8">
        <v>260</v>
      </c>
      <c r="BO77" s="8">
        <v>267</v>
      </c>
      <c r="BR77" s="8">
        <v>359</v>
      </c>
      <c r="BS77">
        <v>492.33333333333331</v>
      </c>
      <c r="BU77">
        <v>359</v>
      </c>
      <c r="BV77">
        <v>492.33333333333331</v>
      </c>
    </row>
    <row r="78" spans="1:74" x14ac:dyDescent="0.3">
      <c r="A78" t="s">
        <v>205</v>
      </c>
      <c r="B78" t="s">
        <v>156</v>
      </c>
      <c r="C78" s="1">
        <v>44744</v>
      </c>
      <c r="D78">
        <v>580</v>
      </c>
      <c r="E78">
        <v>240.14</v>
      </c>
      <c r="F78" t="s">
        <v>1694</v>
      </c>
      <c r="G78">
        <f>ROUND(Table2[[#This Row],[Amount in Sales]],-1)</f>
        <v>580</v>
      </c>
      <c r="I78" s="29">
        <v>44789</v>
      </c>
      <c r="J78">
        <v>3386</v>
      </c>
      <c r="Y78" s="16">
        <v>416</v>
      </c>
      <c r="Z78" t="str">
        <f t="shared" si="0"/>
        <v>300-500</v>
      </c>
      <c r="AP78" s="16">
        <v>387</v>
      </c>
      <c r="AQ78" t="s">
        <v>1799</v>
      </c>
      <c r="BH78" s="16">
        <v>879</v>
      </c>
      <c r="BI78">
        <f t="shared" si="15"/>
        <v>900.93</v>
      </c>
      <c r="BJ78">
        <f t="shared" si="16"/>
        <v>901</v>
      </c>
      <c r="BL78" s="8">
        <v>261</v>
      </c>
      <c r="BO78" s="8">
        <v>268</v>
      </c>
      <c r="BR78" s="8">
        <v>360</v>
      </c>
      <c r="BS78">
        <v>693</v>
      </c>
      <c r="BU78">
        <v>360</v>
      </c>
      <c r="BV78">
        <v>693</v>
      </c>
    </row>
    <row r="79" spans="1:74" x14ac:dyDescent="0.3">
      <c r="A79" t="s">
        <v>206</v>
      </c>
      <c r="B79" t="s">
        <v>157</v>
      </c>
      <c r="C79" s="1">
        <v>44753</v>
      </c>
      <c r="D79">
        <v>824</v>
      </c>
      <c r="E79">
        <v>5.08</v>
      </c>
      <c r="F79" t="s">
        <v>1695</v>
      </c>
      <c r="G79">
        <f>ROUND(Table2[[#This Row],[Amount in Sales]],-1)</f>
        <v>820</v>
      </c>
      <c r="I79" s="29">
        <v>44790</v>
      </c>
      <c r="J79">
        <v>3305</v>
      </c>
      <c r="Y79" s="16">
        <v>492</v>
      </c>
      <c r="Z79" t="str">
        <f t="shared" ref="Z79:Z142" si="17">VLOOKUP(Y79,Group,2,1)</f>
        <v>300-500</v>
      </c>
      <c r="AP79" s="16">
        <v>494</v>
      </c>
      <c r="AQ79" t="s">
        <v>1799</v>
      </c>
      <c r="BH79" s="16">
        <v>865</v>
      </c>
      <c r="BI79">
        <f t="shared" si="15"/>
        <v>873.76</v>
      </c>
      <c r="BJ79">
        <f t="shared" si="16"/>
        <v>874</v>
      </c>
      <c r="BL79" s="8">
        <v>264</v>
      </c>
      <c r="BO79" s="8">
        <v>270</v>
      </c>
      <c r="BR79" s="8">
        <v>363</v>
      </c>
      <c r="BS79">
        <v>521.33333333333337</v>
      </c>
      <c r="BU79">
        <v>363</v>
      </c>
      <c r="BV79">
        <v>521.33333333333337</v>
      </c>
    </row>
    <row r="80" spans="1:74" x14ac:dyDescent="0.3">
      <c r="A80" t="s">
        <v>207</v>
      </c>
      <c r="B80" t="s">
        <v>154</v>
      </c>
      <c r="C80" s="1">
        <v>44762</v>
      </c>
      <c r="D80">
        <v>849</v>
      </c>
      <c r="E80">
        <v>89.12</v>
      </c>
      <c r="F80" t="s">
        <v>1696</v>
      </c>
      <c r="G80">
        <f>ROUND(Table2[[#This Row],[Amount in Sales]],-1)</f>
        <v>850</v>
      </c>
      <c r="I80" s="29">
        <v>44791</v>
      </c>
      <c r="J80">
        <v>3908</v>
      </c>
      <c r="Y80" s="16">
        <v>445</v>
      </c>
      <c r="Z80" t="str">
        <f t="shared" si="17"/>
        <v>300-500</v>
      </c>
      <c r="AP80" s="16">
        <v>421</v>
      </c>
      <c r="AQ80" t="s">
        <v>1799</v>
      </c>
      <c r="BH80" s="16">
        <v>855</v>
      </c>
      <c r="BI80">
        <f t="shared" si="15"/>
        <v>966.91</v>
      </c>
      <c r="BJ80">
        <f t="shared" si="16"/>
        <v>967</v>
      </c>
      <c r="BL80" s="8">
        <v>265</v>
      </c>
      <c r="BO80" s="8">
        <v>272</v>
      </c>
      <c r="BR80" s="8">
        <v>364</v>
      </c>
      <c r="BS80">
        <v>387</v>
      </c>
      <c r="BU80">
        <v>364</v>
      </c>
      <c r="BV80">
        <v>387</v>
      </c>
    </row>
    <row r="81" spans="1:74" x14ac:dyDescent="0.3">
      <c r="A81" t="s">
        <v>208</v>
      </c>
      <c r="B81" t="s">
        <v>155</v>
      </c>
      <c r="C81" s="1">
        <v>44740</v>
      </c>
      <c r="D81">
        <v>739</v>
      </c>
      <c r="E81">
        <v>217.1</v>
      </c>
      <c r="F81" t="s">
        <v>1697</v>
      </c>
      <c r="G81">
        <f>ROUND(Table2[[#This Row],[Amount in Sales]],-1)</f>
        <v>740</v>
      </c>
      <c r="I81" s="29">
        <v>44792</v>
      </c>
      <c r="J81">
        <v>1569</v>
      </c>
      <c r="Y81" s="16">
        <v>401</v>
      </c>
      <c r="Z81" t="str">
        <f t="shared" si="17"/>
        <v>300-500</v>
      </c>
      <c r="AP81" s="16">
        <v>396</v>
      </c>
      <c r="AQ81" t="s">
        <v>1799</v>
      </c>
      <c r="BH81" s="16">
        <v>429</v>
      </c>
      <c r="BI81">
        <f t="shared" si="15"/>
        <v>457.73</v>
      </c>
      <c r="BJ81">
        <f t="shared" si="16"/>
        <v>458</v>
      </c>
      <c r="BL81" s="8">
        <v>266</v>
      </c>
      <c r="BO81" s="8">
        <v>274</v>
      </c>
      <c r="BR81" s="8">
        <v>365</v>
      </c>
      <c r="BS81">
        <v>373</v>
      </c>
      <c r="BU81">
        <v>365</v>
      </c>
      <c r="BV81">
        <v>373</v>
      </c>
    </row>
    <row r="82" spans="1:74" x14ac:dyDescent="0.3">
      <c r="A82" t="s">
        <v>209</v>
      </c>
      <c r="B82" t="s">
        <v>156</v>
      </c>
      <c r="C82" s="1">
        <v>44729</v>
      </c>
      <c r="D82">
        <v>755</v>
      </c>
      <c r="E82">
        <v>427.03</v>
      </c>
      <c r="F82" t="s">
        <v>1694</v>
      </c>
      <c r="G82">
        <f>ROUND(Table2[[#This Row],[Amount in Sales]],-1)</f>
        <v>760</v>
      </c>
      <c r="I82" s="29">
        <v>44793</v>
      </c>
      <c r="J82">
        <v>4327</v>
      </c>
      <c r="Y82" s="16">
        <v>473</v>
      </c>
      <c r="Z82" t="str">
        <f t="shared" si="17"/>
        <v>300-500</v>
      </c>
      <c r="AP82" s="16">
        <v>418</v>
      </c>
      <c r="AQ82" t="s">
        <v>1799</v>
      </c>
      <c r="BH82" s="16">
        <v>865</v>
      </c>
      <c r="BI82">
        <f t="shared" si="15"/>
        <v>1179.44</v>
      </c>
      <c r="BJ82">
        <f t="shared" si="16"/>
        <v>1179</v>
      </c>
      <c r="BL82" s="8">
        <v>267</v>
      </c>
      <c r="BO82" s="8">
        <v>275</v>
      </c>
      <c r="BR82" s="8">
        <v>368</v>
      </c>
      <c r="BS82">
        <v>412</v>
      </c>
      <c r="BU82">
        <v>368</v>
      </c>
      <c r="BV82">
        <v>412</v>
      </c>
    </row>
    <row r="83" spans="1:74" x14ac:dyDescent="0.3">
      <c r="A83" t="s">
        <v>210</v>
      </c>
      <c r="B83" t="s">
        <v>157</v>
      </c>
      <c r="C83" s="1">
        <v>44727</v>
      </c>
      <c r="D83">
        <v>535</v>
      </c>
      <c r="E83">
        <v>75.87</v>
      </c>
      <c r="F83" t="s">
        <v>1695</v>
      </c>
      <c r="G83">
        <f>ROUND(Table2[[#This Row],[Amount in Sales]],-1)</f>
        <v>540</v>
      </c>
      <c r="I83" s="29">
        <v>44794</v>
      </c>
      <c r="J83">
        <v>3766</v>
      </c>
      <c r="Y83" s="16">
        <v>487</v>
      </c>
      <c r="Z83" t="str">
        <f t="shared" si="17"/>
        <v>300-500</v>
      </c>
      <c r="AP83" s="16">
        <v>363</v>
      </c>
      <c r="AQ83" t="s">
        <v>1799</v>
      </c>
      <c r="BH83" s="16">
        <v>724</v>
      </c>
      <c r="BI83">
        <f t="shared" si="15"/>
        <v>947.3</v>
      </c>
      <c r="BJ83">
        <f t="shared" si="16"/>
        <v>947</v>
      </c>
      <c r="BL83" s="8">
        <v>268</v>
      </c>
      <c r="BO83" s="8">
        <v>276</v>
      </c>
      <c r="BR83" s="8">
        <v>369</v>
      </c>
      <c r="BS83">
        <v>533.5</v>
      </c>
      <c r="BU83">
        <v>369</v>
      </c>
      <c r="BV83">
        <v>533.5</v>
      </c>
    </row>
    <row r="84" spans="1:74" x14ac:dyDescent="0.3">
      <c r="A84" t="s">
        <v>211</v>
      </c>
      <c r="B84" t="s">
        <v>158</v>
      </c>
      <c r="C84" s="1">
        <v>44734</v>
      </c>
      <c r="D84">
        <v>819</v>
      </c>
      <c r="E84">
        <v>161.57</v>
      </c>
      <c r="F84" t="s">
        <v>1696</v>
      </c>
      <c r="G84">
        <f>ROUND(Table2[[#This Row],[Amount in Sales]],-1)</f>
        <v>820</v>
      </c>
      <c r="I84" s="29">
        <v>44795</v>
      </c>
      <c r="J84">
        <v>3112</v>
      </c>
      <c r="Y84" s="16">
        <v>416</v>
      </c>
      <c r="Z84" t="str">
        <f t="shared" si="17"/>
        <v>300-500</v>
      </c>
      <c r="AP84" s="16">
        <v>381</v>
      </c>
      <c r="AQ84" t="s">
        <v>1799</v>
      </c>
      <c r="BH84" s="16">
        <v>661</v>
      </c>
      <c r="BI84">
        <f t="shared" si="15"/>
        <v>801.71</v>
      </c>
      <c r="BJ84">
        <f t="shared" si="16"/>
        <v>802</v>
      </c>
      <c r="BL84" s="8">
        <v>270</v>
      </c>
      <c r="BO84" s="8">
        <v>277</v>
      </c>
      <c r="BR84" s="8">
        <v>372</v>
      </c>
      <c r="BS84">
        <v>647</v>
      </c>
      <c r="BU84">
        <v>372</v>
      </c>
      <c r="BV84">
        <v>647</v>
      </c>
    </row>
    <row r="85" spans="1:74" x14ac:dyDescent="0.3">
      <c r="A85" t="s">
        <v>212</v>
      </c>
      <c r="B85" t="s">
        <v>159</v>
      </c>
      <c r="C85" s="1">
        <v>44744</v>
      </c>
      <c r="D85">
        <v>237</v>
      </c>
      <c r="E85">
        <v>37.989999999999995</v>
      </c>
      <c r="F85" t="s">
        <v>1697</v>
      </c>
      <c r="G85">
        <f>ROUND(Table2[[#This Row],[Amount in Sales]],-1)</f>
        <v>240</v>
      </c>
      <c r="I85" s="29">
        <v>44796</v>
      </c>
      <c r="J85">
        <v>3286</v>
      </c>
      <c r="Y85" s="16">
        <v>265</v>
      </c>
      <c r="Z85" t="e">
        <f t="shared" si="17"/>
        <v>#N/A</v>
      </c>
      <c r="AP85" s="16">
        <v>478</v>
      </c>
      <c r="AQ85" t="s">
        <v>1799</v>
      </c>
      <c r="BH85" s="16">
        <v>265</v>
      </c>
      <c r="BL85" s="8">
        <v>271</v>
      </c>
      <c r="BO85" s="8">
        <v>278</v>
      </c>
      <c r="BR85" s="8">
        <v>374</v>
      </c>
      <c r="BS85">
        <v>476</v>
      </c>
      <c r="BU85">
        <v>374</v>
      </c>
      <c r="BV85">
        <v>476</v>
      </c>
    </row>
    <row r="86" spans="1:74" x14ac:dyDescent="0.3">
      <c r="A86" t="s">
        <v>213</v>
      </c>
      <c r="B86" t="s">
        <v>154</v>
      </c>
      <c r="C86" s="1">
        <v>44737</v>
      </c>
      <c r="D86">
        <v>277</v>
      </c>
      <c r="E86">
        <v>10.19</v>
      </c>
      <c r="F86" t="s">
        <v>1694</v>
      </c>
      <c r="G86">
        <f>ROUND(Table2[[#This Row],[Amount in Sales]],-1)</f>
        <v>280</v>
      </c>
      <c r="I86" s="29">
        <v>44797</v>
      </c>
      <c r="J86">
        <v>2178</v>
      </c>
      <c r="Y86" s="16">
        <v>387</v>
      </c>
      <c r="Z86" t="str">
        <f t="shared" si="17"/>
        <v>300-500</v>
      </c>
      <c r="AP86" s="16">
        <v>327</v>
      </c>
      <c r="AQ86" t="s">
        <v>1799</v>
      </c>
      <c r="BH86" s="16">
        <v>429</v>
      </c>
      <c r="BI86">
        <f t="shared" ref="BI86:BI97" si="18">D73+E73</f>
        <v>449.94</v>
      </c>
      <c r="BJ86">
        <f t="shared" ref="BJ86:BJ97" si="19">ROUND(BI86,0)</f>
        <v>450</v>
      </c>
      <c r="BL86" s="8">
        <v>272</v>
      </c>
      <c r="BO86" s="8">
        <v>279</v>
      </c>
      <c r="BR86" s="8">
        <v>375</v>
      </c>
      <c r="BS86">
        <v>494.33333333333331</v>
      </c>
      <c r="BU86">
        <v>375</v>
      </c>
      <c r="BV86">
        <v>494.33333333333331</v>
      </c>
    </row>
    <row r="87" spans="1:74" x14ac:dyDescent="0.3">
      <c r="A87" t="s">
        <v>214</v>
      </c>
      <c r="B87" t="s">
        <v>155</v>
      </c>
      <c r="C87" s="1">
        <v>44752</v>
      </c>
      <c r="D87">
        <v>362</v>
      </c>
      <c r="E87">
        <v>43.62</v>
      </c>
      <c r="F87" t="s">
        <v>1695</v>
      </c>
      <c r="G87">
        <f>ROUND(Table2[[#This Row],[Amount in Sales]],-1)</f>
        <v>360</v>
      </c>
      <c r="I87" s="29">
        <v>44798</v>
      </c>
      <c r="J87">
        <v>2595</v>
      </c>
      <c r="Y87" s="16">
        <v>494</v>
      </c>
      <c r="Z87" t="str">
        <f t="shared" si="17"/>
        <v>300-500</v>
      </c>
      <c r="AP87" s="16">
        <v>360</v>
      </c>
      <c r="AQ87" t="s">
        <v>1799</v>
      </c>
      <c r="BH87" s="16">
        <v>756</v>
      </c>
      <c r="BI87">
        <f t="shared" si="18"/>
        <v>966.77</v>
      </c>
      <c r="BJ87">
        <f t="shared" si="19"/>
        <v>967</v>
      </c>
      <c r="BL87" s="8">
        <v>274</v>
      </c>
      <c r="BO87" s="8">
        <v>281</v>
      </c>
      <c r="BR87" s="8">
        <v>376</v>
      </c>
      <c r="BS87">
        <v>387</v>
      </c>
      <c r="BU87">
        <v>376</v>
      </c>
      <c r="BV87">
        <v>387</v>
      </c>
    </row>
    <row r="88" spans="1:74" x14ac:dyDescent="0.3">
      <c r="A88" t="s">
        <v>215</v>
      </c>
      <c r="B88" t="s">
        <v>156</v>
      </c>
      <c r="C88" s="1">
        <v>44736</v>
      </c>
      <c r="D88">
        <v>511</v>
      </c>
      <c r="E88">
        <v>197.44</v>
      </c>
      <c r="F88" t="s">
        <v>1696</v>
      </c>
      <c r="G88">
        <f>ROUND(Table2[[#This Row],[Amount in Sales]],-1)</f>
        <v>510</v>
      </c>
      <c r="I88" s="29">
        <v>44799</v>
      </c>
      <c r="J88">
        <v>5449</v>
      </c>
      <c r="Y88" s="16">
        <v>421</v>
      </c>
      <c r="Z88" t="str">
        <f t="shared" si="17"/>
        <v>300-500</v>
      </c>
      <c r="AP88" s="16">
        <v>474</v>
      </c>
      <c r="AQ88" t="s">
        <v>1799</v>
      </c>
      <c r="BH88" s="16">
        <v>535</v>
      </c>
      <c r="BI88">
        <f t="shared" si="18"/>
        <v>575.69000000000005</v>
      </c>
      <c r="BJ88">
        <f t="shared" si="19"/>
        <v>576</v>
      </c>
      <c r="BL88" s="8">
        <v>275</v>
      </c>
      <c r="BO88" s="8">
        <v>283</v>
      </c>
      <c r="BR88" s="8">
        <v>377</v>
      </c>
      <c r="BS88">
        <v>625</v>
      </c>
      <c r="BU88">
        <v>377</v>
      </c>
      <c r="BV88">
        <v>625</v>
      </c>
    </row>
    <row r="89" spans="1:74" x14ac:dyDescent="0.3">
      <c r="A89" t="s">
        <v>216</v>
      </c>
      <c r="B89" t="s">
        <v>157</v>
      </c>
      <c r="C89" s="1">
        <v>44752</v>
      </c>
      <c r="D89">
        <v>658</v>
      </c>
      <c r="E89">
        <v>165.23999999999998</v>
      </c>
      <c r="F89" t="s">
        <v>1697</v>
      </c>
      <c r="G89">
        <f>ROUND(Table2[[#This Row],[Amount in Sales]],-1)</f>
        <v>660</v>
      </c>
      <c r="I89" s="29">
        <v>44800</v>
      </c>
      <c r="J89">
        <v>5893</v>
      </c>
      <c r="Y89" s="16">
        <v>396</v>
      </c>
      <c r="Z89" t="str">
        <f t="shared" si="17"/>
        <v>300-500</v>
      </c>
      <c r="AP89" s="16">
        <v>375</v>
      </c>
      <c r="AQ89" t="s">
        <v>1799</v>
      </c>
      <c r="BH89" s="16">
        <v>763</v>
      </c>
      <c r="BI89">
        <f t="shared" si="18"/>
        <v>854.99</v>
      </c>
      <c r="BJ89">
        <f t="shared" si="19"/>
        <v>855</v>
      </c>
      <c r="BL89" s="8">
        <v>276</v>
      </c>
      <c r="BO89" s="8">
        <v>284</v>
      </c>
      <c r="BR89" s="8">
        <v>381</v>
      </c>
      <c r="BS89">
        <v>736</v>
      </c>
      <c r="BU89">
        <v>381</v>
      </c>
      <c r="BV89">
        <v>736</v>
      </c>
    </row>
    <row r="90" spans="1:74" x14ac:dyDescent="0.3">
      <c r="A90" t="s">
        <v>217</v>
      </c>
      <c r="B90" t="s">
        <v>154</v>
      </c>
      <c r="C90" s="1">
        <v>44759</v>
      </c>
      <c r="D90">
        <v>412</v>
      </c>
      <c r="E90">
        <v>74.570000000000007</v>
      </c>
      <c r="F90" t="s">
        <v>1694</v>
      </c>
      <c r="G90">
        <f>ROUND(Table2[[#This Row],[Amount in Sales]],-1)</f>
        <v>410</v>
      </c>
      <c r="I90" s="29">
        <v>44801</v>
      </c>
      <c r="J90">
        <v>3076</v>
      </c>
      <c r="Y90" s="16">
        <v>418</v>
      </c>
      <c r="Z90" t="str">
        <f t="shared" si="17"/>
        <v>300-500</v>
      </c>
      <c r="AP90" s="16">
        <v>467</v>
      </c>
      <c r="AQ90" t="s">
        <v>1799</v>
      </c>
      <c r="BH90" s="16">
        <v>817</v>
      </c>
      <c r="BI90">
        <f t="shared" si="18"/>
        <v>1064.42</v>
      </c>
      <c r="BJ90">
        <f t="shared" si="19"/>
        <v>1064</v>
      </c>
      <c r="BL90" s="8">
        <v>277</v>
      </c>
      <c r="BO90" s="8">
        <v>285</v>
      </c>
      <c r="BR90" s="8">
        <v>382</v>
      </c>
      <c r="BS90">
        <v>476</v>
      </c>
      <c r="BU90">
        <v>382</v>
      </c>
      <c r="BV90">
        <v>476</v>
      </c>
    </row>
    <row r="91" spans="1:74" x14ac:dyDescent="0.3">
      <c r="A91" t="s">
        <v>218</v>
      </c>
      <c r="B91" t="s">
        <v>155</v>
      </c>
      <c r="C91" s="1">
        <v>44763</v>
      </c>
      <c r="D91">
        <v>401</v>
      </c>
      <c r="E91">
        <v>69.63000000000001</v>
      </c>
      <c r="F91" t="s">
        <v>1695</v>
      </c>
      <c r="G91">
        <f>ROUND(Table2[[#This Row],[Amount in Sales]],-1)</f>
        <v>400</v>
      </c>
      <c r="I91" s="29">
        <v>44802</v>
      </c>
      <c r="J91">
        <v>3806</v>
      </c>
      <c r="Y91" s="16">
        <v>363</v>
      </c>
      <c r="Z91" t="str">
        <f t="shared" si="17"/>
        <v>300-500</v>
      </c>
      <c r="AP91" s="16">
        <v>308</v>
      </c>
      <c r="AQ91" t="s">
        <v>1799</v>
      </c>
      <c r="BH91" s="16">
        <v>580</v>
      </c>
      <c r="BI91">
        <f t="shared" si="18"/>
        <v>820.14</v>
      </c>
      <c r="BJ91">
        <f t="shared" si="19"/>
        <v>820</v>
      </c>
      <c r="BL91" s="8">
        <v>278</v>
      </c>
      <c r="BO91" s="8">
        <v>287</v>
      </c>
      <c r="BR91" s="8">
        <v>383</v>
      </c>
      <c r="BS91">
        <v>594</v>
      </c>
      <c r="BU91">
        <v>383</v>
      </c>
      <c r="BV91">
        <v>594</v>
      </c>
    </row>
    <row r="92" spans="1:74" x14ac:dyDescent="0.3">
      <c r="A92" t="s">
        <v>219</v>
      </c>
      <c r="B92" t="s">
        <v>156</v>
      </c>
      <c r="C92" s="1">
        <v>44763</v>
      </c>
      <c r="D92">
        <v>871</v>
      </c>
      <c r="E92">
        <v>657.52</v>
      </c>
      <c r="F92" t="s">
        <v>1696</v>
      </c>
      <c r="G92">
        <f>ROUND(Table2[[#This Row],[Amount in Sales]],-1)</f>
        <v>870</v>
      </c>
      <c r="I92" s="29">
        <v>44803</v>
      </c>
      <c r="J92">
        <v>2360</v>
      </c>
      <c r="Y92" s="16">
        <v>381</v>
      </c>
      <c r="Z92" t="str">
        <f t="shared" si="17"/>
        <v>300-500</v>
      </c>
      <c r="AP92" s="16">
        <v>434</v>
      </c>
      <c r="AQ92" t="s">
        <v>1799</v>
      </c>
      <c r="BH92" s="16">
        <v>824</v>
      </c>
      <c r="BI92">
        <f t="shared" si="18"/>
        <v>829.08</v>
      </c>
      <c r="BJ92">
        <f t="shared" si="19"/>
        <v>829</v>
      </c>
      <c r="BL92" s="8">
        <v>279</v>
      </c>
      <c r="BO92" s="8">
        <v>290</v>
      </c>
      <c r="BR92" s="8">
        <v>386</v>
      </c>
      <c r="BS92">
        <v>547</v>
      </c>
      <c r="BU92">
        <v>386</v>
      </c>
      <c r="BV92">
        <v>547</v>
      </c>
    </row>
    <row r="93" spans="1:74" x14ac:dyDescent="0.3">
      <c r="A93" t="s">
        <v>220</v>
      </c>
      <c r="B93" t="s">
        <v>157</v>
      </c>
      <c r="C93" s="1">
        <v>44750</v>
      </c>
      <c r="D93">
        <v>564</v>
      </c>
      <c r="E93">
        <v>235.89999999999998</v>
      </c>
      <c r="F93" t="s">
        <v>1697</v>
      </c>
      <c r="G93">
        <f>ROUND(Table2[[#This Row],[Amount in Sales]],-1)</f>
        <v>560</v>
      </c>
      <c r="I93" s="29">
        <v>44804</v>
      </c>
      <c r="J93">
        <v>514</v>
      </c>
      <c r="Y93" s="16">
        <v>478</v>
      </c>
      <c r="Z93" t="str">
        <f t="shared" si="17"/>
        <v>300-500</v>
      </c>
      <c r="AP93" s="16">
        <v>360</v>
      </c>
      <c r="AQ93" t="s">
        <v>1799</v>
      </c>
      <c r="BH93" s="16">
        <v>849</v>
      </c>
      <c r="BI93">
        <f t="shared" si="18"/>
        <v>938.12</v>
      </c>
      <c r="BJ93">
        <f t="shared" si="19"/>
        <v>938</v>
      </c>
      <c r="BL93" s="8">
        <v>281</v>
      </c>
      <c r="BO93" s="8">
        <v>292</v>
      </c>
      <c r="BR93" s="8">
        <v>387</v>
      </c>
      <c r="BS93">
        <v>685.5</v>
      </c>
      <c r="BU93">
        <v>387</v>
      </c>
      <c r="BV93">
        <v>685.5</v>
      </c>
    </row>
    <row r="94" spans="1:74" x14ac:dyDescent="0.3">
      <c r="A94" t="s">
        <v>221</v>
      </c>
      <c r="B94" t="s">
        <v>154</v>
      </c>
      <c r="C94" s="1">
        <v>44751</v>
      </c>
      <c r="D94">
        <v>780</v>
      </c>
      <c r="E94">
        <v>407.03999999999996</v>
      </c>
      <c r="F94" t="s">
        <v>1694</v>
      </c>
      <c r="G94">
        <f>ROUND(Table2[[#This Row],[Amount in Sales]],-1)</f>
        <v>780</v>
      </c>
      <c r="I94" s="29">
        <v>44805</v>
      </c>
      <c r="J94">
        <v>770</v>
      </c>
      <c r="Y94" s="16">
        <v>327</v>
      </c>
      <c r="Z94" t="str">
        <f t="shared" si="17"/>
        <v>300-500</v>
      </c>
      <c r="AP94" s="16">
        <v>352</v>
      </c>
      <c r="AQ94" t="s">
        <v>1799</v>
      </c>
      <c r="BH94" s="16">
        <v>739</v>
      </c>
      <c r="BI94">
        <f t="shared" si="18"/>
        <v>956.1</v>
      </c>
      <c r="BJ94">
        <f t="shared" si="19"/>
        <v>956</v>
      </c>
      <c r="BL94" s="8">
        <v>283</v>
      </c>
      <c r="BO94" s="8">
        <v>295</v>
      </c>
      <c r="BR94" s="8">
        <v>391</v>
      </c>
      <c r="BS94">
        <v>694</v>
      </c>
      <c r="BU94">
        <v>391</v>
      </c>
      <c r="BV94">
        <v>694</v>
      </c>
    </row>
    <row r="95" spans="1:74" x14ac:dyDescent="0.3">
      <c r="A95" t="s">
        <v>222</v>
      </c>
      <c r="B95" t="s">
        <v>155</v>
      </c>
      <c r="C95" s="1">
        <v>44736</v>
      </c>
      <c r="D95">
        <v>789</v>
      </c>
      <c r="E95">
        <v>347.74</v>
      </c>
      <c r="F95" t="s">
        <v>1695</v>
      </c>
      <c r="G95">
        <f>ROUND(Table2[[#This Row],[Amount in Sales]],-1)</f>
        <v>790</v>
      </c>
      <c r="I95" s="29">
        <v>44806</v>
      </c>
      <c r="J95">
        <v>2021</v>
      </c>
      <c r="Y95" s="16">
        <v>360</v>
      </c>
      <c r="Z95" t="str">
        <f t="shared" si="17"/>
        <v>300-500</v>
      </c>
      <c r="AP95" s="16">
        <v>477</v>
      </c>
      <c r="AQ95" t="s">
        <v>1799</v>
      </c>
      <c r="BH95" s="16">
        <v>755</v>
      </c>
      <c r="BI95">
        <f t="shared" si="18"/>
        <v>1182.03</v>
      </c>
      <c r="BJ95">
        <f t="shared" si="19"/>
        <v>1182</v>
      </c>
      <c r="BL95" s="8">
        <v>284</v>
      </c>
      <c r="BO95" s="8">
        <v>298</v>
      </c>
      <c r="BR95" s="8">
        <v>392</v>
      </c>
      <c r="BS95">
        <v>740</v>
      </c>
      <c r="BU95">
        <v>392</v>
      </c>
      <c r="BV95">
        <v>740</v>
      </c>
    </row>
    <row r="96" spans="1:74" x14ac:dyDescent="0.3">
      <c r="A96" t="s">
        <v>223</v>
      </c>
      <c r="B96" t="s">
        <v>156</v>
      </c>
      <c r="C96" s="1">
        <v>44737</v>
      </c>
      <c r="D96">
        <v>697</v>
      </c>
      <c r="E96">
        <v>209.97</v>
      </c>
      <c r="F96" t="s">
        <v>1696</v>
      </c>
      <c r="G96">
        <f>ROUND(Table2[[#This Row],[Amount in Sales]],-1)</f>
        <v>700</v>
      </c>
      <c r="I96" s="29">
        <v>44807</v>
      </c>
      <c r="J96">
        <v>2851</v>
      </c>
      <c r="Y96" s="16">
        <v>474</v>
      </c>
      <c r="Z96" t="str">
        <f t="shared" si="17"/>
        <v>300-500</v>
      </c>
      <c r="AP96" s="16">
        <v>391</v>
      </c>
      <c r="AQ96" t="s">
        <v>1799</v>
      </c>
      <c r="BH96" s="16">
        <v>535</v>
      </c>
      <c r="BI96">
        <f t="shared" si="18"/>
        <v>610.87</v>
      </c>
      <c r="BJ96">
        <f t="shared" si="19"/>
        <v>611</v>
      </c>
      <c r="BL96" s="8">
        <v>285</v>
      </c>
      <c r="BO96" s="8">
        <v>300</v>
      </c>
      <c r="BP96">
        <v>357</v>
      </c>
      <c r="BR96" s="8"/>
    </row>
    <row r="97" spans="1:70" x14ac:dyDescent="0.3">
      <c r="A97" t="s">
        <v>224</v>
      </c>
      <c r="B97" t="s">
        <v>157</v>
      </c>
      <c r="C97" s="1">
        <v>44744</v>
      </c>
      <c r="D97">
        <v>546</v>
      </c>
      <c r="E97">
        <v>229.44</v>
      </c>
      <c r="F97" t="s">
        <v>1697</v>
      </c>
      <c r="G97">
        <f>ROUND(Table2[[#This Row],[Amount in Sales]],-1)</f>
        <v>550</v>
      </c>
      <c r="I97" s="29">
        <v>44808</v>
      </c>
      <c r="J97">
        <v>4865</v>
      </c>
      <c r="Y97" s="16">
        <v>375</v>
      </c>
      <c r="Z97" t="str">
        <f t="shared" si="17"/>
        <v>300-500</v>
      </c>
      <c r="AP97" s="16">
        <v>363</v>
      </c>
      <c r="AQ97" t="s">
        <v>1799</v>
      </c>
      <c r="BH97" s="16">
        <v>819</v>
      </c>
      <c r="BI97">
        <f t="shared" si="18"/>
        <v>980.56999999999994</v>
      </c>
      <c r="BJ97">
        <f t="shared" si="19"/>
        <v>981</v>
      </c>
      <c r="BL97" s="8">
        <v>287</v>
      </c>
      <c r="BO97" s="8">
        <v>301</v>
      </c>
      <c r="BP97">
        <v>428.5</v>
      </c>
      <c r="BR97" s="8"/>
    </row>
    <row r="98" spans="1:70" x14ac:dyDescent="0.3">
      <c r="A98" t="s">
        <v>225</v>
      </c>
      <c r="B98" t="s">
        <v>154</v>
      </c>
      <c r="C98" s="1">
        <v>44735</v>
      </c>
      <c r="D98">
        <v>689</v>
      </c>
      <c r="E98">
        <v>263.06</v>
      </c>
      <c r="F98" t="s">
        <v>1694</v>
      </c>
      <c r="G98">
        <f>ROUND(Table2[[#This Row],[Amount in Sales]],-1)</f>
        <v>690</v>
      </c>
      <c r="I98" s="29">
        <v>44809</v>
      </c>
      <c r="J98">
        <v>3091</v>
      </c>
      <c r="Y98" s="16">
        <v>237</v>
      </c>
      <c r="Z98" t="e">
        <f t="shared" si="17"/>
        <v>#N/A</v>
      </c>
      <c r="AP98" s="16">
        <v>396</v>
      </c>
      <c r="AQ98" t="s">
        <v>1799</v>
      </c>
      <c r="BH98">
        <v>237</v>
      </c>
      <c r="BL98" s="8">
        <v>288</v>
      </c>
      <c r="BO98" s="8">
        <v>302</v>
      </c>
      <c r="BP98">
        <v>317</v>
      </c>
      <c r="BR98" s="8"/>
    </row>
    <row r="99" spans="1:70" x14ac:dyDescent="0.3">
      <c r="A99" t="s">
        <v>226</v>
      </c>
      <c r="B99" t="s">
        <v>155</v>
      </c>
      <c r="C99" s="1">
        <v>44751</v>
      </c>
      <c r="D99">
        <v>298</v>
      </c>
      <c r="E99">
        <v>1.45</v>
      </c>
      <c r="F99" t="s">
        <v>1695</v>
      </c>
      <c r="G99">
        <f>ROUND(Table2[[#This Row],[Amount in Sales]],-1)</f>
        <v>300</v>
      </c>
      <c r="I99" s="29">
        <v>44810</v>
      </c>
      <c r="J99">
        <v>2407</v>
      </c>
      <c r="Y99" s="16">
        <v>277</v>
      </c>
      <c r="Z99" t="e">
        <f t="shared" si="17"/>
        <v>#N/A</v>
      </c>
      <c r="AP99" s="16">
        <v>349</v>
      </c>
      <c r="AQ99" t="s">
        <v>1799</v>
      </c>
      <c r="BH99" s="16">
        <v>277</v>
      </c>
      <c r="BL99" s="8">
        <v>289</v>
      </c>
      <c r="BO99" s="8">
        <v>303</v>
      </c>
      <c r="BP99">
        <v>428</v>
      </c>
      <c r="BR99" s="8"/>
    </row>
    <row r="100" spans="1:70" x14ac:dyDescent="0.3">
      <c r="A100" t="s">
        <v>227</v>
      </c>
      <c r="B100" t="s">
        <v>156</v>
      </c>
      <c r="C100" s="1">
        <v>44726</v>
      </c>
      <c r="D100">
        <v>570</v>
      </c>
      <c r="E100">
        <v>363.99</v>
      </c>
      <c r="F100" t="s">
        <v>1696</v>
      </c>
      <c r="G100">
        <f>ROUND(Table2[[#This Row],[Amount in Sales]],-1)</f>
        <v>570</v>
      </c>
      <c r="Y100" s="16">
        <v>467</v>
      </c>
      <c r="Z100" t="str">
        <f t="shared" si="17"/>
        <v>300-500</v>
      </c>
      <c r="AP100" s="16">
        <v>445</v>
      </c>
      <c r="AQ100" t="s">
        <v>1799</v>
      </c>
      <c r="BH100" s="16">
        <v>362</v>
      </c>
      <c r="BI100">
        <f t="shared" ref="BI100:BI111" si="20">D87+E87</f>
        <v>405.62</v>
      </c>
      <c r="BJ100">
        <f t="shared" ref="BJ100:BJ111" si="21">ROUND(BI100,0)</f>
        <v>406</v>
      </c>
      <c r="BL100" s="8">
        <v>290</v>
      </c>
      <c r="BO100" s="8">
        <v>304</v>
      </c>
      <c r="BP100">
        <v>576</v>
      </c>
      <c r="BR100" s="8"/>
    </row>
    <row r="101" spans="1:70" x14ac:dyDescent="0.3">
      <c r="A101" t="s">
        <v>228</v>
      </c>
      <c r="B101" t="s">
        <v>157</v>
      </c>
      <c r="C101" s="1">
        <v>44749</v>
      </c>
      <c r="D101">
        <v>884</v>
      </c>
      <c r="E101">
        <v>818.1</v>
      </c>
      <c r="F101" t="s">
        <v>1697</v>
      </c>
      <c r="G101">
        <f>ROUND(Table2[[#This Row],[Amount in Sales]],-1)</f>
        <v>880</v>
      </c>
      <c r="Y101" s="16">
        <v>308</v>
      </c>
      <c r="Z101" t="str">
        <f t="shared" si="17"/>
        <v>300-500</v>
      </c>
      <c r="AP101" s="16">
        <v>342</v>
      </c>
      <c r="AQ101" t="s">
        <v>1799</v>
      </c>
      <c r="BH101" s="16">
        <v>511</v>
      </c>
      <c r="BI101">
        <f t="shared" si="20"/>
        <v>708.44</v>
      </c>
      <c r="BJ101">
        <f t="shared" si="21"/>
        <v>708</v>
      </c>
      <c r="BL101" s="8">
        <v>292</v>
      </c>
      <c r="BO101" s="8">
        <v>305</v>
      </c>
      <c r="BP101">
        <v>363.5</v>
      </c>
      <c r="BR101" s="8"/>
    </row>
    <row r="102" spans="1:70" x14ac:dyDescent="0.3">
      <c r="A102" t="s">
        <v>229</v>
      </c>
      <c r="B102" t="s">
        <v>158</v>
      </c>
      <c r="C102" s="1">
        <v>44734</v>
      </c>
      <c r="D102">
        <v>607</v>
      </c>
      <c r="E102">
        <v>29.790000000000003</v>
      </c>
      <c r="F102" t="s">
        <v>1694</v>
      </c>
      <c r="G102">
        <f>ROUND(Table2[[#This Row],[Amount in Sales]],-1)</f>
        <v>610</v>
      </c>
      <c r="Y102" s="16">
        <v>434</v>
      </c>
      <c r="Z102" t="str">
        <f t="shared" si="17"/>
        <v>300-500</v>
      </c>
      <c r="AP102" s="16">
        <v>320</v>
      </c>
      <c r="AQ102" t="s">
        <v>1799</v>
      </c>
      <c r="BH102" s="16">
        <v>658</v>
      </c>
      <c r="BI102">
        <f t="shared" si="20"/>
        <v>823.24</v>
      </c>
      <c r="BJ102">
        <f t="shared" si="21"/>
        <v>823</v>
      </c>
      <c r="BL102" s="8">
        <v>295</v>
      </c>
      <c r="BO102" s="8">
        <v>306</v>
      </c>
      <c r="BP102">
        <v>406</v>
      </c>
      <c r="BR102" s="8"/>
    </row>
    <row r="103" spans="1:70" x14ac:dyDescent="0.3">
      <c r="A103" t="s">
        <v>230</v>
      </c>
      <c r="B103" t="s">
        <v>154</v>
      </c>
      <c r="C103" s="1">
        <v>44726</v>
      </c>
      <c r="D103">
        <v>805</v>
      </c>
      <c r="E103">
        <v>634.01</v>
      </c>
      <c r="F103" t="s">
        <v>1695</v>
      </c>
      <c r="G103">
        <f>ROUND(Table2[[#This Row],[Amount in Sales]],-1)</f>
        <v>810</v>
      </c>
      <c r="Y103" s="16">
        <v>360</v>
      </c>
      <c r="Z103" t="str">
        <f t="shared" si="17"/>
        <v>300-500</v>
      </c>
      <c r="AP103" s="16">
        <v>437</v>
      </c>
      <c r="AQ103" t="s">
        <v>1799</v>
      </c>
      <c r="BH103" s="16">
        <v>412</v>
      </c>
      <c r="BI103">
        <f t="shared" si="20"/>
        <v>486.57</v>
      </c>
      <c r="BJ103">
        <f t="shared" si="21"/>
        <v>487</v>
      </c>
      <c r="BL103" s="8">
        <v>298</v>
      </c>
      <c r="BO103" s="8">
        <v>307</v>
      </c>
      <c r="BP103">
        <v>510</v>
      </c>
      <c r="BR103" s="8"/>
    </row>
    <row r="104" spans="1:70" x14ac:dyDescent="0.3">
      <c r="A104" t="s">
        <v>231</v>
      </c>
      <c r="B104" t="s">
        <v>155</v>
      </c>
      <c r="C104" s="1">
        <v>44743</v>
      </c>
      <c r="D104">
        <v>842</v>
      </c>
      <c r="E104">
        <v>376.26</v>
      </c>
      <c r="F104" t="s">
        <v>1696</v>
      </c>
      <c r="G104">
        <f>ROUND(Table2[[#This Row],[Amount in Sales]],-1)</f>
        <v>840</v>
      </c>
      <c r="Y104" s="16">
        <v>352</v>
      </c>
      <c r="Z104" t="str">
        <f t="shared" si="17"/>
        <v>300-500</v>
      </c>
      <c r="AP104" s="16">
        <v>402</v>
      </c>
      <c r="AQ104" t="s">
        <v>1799</v>
      </c>
      <c r="BH104" s="16">
        <v>401</v>
      </c>
      <c r="BI104">
        <f t="shared" si="20"/>
        <v>470.63</v>
      </c>
      <c r="BJ104">
        <f t="shared" si="21"/>
        <v>471</v>
      </c>
      <c r="BL104" s="8">
        <v>300</v>
      </c>
      <c r="BM104">
        <v>357</v>
      </c>
      <c r="BO104" s="8">
        <v>310</v>
      </c>
      <c r="BP104">
        <v>463</v>
      </c>
      <c r="BR104" s="8"/>
    </row>
    <row r="105" spans="1:70" x14ac:dyDescent="0.3">
      <c r="A105" t="s">
        <v>232</v>
      </c>
      <c r="B105" t="s">
        <v>156</v>
      </c>
      <c r="C105" s="1">
        <v>44742</v>
      </c>
      <c r="D105">
        <v>508</v>
      </c>
      <c r="E105">
        <v>455.55</v>
      </c>
      <c r="F105" t="s">
        <v>1697</v>
      </c>
      <c r="G105">
        <f>ROUND(Table2[[#This Row],[Amount in Sales]],-1)</f>
        <v>510</v>
      </c>
      <c r="Y105" s="16">
        <v>477</v>
      </c>
      <c r="Z105" t="str">
        <f t="shared" si="17"/>
        <v>300-500</v>
      </c>
      <c r="AP105" s="16">
        <v>499</v>
      </c>
      <c r="AQ105" t="s">
        <v>1799</v>
      </c>
      <c r="BH105" s="16">
        <v>871</v>
      </c>
      <c r="BI105">
        <f t="shared" si="20"/>
        <v>1528.52</v>
      </c>
      <c r="BJ105">
        <f t="shared" si="21"/>
        <v>1529</v>
      </c>
      <c r="BL105" s="8">
        <v>301</v>
      </c>
      <c r="BM105">
        <v>428.5</v>
      </c>
      <c r="BO105" s="8">
        <v>311</v>
      </c>
      <c r="BP105">
        <v>429</v>
      </c>
      <c r="BR105" s="8"/>
    </row>
    <row r="106" spans="1:70" x14ac:dyDescent="0.3">
      <c r="A106" t="s">
        <v>233</v>
      </c>
      <c r="B106" t="s">
        <v>157</v>
      </c>
      <c r="C106" s="1">
        <v>44747</v>
      </c>
      <c r="D106">
        <v>819</v>
      </c>
      <c r="E106">
        <v>26.520000000000003</v>
      </c>
      <c r="F106" t="s">
        <v>1694</v>
      </c>
      <c r="G106">
        <f>ROUND(Table2[[#This Row],[Amount in Sales]],-1)</f>
        <v>820</v>
      </c>
      <c r="I106" t="s">
        <v>1812</v>
      </c>
      <c r="Y106" s="16">
        <v>391</v>
      </c>
      <c r="Z106" t="str">
        <f t="shared" si="17"/>
        <v>300-500</v>
      </c>
      <c r="AP106" s="16">
        <v>350</v>
      </c>
      <c r="AQ106" t="s">
        <v>1799</v>
      </c>
      <c r="BH106" s="16">
        <v>564</v>
      </c>
      <c r="BI106">
        <f t="shared" si="20"/>
        <v>799.9</v>
      </c>
      <c r="BJ106">
        <f t="shared" si="21"/>
        <v>800</v>
      </c>
      <c r="BL106" s="8">
        <v>302</v>
      </c>
      <c r="BM106">
        <v>317</v>
      </c>
      <c r="BO106" s="8">
        <v>312</v>
      </c>
      <c r="BP106">
        <v>423</v>
      </c>
      <c r="BR106" s="8"/>
    </row>
    <row r="107" spans="1:70" x14ac:dyDescent="0.3">
      <c r="A107" t="s">
        <v>234</v>
      </c>
      <c r="B107" t="s">
        <v>154</v>
      </c>
      <c r="C107" s="1">
        <v>44764</v>
      </c>
      <c r="D107">
        <v>818</v>
      </c>
      <c r="E107">
        <v>770.95</v>
      </c>
      <c r="F107" t="s">
        <v>1695</v>
      </c>
      <c r="G107">
        <f>ROUND(Table2[[#This Row],[Amount in Sales]],-1)</f>
        <v>820</v>
      </c>
      <c r="Y107" s="16">
        <v>363</v>
      </c>
      <c r="Z107" t="str">
        <f t="shared" si="17"/>
        <v>300-500</v>
      </c>
      <c r="AP107" s="16">
        <v>386</v>
      </c>
      <c r="AQ107" t="s">
        <v>1799</v>
      </c>
      <c r="BH107" s="16">
        <v>780</v>
      </c>
      <c r="BI107">
        <f t="shared" si="20"/>
        <v>1187.04</v>
      </c>
      <c r="BJ107">
        <f t="shared" si="21"/>
        <v>1187</v>
      </c>
      <c r="BL107" s="8">
        <v>303</v>
      </c>
      <c r="BM107">
        <v>428</v>
      </c>
      <c r="BO107" s="8">
        <v>314</v>
      </c>
      <c r="BP107">
        <v>515</v>
      </c>
      <c r="BR107" s="8"/>
    </row>
    <row r="108" spans="1:70" x14ac:dyDescent="0.3">
      <c r="A108" t="s">
        <v>235</v>
      </c>
      <c r="B108" t="s">
        <v>155</v>
      </c>
      <c r="C108" s="1">
        <v>44735</v>
      </c>
      <c r="D108">
        <v>482</v>
      </c>
      <c r="E108">
        <v>119.85000000000001</v>
      </c>
      <c r="F108" t="s">
        <v>1696</v>
      </c>
      <c r="G108">
        <f>ROUND(Table2[[#This Row],[Amount in Sales]],-1)</f>
        <v>480</v>
      </c>
      <c r="Y108" s="16">
        <v>396</v>
      </c>
      <c r="Z108" t="str">
        <f t="shared" si="17"/>
        <v>300-500</v>
      </c>
      <c r="AP108" s="16">
        <v>475</v>
      </c>
      <c r="AQ108" t="s">
        <v>1799</v>
      </c>
      <c r="BH108" s="16">
        <v>789</v>
      </c>
      <c r="BI108">
        <f t="shared" si="20"/>
        <v>1136.74</v>
      </c>
      <c r="BJ108">
        <f t="shared" si="21"/>
        <v>1137</v>
      </c>
      <c r="BL108" s="8">
        <v>304</v>
      </c>
      <c r="BM108">
        <v>576</v>
      </c>
      <c r="BO108" s="8">
        <v>317</v>
      </c>
      <c r="BP108">
        <v>568</v>
      </c>
      <c r="BR108" s="8"/>
    </row>
    <row r="109" spans="1:70" x14ac:dyDescent="0.3">
      <c r="A109" t="s">
        <v>236</v>
      </c>
      <c r="B109" t="s">
        <v>156</v>
      </c>
      <c r="C109" s="1">
        <v>44737</v>
      </c>
      <c r="D109">
        <v>302</v>
      </c>
      <c r="E109">
        <v>15.07</v>
      </c>
      <c r="F109" t="s">
        <v>1697</v>
      </c>
      <c r="G109">
        <f>ROUND(Table2[[#This Row],[Amount in Sales]],-1)</f>
        <v>300</v>
      </c>
      <c r="I109" s="7" t="s">
        <v>1791</v>
      </c>
      <c r="J109" t="s">
        <v>1794</v>
      </c>
      <c r="Y109" s="16">
        <v>349</v>
      </c>
      <c r="Z109" t="str">
        <f t="shared" si="17"/>
        <v>300-500</v>
      </c>
      <c r="AP109" s="16">
        <v>339</v>
      </c>
      <c r="AQ109" t="s">
        <v>1799</v>
      </c>
      <c r="BH109" s="16">
        <v>697</v>
      </c>
      <c r="BI109">
        <f t="shared" si="20"/>
        <v>906.97</v>
      </c>
      <c r="BJ109">
        <f t="shared" si="21"/>
        <v>907</v>
      </c>
      <c r="BL109" s="8">
        <v>305</v>
      </c>
      <c r="BM109">
        <v>363.5</v>
      </c>
      <c r="BO109" s="8">
        <v>318</v>
      </c>
      <c r="BP109">
        <v>395.5</v>
      </c>
      <c r="BR109" s="8"/>
    </row>
    <row r="110" spans="1:70" x14ac:dyDescent="0.3">
      <c r="A110" t="s">
        <v>237</v>
      </c>
      <c r="B110" t="s">
        <v>157</v>
      </c>
      <c r="C110" s="1">
        <v>44749</v>
      </c>
      <c r="D110">
        <v>861</v>
      </c>
      <c r="E110">
        <v>427.21999999999997</v>
      </c>
      <c r="F110" t="s">
        <v>1694</v>
      </c>
      <c r="G110">
        <f>ROUND(Table2[[#This Row],[Amount in Sales]],-1)</f>
        <v>860</v>
      </c>
      <c r="I110" s="29">
        <v>44725</v>
      </c>
      <c r="J110" s="10">
        <v>617.53846153846155</v>
      </c>
      <c r="Y110" s="16">
        <v>445</v>
      </c>
      <c r="Z110" t="str">
        <f t="shared" si="17"/>
        <v>300-500</v>
      </c>
      <c r="AP110" s="16">
        <v>384</v>
      </c>
      <c r="AQ110" t="s">
        <v>1799</v>
      </c>
      <c r="BH110" s="16">
        <v>546</v>
      </c>
      <c r="BI110">
        <f t="shared" si="20"/>
        <v>775.44</v>
      </c>
      <c r="BJ110">
        <f t="shared" si="21"/>
        <v>775</v>
      </c>
      <c r="BL110" s="8">
        <v>306</v>
      </c>
      <c r="BM110">
        <v>406</v>
      </c>
      <c r="BO110" s="8">
        <v>319</v>
      </c>
      <c r="BP110">
        <v>539</v>
      </c>
      <c r="BR110" s="8"/>
    </row>
    <row r="111" spans="1:70" x14ac:dyDescent="0.3">
      <c r="A111" t="s">
        <v>238</v>
      </c>
      <c r="B111" t="s">
        <v>158</v>
      </c>
      <c r="C111" s="1">
        <v>44729</v>
      </c>
      <c r="D111">
        <v>756</v>
      </c>
      <c r="E111">
        <v>475.45</v>
      </c>
      <c r="F111" t="s">
        <v>1695</v>
      </c>
      <c r="G111">
        <f>ROUND(Table2[[#This Row],[Amount in Sales]],-1)</f>
        <v>760</v>
      </c>
      <c r="I111" s="29">
        <v>44726</v>
      </c>
      <c r="J111" s="10">
        <v>550</v>
      </c>
      <c r="Y111" s="16">
        <v>342</v>
      </c>
      <c r="Z111" t="str">
        <f t="shared" si="17"/>
        <v>300-500</v>
      </c>
      <c r="AP111" s="16">
        <v>485</v>
      </c>
      <c r="AQ111" t="s">
        <v>1799</v>
      </c>
      <c r="BH111">
        <v>689</v>
      </c>
      <c r="BI111">
        <f t="shared" si="20"/>
        <v>952.06</v>
      </c>
      <c r="BJ111">
        <f t="shared" si="21"/>
        <v>952</v>
      </c>
      <c r="BL111" s="8">
        <v>307</v>
      </c>
      <c r="BM111">
        <v>510</v>
      </c>
      <c r="BO111" s="8">
        <v>320</v>
      </c>
      <c r="BP111">
        <v>471.5</v>
      </c>
      <c r="BR111" s="8"/>
    </row>
    <row r="112" spans="1:70" x14ac:dyDescent="0.3">
      <c r="A112" t="s">
        <v>239</v>
      </c>
      <c r="B112" t="s">
        <v>159</v>
      </c>
      <c r="C112" s="1">
        <v>44738</v>
      </c>
      <c r="D112">
        <v>756</v>
      </c>
      <c r="E112">
        <v>662.11</v>
      </c>
      <c r="F112" t="s">
        <v>1696</v>
      </c>
      <c r="G112">
        <f>ROUND(Table2[[#This Row],[Amount in Sales]],-1)</f>
        <v>760</v>
      </c>
      <c r="I112" s="29">
        <v>44727</v>
      </c>
      <c r="J112" s="10">
        <v>543.22222222222217</v>
      </c>
      <c r="Y112" s="16">
        <v>298</v>
      </c>
      <c r="Z112" t="e">
        <f t="shared" si="17"/>
        <v>#N/A</v>
      </c>
      <c r="AP112" s="16">
        <v>396</v>
      </c>
      <c r="AQ112" t="s">
        <v>1799</v>
      </c>
      <c r="BH112">
        <v>298</v>
      </c>
      <c r="BL112" s="8">
        <v>308</v>
      </c>
      <c r="BM112">
        <v>528</v>
      </c>
      <c r="BO112" s="8">
        <v>321</v>
      </c>
      <c r="BP112">
        <v>372</v>
      </c>
      <c r="BR112" s="8"/>
    </row>
    <row r="113" spans="1:70" x14ac:dyDescent="0.3">
      <c r="A113" t="s">
        <v>240</v>
      </c>
      <c r="B113" t="s">
        <v>154</v>
      </c>
      <c r="C113" s="1">
        <v>44740</v>
      </c>
      <c r="D113">
        <v>807</v>
      </c>
      <c r="E113">
        <v>299.15999999999997</v>
      </c>
      <c r="F113" t="s">
        <v>1697</v>
      </c>
      <c r="G113">
        <f>ROUND(Table2[[#This Row],[Amount in Sales]],-1)</f>
        <v>810</v>
      </c>
      <c r="I113" s="29">
        <v>44728</v>
      </c>
      <c r="J113" s="10">
        <v>527.42857142857144</v>
      </c>
      <c r="Y113" s="16">
        <v>320</v>
      </c>
      <c r="Z113" t="str">
        <f t="shared" si="17"/>
        <v>300-500</v>
      </c>
      <c r="AP113" s="16">
        <v>306</v>
      </c>
      <c r="AQ113" t="s">
        <v>1799</v>
      </c>
      <c r="BH113" s="16">
        <v>570</v>
      </c>
      <c r="BI113">
        <f t="shared" ref="BI113:BI128" si="22">D100+E100</f>
        <v>933.99</v>
      </c>
      <c r="BJ113">
        <f t="shared" ref="BJ113:BJ128" si="23">ROUND(BI113,0)</f>
        <v>934</v>
      </c>
      <c r="BL113" s="8">
        <v>310</v>
      </c>
      <c r="BM113">
        <v>463</v>
      </c>
      <c r="BO113" s="8">
        <v>322</v>
      </c>
      <c r="BP113">
        <v>542</v>
      </c>
      <c r="BR113" s="8"/>
    </row>
    <row r="114" spans="1:70" x14ac:dyDescent="0.3">
      <c r="A114" t="s">
        <v>241</v>
      </c>
      <c r="B114" t="s">
        <v>155</v>
      </c>
      <c r="C114" s="1">
        <v>44755</v>
      </c>
      <c r="D114">
        <v>628</v>
      </c>
      <c r="E114">
        <v>404.58</v>
      </c>
      <c r="F114" t="s">
        <v>1694</v>
      </c>
      <c r="G114">
        <f>ROUND(Table2[[#This Row],[Amount in Sales]],-1)</f>
        <v>630</v>
      </c>
      <c r="I114" s="29">
        <v>44729</v>
      </c>
      <c r="J114" s="10">
        <v>665.41666666666663</v>
      </c>
      <c r="Y114" s="16">
        <v>437</v>
      </c>
      <c r="Z114" t="str">
        <f t="shared" si="17"/>
        <v>300-500</v>
      </c>
      <c r="AP114" s="16">
        <v>334</v>
      </c>
      <c r="AQ114" t="s">
        <v>1799</v>
      </c>
      <c r="BH114" s="16">
        <v>884</v>
      </c>
      <c r="BI114">
        <f t="shared" si="22"/>
        <v>1702.1</v>
      </c>
      <c r="BJ114">
        <f t="shared" si="23"/>
        <v>1702</v>
      </c>
      <c r="BL114" s="8">
        <v>311</v>
      </c>
      <c r="BM114">
        <v>429</v>
      </c>
      <c r="BO114" s="8">
        <v>325</v>
      </c>
      <c r="BP114">
        <v>493</v>
      </c>
      <c r="BR114" s="8"/>
    </row>
    <row r="115" spans="1:70" x14ac:dyDescent="0.3">
      <c r="A115" t="s">
        <v>242</v>
      </c>
      <c r="B115" t="s">
        <v>156</v>
      </c>
      <c r="C115" s="1">
        <v>44755</v>
      </c>
      <c r="D115">
        <v>509</v>
      </c>
      <c r="E115">
        <v>390.17</v>
      </c>
      <c r="F115" t="s">
        <v>1695</v>
      </c>
      <c r="G115">
        <f>ROUND(Table2[[#This Row],[Amount in Sales]],-1)</f>
        <v>510</v>
      </c>
      <c r="I115" s="29">
        <v>44730</v>
      </c>
      <c r="J115" s="10">
        <v>550.33333333333337</v>
      </c>
      <c r="Y115" s="16">
        <v>402</v>
      </c>
      <c r="Z115" t="str">
        <f t="shared" si="17"/>
        <v>300-500</v>
      </c>
      <c r="AP115" s="16">
        <v>484</v>
      </c>
      <c r="AQ115" t="s">
        <v>1799</v>
      </c>
      <c r="BH115" s="16">
        <v>607</v>
      </c>
      <c r="BI115">
        <f t="shared" si="22"/>
        <v>636.79</v>
      </c>
      <c r="BJ115">
        <f t="shared" si="23"/>
        <v>637</v>
      </c>
      <c r="BL115" s="8">
        <v>312</v>
      </c>
      <c r="BM115">
        <v>423</v>
      </c>
      <c r="BO115" s="8">
        <v>326</v>
      </c>
      <c r="BP115">
        <v>458</v>
      </c>
      <c r="BR115" s="8"/>
    </row>
    <row r="116" spans="1:70" x14ac:dyDescent="0.3">
      <c r="A116" t="s">
        <v>243</v>
      </c>
      <c r="B116" t="s">
        <v>157</v>
      </c>
      <c r="C116" s="1">
        <v>44764</v>
      </c>
      <c r="D116">
        <v>241</v>
      </c>
      <c r="E116">
        <v>179.35</v>
      </c>
      <c r="F116" t="s">
        <v>1696</v>
      </c>
      <c r="G116">
        <f>ROUND(Table2[[#This Row],[Amount in Sales]],-1)</f>
        <v>240</v>
      </c>
      <c r="I116" s="29">
        <v>44731</v>
      </c>
      <c r="J116" s="10">
        <v>578.92307692307691</v>
      </c>
      <c r="Y116" s="16">
        <v>499</v>
      </c>
      <c r="Z116" t="str">
        <f t="shared" si="17"/>
        <v>300-500</v>
      </c>
      <c r="AP116" s="16">
        <v>384</v>
      </c>
      <c r="AQ116" t="s">
        <v>1799</v>
      </c>
      <c r="BH116" s="16">
        <v>805</v>
      </c>
      <c r="BI116">
        <f t="shared" si="22"/>
        <v>1439.01</v>
      </c>
      <c r="BJ116">
        <f t="shared" si="23"/>
        <v>1439</v>
      </c>
      <c r="BL116" s="8">
        <v>314</v>
      </c>
      <c r="BM116">
        <v>515</v>
      </c>
      <c r="BO116" s="8">
        <v>327</v>
      </c>
      <c r="BP116">
        <v>345</v>
      </c>
      <c r="BR116" s="8"/>
    </row>
    <row r="117" spans="1:70" x14ac:dyDescent="0.3">
      <c r="A117" t="s">
        <v>244</v>
      </c>
      <c r="B117" t="s">
        <v>154</v>
      </c>
      <c r="C117" s="1">
        <v>44735</v>
      </c>
      <c r="D117">
        <v>567</v>
      </c>
      <c r="E117">
        <v>274.90999999999997</v>
      </c>
      <c r="F117" t="s">
        <v>1697</v>
      </c>
      <c r="G117">
        <f>ROUND(Table2[[#This Row],[Amount in Sales]],-1)</f>
        <v>570</v>
      </c>
      <c r="I117" s="29">
        <v>44732</v>
      </c>
      <c r="J117" s="10">
        <v>524.875</v>
      </c>
      <c r="Y117" s="16">
        <v>350</v>
      </c>
      <c r="Z117" t="str">
        <f t="shared" si="17"/>
        <v>300-500</v>
      </c>
      <c r="AP117" s="16">
        <v>339</v>
      </c>
      <c r="AQ117" t="s">
        <v>1799</v>
      </c>
      <c r="BH117" s="16">
        <v>842</v>
      </c>
      <c r="BI117">
        <f t="shared" si="22"/>
        <v>1218.26</v>
      </c>
      <c r="BJ117">
        <f t="shared" si="23"/>
        <v>1218</v>
      </c>
      <c r="BL117" s="8">
        <v>317</v>
      </c>
      <c r="BM117">
        <v>568</v>
      </c>
      <c r="BO117" s="8">
        <v>328</v>
      </c>
      <c r="BP117">
        <v>412</v>
      </c>
      <c r="BR117" s="8"/>
    </row>
    <row r="118" spans="1:70" x14ac:dyDescent="0.3">
      <c r="A118" t="s">
        <v>245</v>
      </c>
      <c r="B118" t="s">
        <v>155</v>
      </c>
      <c r="C118" s="1">
        <v>44734</v>
      </c>
      <c r="D118">
        <v>509</v>
      </c>
      <c r="E118">
        <v>53.739999999999995</v>
      </c>
      <c r="F118" t="s">
        <v>1694</v>
      </c>
      <c r="G118">
        <f>ROUND(Table2[[#This Row],[Amount in Sales]],-1)</f>
        <v>510</v>
      </c>
      <c r="I118" s="29">
        <v>44733</v>
      </c>
      <c r="J118" s="10">
        <v>429</v>
      </c>
      <c r="Y118" s="16">
        <v>386</v>
      </c>
      <c r="Z118" t="str">
        <f t="shared" si="17"/>
        <v>300-500</v>
      </c>
      <c r="AP118" s="16">
        <v>307</v>
      </c>
      <c r="AQ118" t="s">
        <v>1799</v>
      </c>
      <c r="BH118" s="16">
        <v>508</v>
      </c>
      <c r="BI118">
        <f t="shared" si="22"/>
        <v>963.55</v>
      </c>
      <c r="BJ118">
        <f t="shared" si="23"/>
        <v>964</v>
      </c>
      <c r="BL118" s="8">
        <v>318</v>
      </c>
      <c r="BM118">
        <v>395.5</v>
      </c>
      <c r="BO118" s="8">
        <v>329</v>
      </c>
      <c r="BP118">
        <v>592.5</v>
      </c>
      <c r="BR118" s="8"/>
    </row>
    <row r="119" spans="1:70" x14ac:dyDescent="0.3">
      <c r="A119" t="s">
        <v>246</v>
      </c>
      <c r="B119" t="s">
        <v>156</v>
      </c>
      <c r="C119" s="1">
        <v>44728</v>
      </c>
      <c r="D119">
        <v>326</v>
      </c>
      <c r="E119">
        <v>116.33</v>
      </c>
      <c r="F119" t="s">
        <v>1695</v>
      </c>
      <c r="G119">
        <f>ROUND(Table2[[#This Row],[Amount in Sales]],-1)</f>
        <v>330</v>
      </c>
      <c r="I119" s="29">
        <v>44734</v>
      </c>
      <c r="J119" s="10">
        <v>595.38235294117646</v>
      </c>
      <c r="Y119" s="16">
        <v>475</v>
      </c>
      <c r="Z119" t="str">
        <f t="shared" si="17"/>
        <v>300-500</v>
      </c>
      <c r="AP119" s="16">
        <v>486</v>
      </c>
      <c r="AQ119" t="s">
        <v>1799</v>
      </c>
      <c r="BH119" s="16">
        <v>819</v>
      </c>
      <c r="BI119">
        <f t="shared" si="22"/>
        <v>845.52</v>
      </c>
      <c r="BJ119">
        <f t="shared" si="23"/>
        <v>846</v>
      </c>
      <c r="BL119" s="8">
        <v>319</v>
      </c>
      <c r="BM119">
        <v>539</v>
      </c>
      <c r="BO119" s="8">
        <v>330</v>
      </c>
      <c r="BP119">
        <v>570</v>
      </c>
      <c r="BR119" s="8"/>
    </row>
    <row r="120" spans="1:70" x14ac:dyDescent="0.3">
      <c r="A120" t="s">
        <v>247</v>
      </c>
      <c r="B120" t="s">
        <v>157</v>
      </c>
      <c r="C120" s="1">
        <v>44739</v>
      </c>
      <c r="D120">
        <v>287</v>
      </c>
      <c r="E120">
        <v>111.84</v>
      </c>
      <c r="F120" t="s">
        <v>1696</v>
      </c>
      <c r="G120">
        <f>ROUND(Table2[[#This Row],[Amount in Sales]],-1)</f>
        <v>290</v>
      </c>
      <c r="I120" s="29">
        <v>44735</v>
      </c>
      <c r="J120" s="10">
        <v>517.72413793103453</v>
      </c>
      <c r="Y120" s="16">
        <v>339</v>
      </c>
      <c r="Z120" t="str">
        <f t="shared" si="17"/>
        <v>300-500</v>
      </c>
      <c r="AP120" s="16">
        <v>334</v>
      </c>
      <c r="AQ120" t="s">
        <v>1799</v>
      </c>
      <c r="BH120" s="16">
        <v>818</v>
      </c>
      <c r="BI120">
        <f t="shared" si="22"/>
        <v>1588.95</v>
      </c>
      <c r="BJ120">
        <f t="shared" si="23"/>
        <v>1589</v>
      </c>
      <c r="BL120" s="8">
        <v>320</v>
      </c>
      <c r="BM120">
        <v>471.5</v>
      </c>
      <c r="BO120" s="8">
        <v>333</v>
      </c>
      <c r="BP120">
        <v>509</v>
      </c>
      <c r="BR120" s="8"/>
    </row>
    <row r="121" spans="1:70" x14ac:dyDescent="0.3">
      <c r="A121" t="s">
        <v>248</v>
      </c>
      <c r="B121" t="s">
        <v>158</v>
      </c>
      <c r="C121" s="1">
        <v>44765</v>
      </c>
      <c r="D121">
        <v>374</v>
      </c>
      <c r="E121">
        <v>102.27000000000001</v>
      </c>
      <c r="F121" t="s">
        <v>1697</v>
      </c>
      <c r="G121">
        <f>ROUND(Table2[[#This Row],[Amount in Sales]],-1)</f>
        <v>370</v>
      </c>
      <c r="I121" s="29">
        <v>44736</v>
      </c>
      <c r="J121" s="10">
        <v>506.92307692307691</v>
      </c>
      <c r="Y121" s="16">
        <v>384</v>
      </c>
      <c r="Z121" t="str">
        <f t="shared" si="17"/>
        <v>300-500</v>
      </c>
      <c r="AP121" s="16">
        <v>336</v>
      </c>
      <c r="AQ121" t="s">
        <v>1799</v>
      </c>
      <c r="BH121" s="16">
        <v>482</v>
      </c>
      <c r="BI121">
        <f t="shared" si="22"/>
        <v>601.85</v>
      </c>
      <c r="BJ121">
        <f t="shared" si="23"/>
        <v>602</v>
      </c>
      <c r="BL121" s="8">
        <v>321</v>
      </c>
      <c r="BM121">
        <v>372</v>
      </c>
      <c r="BO121" s="8">
        <v>334</v>
      </c>
      <c r="BP121">
        <v>521</v>
      </c>
      <c r="BR121" s="8"/>
    </row>
    <row r="122" spans="1:70" x14ac:dyDescent="0.3">
      <c r="A122" t="s">
        <v>249</v>
      </c>
      <c r="B122" t="s">
        <v>154</v>
      </c>
      <c r="C122" s="1">
        <v>44740</v>
      </c>
      <c r="D122">
        <v>826</v>
      </c>
      <c r="E122">
        <v>565.02</v>
      </c>
      <c r="F122" t="s">
        <v>1694</v>
      </c>
      <c r="G122">
        <f>ROUND(Table2[[#This Row],[Amount in Sales]],-1)</f>
        <v>830</v>
      </c>
      <c r="I122" s="29">
        <v>44737</v>
      </c>
      <c r="J122" s="10">
        <v>504.88461538461536</v>
      </c>
      <c r="Y122" s="16">
        <v>485</v>
      </c>
      <c r="Z122" t="str">
        <f t="shared" si="17"/>
        <v>300-500</v>
      </c>
      <c r="AP122" s="16">
        <v>305</v>
      </c>
      <c r="AQ122" t="s">
        <v>1799</v>
      </c>
      <c r="BH122" s="16">
        <v>302</v>
      </c>
      <c r="BI122">
        <f t="shared" si="22"/>
        <v>317.07</v>
      </c>
      <c r="BJ122">
        <f t="shared" si="23"/>
        <v>317</v>
      </c>
      <c r="BL122" s="8">
        <v>322</v>
      </c>
      <c r="BM122">
        <v>542</v>
      </c>
      <c r="BO122" s="8">
        <v>335</v>
      </c>
      <c r="BP122">
        <v>459</v>
      </c>
      <c r="BR122" s="8"/>
    </row>
    <row r="123" spans="1:70" x14ac:dyDescent="0.3">
      <c r="A123" t="s">
        <v>250</v>
      </c>
      <c r="B123" t="s">
        <v>155</v>
      </c>
      <c r="C123" s="1">
        <v>44734</v>
      </c>
      <c r="D123">
        <v>276</v>
      </c>
      <c r="E123">
        <v>84.22</v>
      </c>
      <c r="F123" t="s">
        <v>1695</v>
      </c>
      <c r="G123">
        <f>ROUND(Table2[[#This Row],[Amount in Sales]],-1)</f>
        <v>280</v>
      </c>
      <c r="I123" s="29">
        <v>44738</v>
      </c>
      <c r="J123" s="10">
        <v>630.94117647058829</v>
      </c>
      <c r="Y123" s="16">
        <v>396</v>
      </c>
      <c r="Z123" t="str">
        <f t="shared" si="17"/>
        <v>300-500</v>
      </c>
      <c r="AP123" s="16">
        <v>375</v>
      </c>
      <c r="AQ123" t="s">
        <v>1799</v>
      </c>
      <c r="BH123" s="16">
        <v>861</v>
      </c>
      <c r="BI123">
        <f t="shared" si="22"/>
        <v>1288.22</v>
      </c>
      <c r="BJ123">
        <f t="shared" si="23"/>
        <v>1288</v>
      </c>
      <c r="BL123" s="8">
        <v>325</v>
      </c>
      <c r="BM123">
        <v>493</v>
      </c>
      <c r="BO123" s="8">
        <v>337</v>
      </c>
      <c r="BP123">
        <v>477</v>
      </c>
      <c r="BR123" s="8"/>
    </row>
    <row r="124" spans="1:70" x14ac:dyDescent="0.3">
      <c r="A124" t="s">
        <v>251</v>
      </c>
      <c r="B124" t="s">
        <v>156</v>
      </c>
      <c r="C124" s="1">
        <v>44727</v>
      </c>
      <c r="D124">
        <v>831</v>
      </c>
      <c r="E124">
        <v>221.34</v>
      </c>
      <c r="F124" t="s">
        <v>1696</v>
      </c>
      <c r="G124">
        <f>ROUND(Table2[[#This Row],[Amount in Sales]],-1)</f>
        <v>830</v>
      </c>
      <c r="I124" s="29">
        <v>44739</v>
      </c>
      <c r="J124" s="10">
        <v>523.36363636363637</v>
      </c>
      <c r="Y124" s="16">
        <v>306</v>
      </c>
      <c r="Z124" t="str">
        <f t="shared" si="17"/>
        <v>300-500</v>
      </c>
      <c r="AP124" s="16">
        <v>498</v>
      </c>
      <c r="AQ124" t="s">
        <v>1799</v>
      </c>
      <c r="BH124" s="16">
        <v>756</v>
      </c>
      <c r="BI124">
        <f t="shared" si="22"/>
        <v>1231.45</v>
      </c>
      <c r="BJ124">
        <f t="shared" si="23"/>
        <v>1231</v>
      </c>
      <c r="BL124" s="8">
        <v>326</v>
      </c>
      <c r="BM124">
        <v>458</v>
      </c>
      <c r="BO124" s="8">
        <v>339</v>
      </c>
      <c r="BP124">
        <v>494.5</v>
      </c>
      <c r="BR124" s="8"/>
    </row>
    <row r="125" spans="1:70" x14ac:dyDescent="0.3">
      <c r="A125" t="s">
        <v>252</v>
      </c>
      <c r="B125" t="s">
        <v>157</v>
      </c>
      <c r="C125" s="1">
        <v>44737</v>
      </c>
      <c r="D125">
        <v>260</v>
      </c>
      <c r="E125">
        <v>248.56</v>
      </c>
      <c r="F125" t="s">
        <v>1697</v>
      </c>
      <c r="G125">
        <f>ROUND(Table2[[#This Row],[Amount in Sales]],-1)</f>
        <v>260</v>
      </c>
      <c r="I125" s="29">
        <v>44740</v>
      </c>
      <c r="J125" s="10">
        <v>546.62962962962968</v>
      </c>
      <c r="Y125" s="16">
        <v>334</v>
      </c>
      <c r="Z125" t="str">
        <f t="shared" si="17"/>
        <v>300-500</v>
      </c>
      <c r="AP125" s="16">
        <v>427</v>
      </c>
      <c r="AQ125" t="s">
        <v>1799</v>
      </c>
      <c r="BH125">
        <v>756</v>
      </c>
      <c r="BI125">
        <f t="shared" si="22"/>
        <v>1418.1100000000001</v>
      </c>
      <c r="BJ125">
        <f t="shared" si="23"/>
        <v>1418</v>
      </c>
      <c r="BL125" s="8">
        <v>327</v>
      </c>
      <c r="BM125">
        <v>345</v>
      </c>
      <c r="BO125" s="8">
        <v>342</v>
      </c>
      <c r="BP125">
        <v>385</v>
      </c>
      <c r="BR125" s="8"/>
    </row>
    <row r="126" spans="1:70" x14ac:dyDescent="0.3">
      <c r="A126" t="s">
        <v>253</v>
      </c>
      <c r="B126" t="s">
        <v>154</v>
      </c>
      <c r="C126" s="1">
        <v>44747</v>
      </c>
      <c r="D126">
        <v>250</v>
      </c>
      <c r="E126">
        <v>196.17</v>
      </c>
      <c r="F126" t="s">
        <v>1694</v>
      </c>
      <c r="G126">
        <f>ROUND(Table2[[#This Row],[Amount in Sales]],-1)</f>
        <v>250</v>
      </c>
      <c r="I126" s="29">
        <v>44742</v>
      </c>
      <c r="J126" s="10">
        <v>605.5</v>
      </c>
      <c r="Y126" s="16">
        <v>484</v>
      </c>
      <c r="Z126" t="str">
        <f t="shared" si="17"/>
        <v>300-500</v>
      </c>
      <c r="AP126" s="16">
        <v>355</v>
      </c>
      <c r="AQ126" t="s">
        <v>1799</v>
      </c>
      <c r="BH126" s="16">
        <v>807</v>
      </c>
      <c r="BI126">
        <f t="shared" si="22"/>
        <v>1106.1599999999999</v>
      </c>
      <c r="BJ126">
        <f t="shared" si="23"/>
        <v>1106</v>
      </c>
      <c r="BL126" s="8">
        <v>328</v>
      </c>
      <c r="BM126">
        <v>412</v>
      </c>
      <c r="BO126" s="8">
        <v>349</v>
      </c>
      <c r="BP126">
        <v>358</v>
      </c>
      <c r="BR126" s="8"/>
    </row>
    <row r="127" spans="1:70" x14ac:dyDescent="0.3">
      <c r="A127" t="s">
        <v>254</v>
      </c>
      <c r="B127" t="s">
        <v>155</v>
      </c>
      <c r="C127" s="1">
        <v>44754</v>
      </c>
      <c r="D127">
        <v>245</v>
      </c>
      <c r="E127">
        <v>226.70999999999998</v>
      </c>
      <c r="F127" t="s">
        <v>1695</v>
      </c>
      <c r="G127">
        <f>ROUND(Table2[[#This Row],[Amount in Sales]],-1)</f>
        <v>250</v>
      </c>
      <c r="I127" s="29">
        <v>44743</v>
      </c>
      <c r="J127" s="10">
        <v>516.6</v>
      </c>
      <c r="Y127" s="16">
        <v>384</v>
      </c>
      <c r="Z127" t="str">
        <f t="shared" si="17"/>
        <v>300-500</v>
      </c>
      <c r="AP127" s="16">
        <v>482</v>
      </c>
      <c r="AQ127" t="s">
        <v>1799</v>
      </c>
      <c r="BH127" s="16">
        <v>628</v>
      </c>
      <c r="BI127">
        <f t="shared" si="22"/>
        <v>1032.58</v>
      </c>
      <c r="BJ127">
        <f t="shared" si="23"/>
        <v>1033</v>
      </c>
      <c r="BL127" s="8">
        <v>329</v>
      </c>
      <c r="BM127">
        <v>592.5</v>
      </c>
      <c r="BO127" s="8">
        <v>351</v>
      </c>
      <c r="BP127">
        <v>657</v>
      </c>
      <c r="BR127" s="8"/>
    </row>
    <row r="128" spans="1:70" x14ac:dyDescent="0.3">
      <c r="A128" t="s">
        <v>255</v>
      </c>
      <c r="B128" t="s">
        <v>156</v>
      </c>
      <c r="C128" s="1">
        <v>44760</v>
      </c>
      <c r="D128">
        <v>833</v>
      </c>
      <c r="E128">
        <v>760.66</v>
      </c>
      <c r="F128" t="s">
        <v>1696</v>
      </c>
      <c r="G128">
        <f>ROUND(Table2[[#This Row],[Amount in Sales]],-1)</f>
        <v>830</v>
      </c>
      <c r="I128" s="29">
        <v>44744</v>
      </c>
      <c r="J128" s="10">
        <v>540.6</v>
      </c>
      <c r="Y128" s="16">
        <v>339</v>
      </c>
      <c r="Z128" t="str">
        <f t="shared" si="17"/>
        <v>300-500</v>
      </c>
      <c r="AP128" s="16">
        <v>332</v>
      </c>
      <c r="AQ128" t="s">
        <v>1799</v>
      </c>
      <c r="BH128" s="16">
        <v>509</v>
      </c>
      <c r="BI128">
        <f t="shared" si="22"/>
        <v>899.17000000000007</v>
      </c>
      <c r="BJ128">
        <f t="shared" si="23"/>
        <v>899</v>
      </c>
      <c r="BL128" s="8">
        <v>330</v>
      </c>
      <c r="BM128">
        <v>570</v>
      </c>
      <c r="BO128" s="8">
        <v>352</v>
      </c>
      <c r="BP128">
        <v>504.5</v>
      </c>
      <c r="BR128" s="8"/>
    </row>
    <row r="129" spans="1:70" x14ac:dyDescent="0.3">
      <c r="A129" t="s">
        <v>256</v>
      </c>
      <c r="B129" t="s">
        <v>157</v>
      </c>
      <c r="C129" s="1">
        <v>44759</v>
      </c>
      <c r="D129">
        <v>258</v>
      </c>
      <c r="E129">
        <v>21.830000000000002</v>
      </c>
      <c r="F129" t="s">
        <v>1697</v>
      </c>
      <c r="G129">
        <f>ROUND(Table2[[#This Row],[Amount in Sales]],-1)</f>
        <v>260</v>
      </c>
      <c r="I129" s="29">
        <v>44745</v>
      </c>
      <c r="J129" s="10">
        <v>505.2</v>
      </c>
      <c r="Y129" s="16">
        <v>241</v>
      </c>
      <c r="Z129" t="e">
        <f t="shared" si="17"/>
        <v>#N/A</v>
      </c>
      <c r="AP129" s="16">
        <v>494</v>
      </c>
      <c r="AQ129" t="s">
        <v>1799</v>
      </c>
      <c r="BH129" s="16">
        <v>241</v>
      </c>
      <c r="BL129" s="8">
        <v>332</v>
      </c>
      <c r="BM129">
        <v>440.5</v>
      </c>
      <c r="BO129" s="8">
        <v>353</v>
      </c>
      <c r="BP129">
        <v>428</v>
      </c>
      <c r="BR129" s="8"/>
    </row>
    <row r="130" spans="1:70" x14ac:dyDescent="0.3">
      <c r="A130" t="s">
        <v>257</v>
      </c>
      <c r="B130" t="s">
        <v>158</v>
      </c>
      <c r="C130" s="1">
        <v>44735</v>
      </c>
      <c r="D130">
        <v>393</v>
      </c>
      <c r="E130">
        <v>365.43</v>
      </c>
      <c r="F130" t="s">
        <v>1694</v>
      </c>
      <c r="G130">
        <f>ROUND(Table2[[#This Row],[Amount in Sales]],-1)</f>
        <v>390</v>
      </c>
      <c r="I130" s="29">
        <v>44746</v>
      </c>
      <c r="J130" s="10">
        <v>498.0625</v>
      </c>
      <c r="Y130" s="16">
        <v>307</v>
      </c>
      <c r="Z130" t="str">
        <f t="shared" si="17"/>
        <v>300-500</v>
      </c>
      <c r="AP130" s="16">
        <v>402</v>
      </c>
      <c r="AQ130" t="s">
        <v>1799</v>
      </c>
      <c r="BH130" s="16">
        <v>567</v>
      </c>
      <c r="BI130">
        <f t="shared" ref="BI130:BI132" si="24">D117+E117</f>
        <v>841.91</v>
      </c>
      <c r="BJ130">
        <f t="shared" ref="BJ130:BJ132" si="25">ROUND(BI130,0)</f>
        <v>842</v>
      </c>
      <c r="BL130" s="8">
        <v>333</v>
      </c>
      <c r="BM130">
        <v>509</v>
      </c>
      <c r="BO130" s="8">
        <v>355</v>
      </c>
      <c r="BP130">
        <v>548</v>
      </c>
      <c r="BR130" s="8"/>
    </row>
    <row r="131" spans="1:70" x14ac:dyDescent="0.3">
      <c r="A131" t="s">
        <v>258</v>
      </c>
      <c r="B131" t="s">
        <v>159</v>
      </c>
      <c r="C131" s="1">
        <v>44734</v>
      </c>
      <c r="D131">
        <v>614</v>
      </c>
      <c r="E131">
        <v>80.010000000000005</v>
      </c>
      <c r="F131" t="s">
        <v>1695</v>
      </c>
      <c r="G131">
        <f>ROUND(Table2[[#This Row],[Amount in Sales]],-1)</f>
        <v>610</v>
      </c>
      <c r="I131" s="29">
        <v>44747</v>
      </c>
      <c r="J131" s="10">
        <v>539.29999999999995</v>
      </c>
      <c r="Y131" s="16">
        <v>486</v>
      </c>
      <c r="Z131" t="str">
        <f t="shared" si="17"/>
        <v>300-500</v>
      </c>
      <c r="AP131" s="16">
        <v>369</v>
      </c>
      <c r="AQ131" t="s">
        <v>1799</v>
      </c>
      <c r="BH131" s="16">
        <v>509</v>
      </c>
      <c r="BI131">
        <f t="shared" si="24"/>
        <v>562.74</v>
      </c>
      <c r="BJ131">
        <f t="shared" si="25"/>
        <v>563</v>
      </c>
      <c r="BL131" s="8">
        <v>334</v>
      </c>
      <c r="BM131">
        <v>521</v>
      </c>
      <c r="BO131" s="8">
        <v>356</v>
      </c>
      <c r="BP131">
        <v>548.33333333333337</v>
      </c>
      <c r="BR131" s="8"/>
    </row>
    <row r="132" spans="1:70" x14ac:dyDescent="0.3">
      <c r="A132" t="s">
        <v>259</v>
      </c>
      <c r="B132" t="s">
        <v>154</v>
      </c>
      <c r="C132" s="1">
        <v>44753</v>
      </c>
      <c r="D132">
        <v>467</v>
      </c>
      <c r="E132">
        <v>193.60999999999999</v>
      </c>
      <c r="F132" t="s">
        <v>1696</v>
      </c>
      <c r="G132">
        <f>ROUND(Table2[[#This Row],[Amount in Sales]],-1)</f>
        <v>470</v>
      </c>
      <c r="I132" s="29">
        <v>44748</v>
      </c>
      <c r="J132" s="10">
        <v>566.29999999999995</v>
      </c>
      <c r="Y132" s="16">
        <v>334</v>
      </c>
      <c r="Z132" t="str">
        <f t="shared" si="17"/>
        <v>300-500</v>
      </c>
      <c r="AP132" s="16">
        <v>482</v>
      </c>
      <c r="AQ132" t="s">
        <v>1799</v>
      </c>
      <c r="BH132" s="16">
        <v>326</v>
      </c>
      <c r="BI132">
        <f t="shared" si="24"/>
        <v>442.33</v>
      </c>
      <c r="BJ132">
        <f t="shared" si="25"/>
        <v>442</v>
      </c>
      <c r="BL132" s="8">
        <v>335</v>
      </c>
      <c r="BM132">
        <v>459</v>
      </c>
      <c r="BO132" s="8">
        <v>358</v>
      </c>
      <c r="BP132">
        <v>371</v>
      </c>
      <c r="BR132" s="8"/>
    </row>
    <row r="133" spans="1:70" x14ac:dyDescent="0.3">
      <c r="A133" t="s">
        <v>260</v>
      </c>
      <c r="B133" t="s">
        <v>155</v>
      </c>
      <c r="C133" s="1">
        <v>44739</v>
      </c>
      <c r="D133">
        <v>489</v>
      </c>
      <c r="E133">
        <v>381.2</v>
      </c>
      <c r="F133" t="s">
        <v>1697</v>
      </c>
      <c r="G133">
        <f>ROUND(Table2[[#This Row],[Amount in Sales]],-1)</f>
        <v>490</v>
      </c>
      <c r="I133" s="29">
        <v>44749</v>
      </c>
      <c r="J133" s="10">
        <v>690.6</v>
      </c>
      <c r="Y133" s="16">
        <v>287</v>
      </c>
      <c r="Z133" t="e">
        <f t="shared" si="17"/>
        <v>#N/A</v>
      </c>
      <c r="AP133" s="16">
        <v>460</v>
      </c>
      <c r="AQ133" t="s">
        <v>1799</v>
      </c>
      <c r="BH133" s="16">
        <v>287</v>
      </c>
      <c r="BL133" s="8">
        <v>336</v>
      </c>
      <c r="BM133">
        <v>397</v>
      </c>
      <c r="BO133" s="8">
        <v>359</v>
      </c>
      <c r="BP133">
        <v>492.33333333333331</v>
      </c>
      <c r="BR133" s="8"/>
    </row>
    <row r="134" spans="1:70" x14ac:dyDescent="0.3">
      <c r="A134" t="s">
        <v>261</v>
      </c>
      <c r="B134" t="s">
        <v>156</v>
      </c>
      <c r="C134" s="1">
        <v>44740</v>
      </c>
      <c r="D134">
        <v>868</v>
      </c>
      <c r="E134">
        <v>491.31</v>
      </c>
      <c r="F134" t="s">
        <v>1694</v>
      </c>
      <c r="G134">
        <f>ROUND(Table2[[#This Row],[Amount in Sales]],-1)</f>
        <v>870</v>
      </c>
      <c r="I134" s="29">
        <v>44750</v>
      </c>
      <c r="J134" s="10">
        <v>563.79999999999995</v>
      </c>
      <c r="Y134" s="16">
        <v>336</v>
      </c>
      <c r="Z134" t="str">
        <f t="shared" si="17"/>
        <v>300-500</v>
      </c>
      <c r="AP134" s="16">
        <v>329</v>
      </c>
      <c r="AQ134" t="s">
        <v>1799</v>
      </c>
      <c r="BH134" s="16">
        <v>374</v>
      </c>
      <c r="BI134">
        <f t="shared" ref="BI134:BI135" si="26">D121+E121</f>
        <v>476.27</v>
      </c>
      <c r="BJ134">
        <f t="shared" ref="BJ134:BJ135" si="27">ROUND(BI134,0)</f>
        <v>476</v>
      </c>
      <c r="BL134" s="8">
        <v>337</v>
      </c>
      <c r="BM134">
        <v>477</v>
      </c>
      <c r="BO134" s="8">
        <v>360</v>
      </c>
      <c r="BP134">
        <v>693</v>
      </c>
      <c r="BR134" s="8"/>
    </row>
    <row r="135" spans="1:70" x14ac:dyDescent="0.3">
      <c r="A135" t="s">
        <v>262</v>
      </c>
      <c r="B135" t="s">
        <v>157</v>
      </c>
      <c r="C135" s="1">
        <v>44748</v>
      </c>
      <c r="D135">
        <v>317</v>
      </c>
      <c r="E135">
        <v>251.16</v>
      </c>
      <c r="F135" t="s">
        <v>1695</v>
      </c>
      <c r="G135">
        <f>ROUND(Table2[[#This Row],[Amount in Sales]],-1)</f>
        <v>320</v>
      </c>
      <c r="I135" s="29">
        <v>44751</v>
      </c>
      <c r="J135" s="10">
        <v>556.20000000000005</v>
      </c>
      <c r="Y135" s="16">
        <v>305</v>
      </c>
      <c r="Z135" t="str">
        <f t="shared" si="17"/>
        <v>300-500</v>
      </c>
      <c r="AP135" s="16">
        <v>452</v>
      </c>
      <c r="AQ135" t="s">
        <v>1799</v>
      </c>
      <c r="BH135" s="16">
        <v>826</v>
      </c>
      <c r="BI135">
        <f t="shared" si="26"/>
        <v>1391.02</v>
      </c>
      <c r="BJ135">
        <f t="shared" si="27"/>
        <v>1391</v>
      </c>
      <c r="BL135" s="8">
        <v>339</v>
      </c>
      <c r="BM135">
        <v>494.5</v>
      </c>
      <c r="BO135" s="8">
        <v>363</v>
      </c>
      <c r="BP135">
        <v>521.33333333333337</v>
      </c>
      <c r="BR135" s="8"/>
    </row>
    <row r="136" spans="1:70" x14ac:dyDescent="0.3">
      <c r="A136" t="s">
        <v>263</v>
      </c>
      <c r="B136" t="s">
        <v>154</v>
      </c>
      <c r="C136" s="1">
        <v>44731</v>
      </c>
      <c r="D136">
        <v>643</v>
      </c>
      <c r="E136">
        <v>62.25</v>
      </c>
      <c r="F136" t="s">
        <v>1696</v>
      </c>
      <c r="G136">
        <f>ROUND(Table2[[#This Row],[Amount in Sales]],-1)</f>
        <v>640</v>
      </c>
      <c r="I136" s="29">
        <v>44752</v>
      </c>
      <c r="J136" s="10">
        <v>539.26666666666665</v>
      </c>
      <c r="Y136" s="16">
        <v>276</v>
      </c>
      <c r="Z136" t="e">
        <f t="shared" si="17"/>
        <v>#N/A</v>
      </c>
      <c r="AP136" s="16">
        <v>423</v>
      </c>
      <c r="AQ136" t="s">
        <v>1799</v>
      </c>
      <c r="BH136" s="16">
        <v>276</v>
      </c>
      <c r="BL136" s="8">
        <v>341</v>
      </c>
      <c r="BM136">
        <v>442</v>
      </c>
      <c r="BO136" s="8">
        <v>364</v>
      </c>
      <c r="BP136">
        <v>387</v>
      </c>
      <c r="BR136" s="8"/>
    </row>
    <row r="137" spans="1:70" x14ac:dyDescent="0.3">
      <c r="A137" t="s">
        <v>264</v>
      </c>
      <c r="B137" t="s">
        <v>155</v>
      </c>
      <c r="C137" s="1">
        <v>44763</v>
      </c>
      <c r="D137">
        <v>508</v>
      </c>
      <c r="E137">
        <v>54.55</v>
      </c>
      <c r="F137" t="s">
        <v>1697</v>
      </c>
      <c r="G137">
        <f>ROUND(Table2[[#This Row],[Amount in Sales]],-1)</f>
        <v>510</v>
      </c>
      <c r="I137" s="29">
        <v>44753</v>
      </c>
      <c r="J137" s="10">
        <v>584.70000000000005</v>
      </c>
      <c r="Y137" s="16">
        <v>375</v>
      </c>
      <c r="Z137" t="str">
        <f t="shared" si="17"/>
        <v>300-500</v>
      </c>
      <c r="AP137" s="16">
        <v>330</v>
      </c>
      <c r="AQ137" t="s">
        <v>1799</v>
      </c>
      <c r="BH137" s="16">
        <v>831</v>
      </c>
      <c r="BI137">
        <f>D124+E124</f>
        <v>1052.3399999999999</v>
      </c>
      <c r="BJ137">
        <f>ROUND(BI137,0)</f>
        <v>1052</v>
      </c>
      <c r="BL137" s="8">
        <v>342</v>
      </c>
      <c r="BM137">
        <v>385</v>
      </c>
      <c r="BO137" s="8">
        <v>365</v>
      </c>
      <c r="BP137">
        <v>373</v>
      </c>
      <c r="BR137" s="8"/>
    </row>
    <row r="138" spans="1:70" x14ac:dyDescent="0.3">
      <c r="A138" t="s">
        <v>265</v>
      </c>
      <c r="B138" t="s">
        <v>156</v>
      </c>
      <c r="C138" s="1">
        <v>44733</v>
      </c>
      <c r="D138">
        <v>272</v>
      </c>
      <c r="E138">
        <v>185.78</v>
      </c>
      <c r="F138" t="s">
        <v>1694</v>
      </c>
      <c r="G138">
        <f>ROUND(Table2[[#This Row],[Amount in Sales]],-1)</f>
        <v>270</v>
      </c>
      <c r="I138" s="29">
        <v>44754</v>
      </c>
      <c r="J138" s="10">
        <v>545.70000000000005</v>
      </c>
      <c r="Y138" s="16">
        <v>260</v>
      </c>
      <c r="Z138" t="e">
        <f t="shared" si="17"/>
        <v>#N/A</v>
      </c>
      <c r="AP138" s="16">
        <v>495</v>
      </c>
      <c r="AQ138" t="s">
        <v>1799</v>
      </c>
      <c r="BH138" s="16">
        <v>260</v>
      </c>
      <c r="BL138" s="8">
        <v>345</v>
      </c>
      <c r="BM138">
        <v>528.5</v>
      </c>
      <c r="BO138" s="8">
        <v>368</v>
      </c>
      <c r="BP138">
        <v>412</v>
      </c>
      <c r="BR138" s="8"/>
    </row>
    <row r="139" spans="1:70" x14ac:dyDescent="0.3">
      <c r="A139" t="s">
        <v>266</v>
      </c>
      <c r="B139" t="s">
        <v>157</v>
      </c>
      <c r="C139" s="1">
        <v>44746</v>
      </c>
      <c r="D139">
        <v>301</v>
      </c>
      <c r="E139">
        <v>26.64</v>
      </c>
      <c r="F139" t="s">
        <v>1695</v>
      </c>
      <c r="G139">
        <f>ROUND(Table2[[#This Row],[Amount in Sales]],-1)</f>
        <v>300</v>
      </c>
      <c r="I139" s="29">
        <v>44755</v>
      </c>
      <c r="J139" s="10">
        <v>547.19230769230774</v>
      </c>
      <c r="Y139" s="16">
        <v>250</v>
      </c>
      <c r="Z139" t="e">
        <f t="shared" si="17"/>
        <v>#N/A</v>
      </c>
      <c r="AP139" s="16">
        <v>463</v>
      </c>
      <c r="AQ139" t="s">
        <v>1799</v>
      </c>
      <c r="BH139" s="16">
        <v>250</v>
      </c>
      <c r="BL139" s="8">
        <v>346</v>
      </c>
      <c r="BM139">
        <v>401</v>
      </c>
      <c r="BO139" s="8">
        <v>369</v>
      </c>
      <c r="BP139">
        <v>533.5</v>
      </c>
      <c r="BR139" s="8"/>
    </row>
    <row r="140" spans="1:70" x14ac:dyDescent="0.3">
      <c r="A140" t="s">
        <v>267</v>
      </c>
      <c r="B140" t="s">
        <v>154</v>
      </c>
      <c r="C140" s="1">
        <v>44755</v>
      </c>
      <c r="D140">
        <v>637</v>
      </c>
      <c r="E140">
        <v>78.12</v>
      </c>
      <c r="F140" t="s">
        <v>1696</v>
      </c>
      <c r="G140">
        <f>ROUND(Table2[[#This Row],[Amount in Sales]],-1)</f>
        <v>640</v>
      </c>
      <c r="I140" s="29">
        <v>44756</v>
      </c>
      <c r="J140" s="10">
        <v>562.28571428571433</v>
      </c>
      <c r="Y140" s="16">
        <v>245</v>
      </c>
      <c r="Z140" t="e">
        <f t="shared" si="17"/>
        <v>#N/A</v>
      </c>
      <c r="AP140" s="16">
        <v>421</v>
      </c>
      <c r="AQ140" t="s">
        <v>1799</v>
      </c>
      <c r="BH140" s="16">
        <v>245</v>
      </c>
      <c r="BL140" s="8">
        <v>347</v>
      </c>
      <c r="BM140">
        <v>357</v>
      </c>
      <c r="BO140" s="8">
        <v>372</v>
      </c>
      <c r="BP140">
        <v>647</v>
      </c>
      <c r="BR140" s="8"/>
    </row>
    <row r="141" spans="1:70" x14ac:dyDescent="0.3">
      <c r="A141" t="s">
        <v>268</v>
      </c>
      <c r="B141" t="s">
        <v>155</v>
      </c>
      <c r="C141" s="1">
        <v>44755</v>
      </c>
      <c r="D141">
        <v>427</v>
      </c>
      <c r="E141">
        <v>91.160000000000011</v>
      </c>
      <c r="F141" t="s">
        <v>1697</v>
      </c>
      <c r="G141">
        <f>ROUND(Table2[[#This Row],[Amount in Sales]],-1)</f>
        <v>430</v>
      </c>
      <c r="I141" s="29">
        <v>44757</v>
      </c>
      <c r="J141" s="10">
        <v>529.07142857142856</v>
      </c>
      <c r="Y141" s="16">
        <v>498</v>
      </c>
      <c r="Z141" t="str">
        <f t="shared" si="17"/>
        <v>300-500</v>
      </c>
      <c r="AP141" s="16">
        <v>409</v>
      </c>
      <c r="AQ141" t="s">
        <v>1799</v>
      </c>
      <c r="BH141" s="16">
        <v>833</v>
      </c>
      <c r="BI141">
        <f>D128+E128</f>
        <v>1593.6599999999999</v>
      </c>
      <c r="BJ141">
        <f>ROUND(BI141,0)</f>
        <v>1594</v>
      </c>
      <c r="BL141" s="8">
        <v>349</v>
      </c>
      <c r="BM141">
        <v>358</v>
      </c>
      <c r="BO141" s="8">
        <v>374</v>
      </c>
      <c r="BP141">
        <v>476</v>
      </c>
      <c r="BR141" s="8"/>
    </row>
    <row r="142" spans="1:70" x14ac:dyDescent="0.3">
      <c r="A142" t="s">
        <v>269</v>
      </c>
      <c r="B142" t="s">
        <v>156</v>
      </c>
      <c r="C142" s="1">
        <v>44727</v>
      </c>
      <c r="D142">
        <v>677</v>
      </c>
      <c r="E142">
        <v>350.53999999999996</v>
      </c>
      <c r="F142" t="s">
        <v>1694</v>
      </c>
      <c r="G142">
        <f>ROUND(Table2[[#This Row],[Amount in Sales]],-1)</f>
        <v>680</v>
      </c>
      <c r="I142" s="29">
        <v>44758</v>
      </c>
      <c r="J142" s="10">
        <v>447.85714285714283</v>
      </c>
      <c r="Y142" s="16">
        <v>258</v>
      </c>
      <c r="Z142" t="e">
        <f t="shared" si="17"/>
        <v>#N/A</v>
      </c>
      <c r="AP142" s="16">
        <v>333</v>
      </c>
      <c r="AQ142" t="s">
        <v>1799</v>
      </c>
      <c r="BH142">
        <v>258</v>
      </c>
      <c r="BL142" s="8">
        <v>350</v>
      </c>
      <c r="BM142">
        <v>570.5</v>
      </c>
      <c r="BO142" s="8">
        <v>375</v>
      </c>
      <c r="BP142">
        <v>494.33333333333331</v>
      </c>
      <c r="BR142" s="8"/>
    </row>
    <row r="143" spans="1:70" x14ac:dyDescent="0.3">
      <c r="A143" t="s">
        <v>270</v>
      </c>
      <c r="B143" t="s">
        <v>157</v>
      </c>
      <c r="C143" s="1">
        <v>44746</v>
      </c>
      <c r="D143">
        <v>382</v>
      </c>
      <c r="E143">
        <v>94.410000000000011</v>
      </c>
      <c r="F143" t="s">
        <v>1695</v>
      </c>
      <c r="G143">
        <f>ROUND(Table2[[#This Row],[Amount in Sales]],-1)</f>
        <v>380</v>
      </c>
      <c r="I143" s="29">
        <v>44759</v>
      </c>
      <c r="J143" s="10">
        <v>494.0625</v>
      </c>
      <c r="Y143" s="16">
        <v>427</v>
      </c>
      <c r="Z143" t="str">
        <f t="shared" ref="Z143:Z206" si="28">VLOOKUP(Y143,Group,2,1)</f>
        <v>300-500</v>
      </c>
      <c r="AP143" s="16">
        <v>423</v>
      </c>
      <c r="AQ143" t="s">
        <v>1799</v>
      </c>
      <c r="BH143" s="16">
        <v>393</v>
      </c>
      <c r="BI143">
        <f t="shared" ref="BI143:BI150" si="29">D130+E130</f>
        <v>758.43000000000006</v>
      </c>
      <c r="BJ143">
        <f t="shared" ref="BJ143:BJ150" si="30">ROUND(BI143,0)</f>
        <v>758</v>
      </c>
      <c r="BL143" s="8">
        <v>351</v>
      </c>
      <c r="BM143">
        <v>657</v>
      </c>
      <c r="BO143" s="8">
        <v>376</v>
      </c>
      <c r="BP143">
        <v>387</v>
      </c>
      <c r="BR143" s="8"/>
    </row>
    <row r="144" spans="1:70" x14ac:dyDescent="0.3">
      <c r="A144" t="s">
        <v>271</v>
      </c>
      <c r="B144" t="s">
        <v>154</v>
      </c>
      <c r="C144" s="1">
        <v>44740</v>
      </c>
      <c r="D144">
        <v>281</v>
      </c>
      <c r="E144">
        <v>208.25</v>
      </c>
      <c r="F144" t="s">
        <v>1696</v>
      </c>
      <c r="G144">
        <f>ROUND(Table2[[#This Row],[Amount in Sales]],-1)</f>
        <v>280</v>
      </c>
      <c r="I144" s="29">
        <v>44760</v>
      </c>
      <c r="J144" s="10">
        <v>622.57142857142856</v>
      </c>
      <c r="Y144" s="16">
        <v>355</v>
      </c>
      <c r="Z144" t="str">
        <f t="shared" si="28"/>
        <v>300-500</v>
      </c>
      <c r="AP144" s="16">
        <v>305</v>
      </c>
      <c r="AQ144" t="s">
        <v>1799</v>
      </c>
      <c r="BH144" s="16">
        <v>614</v>
      </c>
      <c r="BI144">
        <f t="shared" si="29"/>
        <v>694.01</v>
      </c>
      <c r="BJ144">
        <f t="shared" si="30"/>
        <v>694</v>
      </c>
      <c r="BL144" s="8">
        <v>352</v>
      </c>
      <c r="BM144">
        <v>504.5</v>
      </c>
      <c r="BO144" s="8">
        <v>377</v>
      </c>
      <c r="BP144">
        <v>625</v>
      </c>
      <c r="BR144" s="8"/>
    </row>
    <row r="145" spans="1:70" x14ac:dyDescent="0.3">
      <c r="A145" t="s">
        <v>272</v>
      </c>
      <c r="B145" t="s">
        <v>155</v>
      </c>
      <c r="C145" s="1">
        <v>44743</v>
      </c>
      <c r="D145">
        <v>301</v>
      </c>
      <c r="E145">
        <v>228.45</v>
      </c>
      <c r="F145" t="s">
        <v>1697</v>
      </c>
      <c r="G145">
        <f>ROUND(Table2[[#This Row],[Amount in Sales]],-1)</f>
        <v>300</v>
      </c>
      <c r="I145" s="29">
        <v>44761</v>
      </c>
      <c r="J145" s="10">
        <v>643.75</v>
      </c>
      <c r="Y145" s="16">
        <v>482</v>
      </c>
      <c r="Z145" t="str">
        <f t="shared" si="28"/>
        <v>300-500</v>
      </c>
      <c r="AP145" s="16">
        <v>377</v>
      </c>
      <c r="AQ145" t="s">
        <v>1799</v>
      </c>
      <c r="BH145" s="16">
        <v>467</v>
      </c>
      <c r="BI145">
        <f t="shared" si="29"/>
        <v>660.61</v>
      </c>
      <c r="BJ145">
        <f t="shared" si="30"/>
        <v>661</v>
      </c>
      <c r="BL145" s="8">
        <v>353</v>
      </c>
      <c r="BM145">
        <v>428</v>
      </c>
      <c r="BO145" s="8">
        <v>381</v>
      </c>
      <c r="BP145">
        <v>736</v>
      </c>
      <c r="BR145" s="8"/>
    </row>
    <row r="146" spans="1:70" x14ac:dyDescent="0.3">
      <c r="A146" t="s">
        <v>273</v>
      </c>
      <c r="B146" t="s">
        <v>156</v>
      </c>
      <c r="C146" s="1">
        <v>44737</v>
      </c>
      <c r="D146">
        <v>888</v>
      </c>
      <c r="E146">
        <v>350.94</v>
      </c>
      <c r="F146" t="s">
        <v>1694</v>
      </c>
      <c r="G146">
        <f>ROUND(Table2[[#This Row],[Amount in Sales]],-1)</f>
        <v>890</v>
      </c>
      <c r="I146" s="29">
        <v>44762</v>
      </c>
      <c r="J146" s="10">
        <v>582.38461538461536</v>
      </c>
      <c r="Y146" s="16">
        <v>332</v>
      </c>
      <c r="Z146" t="str">
        <f t="shared" si="28"/>
        <v>300-500</v>
      </c>
      <c r="AP146" s="16">
        <v>405</v>
      </c>
      <c r="AQ146" t="s">
        <v>1799</v>
      </c>
      <c r="BH146">
        <v>489</v>
      </c>
      <c r="BI146">
        <f t="shared" si="29"/>
        <v>870.2</v>
      </c>
      <c r="BJ146">
        <f t="shared" si="30"/>
        <v>870</v>
      </c>
      <c r="BL146" s="8">
        <v>355</v>
      </c>
      <c r="BM146">
        <v>548</v>
      </c>
      <c r="BO146" s="8">
        <v>382</v>
      </c>
      <c r="BP146">
        <v>476</v>
      </c>
      <c r="BR146" s="8"/>
    </row>
    <row r="147" spans="1:70" x14ac:dyDescent="0.3">
      <c r="A147" t="s">
        <v>274</v>
      </c>
      <c r="B147" t="s">
        <v>157</v>
      </c>
      <c r="C147" s="1">
        <v>44757</v>
      </c>
      <c r="D147">
        <v>595</v>
      </c>
      <c r="E147">
        <v>15.39</v>
      </c>
      <c r="F147" t="s">
        <v>1695</v>
      </c>
      <c r="G147">
        <f>ROUND(Table2[[#This Row],[Amount in Sales]],-1)</f>
        <v>600</v>
      </c>
      <c r="I147" s="29">
        <v>44763</v>
      </c>
      <c r="J147" s="10">
        <v>556.15789473684208</v>
      </c>
      <c r="Y147" s="16">
        <v>494</v>
      </c>
      <c r="Z147" t="str">
        <f t="shared" si="28"/>
        <v>300-500</v>
      </c>
      <c r="AP147" s="16">
        <v>369</v>
      </c>
      <c r="AQ147" t="s">
        <v>1799</v>
      </c>
      <c r="BH147" s="16">
        <v>868</v>
      </c>
      <c r="BI147">
        <f t="shared" si="29"/>
        <v>1359.31</v>
      </c>
      <c r="BJ147">
        <f t="shared" si="30"/>
        <v>1359</v>
      </c>
      <c r="BL147" s="8">
        <v>356</v>
      </c>
      <c r="BM147">
        <v>548.33333333333337</v>
      </c>
      <c r="BO147" s="8">
        <v>383</v>
      </c>
      <c r="BP147">
        <v>594</v>
      </c>
      <c r="BR147" s="8"/>
    </row>
    <row r="148" spans="1:70" x14ac:dyDescent="0.3">
      <c r="A148" t="s">
        <v>275</v>
      </c>
      <c r="B148" t="s">
        <v>158</v>
      </c>
      <c r="C148" s="1">
        <v>44745</v>
      </c>
      <c r="D148">
        <v>597</v>
      </c>
      <c r="E148">
        <v>210.29</v>
      </c>
      <c r="F148" t="s">
        <v>1696</v>
      </c>
      <c r="G148">
        <f>ROUND(Table2[[#This Row],[Amount in Sales]],-1)</f>
        <v>600</v>
      </c>
      <c r="I148" s="29">
        <v>44764</v>
      </c>
      <c r="J148" s="10">
        <v>594.8125</v>
      </c>
      <c r="Y148" s="16">
        <v>402</v>
      </c>
      <c r="Z148" t="str">
        <f t="shared" si="28"/>
        <v>300-500</v>
      </c>
      <c r="AP148" s="16">
        <v>473</v>
      </c>
      <c r="AQ148" t="s">
        <v>1799</v>
      </c>
      <c r="BH148" s="16">
        <v>317</v>
      </c>
      <c r="BI148">
        <f t="shared" si="29"/>
        <v>568.16</v>
      </c>
      <c r="BJ148">
        <f t="shared" si="30"/>
        <v>568</v>
      </c>
      <c r="BL148" s="8">
        <v>358</v>
      </c>
      <c r="BM148">
        <v>371</v>
      </c>
      <c r="BO148" s="8">
        <v>386</v>
      </c>
      <c r="BP148">
        <v>547</v>
      </c>
      <c r="BR148" s="8"/>
    </row>
    <row r="149" spans="1:70" x14ac:dyDescent="0.3">
      <c r="A149" t="s">
        <v>276</v>
      </c>
      <c r="B149" t="s">
        <v>154</v>
      </c>
      <c r="C149" s="1">
        <v>44760</v>
      </c>
      <c r="D149">
        <v>837</v>
      </c>
      <c r="E149">
        <v>35.94</v>
      </c>
      <c r="F149" t="s">
        <v>1697</v>
      </c>
      <c r="G149">
        <f>ROUND(Table2[[#This Row],[Amount in Sales]],-1)</f>
        <v>840</v>
      </c>
      <c r="I149" s="29">
        <v>44765</v>
      </c>
      <c r="J149" s="10">
        <v>623.28571428571433</v>
      </c>
      <c r="Y149" s="16">
        <v>369</v>
      </c>
      <c r="Z149" t="str">
        <f t="shared" si="28"/>
        <v>300-500</v>
      </c>
      <c r="AP149" s="16">
        <v>435</v>
      </c>
      <c r="AQ149" t="s">
        <v>1799</v>
      </c>
      <c r="BH149">
        <v>643</v>
      </c>
      <c r="BI149">
        <f t="shared" si="29"/>
        <v>705.25</v>
      </c>
      <c r="BJ149">
        <f t="shared" si="30"/>
        <v>705</v>
      </c>
      <c r="BL149" s="8">
        <v>359</v>
      </c>
      <c r="BM149">
        <v>492.33333333333331</v>
      </c>
      <c r="BO149" s="8">
        <v>387</v>
      </c>
      <c r="BP149">
        <v>685.5</v>
      </c>
      <c r="BR149" s="8"/>
    </row>
    <row r="150" spans="1:70" x14ac:dyDescent="0.3">
      <c r="A150" t="s">
        <v>277</v>
      </c>
      <c r="B150" t="s">
        <v>155</v>
      </c>
      <c r="C150" s="1">
        <v>44750</v>
      </c>
      <c r="D150">
        <v>794</v>
      </c>
      <c r="E150">
        <v>5.47</v>
      </c>
      <c r="F150" t="s">
        <v>1694</v>
      </c>
      <c r="G150">
        <f>ROUND(Table2[[#This Row],[Amount in Sales]],-1)</f>
        <v>790</v>
      </c>
      <c r="I150" s="29">
        <v>44766</v>
      </c>
      <c r="J150" s="10">
        <v>527.4</v>
      </c>
      <c r="Y150" s="16">
        <v>482</v>
      </c>
      <c r="Z150" t="str">
        <f t="shared" si="28"/>
        <v>300-500</v>
      </c>
      <c r="AP150" s="16">
        <v>441</v>
      </c>
      <c r="AQ150" t="s">
        <v>1799</v>
      </c>
      <c r="BH150" s="16">
        <v>508</v>
      </c>
      <c r="BI150">
        <f t="shared" si="29"/>
        <v>562.54999999999995</v>
      </c>
      <c r="BJ150">
        <f t="shared" si="30"/>
        <v>563</v>
      </c>
      <c r="BL150" s="8">
        <v>360</v>
      </c>
      <c r="BM150">
        <v>693</v>
      </c>
      <c r="BO150" s="8">
        <v>391</v>
      </c>
      <c r="BP150">
        <v>694</v>
      </c>
      <c r="BR150" s="8"/>
    </row>
    <row r="151" spans="1:70" x14ac:dyDescent="0.3">
      <c r="A151" t="s">
        <v>278</v>
      </c>
      <c r="B151" t="s">
        <v>156</v>
      </c>
      <c r="C151" s="1">
        <v>44742</v>
      </c>
      <c r="D151">
        <v>356</v>
      </c>
      <c r="E151">
        <v>304.51</v>
      </c>
      <c r="F151" t="s">
        <v>1695</v>
      </c>
      <c r="G151">
        <f>ROUND(Table2[[#This Row],[Amount in Sales]],-1)</f>
        <v>360</v>
      </c>
      <c r="I151" s="29">
        <v>44768</v>
      </c>
      <c r="J151" s="10">
        <v>608.66666666666663</v>
      </c>
      <c r="Y151" s="16">
        <v>272</v>
      </c>
      <c r="Z151" t="e">
        <f t="shared" si="28"/>
        <v>#N/A</v>
      </c>
      <c r="AP151" s="16">
        <v>392</v>
      </c>
      <c r="AQ151" t="s">
        <v>1799</v>
      </c>
      <c r="BH151">
        <v>272</v>
      </c>
      <c r="BL151" s="8">
        <v>362</v>
      </c>
      <c r="BM151">
        <v>434.5</v>
      </c>
      <c r="BO151" s="8">
        <v>392</v>
      </c>
      <c r="BP151">
        <v>740</v>
      </c>
      <c r="BR151" s="8"/>
    </row>
    <row r="152" spans="1:70" x14ac:dyDescent="0.3">
      <c r="A152" t="s">
        <v>279</v>
      </c>
      <c r="B152" t="s">
        <v>157</v>
      </c>
      <c r="C152" s="1">
        <v>44754</v>
      </c>
      <c r="D152">
        <v>742</v>
      </c>
      <c r="E152">
        <v>460.84</v>
      </c>
      <c r="F152" t="s">
        <v>1696</v>
      </c>
      <c r="G152">
        <f>ROUND(Table2[[#This Row],[Amount in Sales]],-1)</f>
        <v>740</v>
      </c>
      <c r="I152" s="29">
        <v>44769</v>
      </c>
      <c r="J152" s="10">
        <v>576.11111111111109</v>
      </c>
      <c r="Y152" s="16">
        <v>460</v>
      </c>
      <c r="Z152" t="str">
        <f t="shared" si="28"/>
        <v>300-500</v>
      </c>
      <c r="AP152" s="16">
        <v>432</v>
      </c>
      <c r="AQ152" t="s">
        <v>1799</v>
      </c>
      <c r="BH152">
        <v>301</v>
      </c>
      <c r="BI152">
        <f t="shared" ref="BI152:BI156" si="31">D139+E139</f>
        <v>327.64</v>
      </c>
      <c r="BJ152">
        <f t="shared" ref="BJ152:BJ156" si="32">ROUND(BI152,0)</f>
        <v>328</v>
      </c>
      <c r="BL152" s="8">
        <v>363</v>
      </c>
      <c r="BM152">
        <v>521.33333333333337</v>
      </c>
      <c r="BO152" s="8">
        <v>393</v>
      </c>
      <c r="BP152">
        <v>758</v>
      </c>
      <c r="BR152" s="8"/>
    </row>
    <row r="153" spans="1:70" x14ac:dyDescent="0.3">
      <c r="A153" t="s">
        <v>280</v>
      </c>
      <c r="B153" t="s">
        <v>154</v>
      </c>
      <c r="C153" s="1">
        <v>44746</v>
      </c>
      <c r="D153">
        <v>214</v>
      </c>
      <c r="E153">
        <v>200.78</v>
      </c>
      <c r="F153" t="s">
        <v>1697</v>
      </c>
      <c r="G153">
        <f>ROUND(Table2[[#This Row],[Amount in Sales]],-1)</f>
        <v>210</v>
      </c>
      <c r="I153" s="29">
        <v>44770</v>
      </c>
      <c r="J153" s="10">
        <v>583.29999999999995</v>
      </c>
      <c r="Y153" s="16">
        <v>329</v>
      </c>
      <c r="Z153" t="str">
        <f t="shared" si="28"/>
        <v>300-500</v>
      </c>
      <c r="AP153" s="16">
        <v>346</v>
      </c>
      <c r="AQ153" t="s">
        <v>1799</v>
      </c>
      <c r="BH153">
        <v>637</v>
      </c>
      <c r="BI153">
        <f t="shared" si="31"/>
        <v>715.12</v>
      </c>
      <c r="BJ153">
        <f t="shared" si="32"/>
        <v>715</v>
      </c>
      <c r="BL153" s="8">
        <v>364</v>
      </c>
      <c r="BM153">
        <v>387</v>
      </c>
      <c r="BO153" s="8">
        <v>395</v>
      </c>
      <c r="BP153">
        <v>451</v>
      </c>
      <c r="BR153" s="8"/>
    </row>
    <row r="154" spans="1:70" x14ac:dyDescent="0.3">
      <c r="A154" t="s">
        <v>281</v>
      </c>
      <c r="B154" t="s">
        <v>155</v>
      </c>
      <c r="C154" s="1">
        <v>44752</v>
      </c>
      <c r="D154">
        <v>797</v>
      </c>
      <c r="E154">
        <v>778.93</v>
      </c>
      <c r="F154" t="s">
        <v>1694</v>
      </c>
      <c r="G154">
        <f>ROUND(Table2[[#This Row],[Amount in Sales]],-1)</f>
        <v>800</v>
      </c>
      <c r="I154" s="29">
        <v>44771</v>
      </c>
      <c r="J154" s="10">
        <v>665.5</v>
      </c>
      <c r="Y154" s="16">
        <v>452</v>
      </c>
      <c r="Z154" t="str">
        <f t="shared" si="28"/>
        <v>300-500</v>
      </c>
      <c r="AP154" s="16">
        <v>409</v>
      </c>
      <c r="AQ154" t="s">
        <v>1799</v>
      </c>
      <c r="BH154" s="16">
        <v>427</v>
      </c>
      <c r="BI154">
        <f t="shared" si="31"/>
        <v>518.16</v>
      </c>
      <c r="BJ154">
        <f t="shared" si="32"/>
        <v>518</v>
      </c>
      <c r="BL154" s="8">
        <v>365</v>
      </c>
      <c r="BM154">
        <v>373</v>
      </c>
      <c r="BO154" s="8">
        <v>396</v>
      </c>
      <c r="BP154">
        <v>560.25</v>
      </c>
      <c r="BR154" s="8"/>
    </row>
    <row r="155" spans="1:70" x14ac:dyDescent="0.3">
      <c r="A155" t="s">
        <v>282</v>
      </c>
      <c r="B155" t="s">
        <v>156</v>
      </c>
      <c r="C155" s="1">
        <v>44725</v>
      </c>
      <c r="D155">
        <v>871</v>
      </c>
      <c r="E155">
        <v>815.42</v>
      </c>
      <c r="F155" t="s">
        <v>1695</v>
      </c>
      <c r="G155">
        <f>ROUND(Table2[[#This Row],[Amount in Sales]],-1)</f>
        <v>870</v>
      </c>
      <c r="I155" s="29">
        <v>44772</v>
      </c>
      <c r="J155" s="10">
        <v>499.16666666666669</v>
      </c>
      <c r="Y155" s="16">
        <v>423</v>
      </c>
      <c r="Z155" t="str">
        <f t="shared" si="28"/>
        <v>300-500</v>
      </c>
      <c r="AP155" s="16">
        <v>312</v>
      </c>
      <c r="AQ155" t="s">
        <v>1799</v>
      </c>
      <c r="BH155">
        <v>677</v>
      </c>
      <c r="BI155">
        <f t="shared" si="31"/>
        <v>1027.54</v>
      </c>
      <c r="BJ155">
        <f t="shared" si="32"/>
        <v>1028</v>
      </c>
      <c r="BL155" s="8">
        <v>368</v>
      </c>
      <c r="BM155">
        <v>412</v>
      </c>
      <c r="BO155" s="8">
        <v>397</v>
      </c>
      <c r="BP155">
        <v>671</v>
      </c>
      <c r="BR155" s="8"/>
    </row>
    <row r="156" spans="1:70" x14ac:dyDescent="0.3">
      <c r="A156" t="s">
        <v>283</v>
      </c>
      <c r="B156" t="s">
        <v>157</v>
      </c>
      <c r="C156" s="1">
        <v>44734</v>
      </c>
      <c r="D156">
        <v>603</v>
      </c>
      <c r="E156">
        <v>559.27</v>
      </c>
      <c r="F156" t="s">
        <v>1696</v>
      </c>
      <c r="G156">
        <f>ROUND(Table2[[#This Row],[Amount in Sales]],-1)</f>
        <v>600</v>
      </c>
      <c r="I156" s="29">
        <v>44773</v>
      </c>
      <c r="J156" s="10">
        <v>478</v>
      </c>
      <c r="Y156" s="16">
        <v>330</v>
      </c>
      <c r="Z156" t="str">
        <f t="shared" si="28"/>
        <v>300-500</v>
      </c>
      <c r="AP156" s="16">
        <v>322</v>
      </c>
      <c r="AQ156" t="s">
        <v>1799</v>
      </c>
      <c r="BH156" s="16">
        <v>382</v>
      </c>
      <c r="BI156">
        <f t="shared" si="31"/>
        <v>476.41</v>
      </c>
      <c r="BJ156">
        <f t="shared" si="32"/>
        <v>476</v>
      </c>
      <c r="BL156" s="8">
        <v>369</v>
      </c>
      <c r="BM156">
        <v>533.5</v>
      </c>
      <c r="BO156" s="8">
        <v>399</v>
      </c>
      <c r="BP156">
        <v>583</v>
      </c>
      <c r="BR156" s="8"/>
    </row>
    <row r="157" spans="1:70" x14ac:dyDescent="0.3">
      <c r="A157" t="s">
        <v>284</v>
      </c>
      <c r="B157" t="s">
        <v>158</v>
      </c>
      <c r="C157" s="1">
        <v>44761</v>
      </c>
      <c r="D157">
        <v>489</v>
      </c>
      <c r="E157">
        <v>48.089999999999996</v>
      </c>
      <c r="F157" t="s">
        <v>1697</v>
      </c>
      <c r="G157">
        <f>ROUND(Table2[[#This Row],[Amount in Sales]],-1)</f>
        <v>490</v>
      </c>
      <c r="I157" s="29">
        <v>44774</v>
      </c>
      <c r="J157" s="10">
        <v>636.625</v>
      </c>
      <c r="Y157" s="16">
        <v>281</v>
      </c>
      <c r="Z157" t="e">
        <f t="shared" si="28"/>
        <v>#N/A</v>
      </c>
      <c r="AP157" s="16">
        <v>441</v>
      </c>
      <c r="AQ157" t="s">
        <v>1799</v>
      </c>
      <c r="BH157" s="16">
        <v>281</v>
      </c>
      <c r="BL157" s="8">
        <v>371</v>
      </c>
      <c r="BM157">
        <v>389</v>
      </c>
      <c r="BO157" s="8">
        <v>400</v>
      </c>
      <c r="BP157">
        <v>731</v>
      </c>
      <c r="BR157" s="8"/>
    </row>
    <row r="158" spans="1:70" x14ac:dyDescent="0.3">
      <c r="A158" t="s">
        <v>285</v>
      </c>
      <c r="B158" t="s">
        <v>159</v>
      </c>
      <c r="C158" s="1">
        <v>44735</v>
      </c>
      <c r="D158">
        <v>432</v>
      </c>
      <c r="E158">
        <v>1.95</v>
      </c>
      <c r="F158" t="s">
        <v>1694</v>
      </c>
      <c r="G158">
        <f>ROUND(Table2[[#This Row],[Amount in Sales]],-1)</f>
        <v>430</v>
      </c>
      <c r="I158" s="29">
        <v>44775</v>
      </c>
      <c r="J158" s="10">
        <v>521.66666666666663</v>
      </c>
      <c r="Y158" s="16">
        <v>495</v>
      </c>
      <c r="Z158" t="str">
        <f t="shared" si="28"/>
        <v>300-500</v>
      </c>
      <c r="AP158" s="16">
        <v>391</v>
      </c>
      <c r="AQ158" t="s">
        <v>1799</v>
      </c>
      <c r="BH158" s="16">
        <v>301</v>
      </c>
      <c r="BI158">
        <f t="shared" ref="BI158:BI165" si="33">D145+E145</f>
        <v>529.45000000000005</v>
      </c>
      <c r="BJ158">
        <f t="shared" ref="BJ158:BJ165" si="34">ROUND(BI158,0)</f>
        <v>529</v>
      </c>
      <c r="BL158" s="8">
        <v>372</v>
      </c>
      <c r="BM158">
        <v>647</v>
      </c>
      <c r="BO158" s="8">
        <v>401</v>
      </c>
      <c r="BP158">
        <v>469</v>
      </c>
      <c r="BR158" s="8"/>
    </row>
    <row r="159" spans="1:70" x14ac:dyDescent="0.3">
      <c r="A159" t="s">
        <v>286</v>
      </c>
      <c r="B159" t="s">
        <v>154</v>
      </c>
      <c r="C159" s="1">
        <v>44753</v>
      </c>
      <c r="D159">
        <v>680</v>
      </c>
      <c r="E159">
        <v>150.76</v>
      </c>
      <c r="F159" t="s">
        <v>1695</v>
      </c>
      <c r="G159">
        <f>ROUND(Table2[[#This Row],[Amount in Sales]],-1)</f>
        <v>680</v>
      </c>
      <c r="I159" s="29">
        <v>44776</v>
      </c>
      <c r="J159" s="10">
        <v>629.75</v>
      </c>
      <c r="Y159" s="16">
        <v>463</v>
      </c>
      <c r="Z159" t="str">
        <f t="shared" si="28"/>
        <v>300-500</v>
      </c>
      <c r="AP159" s="16">
        <v>383</v>
      </c>
      <c r="AQ159" t="s">
        <v>1799</v>
      </c>
      <c r="BH159" s="16">
        <v>888</v>
      </c>
      <c r="BI159">
        <f t="shared" si="33"/>
        <v>1238.94</v>
      </c>
      <c r="BJ159">
        <f t="shared" si="34"/>
        <v>1239</v>
      </c>
      <c r="BL159" s="8">
        <v>374</v>
      </c>
      <c r="BM159">
        <v>476</v>
      </c>
      <c r="BO159" s="8">
        <v>402</v>
      </c>
      <c r="BP159">
        <v>578.66666666666663</v>
      </c>
      <c r="BR159" s="8"/>
    </row>
    <row r="160" spans="1:70" x14ac:dyDescent="0.3">
      <c r="A160" t="s">
        <v>287</v>
      </c>
      <c r="B160" t="s">
        <v>155</v>
      </c>
      <c r="C160" s="1">
        <v>44732</v>
      </c>
      <c r="D160">
        <v>422</v>
      </c>
      <c r="E160">
        <v>386.65999999999997</v>
      </c>
      <c r="F160" t="s">
        <v>1696</v>
      </c>
      <c r="G160">
        <f>ROUND(Table2[[#This Row],[Amount in Sales]],-1)</f>
        <v>420</v>
      </c>
      <c r="I160" s="29">
        <v>44777</v>
      </c>
      <c r="J160" s="10">
        <v>343</v>
      </c>
      <c r="Y160" s="16">
        <v>421</v>
      </c>
      <c r="Z160" t="str">
        <f t="shared" si="28"/>
        <v>300-500</v>
      </c>
      <c r="AP160" s="16">
        <v>329</v>
      </c>
      <c r="AQ160" t="s">
        <v>1799</v>
      </c>
      <c r="BH160" s="16">
        <v>595</v>
      </c>
      <c r="BI160">
        <f t="shared" si="33"/>
        <v>610.39</v>
      </c>
      <c r="BJ160">
        <f t="shared" si="34"/>
        <v>610</v>
      </c>
      <c r="BL160" s="8">
        <v>375</v>
      </c>
      <c r="BM160">
        <v>494.33333333333331</v>
      </c>
      <c r="BO160" s="8">
        <v>403</v>
      </c>
      <c r="BP160">
        <v>725</v>
      </c>
      <c r="BR160" s="8"/>
    </row>
    <row r="161" spans="1:70" x14ac:dyDescent="0.3">
      <c r="A161" t="s">
        <v>288</v>
      </c>
      <c r="B161" t="s">
        <v>156</v>
      </c>
      <c r="C161" s="1">
        <v>44748</v>
      </c>
      <c r="D161">
        <v>718</v>
      </c>
      <c r="E161">
        <v>440.59</v>
      </c>
      <c r="F161" t="s">
        <v>1697</v>
      </c>
      <c r="G161">
        <f>ROUND(Table2[[#This Row],[Amount in Sales]],-1)</f>
        <v>720</v>
      </c>
      <c r="I161" s="29">
        <v>44778</v>
      </c>
      <c r="J161" s="10">
        <v>406.6</v>
      </c>
      <c r="Y161" s="16">
        <v>409</v>
      </c>
      <c r="Z161" t="str">
        <f t="shared" si="28"/>
        <v>300-500</v>
      </c>
      <c r="AP161" s="16">
        <v>386</v>
      </c>
      <c r="AQ161" t="s">
        <v>1799</v>
      </c>
      <c r="BH161" s="16">
        <v>597</v>
      </c>
      <c r="BI161">
        <f t="shared" si="33"/>
        <v>807.29</v>
      </c>
      <c r="BJ161">
        <f t="shared" si="34"/>
        <v>807</v>
      </c>
      <c r="BL161" s="8">
        <v>376</v>
      </c>
      <c r="BM161">
        <v>387</v>
      </c>
      <c r="BO161" s="8">
        <v>405</v>
      </c>
      <c r="BP161">
        <v>633</v>
      </c>
      <c r="BR161" s="8"/>
    </row>
    <row r="162" spans="1:70" x14ac:dyDescent="0.3">
      <c r="A162" t="s">
        <v>289</v>
      </c>
      <c r="B162" t="s">
        <v>157</v>
      </c>
      <c r="C162" s="1">
        <v>44731</v>
      </c>
      <c r="D162">
        <v>495</v>
      </c>
      <c r="E162">
        <v>403.78999999999996</v>
      </c>
      <c r="F162" t="s">
        <v>1694</v>
      </c>
      <c r="G162">
        <f>ROUND(Table2[[#This Row],[Amount in Sales]],-1)</f>
        <v>500</v>
      </c>
      <c r="I162" s="29">
        <v>44779</v>
      </c>
      <c r="J162" s="10">
        <v>426.33333333333331</v>
      </c>
      <c r="Y162" s="16">
        <v>333</v>
      </c>
      <c r="Z162" t="str">
        <f t="shared" si="28"/>
        <v>300-500</v>
      </c>
      <c r="AP162" s="16">
        <v>384</v>
      </c>
      <c r="AQ162" t="s">
        <v>1799</v>
      </c>
      <c r="BH162" s="16">
        <v>837</v>
      </c>
      <c r="BI162">
        <f t="shared" si="33"/>
        <v>872.94</v>
      </c>
      <c r="BJ162">
        <f t="shared" si="34"/>
        <v>873</v>
      </c>
      <c r="BL162" s="8">
        <v>377</v>
      </c>
      <c r="BM162">
        <v>625</v>
      </c>
      <c r="BO162" s="8">
        <v>409</v>
      </c>
      <c r="BP162">
        <v>677</v>
      </c>
      <c r="BR162" s="8"/>
    </row>
    <row r="163" spans="1:70" x14ac:dyDescent="0.3">
      <c r="A163" t="s">
        <v>290</v>
      </c>
      <c r="B163" t="s">
        <v>154</v>
      </c>
      <c r="C163" s="1">
        <v>44725</v>
      </c>
      <c r="D163">
        <v>777</v>
      </c>
      <c r="E163">
        <v>469.27</v>
      </c>
      <c r="F163" t="s">
        <v>1695</v>
      </c>
      <c r="G163">
        <f>ROUND(Table2[[#This Row],[Amount in Sales]],-1)</f>
        <v>780</v>
      </c>
      <c r="I163" s="29">
        <v>44780</v>
      </c>
      <c r="J163" s="10">
        <v>420</v>
      </c>
      <c r="Y163" s="16">
        <v>423</v>
      </c>
      <c r="Z163" t="str">
        <f t="shared" si="28"/>
        <v>300-500</v>
      </c>
      <c r="AP163" s="16">
        <v>420</v>
      </c>
      <c r="AQ163" t="s">
        <v>1799</v>
      </c>
      <c r="BH163" s="16">
        <v>794</v>
      </c>
      <c r="BI163">
        <f t="shared" si="33"/>
        <v>799.47</v>
      </c>
      <c r="BJ163">
        <f t="shared" si="34"/>
        <v>799</v>
      </c>
      <c r="BL163" s="8">
        <v>381</v>
      </c>
      <c r="BM163">
        <v>736</v>
      </c>
      <c r="BO163" s="8">
        <v>410</v>
      </c>
      <c r="BP163">
        <v>440</v>
      </c>
      <c r="BR163" s="8"/>
    </row>
    <row r="164" spans="1:70" x14ac:dyDescent="0.3">
      <c r="A164" t="s">
        <v>291</v>
      </c>
      <c r="B164" t="s">
        <v>155</v>
      </c>
      <c r="C164" s="1">
        <v>44753</v>
      </c>
      <c r="D164">
        <v>484</v>
      </c>
      <c r="E164">
        <v>131.48999999999998</v>
      </c>
      <c r="F164" t="s">
        <v>1696</v>
      </c>
      <c r="G164">
        <f>ROUND(Table2[[#This Row],[Amount in Sales]],-1)</f>
        <v>480</v>
      </c>
      <c r="I164" s="29">
        <v>44781</v>
      </c>
      <c r="J164" s="10">
        <v>753</v>
      </c>
      <c r="Y164" s="16">
        <v>305</v>
      </c>
      <c r="Z164" t="str">
        <f t="shared" si="28"/>
        <v>300-500</v>
      </c>
      <c r="AP164" s="16">
        <v>411</v>
      </c>
      <c r="AQ164" t="s">
        <v>1799</v>
      </c>
      <c r="BH164">
        <v>356</v>
      </c>
      <c r="BI164">
        <f t="shared" si="33"/>
        <v>660.51</v>
      </c>
      <c r="BJ164">
        <f t="shared" si="34"/>
        <v>661</v>
      </c>
      <c r="BL164" s="8">
        <v>382</v>
      </c>
      <c r="BM164">
        <v>476</v>
      </c>
      <c r="BO164" s="8">
        <v>411</v>
      </c>
      <c r="BP164">
        <v>794</v>
      </c>
      <c r="BR164" s="8"/>
    </row>
    <row r="165" spans="1:70" x14ac:dyDescent="0.3">
      <c r="A165" t="s">
        <v>292</v>
      </c>
      <c r="B165" t="s">
        <v>156</v>
      </c>
      <c r="C165" s="1">
        <v>44738</v>
      </c>
      <c r="D165">
        <v>607</v>
      </c>
      <c r="E165">
        <v>341.7</v>
      </c>
      <c r="F165" t="s">
        <v>1697</v>
      </c>
      <c r="G165">
        <f>ROUND(Table2[[#This Row],[Amount in Sales]],-1)</f>
        <v>610</v>
      </c>
      <c r="I165" s="29">
        <v>44782</v>
      </c>
      <c r="J165" s="10">
        <v>598.125</v>
      </c>
      <c r="Y165" s="16">
        <v>377</v>
      </c>
      <c r="Z165" t="str">
        <f t="shared" si="28"/>
        <v>300-500</v>
      </c>
      <c r="AP165" s="16">
        <v>371</v>
      </c>
      <c r="AQ165" t="s">
        <v>1799</v>
      </c>
      <c r="BH165" s="16">
        <v>742</v>
      </c>
      <c r="BI165">
        <f t="shared" si="33"/>
        <v>1202.8399999999999</v>
      </c>
      <c r="BJ165">
        <f t="shared" si="34"/>
        <v>1203</v>
      </c>
      <c r="BL165" s="8">
        <v>383</v>
      </c>
      <c r="BM165">
        <v>594</v>
      </c>
      <c r="BO165" s="8">
        <v>412</v>
      </c>
      <c r="BP165">
        <v>487</v>
      </c>
      <c r="BR165" s="8"/>
    </row>
    <row r="166" spans="1:70" x14ac:dyDescent="0.3">
      <c r="A166" t="s">
        <v>293</v>
      </c>
      <c r="B166" t="s">
        <v>157</v>
      </c>
      <c r="C166" s="1">
        <v>44762</v>
      </c>
      <c r="D166">
        <v>494</v>
      </c>
      <c r="E166">
        <v>363.49</v>
      </c>
      <c r="F166" t="s">
        <v>1694</v>
      </c>
      <c r="G166">
        <f>ROUND(Table2[[#This Row],[Amount in Sales]],-1)</f>
        <v>490</v>
      </c>
      <c r="I166" s="29">
        <v>44783</v>
      </c>
      <c r="J166" s="10">
        <v>602</v>
      </c>
      <c r="Y166" s="16">
        <v>214</v>
      </c>
      <c r="Z166" t="e">
        <f t="shared" si="28"/>
        <v>#N/A</v>
      </c>
      <c r="AP166" s="16">
        <v>306</v>
      </c>
      <c r="AQ166" t="s">
        <v>1799</v>
      </c>
      <c r="BH166" s="16">
        <v>214</v>
      </c>
      <c r="BL166" s="8">
        <v>384</v>
      </c>
      <c r="BM166">
        <v>512</v>
      </c>
      <c r="BO166" s="8">
        <v>413</v>
      </c>
      <c r="BP166">
        <v>624</v>
      </c>
      <c r="BR166" s="8"/>
    </row>
    <row r="167" spans="1:70" x14ac:dyDescent="0.3">
      <c r="A167" t="s">
        <v>294</v>
      </c>
      <c r="B167" t="s">
        <v>158</v>
      </c>
      <c r="C167" s="1">
        <v>44756</v>
      </c>
      <c r="D167">
        <v>707</v>
      </c>
      <c r="E167">
        <v>311.88</v>
      </c>
      <c r="F167" t="s">
        <v>1695</v>
      </c>
      <c r="G167">
        <f>ROUND(Table2[[#This Row],[Amount in Sales]],-1)</f>
        <v>710</v>
      </c>
      <c r="I167" s="29">
        <v>44784</v>
      </c>
      <c r="J167" s="10">
        <v>590.33333333333337</v>
      </c>
      <c r="Y167" s="16">
        <v>405</v>
      </c>
      <c r="Z167" t="str">
        <f t="shared" si="28"/>
        <v>300-500</v>
      </c>
      <c r="AP167" s="16">
        <v>432</v>
      </c>
      <c r="AQ167" t="s">
        <v>1799</v>
      </c>
      <c r="BH167" s="16">
        <v>797</v>
      </c>
      <c r="BI167">
        <f t="shared" ref="BI167:BI195" si="35">D154+E154</f>
        <v>1575.9299999999998</v>
      </c>
      <c r="BJ167">
        <f t="shared" ref="BJ167:BJ195" si="36">ROUND(BI167,0)</f>
        <v>1576</v>
      </c>
      <c r="BL167" s="8">
        <v>386</v>
      </c>
      <c r="BM167">
        <v>547</v>
      </c>
      <c r="BO167" s="8">
        <v>414</v>
      </c>
      <c r="BP167">
        <v>520</v>
      </c>
      <c r="BR167" s="8"/>
    </row>
    <row r="168" spans="1:70" x14ac:dyDescent="0.3">
      <c r="A168" t="s">
        <v>295</v>
      </c>
      <c r="B168" t="s">
        <v>154</v>
      </c>
      <c r="C168" s="1">
        <v>44744</v>
      </c>
      <c r="D168">
        <v>806</v>
      </c>
      <c r="E168">
        <v>540.24</v>
      </c>
      <c r="F168" t="s">
        <v>1696</v>
      </c>
      <c r="G168">
        <f>ROUND(Table2[[#This Row],[Amount in Sales]],-1)</f>
        <v>810</v>
      </c>
      <c r="I168" s="29">
        <v>44785</v>
      </c>
      <c r="J168" s="10">
        <v>521.16666666666663</v>
      </c>
      <c r="Y168" s="16">
        <v>369</v>
      </c>
      <c r="Z168" t="str">
        <f t="shared" si="28"/>
        <v>300-500</v>
      </c>
      <c r="AP168" s="16">
        <v>339</v>
      </c>
      <c r="AQ168" t="s">
        <v>1799</v>
      </c>
      <c r="BH168" s="16">
        <v>871</v>
      </c>
      <c r="BI168">
        <f t="shared" si="35"/>
        <v>1686.42</v>
      </c>
      <c r="BJ168">
        <f t="shared" si="36"/>
        <v>1686</v>
      </c>
      <c r="BL168" s="8">
        <v>387</v>
      </c>
      <c r="BM168">
        <v>685.5</v>
      </c>
      <c r="BO168" s="8">
        <v>416</v>
      </c>
      <c r="BP168">
        <v>549</v>
      </c>
      <c r="BR168" s="8"/>
    </row>
    <row r="169" spans="1:70" x14ac:dyDescent="0.3">
      <c r="A169" t="s">
        <v>296</v>
      </c>
      <c r="B169" t="s">
        <v>155</v>
      </c>
      <c r="C169" s="1">
        <v>44753</v>
      </c>
      <c r="D169">
        <v>581</v>
      </c>
      <c r="E169">
        <v>124.93</v>
      </c>
      <c r="F169" t="s">
        <v>1697</v>
      </c>
      <c r="G169">
        <f>ROUND(Table2[[#This Row],[Amount in Sales]],-1)</f>
        <v>580</v>
      </c>
      <c r="I169" s="29">
        <v>44786</v>
      </c>
      <c r="J169" s="10">
        <v>452.66666666666669</v>
      </c>
      <c r="Y169" s="16">
        <v>473</v>
      </c>
      <c r="Z169" t="str">
        <f t="shared" si="28"/>
        <v>300-500</v>
      </c>
      <c r="AP169" s="16">
        <v>399</v>
      </c>
      <c r="AQ169" t="s">
        <v>1799</v>
      </c>
      <c r="BH169" s="16">
        <v>603</v>
      </c>
      <c r="BI169">
        <f t="shared" si="35"/>
        <v>1162.27</v>
      </c>
      <c r="BJ169">
        <f t="shared" si="36"/>
        <v>1162</v>
      </c>
      <c r="BL169" s="8">
        <v>391</v>
      </c>
      <c r="BM169">
        <v>694</v>
      </c>
      <c r="BO169" s="8">
        <v>418</v>
      </c>
      <c r="BP169">
        <v>823</v>
      </c>
      <c r="BR169" s="8"/>
    </row>
    <row r="170" spans="1:70" x14ac:dyDescent="0.3">
      <c r="A170" t="s">
        <v>297</v>
      </c>
      <c r="B170" t="s">
        <v>156</v>
      </c>
      <c r="C170" s="1">
        <v>44762</v>
      </c>
      <c r="D170">
        <v>835</v>
      </c>
      <c r="E170">
        <v>647.37</v>
      </c>
      <c r="F170" t="s">
        <v>1694</v>
      </c>
      <c r="G170">
        <f>ROUND(Table2[[#This Row],[Amount in Sales]],-1)</f>
        <v>840</v>
      </c>
      <c r="I170" s="29">
        <v>44787</v>
      </c>
      <c r="J170" s="10">
        <v>533.83333333333337</v>
      </c>
      <c r="Y170" s="16">
        <v>435</v>
      </c>
      <c r="Z170" t="str">
        <f t="shared" si="28"/>
        <v>300-500</v>
      </c>
      <c r="AP170" s="16">
        <v>350</v>
      </c>
      <c r="AQ170" t="s">
        <v>1799</v>
      </c>
      <c r="BH170">
        <v>489</v>
      </c>
      <c r="BI170">
        <f t="shared" si="35"/>
        <v>537.09</v>
      </c>
      <c r="BJ170">
        <f t="shared" si="36"/>
        <v>537</v>
      </c>
      <c r="BL170" s="8">
        <v>392</v>
      </c>
      <c r="BM170">
        <v>740</v>
      </c>
      <c r="BO170" s="8">
        <v>420</v>
      </c>
      <c r="BP170">
        <v>827</v>
      </c>
      <c r="BR170" s="8"/>
    </row>
    <row r="171" spans="1:70" x14ac:dyDescent="0.3">
      <c r="A171" t="s">
        <v>298</v>
      </c>
      <c r="B171" t="s">
        <v>157</v>
      </c>
      <c r="C171" s="1">
        <v>44740</v>
      </c>
      <c r="D171">
        <v>444</v>
      </c>
      <c r="E171">
        <v>143.57</v>
      </c>
      <c r="F171" t="s">
        <v>1695</v>
      </c>
      <c r="G171">
        <f>ROUND(Table2[[#This Row],[Amount in Sales]],-1)</f>
        <v>440</v>
      </c>
      <c r="I171" s="29">
        <v>44788</v>
      </c>
      <c r="J171" s="10">
        <v>530.20000000000005</v>
      </c>
      <c r="Y171" s="16">
        <v>441</v>
      </c>
      <c r="Z171" t="str">
        <f t="shared" si="28"/>
        <v>300-500</v>
      </c>
      <c r="AP171" s="16">
        <v>384</v>
      </c>
      <c r="AQ171" t="s">
        <v>1799</v>
      </c>
      <c r="BH171" s="16">
        <v>432</v>
      </c>
      <c r="BI171">
        <f t="shared" si="35"/>
        <v>433.95</v>
      </c>
      <c r="BJ171">
        <f t="shared" si="36"/>
        <v>434</v>
      </c>
      <c r="BL171" s="8">
        <v>393</v>
      </c>
      <c r="BM171">
        <v>758</v>
      </c>
      <c r="BO171" s="8">
        <v>421</v>
      </c>
      <c r="BP171">
        <v>728.5</v>
      </c>
      <c r="BR171" s="8"/>
    </row>
    <row r="172" spans="1:70" x14ac:dyDescent="0.3">
      <c r="A172" t="s">
        <v>299</v>
      </c>
      <c r="B172" t="s">
        <v>154</v>
      </c>
      <c r="C172" s="1">
        <v>44729</v>
      </c>
      <c r="D172">
        <v>353</v>
      </c>
      <c r="E172">
        <v>74.740000000000009</v>
      </c>
      <c r="F172" t="s">
        <v>1696</v>
      </c>
      <c r="G172">
        <f>ROUND(Table2[[#This Row],[Amount in Sales]],-1)</f>
        <v>350</v>
      </c>
      <c r="I172" s="29">
        <v>44789</v>
      </c>
      <c r="J172" s="10">
        <v>677.2</v>
      </c>
      <c r="Y172" s="16">
        <v>392</v>
      </c>
      <c r="Z172" t="str">
        <f t="shared" si="28"/>
        <v>300-500</v>
      </c>
      <c r="AP172" s="16">
        <v>446</v>
      </c>
      <c r="AQ172" t="s">
        <v>1799</v>
      </c>
      <c r="BH172" s="16">
        <v>680</v>
      </c>
      <c r="BI172">
        <f t="shared" si="35"/>
        <v>830.76</v>
      </c>
      <c r="BJ172">
        <f t="shared" si="36"/>
        <v>831</v>
      </c>
      <c r="BL172" s="8">
        <v>395</v>
      </c>
      <c r="BM172">
        <v>451</v>
      </c>
      <c r="BO172" s="8">
        <v>422</v>
      </c>
      <c r="BP172">
        <v>704</v>
      </c>
      <c r="BR172" s="8"/>
    </row>
    <row r="173" spans="1:70" x14ac:dyDescent="0.3">
      <c r="A173" t="s">
        <v>300</v>
      </c>
      <c r="B173" t="s">
        <v>155</v>
      </c>
      <c r="C173" s="1">
        <v>44727</v>
      </c>
      <c r="D173">
        <v>643</v>
      </c>
      <c r="E173">
        <v>641.83000000000004</v>
      </c>
      <c r="F173" t="s">
        <v>1697</v>
      </c>
      <c r="G173">
        <f>ROUND(Table2[[#This Row],[Amount in Sales]],-1)</f>
        <v>640</v>
      </c>
      <c r="I173" s="29">
        <v>44790</v>
      </c>
      <c r="J173" s="10">
        <v>550.83333333333337</v>
      </c>
      <c r="Y173" s="16">
        <v>432</v>
      </c>
      <c r="Z173" t="str">
        <f t="shared" si="28"/>
        <v>300-500</v>
      </c>
      <c r="AP173" s="16">
        <v>351</v>
      </c>
      <c r="AQ173" t="s">
        <v>1799</v>
      </c>
      <c r="BH173" s="16">
        <v>422</v>
      </c>
      <c r="BI173">
        <f t="shared" si="35"/>
        <v>808.66</v>
      </c>
      <c r="BJ173">
        <f t="shared" si="36"/>
        <v>809</v>
      </c>
      <c r="BL173" s="8">
        <v>396</v>
      </c>
      <c r="BM173">
        <v>560.25</v>
      </c>
      <c r="BO173" s="8">
        <v>423</v>
      </c>
      <c r="BP173">
        <v>655</v>
      </c>
      <c r="BR173" s="8"/>
    </row>
    <row r="174" spans="1:70" x14ac:dyDescent="0.3">
      <c r="A174" t="s">
        <v>301</v>
      </c>
      <c r="B174" t="s">
        <v>156</v>
      </c>
      <c r="C174" s="1">
        <v>44734</v>
      </c>
      <c r="D174">
        <v>791</v>
      </c>
      <c r="E174">
        <v>271.49</v>
      </c>
      <c r="F174" t="s">
        <v>1694</v>
      </c>
      <c r="G174">
        <f>ROUND(Table2[[#This Row],[Amount in Sales]],-1)</f>
        <v>790</v>
      </c>
      <c r="I174" s="29">
        <v>44791</v>
      </c>
      <c r="J174" s="10">
        <v>558.28571428571433</v>
      </c>
      <c r="Y174" s="16">
        <v>346</v>
      </c>
      <c r="Z174" t="str">
        <f t="shared" si="28"/>
        <v>300-500</v>
      </c>
      <c r="AP174" s="16">
        <v>445</v>
      </c>
      <c r="AQ174" t="s">
        <v>1799</v>
      </c>
      <c r="BH174" s="16">
        <v>718</v>
      </c>
      <c r="BI174">
        <f t="shared" si="35"/>
        <v>1158.5899999999999</v>
      </c>
      <c r="BJ174">
        <f t="shared" si="36"/>
        <v>1159</v>
      </c>
      <c r="BL174" s="8">
        <v>397</v>
      </c>
      <c r="BM174">
        <v>671</v>
      </c>
      <c r="BO174" s="8">
        <v>425</v>
      </c>
      <c r="BP174">
        <v>626</v>
      </c>
      <c r="BR174" s="8"/>
    </row>
    <row r="175" spans="1:70" x14ac:dyDescent="0.3">
      <c r="A175" t="s">
        <v>302</v>
      </c>
      <c r="B175" t="s">
        <v>157</v>
      </c>
      <c r="C175" s="1">
        <v>44744</v>
      </c>
      <c r="D175">
        <v>842</v>
      </c>
      <c r="E175">
        <v>148.94</v>
      </c>
      <c r="F175" t="s">
        <v>1695</v>
      </c>
      <c r="G175">
        <f>ROUND(Table2[[#This Row],[Amount in Sales]],-1)</f>
        <v>840</v>
      </c>
      <c r="I175" s="29">
        <v>44792</v>
      </c>
      <c r="J175" s="10">
        <v>392.25</v>
      </c>
      <c r="Y175" s="16">
        <v>409</v>
      </c>
      <c r="Z175" t="str">
        <f t="shared" si="28"/>
        <v>300-500</v>
      </c>
      <c r="AP175" s="16">
        <v>410</v>
      </c>
      <c r="AQ175" t="s">
        <v>1799</v>
      </c>
      <c r="BH175" s="16">
        <v>495</v>
      </c>
      <c r="BI175">
        <f t="shared" si="35"/>
        <v>898.79</v>
      </c>
      <c r="BJ175">
        <f t="shared" si="36"/>
        <v>899</v>
      </c>
      <c r="BL175" s="8">
        <v>399</v>
      </c>
      <c r="BM175">
        <v>583</v>
      </c>
      <c r="BO175" s="8">
        <v>426</v>
      </c>
      <c r="BP175">
        <v>734</v>
      </c>
      <c r="BR175" s="8"/>
    </row>
    <row r="176" spans="1:70" x14ac:dyDescent="0.3">
      <c r="A176" t="s">
        <v>303</v>
      </c>
      <c r="B176" t="s">
        <v>158</v>
      </c>
      <c r="C176" s="1">
        <v>44737</v>
      </c>
      <c r="D176">
        <v>692</v>
      </c>
      <c r="E176">
        <v>379.59</v>
      </c>
      <c r="F176" t="s">
        <v>1696</v>
      </c>
      <c r="G176">
        <f>ROUND(Table2[[#This Row],[Amount in Sales]],-1)</f>
        <v>690</v>
      </c>
      <c r="I176" s="29">
        <v>44793</v>
      </c>
      <c r="J176" s="10">
        <v>540.875</v>
      </c>
      <c r="Y176" s="16">
        <v>312</v>
      </c>
      <c r="Z176" t="str">
        <f t="shared" si="28"/>
        <v>300-500</v>
      </c>
      <c r="AP176" s="16">
        <v>413</v>
      </c>
      <c r="AQ176" t="s">
        <v>1799</v>
      </c>
      <c r="BH176" s="16">
        <v>777</v>
      </c>
      <c r="BI176">
        <f t="shared" si="35"/>
        <v>1246.27</v>
      </c>
      <c r="BJ176">
        <f t="shared" si="36"/>
        <v>1246</v>
      </c>
      <c r="BL176" s="8">
        <v>400</v>
      </c>
      <c r="BM176">
        <v>731</v>
      </c>
      <c r="BO176" s="8">
        <v>427</v>
      </c>
      <c r="BP176">
        <v>578.25</v>
      </c>
      <c r="BR176" s="8"/>
    </row>
    <row r="177" spans="1:70" x14ac:dyDescent="0.3">
      <c r="A177" t="s">
        <v>304</v>
      </c>
      <c r="B177" t="s">
        <v>159</v>
      </c>
      <c r="C177" s="1">
        <v>44752</v>
      </c>
      <c r="D177">
        <v>707</v>
      </c>
      <c r="E177">
        <v>287.14</v>
      </c>
      <c r="F177" t="s">
        <v>1697</v>
      </c>
      <c r="G177">
        <f>ROUND(Table2[[#This Row],[Amount in Sales]],-1)</f>
        <v>710</v>
      </c>
      <c r="I177" s="29">
        <v>44794</v>
      </c>
      <c r="J177" s="10">
        <v>538</v>
      </c>
      <c r="Y177" s="16">
        <v>322</v>
      </c>
      <c r="Z177" t="str">
        <f t="shared" si="28"/>
        <v>300-500</v>
      </c>
      <c r="AP177" s="16">
        <v>460</v>
      </c>
      <c r="AQ177" t="s">
        <v>1799</v>
      </c>
      <c r="BH177" s="16">
        <v>484</v>
      </c>
      <c r="BI177">
        <f t="shared" si="35"/>
        <v>615.49</v>
      </c>
      <c r="BJ177">
        <f t="shared" si="36"/>
        <v>615</v>
      </c>
      <c r="BL177" s="8">
        <v>401</v>
      </c>
      <c r="BM177">
        <v>469</v>
      </c>
      <c r="BO177" s="8">
        <v>430</v>
      </c>
      <c r="BP177">
        <v>666.5</v>
      </c>
      <c r="BR177" s="8"/>
    </row>
    <row r="178" spans="1:70" x14ac:dyDescent="0.3">
      <c r="A178" t="s">
        <v>305</v>
      </c>
      <c r="B178" t="s">
        <v>154</v>
      </c>
      <c r="C178" s="1">
        <v>44736</v>
      </c>
      <c r="D178">
        <v>396</v>
      </c>
      <c r="E178">
        <v>66.45</v>
      </c>
      <c r="F178" t="s">
        <v>1694</v>
      </c>
      <c r="G178">
        <f>ROUND(Table2[[#This Row],[Amount in Sales]],-1)</f>
        <v>400</v>
      </c>
      <c r="I178" s="29">
        <v>44795</v>
      </c>
      <c r="J178" s="10">
        <v>518.66666666666663</v>
      </c>
      <c r="Y178" s="16">
        <v>441</v>
      </c>
      <c r="Z178" t="str">
        <f t="shared" si="28"/>
        <v>300-500</v>
      </c>
      <c r="AP178" s="16">
        <v>431</v>
      </c>
      <c r="AQ178" t="s">
        <v>1799</v>
      </c>
      <c r="BH178" s="16">
        <v>607</v>
      </c>
      <c r="BI178">
        <f t="shared" si="35"/>
        <v>948.7</v>
      </c>
      <c r="BJ178">
        <f t="shared" si="36"/>
        <v>949</v>
      </c>
      <c r="BL178" s="8">
        <v>402</v>
      </c>
      <c r="BM178">
        <v>578.66666666666663</v>
      </c>
      <c r="BO178" s="8">
        <v>431</v>
      </c>
      <c r="BP178">
        <v>585</v>
      </c>
      <c r="BR178" s="8"/>
    </row>
    <row r="179" spans="1:70" x14ac:dyDescent="0.3">
      <c r="A179" t="s">
        <v>306</v>
      </c>
      <c r="B179" t="s">
        <v>155</v>
      </c>
      <c r="C179" s="1">
        <v>44752</v>
      </c>
      <c r="D179">
        <v>671</v>
      </c>
      <c r="E179">
        <v>611.20000000000005</v>
      </c>
      <c r="F179" t="s">
        <v>1695</v>
      </c>
      <c r="G179">
        <f>ROUND(Table2[[#This Row],[Amount in Sales]],-1)</f>
        <v>670</v>
      </c>
      <c r="I179" s="29">
        <v>44796</v>
      </c>
      <c r="J179" s="10">
        <v>547.66666666666663</v>
      </c>
      <c r="Y179" s="16">
        <v>391</v>
      </c>
      <c r="Z179" t="str">
        <f t="shared" si="28"/>
        <v>300-500</v>
      </c>
      <c r="AP179" s="16">
        <v>347</v>
      </c>
      <c r="AQ179" t="s">
        <v>1799</v>
      </c>
      <c r="BH179">
        <v>494</v>
      </c>
      <c r="BI179">
        <f t="shared" si="35"/>
        <v>857.49</v>
      </c>
      <c r="BJ179">
        <f t="shared" si="36"/>
        <v>857</v>
      </c>
      <c r="BL179" s="8">
        <v>403</v>
      </c>
      <c r="BM179">
        <v>725</v>
      </c>
      <c r="BO179" s="8">
        <v>433</v>
      </c>
      <c r="BP179">
        <v>733</v>
      </c>
      <c r="BR179" s="8"/>
    </row>
    <row r="180" spans="1:70" x14ac:dyDescent="0.3">
      <c r="A180" t="s">
        <v>307</v>
      </c>
      <c r="B180" t="s">
        <v>156</v>
      </c>
      <c r="C180" s="1">
        <v>44759</v>
      </c>
      <c r="D180">
        <v>813</v>
      </c>
      <c r="E180">
        <v>222.12</v>
      </c>
      <c r="F180" t="s">
        <v>1696</v>
      </c>
      <c r="G180">
        <f>ROUND(Table2[[#This Row],[Amount in Sales]],-1)</f>
        <v>810</v>
      </c>
      <c r="I180" s="29">
        <v>44797</v>
      </c>
      <c r="J180" s="10">
        <v>544.5</v>
      </c>
      <c r="Y180" s="16">
        <v>383</v>
      </c>
      <c r="Z180" t="str">
        <f t="shared" si="28"/>
        <v>300-500</v>
      </c>
      <c r="AP180" s="16">
        <v>479</v>
      </c>
      <c r="AQ180" t="s">
        <v>1799</v>
      </c>
      <c r="BH180" s="16">
        <v>707</v>
      </c>
      <c r="BI180">
        <f t="shared" si="35"/>
        <v>1018.88</v>
      </c>
      <c r="BJ180">
        <f t="shared" si="36"/>
        <v>1019</v>
      </c>
      <c r="BL180" s="8">
        <v>405</v>
      </c>
      <c r="BM180">
        <v>633</v>
      </c>
      <c r="BO180" s="8">
        <v>435</v>
      </c>
      <c r="BP180">
        <v>686.5</v>
      </c>
      <c r="BR180" s="8"/>
    </row>
    <row r="181" spans="1:70" x14ac:dyDescent="0.3">
      <c r="A181" t="s">
        <v>308</v>
      </c>
      <c r="B181" t="s">
        <v>157</v>
      </c>
      <c r="C181" s="1">
        <v>44763</v>
      </c>
      <c r="D181">
        <v>487</v>
      </c>
      <c r="E181">
        <v>399.27</v>
      </c>
      <c r="F181" t="s">
        <v>1697</v>
      </c>
      <c r="G181">
        <f>ROUND(Table2[[#This Row],[Amount in Sales]],-1)</f>
        <v>490</v>
      </c>
      <c r="I181" s="29">
        <v>44798</v>
      </c>
      <c r="J181" s="10">
        <v>519</v>
      </c>
      <c r="Y181" s="16">
        <v>329</v>
      </c>
      <c r="Z181" t="str">
        <f t="shared" si="28"/>
        <v>300-500</v>
      </c>
      <c r="AP181" s="16">
        <v>319</v>
      </c>
      <c r="AQ181" t="s">
        <v>1799</v>
      </c>
      <c r="BH181" s="16">
        <v>806</v>
      </c>
      <c r="BI181">
        <f t="shared" si="35"/>
        <v>1346.24</v>
      </c>
      <c r="BJ181">
        <f t="shared" si="36"/>
        <v>1346</v>
      </c>
      <c r="BL181" s="8">
        <v>409</v>
      </c>
      <c r="BM181">
        <v>677</v>
      </c>
      <c r="BO181" s="8">
        <v>437</v>
      </c>
      <c r="BP181">
        <v>591</v>
      </c>
      <c r="BR181" s="8"/>
    </row>
    <row r="182" spans="1:70" x14ac:dyDescent="0.3">
      <c r="A182" t="s">
        <v>309</v>
      </c>
      <c r="B182" t="s">
        <v>154</v>
      </c>
      <c r="C182" s="1">
        <v>44763</v>
      </c>
      <c r="D182">
        <v>509</v>
      </c>
      <c r="E182">
        <v>458.01</v>
      </c>
      <c r="F182" t="s">
        <v>1694</v>
      </c>
      <c r="G182">
        <f>ROUND(Table2[[#This Row],[Amount in Sales]],-1)</f>
        <v>510</v>
      </c>
      <c r="I182" s="29">
        <v>44799</v>
      </c>
      <c r="J182" s="10">
        <v>605.44444444444446</v>
      </c>
      <c r="Y182" s="16">
        <v>386</v>
      </c>
      <c r="Z182" t="str">
        <f t="shared" si="28"/>
        <v>300-500</v>
      </c>
      <c r="AP182" s="16">
        <v>326</v>
      </c>
      <c r="AQ182" t="s">
        <v>1799</v>
      </c>
      <c r="BH182" s="16">
        <v>581</v>
      </c>
      <c r="BI182">
        <f t="shared" si="35"/>
        <v>705.93000000000006</v>
      </c>
      <c r="BJ182">
        <f t="shared" si="36"/>
        <v>706</v>
      </c>
      <c r="BL182" s="8">
        <v>410</v>
      </c>
      <c r="BM182">
        <v>440</v>
      </c>
      <c r="BO182" s="8">
        <v>441</v>
      </c>
      <c r="BP182">
        <v>697.66666666666663</v>
      </c>
      <c r="BR182" s="8"/>
    </row>
    <row r="183" spans="1:70" x14ac:dyDescent="0.3">
      <c r="A183" t="s">
        <v>310</v>
      </c>
      <c r="B183" t="s">
        <v>155</v>
      </c>
      <c r="C183" s="1">
        <v>44750</v>
      </c>
      <c r="D183">
        <v>298</v>
      </c>
      <c r="E183">
        <v>219.1</v>
      </c>
      <c r="F183" t="s">
        <v>1695</v>
      </c>
      <c r="G183">
        <f>ROUND(Table2[[#This Row],[Amount in Sales]],-1)</f>
        <v>300</v>
      </c>
      <c r="I183" s="29">
        <v>44800</v>
      </c>
      <c r="J183" s="10">
        <v>589.29999999999995</v>
      </c>
      <c r="Y183" s="16">
        <v>384</v>
      </c>
      <c r="Z183" t="str">
        <f t="shared" si="28"/>
        <v>300-500</v>
      </c>
      <c r="AP183" s="16">
        <v>345</v>
      </c>
      <c r="AQ183" t="s">
        <v>1799</v>
      </c>
      <c r="BH183" s="16">
        <v>835</v>
      </c>
      <c r="BI183">
        <f t="shared" si="35"/>
        <v>1482.37</v>
      </c>
      <c r="BJ183">
        <f t="shared" si="36"/>
        <v>1482</v>
      </c>
      <c r="BL183" s="8">
        <v>411</v>
      </c>
      <c r="BM183">
        <v>794</v>
      </c>
      <c r="BO183" s="8">
        <v>444</v>
      </c>
      <c r="BP183">
        <v>585</v>
      </c>
      <c r="BR183" s="8"/>
    </row>
    <row r="184" spans="1:70" x14ac:dyDescent="0.3">
      <c r="A184" t="s">
        <v>311</v>
      </c>
      <c r="B184" t="s">
        <v>156</v>
      </c>
      <c r="C184" s="1">
        <v>44751</v>
      </c>
      <c r="D184">
        <v>701</v>
      </c>
      <c r="E184">
        <v>256.43</v>
      </c>
      <c r="F184" t="s">
        <v>1696</v>
      </c>
      <c r="G184">
        <f>ROUND(Table2[[#This Row],[Amount in Sales]],-1)</f>
        <v>700</v>
      </c>
      <c r="I184" s="29">
        <v>44801</v>
      </c>
      <c r="J184" s="10">
        <v>512.66666666666663</v>
      </c>
      <c r="Y184" s="16">
        <v>420</v>
      </c>
      <c r="Z184" t="str">
        <f t="shared" si="28"/>
        <v>300-500</v>
      </c>
      <c r="AP184" s="16">
        <v>425</v>
      </c>
      <c r="AQ184" t="s">
        <v>1799</v>
      </c>
      <c r="BH184" s="16">
        <v>444</v>
      </c>
      <c r="BI184">
        <f t="shared" si="35"/>
        <v>587.56999999999994</v>
      </c>
      <c r="BJ184">
        <f t="shared" si="36"/>
        <v>588</v>
      </c>
      <c r="BL184" s="8">
        <v>412</v>
      </c>
      <c r="BM184">
        <v>487</v>
      </c>
      <c r="BO184" s="8">
        <v>445</v>
      </c>
      <c r="BP184">
        <v>672.66666666666663</v>
      </c>
      <c r="BR184" s="8"/>
    </row>
    <row r="185" spans="1:70" x14ac:dyDescent="0.3">
      <c r="A185" t="s">
        <v>312</v>
      </c>
      <c r="B185" t="s">
        <v>157</v>
      </c>
      <c r="C185" s="1">
        <v>44736</v>
      </c>
      <c r="D185">
        <v>307</v>
      </c>
      <c r="E185">
        <v>243.5</v>
      </c>
      <c r="F185" t="s">
        <v>1697</v>
      </c>
      <c r="G185">
        <f>ROUND(Table2[[#This Row],[Amount in Sales]],-1)</f>
        <v>310</v>
      </c>
      <c r="I185" s="29">
        <v>44802</v>
      </c>
      <c r="J185" s="10">
        <v>543.71428571428567</v>
      </c>
      <c r="Y185" s="16">
        <v>411</v>
      </c>
      <c r="Z185" t="str">
        <f t="shared" si="28"/>
        <v>300-500</v>
      </c>
      <c r="AP185" s="16">
        <v>310</v>
      </c>
      <c r="AQ185" t="s">
        <v>1799</v>
      </c>
      <c r="BH185" s="16">
        <v>353</v>
      </c>
      <c r="BI185">
        <f t="shared" si="35"/>
        <v>427.74</v>
      </c>
      <c r="BJ185">
        <f t="shared" si="36"/>
        <v>428</v>
      </c>
      <c r="BL185" s="8">
        <v>413</v>
      </c>
      <c r="BM185">
        <v>624</v>
      </c>
      <c r="BO185" s="8">
        <v>446</v>
      </c>
      <c r="BP185">
        <v>853</v>
      </c>
      <c r="BR185" s="8"/>
    </row>
    <row r="186" spans="1:70" x14ac:dyDescent="0.3">
      <c r="A186" t="s">
        <v>313</v>
      </c>
      <c r="B186" t="s">
        <v>154</v>
      </c>
      <c r="C186" s="1">
        <v>44737</v>
      </c>
      <c r="D186">
        <v>285</v>
      </c>
      <c r="E186">
        <v>22.92</v>
      </c>
      <c r="F186" t="s">
        <v>1694</v>
      </c>
      <c r="G186">
        <f>ROUND(Table2[[#This Row],[Amount in Sales]],-1)</f>
        <v>290</v>
      </c>
      <c r="I186" s="29">
        <v>44803</v>
      </c>
      <c r="J186" s="10">
        <v>472</v>
      </c>
      <c r="Y186" s="16">
        <v>371</v>
      </c>
      <c r="Z186" t="str">
        <f t="shared" si="28"/>
        <v>300-500</v>
      </c>
      <c r="AP186" s="16">
        <v>387</v>
      </c>
      <c r="AQ186" t="s">
        <v>1799</v>
      </c>
      <c r="BH186" s="16">
        <v>643</v>
      </c>
      <c r="BI186">
        <f t="shared" si="35"/>
        <v>1284.83</v>
      </c>
      <c r="BJ186">
        <f t="shared" si="36"/>
        <v>1285</v>
      </c>
      <c r="BL186" s="8">
        <v>414</v>
      </c>
      <c r="BM186">
        <v>520</v>
      </c>
      <c r="BO186" s="8">
        <v>447</v>
      </c>
      <c r="BP186">
        <v>756</v>
      </c>
      <c r="BR186" s="8"/>
    </row>
    <row r="187" spans="1:70" x14ac:dyDescent="0.3">
      <c r="A187" t="s">
        <v>314</v>
      </c>
      <c r="B187" t="s">
        <v>155</v>
      </c>
      <c r="C187" s="1">
        <v>44744</v>
      </c>
      <c r="D187">
        <v>791</v>
      </c>
      <c r="E187">
        <v>304.75</v>
      </c>
      <c r="F187" t="s">
        <v>1695</v>
      </c>
      <c r="G187">
        <f>ROUND(Table2[[#This Row],[Amount in Sales]],-1)</f>
        <v>790</v>
      </c>
      <c r="I187" s="29">
        <v>44804</v>
      </c>
      <c r="J187" s="10">
        <v>514</v>
      </c>
      <c r="Y187" s="16">
        <v>306</v>
      </c>
      <c r="Z187" t="str">
        <f t="shared" si="28"/>
        <v>300-500</v>
      </c>
      <c r="AP187" s="16">
        <v>402</v>
      </c>
      <c r="AQ187" t="s">
        <v>1799</v>
      </c>
      <c r="BH187" s="16">
        <v>791</v>
      </c>
      <c r="BI187">
        <f t="shared" si="35"/>
        <v>1062.49</v>
      </c>
      <c r="BJ187">
        <f t="shared" si="36"/>
        <v>1062</v>
      </c>
      <c r="BL187" s="8">
        <v>416</v>
      </c>
      <c r="BM187">
        <v>549</v>
      </c>
      <c r="BO187" s="8">
        <v>448</v>
      </c>
      <c r="BP187">
        <v>802</v>
      </c>
      <c r="BR187" s="8"/>
    </row>
    <row r="188" spans="1:70" x14ac:dyDescent="0.3">
      <c r="A188" t="s">
        <v>315</v>
      </c>
      <c r="B188" t="s">
        <v>156</v>
      </c>
      <c r="C188" s="1">
        <v>44735</v>
      </c>
      <c r="D188">
        <v>283</v>
      </c>
      <c r="E188">
        <v>128.79</v>
      </c>
      <c r="F188" t="s">
        <v>1696</v>
      </c>
      <c r="G188">
        <f>ROUND(Table2[[#This Row],[Amount in Sales]],-1)</f>
        <v>280</v>
      </c>
      <c r="I188" s="29">
        <v>44805</v>
      </c>
      <c r="J188" s="10">
        <v>385</v>
      </c>
      <c r="Y188" s="16">
        <v>432</v>
      </c>
      <c r="Z188" t="str">
        <f t="shared" si="28"/>
        <v>300-500</v>
      </c>
      <c r="AP188" s="16">
        <v>308</v>
      </c>
      <c r="AQ188" t="s">
        <v>1799</v>
      </c>
      <c r="BH188" s="16">
        <v>842</v>
      </c>
      <c r="BI188">
        <f t="shared" si="35"/>
        <v>990.94</v>
      </c>
      <c r="BJ188">
        <f t="shared" si="36"/>
        <v>991</v>
      </c>
      <c r="BL188" s="8">
        <v>418</v>
      </c>
      <c r="BM188">
        <v>823</v>
      </c>
      <c r="BO188" s="8">
        <v>450</v>
      </c>
      <c r="BP188">
        <v>614</v>
      </c>
      <c r="BR188" s="8"/>
    </row>
    <row r="189" spans="1:70" x14ac:dyDescent="0.3">
      <c r="A189" t="s">
        <v>316</v>
      </c>
      <c r="B189" t="s">
        <v>157</v>
      </c>
      <c r="C189" s="1">
        <v>44751</v>
      </c>
      <c r="D189">
        <v>543</v>
      </c>
      <c r="E189">
        <v>509.49</v>
      </c>
      <c r="F189" t="s">
        <v>1697</v>
      </c>
      <c r="G189">
        <f>ROUND(Table2[[#This Row],[Amount in Sales]],-1)</f>
        <v>540</v>
      </c>
      <c r="I189" s="29">
        <v>44806</v>
      </c>
      <c r="J189" s="10">
        <v>505.25</v>
      </c>
      <c r="Y189" s="16">
        <v>339</v>
      </c>
      <c r="Z189" t="str">
        <f t="shared" si="28"/>
        <v>300-500</v>
      </c>
      <c r="AP189" s="16">
        <v>470</v>
      </c>
      <c r="AQ189" t="s">
        <v>1799</v>
      </c>
      <c r="BH189" s="16">
        <v>692</v>
      </c>
      <c r="BI189">
        <f t="shared" si="35"/>
        <v>1071.5899999999999</v>
      </c>
      <c r="BJ189">
        <f t="shared" si="36"/>
        <v>1072</v>
      </c>
      <c r="BL189" s="8">
        <v>420</v>
      </c>
      <c r="BM189">
        <v>827</v>
      </c>
      <c r="BO189" s="8">
        <v>452</v>
      </c>
      <c r="BP189">
        <v>870</v>
      </c>
      <c r="BR189" s="8"/>
    </row>
    <row r="190" spans="1:70" x14ac:dyDescent="0.3">
      <c r="A190" t="s">
        <v>317</v>
      </c>
      <c r="B190" t="s">
        <v>154</v>
      </c>
      <c r="C190" s="1">
        <v>44726</v>
      </c>
      <c r="D190">
        <v>488</v>
      </c>
      <c r="E190">
        <v>71.820000000000007</v>
      </c>
      <c r="F190" t="s">
        <v>1694</v>
      </c>
      <c r="G190">
        <f>ROUND(Table2[[#This Row],[Amount in Sales]],-1)</f>
        <v>490</v>
      </c>
      <c r="I190" s="29">
        <v>44807</v>
      </c>
      <c r="J190" s="10">
        <v>475.16666666666669</v>
      </c>
      <c r="Y190" s="16">
        <v>399</v>
      </c>
      <c r="Z190" t="str">
        <f t="shared" si="28"/>
        <v>300-500</v>
      </c>
      <c r="AP190" s="16">
        <v>476</v>
      </c>
      <c r="AQ190" t="s">
        <v>1799</v>
      </c>
      <c r="BH190" s="16">
        <v>707</v>
      </c>
      <c r="BI190">
        <f t="shared" si="35"/>
        <v>994.14</v>
      </c>
      <c r="BJ190">
        <f t="shared" si="36"/>
        <v>994</v>
      </c>
      <c r="BL190" s="8">
        <v>421</v>
      </c>
      <c r="BM190">
        <v>728.5</v>
      </c>
      <c r="BO190" s="8">
        <v>453</v>
      </c>
      <c r="BP190">
        <v>598</v>
      </c>
      <c r="BR190" s="8"/>
    </row>
    <row r="191" spans="1:70" x14ac:dyDescent="0.3">
      <c r="A191" t="s">
        <v>318</v>
      </c>
      <c r="B191" t="s">
        <v>155</v>
      </c>
      <c r="C191" s="1">
        <v>44749</v>
      </c>
      <c r="D191">
        <v>781</v>
      </c>
      <c r="E191">
        <v>79.350000000000009</v>
      </c>
      <c r="F191" t="s">
        <v>1695</v>
      </c>
      <c r="G191">
        <f>ROUND(Table2[[#This Row],[Amount in Sales]],-1)</f>
        <v>780</v>
      </c>
      <c r="I191" s="29">
        <v>44808</v>
      </c>
      <c r="J191" s="10">
        <v>540.55555555555554</v>
      </c>
      <c r="Y191" s="16">
        <v>350</v>
      </c>
      <c r="Z191" t="str">
        <f t="shared" si="28"/>
        <v>300-500</v>
      </c>
      <c r="AP191" s="16">
        <v>405</v>
      </c>
      <c r="AQ191" t="s">
        <v>1799</v>
      </c>
      <c r="BH191" s="16">
        <v>396</v>
      </c>
      <c r="BI191">
        <f t="shared" si="35"/>
        <v>462.45</v>
      </c>
      <c r="BJ191">
        <f t="shared" si="36"/>
        <v>462</v>
      </c>
      <c r="BL191" s="8">
        <v>422</v>
      </c>
      <c r="BM191">
        <v>704</v>
      </c>
      <c r="BO191" s="8">
        <v>458</v>
      </c>
      <c r="BP191">
        <v>652</v>
      </c>
      <c r="BR191" s="8"/>
    </row>
    <row r="192" spans="1:70" x14ac:dyDescent="0.3">
      <c r="A192" t="s">
        <v>319</v>
      </c>
      <c r="B192" t="s">
        <v>156</v>
      </c>
      <c r="C192" s="1">
        <v>44734</v>
      </c>
      <c r="D192">
        <v>588</v>
      </c>
      <c r="E192">
        <v>294.36</v>
      </c>
      <c r="F192" t="s">
        <v>1696</v>
      </c>
      <c r="G192">
        <f>ROUND(Table2[[#This Row],[Amount in Sales]],-1)</f>
        <v>590</v>
      </c>
      <c r="I192" s="29">
        <v>44809</v>
      </c>
      <c r="J192" s="10">
        <v>515.16666666666663</v>
      </c>
      <c r="Y192" s="16">
        <v>384</v>
      </c>
      <c r="Z192" t="str">
        <f t="shared" si="28"/>
        <v>300-500</v>
      </c>
      <c r="AP192" s="16">
        <v>490</v>
      </c>
      <c r="AQ192" t="s">
        <v>1799</v>
      </c>
      <c r="BH192" s="16">
        <v>671</v>
      </c>
      <c r="BI192">
        <f t="shared" si="35"/>
        <v>1282.2</v>
      </c>
      <c r="BJ192">
        <f t="shared" si="36"/>
        <v>1282</v>
      </c>
      <c r="BL192" s="8">
        <v>423</v>
      </c>
      <c r="BM192">
        <v>655</v>
      </c>
      <c r="BO192" s="8">
        <v>459</v>
      </c>
      <c r="BP192">
        <v>477</v>
      </c>
      <c r="BR192" s="8"/>
    </row>
    <row r="193" spans="1:70" x14ac:dyDescent="0.3">
      <c r="A193" t="s">
        <v>320</v>
      </c>
      <c r="B193" t="s">
        <v>157</v>
      </c>
      <c r="C193" s="1">
        <v>44726</v>
      </c>
      <c r="D193">
        <v>838</v>
      </c>
      <c r="E193">
        <v>591.13</v>
      </c>
      <c r="F193" t="s">
        <v>1697</v>
      </c>
      <c r="G193">
        <f>ROUND(Table2[[#This Row],[Amount in Sales]],-1)</f>
        <v>840</v>
      </c>
      <c r="I193" s="29">
        <v>44810</v>
      </c>
      <c r="J193" s="10">
        <v>481.4</v>
      </c>
      <c r="Y193" s="16">
        <v>446</v>
      </c>
      <c r="Z193" t="str">
        <f t="shared" si="28"/>
        <v>300-500</v>
      </c>
      <c r="AP193" s="16">
        <v>448</v>
      </c>
      <c r="AQ193" t="s">
        <v>1799</v>
      </c>
      <c r="BH193" s="16">
        <v>813</v>
      </c>
      <c r="BI193">
        <f t="shared" si="35"/>
        <v>1035.1199999999999</v>
      </c>
      <c r="BJ193">
        <f t="shared" si="36"/>
        <v>1035</v>
      </c>
      <c r="BL193" s="8">
        <v>425</v>
      </c>
      <c r="BM193">
        <v>626</v>
      </c>
      <c r="BO193" s="8">
        <v>460</v>
      </c>
      <c r="BP193">
        <v>719</v>
      </c>
      <c r="BR193" s="8"/>
    </row>
    <row r="194" spans="1:70" x14ac:dyDescent="0.3">
      <c r="A194" t="s">
        <v>321</v>
      </c>
      <c r="B194" t="s">
        <v>158</v>
      </c>
      <c r="C194" s="1">
        <v>44743</v>
      </c>
      <c r="D194">
        <v>694</v>
      </c>
      <c r="E194">
        <v>503.03</v>
      </c>
      <c r="F194" t="s">
        <v>1694</v>
      </c>
      <c r="G194">
        <f>ROUND(Table2[[#This Row],[Amount in Sales]],-1)</f>
        <v>690</v>
      </c>
      <c r="Y194" s="16">
        <v>351</v>
      </c>
      <c r="Z194" t="str">
        <f t="shared" si="28"/>
        <v>300-500</v>
      </c>
      <c r="AP194" s="16">
        <v>427</v>
      </c>
      <c r="AQ194" t="s">
        <v>1799</v>
      </c>
      <c r="BH194" s="16">
        <v>487</v>
      </c>
      <c r="BI194">
        <f t="shared" si="35"/>
        <v>886.27</v>
      </c>
      <c r="BJ194">
        <f t="shared" si="36"/>
        <v>886</v>
      </c>
      <c r="BL194" s="8">
        <v>426</v>
      </c>
      <c r="BM194">
        <v>734</v>
      </c>
      <c r="BO194" s="8">
        <v>461</v>
      </c>
      <c r="BP194">
        <v>772</v>
      </c>
      <c r="BR194" s="8"/>
    </row>
    <row r="195" spans="1:70" x14ac:dyDescent="0.3">
      <c r="A195" t="s">
        <v>322</v>
      </c>
      <c r="B195" t="s">
        <v>154</v>
      </c>
      <c r="C195" s="1">
        <v>44742</v>
      </c>
      <c r="D195">
        <v>444</v>
      </c>
      <c r="E195">
        <v>96.940000000000012</v>
      </c>
      <c r="F195" t="s">
        <v>1695</v>
      </c>
      <c r="G195">
        <f>ROUND(Table2[[#This Row],[Amount in Sales]],-1)</f>
        <v>440</v>
      </c>
      <c r="Y195" s="16">
        <v>445</v>
      </c>
      <c r="Z195" t="str">
        <f t="shared" si="28"/>
        <v>300-500</v>
      </c>
      <c r="AP195" s="16">
        <v>413</v>
      </c>
      <c r="AQ195" t="s">
        <v>1799</v>
      </c>
      <c r="BH195" s="16">
        <v>509</v>
      </c>
      <c r="BI195">
        <f t="shared" si="35"/>
        <v>967.01</v>
      </c>
      <c r="BJ195">
        <f t="shared" si="36"/>
        <v>967</v>
      </c>
      <c r="BL195" s="8">
        <v>427</v>
      </c>
      <c r="BM195">
        <v>578.25</v>
      </c>
      <c r="BO195" s="8">
        <v>462</v>
      </c>
      <c r="BP195">
        <v>472</v>
      </c>
      <c r="BR195" s="8"/>
    </row>
    <row r="196" spans="1:70" x14ac:dyDescent="0.3">
      <c r="A196" t="s">
        <v>323</v>
      </c>
      <c r="B196" t="s">
        <v>155</v>
      </c>
      <c r="C196" s="1">
        <v>44747</v>
      </c>
      <c r="D196">
        <v>542</v>
      </c>
      <c r="E196">
        <v>180.23999999999998</v>
      </c>
      <c r="F196" t="s">
        <v>1696</v>
      </c>
      <c r="G196">
        <f>ROUND(Table2[[#This Row],[Amount in Sales]],-1)</f>
        <v>540</v>
      </c>
      <c r="I196" t="s">
        <v>1680</v>
      </c>
      <c r="Y196" s="16">
        <v>298</v>
      </c>
      <c r="Z196" t="e">
        <f t="shared" si="28"/>
        <v>#N/A</v>
      </c>
      <c r="AP196" s="16">
        <v>447</v>
      </c>
      <c r="AQ196" t="s">
        <v>1799</v>
      </c>
      <c r="BH196" s="16">
        <v>298</v>
      </c>
      <c r="BL196" s="8">
        <v>429</v>
      </c>
      <c r="BM196">
        <v>454</v>
      </c>
      <c r="BO196" s="8">
        <v>464</v>
      </c>
      <c r="BP196">
        <v>621</v>
      </c>
      <c r="BR196" s="8"/>
    </row>
    <row r="197" spans="1:70" x14ac:dyDescent="0.3">
      <c r="A197" t="s">
        <v>324</v>
      </c>
      <c r="B197" t="s">
        <v>156</v>
      </c>
      <c r="C197" s="1">
        <v>44764</v>
      </c>
      <c r="D197">
        <v>522</v>
      </c>
      <c r="E197">
        <v>207.73</v>
      </c>
      <c r="F197" t="s">
        <v>1697</v>
      </c>
      <c r="G197">
        <f>ROUND(Table2[[#This Row],[Amount in Sales]],-1)</f>
        <v>520</v>
      </c>
      <c r="Y197" s="16">
        <v>410</v>
      </c>
      <c r="Z197" t="str">
        <f t="shared" si="28"/>
        <v>300-500</v>
      </c>
      <c r="AP197" s="16">
        <v>376</v>
      </c>
      <c r="AQ197" t="s">
        <v>1799</v>
      </c>
      <c r="BH197" s="16">
        <v>701</v>
      </c>
      <c r="BI197">
        <f t="shared" ref="BI197:BI198" si="37">D184+E184</f>
        <v>957.43000000000006</v>
      </c>
      <c r="BJ197">
        <f t="shared" ref="BJ197:BJ198" si="38">ROUND(BI197,0)</f>
        <v>957</v>
      </c>
      <c r="BL197" s="8">
        <v>430</v>
      </c>
      <c r="BM197">
        <v>666.5</v>
      </c>
      <c r="BO197" s="8">
        <v>467</v>
      </c>
      <c r="BP197">
        <v>592</v>
      </c>
      <c r="BR197" s="8"/>
    </row>
    <row r="198" spans="1:70" x14ac:dyDescent="0.3">
      <c r="A198" t="s">
        <v>325</v>
      </c>
      <c r="B198" t="s">
        <v>157</v>
      </c>
      <c r="C198" s="1">
        <v>44735</v>
      </c>
      <c r="D198">
        <v>491</v>
      </c>
      <c r="E198">
        <v>410.09</v>
      </c>
      <c r="F198" t="s">
        <v>1694</v>
      </c>
      <c r="G198">
        <f>ROUND(Table2[[#This Row],[Amount in Sales]],-1)</f>
        <v>490</v>
      </c>
      <c r="I198" s="14" t="s">
        <v>1796</v>
      </c>
      <c r="J198" s="15" t="s">
        <v>1795</v>
      </c>
      <c r="Y198" s="16">
        <v>413</v>
      </c>
      <c r="Z198" t="str">
        <f t="shared" si="28"/>
        <v>300-500</v>
      </c>
      <c r="AP198" s="16">
        <v>391</v>
      </c>
      <c r="AQ198" t="s">
        <v>1799</v>
      </c>
      <c r="BH198" s="16">
        <v>307</v>
      </c>
      <c r="BI198">
        <f t="shared" si="37"/>
        <v>550.5</v>
      </c>
      <c r="BJ198">
        <f t="shared" si="38"/>
        <v>551</v>
      </c>
      <c r="BL198" s="8">
        <v>431</v>
      </c>
      <c r="BM198">
        <v>585</v>
      </c>
      <c r="BO198" s="8">
        <v>470</v>
      </c>
      <c r="BP198">
        <v>692</v>
      </c>
      <c r="BR198" s="8"/>
    </row>
    <row r="199" spans="1:70" x14ac:dyDescent="0.3">
      <c r="A199" t="s">
        <v>326</v>
      </c>
      <c r="B199" t="s">
        <v>154</v>
      </c>
      <c r="C199" s="1">
        <v>44737</v>
      </c>
      <c r="D199">
        <v>753</v>
      </c>
      <c r="E199">
        <v>6.58</v>
      </c>
      <c r="F199" t="s">
        <v>1695</v>
      </c>
      <c r="G199">
        <f>ROUND(Table2[[#This Row],[Amount in Sales]],-1)</f>
        <v>750</v>
      </c>
      <c r="I199" s="16">
        <v>597</v>
      </c>
      <c r="J199" s="17">
        <f>ROUND(Table2[[#This Row],[Amount in Sales]],-1)</f>
        <v>750</v>
      </c>
      <c r="Y199" s="16">
        <v>285</v>
      </c>
      <c r="Z199" t="e">
        <f t="shared" si="28"/>
        <v>#N/A</v>
      </c>
      <c r="AP199" s="16">
        <v>433</v>
      </c>
      <c r="AQ199" t="s">
        <v>1799</v>
      </c>
      <c r="BH199" s="16">
        <v>285</v>
      </c>
      <c r="BL199" s="8">
        <v>432</v>
      </c>
      <c r="BM199">
        <v>482.33333333333331</v>
      </c>
      <c r="BO199" s="8">
        <v>471</v>
      </c>
      <c r="BP199">
        <v>784</v>
      </c>
      <c r="BR199" s="8"/>
    </row>
    <row r="200" spans="1:70" x14ac:dyDescent="0.3">
      <c r="A200" t="s">
        <v>327</v>
      </c>
      <c r="B200" t="s">
        <v>155</v>
      </c>
      <c r="C200" s="1">
        <v>44749</v>
      </c>
      <c r="D200">
        <v>812</v>
      </c>
      <c r="E200">
        <v>771.99</v>
      </c>
      <c r="F200" t="s">
        <v>1696</v>
      </c>
      <c r="G200">
        <f>ROUND(Table2[[#This Row],[Amount in Sales]],-1)</f>
        <v>810</v>
      </c>
      <c r="I200" s="16">
        <v>462</v>
      </c>
      <c r="J200" s="17">
        <f>ROUND(Table2[[#This Row],[Amount in Sales]],-1)</f>
        <v>810</v>
      </c>
      <c r="Y200" s="16">
        <v>460</v>
      </c>
      <c r="Z200" t="str">
        <f t="shared" si="28"/>
        <v>300-500</v>
      </c>
      <c r="AP200" s="16">
        <v>363</v>
      </c>
      <c r="AQ200" t="s">
        <v>1799</v>
      </c>
      <c r="BH200" s="16">
        <v>791</v>
      </c>
      <c r="BI200">
        <f>D187+E187</f>
        <v>1095.75</v>
      </c>
      <c r="BJ200">
        <f>ROUND(BI200,0)</f>
        <v>1096</v>
      </c>
      <c r="BL200" s="8">
        <v>433</v>
      </c>
      <c r="BM200">
        <v>733</v>
      </c>
      <c r="BO200" s="8">
        <v>473</v>
      </c>
      <c r="BP200">
        <v>880.5</v>
      </c>
      <c r="BR200" s="8"/>
    </row>
    <row r="201" spans="1:70" x14ac:dyDescent="0.3">
      <c r="A201" t="s">
        <v>328</v>
      </c>
      <c r="B201" t="s">
        <v>156</v>
      </c>
      <c r="C201" s="1">
        <v>44729</v>
      </c>
      <c r="D201">
        <v>884</v>
      </c>
      <c r="E201">
        <v>57.559999999999995</v>
      </c>
      <c r="F201" t="s">
        <v>1697</v>
      </c>
      <c r="G201">
        <f>ROUND(Table2[[#This Row],[Amount in Sales]],-1)</f>
        <v>880</v>
      </c>
      <c r="I201" s="16">
        <v>766</v>
      </c>
      <c r="J201" s="17">
        <f>ROUND(Table2[[#This Row],[Amount in Sales]],-1)</f>
        <v>880</v>
      </c>
      <c r="Y201" s="16">
        <v>283</v>
      </c>
      <c r="Z201" t="e">
        <f t="shared" si="28"/>
        <v>#N/A</v>
      </c>
      <c r="AP201" s="16">
        <v>453</v>
      </c>
      <c r="AQ201" t="s">
        <v>1799</v>
      </c>
      <c r="BH201" s="16">
        <v>283</v>
      </c>
      <c r="BL201" s="8">
        <v>434</v>
      </c>
      <c r="BM201">
        <v>564.66666666666663</v>
      </c>
      <c r="BO201" s="8">
        <v>474</v>
      </c>
      <c r="BP201">
        <v>793</v>
      </c>
      <c r="BR201" s="8"/>
    </row>
    <row r="202" spans="1:70" x14ac:dyDescent="0.3">
      <c r="A202" t="s">
        <v>329</v>
      </c>
      <c r="B202" t="s">
        <v>157</v>
      </c>
      <c r="C202" s="1">
        <v>44738</v>
      </c>
      <c r="D202">
        <v>815</v>
      </c>
      <c r="E202">
        <v>356.75</v>
      </c>
      <c r="F202" t="s">
        <v>1694</v>
      </c>
      <c r="G202">
        <f>ROUND(Table2[[#This Row],[Amount in Sales]],-1)</f>
        <v>820</v>
      </c>
      <c r="I202" s="16">
        <v>631</v>
      </c>
      <c r="J202" s="17">
        <f>ROUND(Table2[[#This Row],[Amount in Sales]],-1)</f>
        <v>820</v>
      </c>
      <c r="Y202" s="16">
        <v>431</v>
      </c>
      <c r="Z202" t="str">
        <f t="shared" si="28"/>
        <v>300-500</v>
      </c>
      <c r="AP202" s="16">
        <v>306</v>
      </c>
      <c r="AQ202" t="s">
        <v>1799</v>
      </c>
      <c r="BH202" s="16">
        <v>543</v>
      </c>
      <c r="BI202">
        <f t="shared" ref="BI202:BI217" si="39">D189+E189</f>
        <v>1052.49</v>
      </c>
      <c r="BJ202">
        <f t="shared" ref="BJ202:BJ217" si="40">ROUND(BI202,0)</f>
        <v>1052</v>
      </c>
      <c r="BL202" s="8">
        <v>435</v>
      </c>
      <c r="BM202">
        <v>686.5</v>
      </c>
      <c r="BO202" s="8">
        <v>475</v>
      </c>
      <c r="BP202">
        <v>745</v>
      </c>
      <c r="BR202" s="8"/>
    </row>
    <row r="203" spans="1:70" x14ac:dyDescent="0.3">
      <c r="A203" t="s">
        <v>330</v>
      </c>
      <c r="B203" t="s">
        <v>158</v>
      </c>
      <c r="C203" s="1">
        <v>44740</v>
      </c>
      <c r="D203">
        <v>422</v>
      </c>
      <c r="E203">
        <v>176.63</v>
      </c>
      <c r="F203" t="s">
        <v>1695</v>
      </c>
      <c r="G203">
        <f>ROUND(Table2[[#This Row],[Amount in Sales]],-1)</f>
        <v>420</v>
      </c>
      <c r="I203" s="16">
        <v>318</v>
      </c>
      <c r="J203" s="17">
        <f>ROUND(Table2[[#This Row],[Amount in Sales]],-1)</f>
        <v>420</v>
      </c>
      <c r="Y203" s="16">
        <v>347</v>
      </c>
      <c r="Z203" t="str">
        <f t="shared" si="28"/>
        <v>300-500</v>
      </c>
      <c r="AP203" s="16">
        <v>335</v>
      </c>
      <c r="AQ203" t="s">
        <v>1799</v>
      </c>
      <c r="BH203" s="16">
        <v>488</v>
      </c>
      <c r="BI203">
        <f t="shared" si="39"/>
        <v>559.82000000000005</v>
      </c>
      <c r="BJ203">
        <f t="shared" si="40"/>
        <v>560</v>
      </c>
      <c r="BL203" s="8">
        <v>437</v>
      </c>
      <c r="BM203">
        <v>591</v>
      </c>
      <c r="BO203" s="8">
        <v>476</v>
      </c>
      <c r="BP203">
        <v>618</v>
      </c>
      <c r="BR203" s="8"/>
    </row>
    <row r="204" spans="1:70" x14ac:dyDescent="0.3">
      <c r="A204" t="s">
        <v>331</v>
      </c>
      <c r="B204" t="s">
        <v>159</v>
      </c>
      <c r="C204" s="1">
        <v>44755</v>
      </c>
      <c r="D204">
        <v>667</v>
      </c>
      <c r="E204">
        <v>258.95999999999998</v>
      </c>
      <c r="F204" t="s">
        <v>1696</v>
      </c>
      <c r="G204">
        <f>ROUND(Table2[[#This Row],[Amount in Sales]],-1)</f>
        <v>670</v>
      </c>
      <c r="I204" s="16">
        <v>543</v>
      </c>
      <c r="J204" s="17">
        <f>ROUND(Table2[[#This Row],[Amount in Sales]],-1)</f>
        <v>670</v>
      </c>
      <c r="Y204" s="16">
        <v>479</v>
      </c>
      <c r="Z204" t="str">
        <f t="shared" si="28"/>
        <v>300-500</v>
      </c>
      <c r="AP204" s="16">
        <v>304</v>
      </c>
      <c r="AQ204" t="s">
        <v>1799</v>
      </c>
      <c r="BH204" s="16">
        <v>781</v>
      </c>
      <c r="BI204">
        <f t="shared" si="39"/>
        <v>860.35</v>
      </c>
      <c r="BJ204">
        <f t="shared" si="40"/>
        <v>860</v>
      </c>
      <c r="BL204" s="8">
        <v>441</v>
      </c>
      <c r="BM204">
        <v>697.66666666666663</v>
      </c>
      <c r="BO204" s="8">
        <v>477</v>
      </c>
      <c r="BP204">
        <v>952</v>
      </c>
      <c r="BR204" s="8"/>
    </row>
    <row r="205" spans="1:70" x14ac:dyDescent="0.3">
      <c r="A205" t="s">
        <v>332</v>
      </c>
      <c r="B205" t="s">
        <v>154</v>
      </c>
      <c r="C205" s="1">
        <v>44755</v>
      </c>
      <c r="D205">
        <v>247</v>
      </c>
      <c r="E205">
        <v>186.32999999999998</v>
      </c>
      <c r="F205" t="s">
        <v>1697</v>
      </c>
      <c r="G205">
        <f>ROUND(Table2[[#This Row],[Amount in Sales]],-1)</f>
        <v>250</v>
      </c>
      <c r="I205" s="16">
        <v>828</v>
      </c>
      <c r="J205" s="17">
        <f>ROUND(Table2[[#This Row],[Amount in Sales]],-1)</f>
        <v>250</v>
      </c>
      <c r="Y205" s="16">
        <v>319</v>
      </c>
      <c r="Z205" t="str">
        <f t="shared" si="28"/>
        <v>300-500</v>
      </c>
      <c r="AP205" s="16">
        <v>300</v>
      </c>
      <c r="AQ205" t="s">
        <v>1799</v>
      </c>
      <c r="BH205" s="16">
        <v>588</v>
      </c>
      <c r="BI205">
        <f t="shared" si="39"/>
        <v>882.36</v>
      </c>
      <c r="BJ205">
        <f t="shared" si="40"/>
        <v>882</v>
      </c>
      <c r="BL205" s="8">
        <v>444</v>
      </c>
      <c r="BM205">
        <v>585</v>
      </c>
      <c r="BO205" s="8">
        <v>478</v>
      </c>
      <c r="BP205">
        <v>914</v>
      </c>
      <c r="BR205" s="8"/>
    </row>
    <row r="206" spans="1:70" x14ac:dyDescent="0.3">
      <c r="A206" t="s">
        <v>333</v>
      </c>
      <c r="B206" t="s">
        <v>155</v>
      </c>
      <c r="C206" s="1">
        <v>44764</v>
      </c>
      <c r="D206">
        <v>789</v>
      </c>
      <c r="E206">
        <v>485.93</v>
      </c>
      <c r="F206" t="s">
        <v>1694</v>
      </c>
      <c r="G206">
        <f>ROUND(Table2[[#This Row],[Amount in Sales]],-1)</f>
        <v>790</v>
      </c>
      <c r="I206" s="16">
        <v>824</v>
      </c>
      <c r="J206" s="17">
        <f>ROUND(Table2[[#This Row],[Amount in Sales]],-1)</f>
        <v>790</v>
      </c>
      <c r="Y206" s="16">
        <v>326</v>
      </c>
      <c r="Z206" t="str">
        <f t="shared" si="28"/>
        <v>300-500</v>
      </c>
      <c r="AP206" s="16">
        <v>400</v>
      </c>
      <c r="AQ206" t="s">
        <v>1799</v>
      </c>
      <c r="BH206" s="16">
        <v>838</v>
      </c>
      <c r="BI206">
        <f t="shared" si="39"/>
        <v>1429.13</v>
      </c>
      <c r="BJ206">
        <f t="shared" si="40"/>
        <v>1429</v>
      </c>
      <c r="BL206" s="8">
        <v>445</v>
      </c>
      <c r="BM206">
        <v>672.66666666666663</v>
      </c>
      <c r="BO206" s="8">
        <v>479</v>
      </c>
      <c r="BP206">
        <v>708.33333333333337</v>
      </c>
      <c r="BR206" s="8"/>
    </row>
    <row r="207" spans="1:70" x14ac:dyDescent="0.3">
      <c r="A207" t="s">
        <v>334</v>
      </c>
      <c r="B207" t="s">
        <v>156</v>
      </c>
      <c r="C207" s="1">
        <v>44735</v>
      </c>
      <c r="D207">
        <v>403</v>
      </c>
      <c r="E207">
        <v>322.43</v>
      </c>
      <c r="F207" t="s">
        <v>1695</v>
      </c>
      <c r="G207">
        <f>ROUND(Table2[[#This Row],[Amount in Sales]],-1)</f>
        <v>400</v>
      </c>
      <c r="I207" s="16">
        <v>430</v>
      </c>
      <c r="J207" s="17">
        <f>ROUND(Table2[[#This Row],[Amount in Sales]],-1)</f>
        <v>400</v>
      </c>
      <c r="Y207" s="16">
        <v>345</v>
      </c>
      <c r="Z207" t="str">
        <f t="shared" ref="Z207:Z270" si="41">VLOOKUP(Y207,Group,2,1)</f>
        <v>300-500</v>
      </c>
      <c r="AP207" s="16">
        <v>495</v>
      </c>
      <c r="AQ207" t="s">
        <v>1799</v>
      </c>
      <c r="BH207" s="16">
        <v>694</v>
      </c>
      <c r="BI207">
        <f t="shared" si="39"/>
        <v>1197.03</v>
      </c>
      <c r="BJ207">
        <f t="shared" si="40"/>
        <v>1197</v>
      </c>
      <c r="BL207" s="8">
        <v>446</v>
      </c>
      <c r="BM207">
        <v>853</v>
      </c>
      <c r="BO207" s="8">
        <v>480</v>
      </c>
      <c r="BP207">
        <v>485</v>
      </c>
      <c r="BR207" s="8"/>
    </row>
    <row r="208" spans="1:70" x14ac:dyDescent="0.3">
      <c r="A208" t="s">
        <v>335</v>
      </c>
      <c r="B208" t="s">
        <v>157</v>
      </c>
      <c r="C208" s="1">
        <v>44734</v>
      </c>
      <c r="D208">
        <v>633</v>
      </c>
      <c r="E208">
        <v>431.89</v>
      </c>
      <c r="F208" t="s">
        <v>1696</v>
      </c>
      <c r="G208">
        <f>ROUND(Table2[[#This Row],[Amount in Sales]],-1)</f>
        <v>630</v>
      </c>
      <c r="I208" s="16">
        <v>668</v>
      </c>
      <c r="J208" s="17">
        <f>ROUND(Table2[[#This Row],[Amount in Sales]],-1)</f>
        <v>630</v>
      </c>
      <c r="Y208" s="16">
        <v>425</v>
      </c>
      <c r="Z208" t="str">
        <f t="shared" si="41"/>
        <v>300-500</v>
      </c>
      <c r="AP208" s="16">
        <v>364</v>
      </c>
      <c r="AQ208" t="s">
        <v>1799</v>
      </c>
      <c r="BH208" s="16">
        <v>444</v>
      </c>
      <c r="BI208">
        <f t="shared" si="39"/>
        <v>540.94000000000005</v>
      </c>
      <c r="BJ208">
        <f t="shared" si="40"/>
        <v>541</v>
      </c>
      <c r="BL208" s="8">
        <v>447</v>
      </c>
      <c r="BM208">
        <v>756</v>
      </c>
      <c r="BO208" s="8">
        <v>482</v>
      </c>
      <c r="BP208">
        <v>681.33333333333337</v>
      </c>
      <c r="BR208" s="8"/>
    </row>
    <row r="209" spans="1:70" x14ac:dyDescent="0.3">
      <c r="A209" t="s">
        <v>336</v>
      </c>
      <c r="B209" t="s">
        <v>154</v>
      </c>
      <c r="C209" s="1">
        <v>44728</v>
      </c>
      <c r="D209">
        <v>755</v>
      </c>
      <c r="E209">
        <v>12.45</v>
      </c>
      <c r="F209" t="s">
        <v>1697</v>
      </c>
      <c r="G209">
        <f>ROUND(Table2[[#This Row],[Amount in Sales]],-1)</f>
        <v>760</v>
      </c>
      <c r="I209" s="16">
        <v>255</v>
      </c>
      <c r="J209" s="17">
        <f>ROUND(Table2[[#This Row],[Amount in Sales]],-1)</f>
        <v>760</v>
      </c>
      <c r="Y209" s="16">
        <v>310</v>
      </c>
      <c r="Z209" t="str">
        <f t="shared" si="41"/>
        <v>300-500</v>
      </c>
      <c r="AP209" s="16">
        <v>450</v>
      </c>
      <c r="AQ209" t="s">
        <v>1799</v>
      </c>
      <c r="BH209">
        <v>542</v>
      </c>
      <c r="BI209">
        <f t="shared" si="39"/>
        <v>722.24</v>
      </c>
      <c r="BJ209">
        <f t="shared" si="40"/>
        <v>722</v>
      </c>
      <c r="BL209" s="8">
        <v>448</v>
      </c>
      <c r="BM209">
        <v>802</v>
      </c>
      <c r="BO209" s="8">
        <v>485</v>
      </c>
      <c r="BP209">
        <v>556</v>
      </c>
      <c r="BR209" s="8"/>
    </row>
    <row r="210" spans="1:70" x14ac:dyDescent="0.3">
      <c r="A210" t="s">
        <v>337</v>
      </c>
      <c r="B210" t="s">
        <v>155</v>
      </c>
      <c r="C210" s="1">
        <v>44739</v>
      </c>
      <c r="D210">
        <v>648</v>
      </c>
      <c r="E210">
        <v>149.54999999999998</v>
      </c>
      <c r="F210" t="s">
        <v>1694</v>
      </c>
      <c r="G210">
        <f>ROUND(Table2[[#This Row],[Amount in Sales]],-1)</f>
        <v>650</v>
      </c>
      <c r="I210" s="16">
        <v>638</v>
      </c>
      <c r="J210" s="17">
        <f>ROUND(Table2[[#This Row],[Amount in Sales]],-1)</f>
        <v>650</v>
      </c>
      <c r="Y210" s="16">
        <v>387</v>
      </c>
      <c r="Z210" t="str">
        <f t="shared" si="41"/>
        <v>300-500</v>
      </c>
      <c r="AP210" s="16">
        <v>413</v>
      </c>
      <c r="AQ210" t="s">
        <v>1799</v>
      </c>
      <c r="BH210" s="16">
        <v>522</v>
      </c>
      <c r="BI210">
        <f t="shared" si="39"/>
        <v>729.73</v>
      </c>
      <c r="BJ210">
        <f t="shared" si="40"/>
        <v>730</v>
      </c>
      <c r="BL210" s="8">
        <v>450</v>
      </c>
      <c r="BM210">
        <v>614</v>
      </c>
      <c r="BO210" s="8">
        <v>487</v>
      </c>
      <c r="BP210">
        <v>703</v>
      </c>
      <c r="BR210" s="8"/>
    </row>
    <row r="211" spans="1:70" x14ac:dyDescent="0.3">
      <c r="A211" t="s">
        <v>338</v>
      </c>
      <c r="B211" t="s">
        <v>156</v>
      </c>
      <c r="C211" s="1">
        <v>44765</v>
      </c>
      <c r="D211">
        <v>770</v>
      </c>
      <c r="E211">
        <v>17.12</v>
      </c>
      <c r="F211" t="s">
        <v>1695</v>
      </c>
      <c r="G211">
        <f>ROUND(Table2[[#This Row],[Amount in Sales]],-1)</f>
        <v>770</v>
      </c>
      <c r="I211" s="16">
        <v>614</v>
      </c>
      <c r="J211" s="17">
        <f>ROUND(Table2[[#This Row],[Amount in Sales]],-1)</f>
        <v>770</v>
      </c>
      <c r="Y211" s="16">
        <v>402</v>
      </c>
      <c r="Z211" t="str">
        <f t="shared" si="41"/>
        <v>300-500</v>
      </c>
      <c r="AP211" s="16">
        <v>471</v>
      </c>
      <c r="AQ211" t="s">
        <v>1799</v>
      </c>
      <c r="BH211" s="16">
        <v>491</v>
      </c>
      <c r="BI211">
        <f t="shared" si="39"/>
        <v>901.08999999999992</v>
      </c>
      <c r="BJ211">
        <f t="shared" si="40"/>
        <v>901</v>
      </c>
      <c r="BL211" s="8">
        <v>452</v>
      </c>
      <c r="BM211">
        <v>870</v>
      </c>
      <c r="BO211" s="8">
        <v>488</v>
      </c>
      <c r="BP211">
        <v>560</v>
      </c>
      <c r="BR211" s="8"/>
    </row>
    <row r="212" spans="1:70" x14ac:dyDescent="0.3">
      <c r="A212" t="s">
        <v>339</v>
      </c>
      <c r="B212" t="s">
        <v>157</v>
      </c>
      <c r="C212" s="1">
        <v>44740</v>
      </c>
      <c r="D212">
        <v>426</v>
      </c>
      <c r="E212">
        <v>307.59999999999997</v>
      </c>
      <c r="F212" t="s">
        <v>1696</v>
      </c>
      <c r="G212">
        <f>ROUND(Table2[[#This Row],[Amount in Sales]],-1)</f>
        <v>430</v>
      </c>
      <c r="I212" s="16">
        <v>867</v>
      </c>
      <c r="J212" s="17">
        <f>ROUND(Table2[[#This Row],[Amount in Sales]],-1)</f>
        <v>430</v>
      </c>
      <c r="Y212" s="16">
        <v>308</v>
      </c>
      <c r="Z212" t="str">
        <f t="shared" si="41"/>
        <v>300-500</v>
      </c>
      <c r="AP212" s="16">
        <v>441</v>
      </c>
      <c r="AQ212" t="s">
        <v>1799</v>
      </c>
      <c r="BH212">
        <v>753</v>
      </c>
      <c r="BI212">
        <f t="shared" si="39"/>
        <v>759.58</v>
      </c>
      <c r="BJ212">
        <f t="shared" si="40"/>
        <v>760</v>
      </c>
      <c r="BL212" s="8">
        <v>453</v>
      </c>
      <c r="BM212">
        <v>598</v>
      </c>
      <c r="BO212" s="8">
        <v>490</v>
      </c>
      <c r="BP212">
        <v>508</v>
      </c>
      <c r="BR212" s="8"/>
    </row>
    <row r="213" spans="1:70" x14ac:dyDescent="0.3">
      <c r="A213" t="s">
        <v>340</v>
      </c>
      <c r="B213" t="s">
        <v>158</v>
      </c>
      <c r="C213" s="1">
        <v>44734</v>
      </c>
      <c r="D213">
        <v>444</v>
      </c>
      <c r="E213">
        <v>293.34999999999997</v>
      </c>
      <c r="F213" t="s">
        <v>1697</v>
      </c>
      <c r="G213">
        <f>ROUND(Table2[[#This Row],[Amount in Sales]],-1)</f>
        <v>440</v>
      </c>
      <c r="I213" s="16">
        <v>253</v>
      </c>
      <c r="J213" s="17">
        <f>ROUND(Table2[[#This Row],[Amount in Sales]],-1)</f>
        <v>440</v>
      </c>
      <c r="Y213" s="16">
        <v>470</v>
      </c>
      <c r="Z213" t="str">
        <f t="shared" si="41"/>
        <v>300-500</v>
      </c>
      <c r="AP213" s="16">
        <v>311</v>
      </c>
      <c r="AQ213" t="s">
        <v>1799</v>
      </c>
      <c r="BH213" s="16">
        <v>812</v>
      </c>
      <c r="BI213">
        <f t="shared" si="39"/>
        <v>1583.99</v>
      </c>
      <c r="BJ213">
        <f t="shared" si="40"/>
        <v>1584</v>
      </c>
      <c r="BL213" s="8">
        <v>458</v>
      </c>
      <c r="BM213">
        <v>652</v>
      </c>
      <c r="BO213" s="8">
        <v>491</v>
      </c>
      <c r="BP213">
        <v>901</v>
      </c>
      <c r="BR213" s="8"/>
    </row>
    <row r="214" spans="1:70" x14ac:dyDescent="0.3">
      <c r="A214" t="s">
        <v>341</v>
      </c>
      <c r="B214" t="s">
        <v>154</v>
      </c>
      <c r="C214" s="1">
        <v>44727</v>
      </c>
      <c r="D214">
        <v>416</v>
      </c>
      <c r="E214">
        <v>58.449999999999996</v>
      </c>
      <c r="F214" t="s">
        <v>1694</v>
      </c>
      <c r="G214">
        <f>ROUND(Table2[[#This Row],[Amount in Sales]],-1)</f>
        <v>420</v>
      </c>
      <c r="I214" s="16">
        <v>671</v>
      </c>
      <c r="J214" s="17">
        <f>ROUND(Table2[[#This Row],[Amount in Sales]],-1)</f>
        <v>420</v>
      </c>
      <c r="Y214" s="16">
        <v>476</v>
      </c>
      <c r="Z214" t="str">
        <f t="shared" si="41"/>
        <v>300-500</v>
      </c>
      <c r="AP214" s="16">
        <v>430</v>
      </c>
      <c r="AQ214" t="s">
        <v>1799</v>
      </c>
      <c r="BH214">
        <v>884</v>
      </c>
      <c r="BI214">
        <f t="shared" si="39"/>
        <v>941.56</v>
      </c>
      <c r="BJ214">
        <f t="shared" si="40"/>
        <v>942</v>
      </c>
      <c r="BL214" s="8">
        <v>459</v>
      </c>
      <c r="BM214">
        <v>477</v>
      </c>
      <c r="BO214" s="8">
        <v>492</v>
      </c>
      <c r="BP214">
        <v>678</v>
      </c>
      <c r="BR214" s="8"/>
    </row>
    <row r="215" spans="1:70" x14ac:dyDescent="0.3">
      <c r="A215" t="s">
        <v>342</v>
      </c>
      <c r="B215" t="s">
        <v>155</v>
      </c>
      <c r="C215" s="1">
        <v>44737</v>
      </c>
      <c r="D215">
        <v>492</v>
      </c>
      <c r="E215">
        <v>186.34</v>
      </c>
      <c r="F215" t="s">
        <v>1695</v>
      </c>
      <c r="G215">
        <f>ROUND(Table2[[#This Row],[Amount in Sales]],-1)</f>
        <v>490</v>
      </c>
      <c r="I215" s="16">
        <v>641</v>
      </c>
      <c r="J215" s="17">
        <f>ROUND(Table2[[#This Row],[Amount in Sales]],-1)</f>
        <v>490</v>
      </c>
      <c r="Y215" s="16">
        <v>405</v>
      </c>
      <c r="Z215" t="str">
        <f t="shared" si="41"/>
        <v>300-500</v>
      </c>
      <c r="AP215" s="16">
        <v>321</v>
      </c>
      <c r="AQ215" t="s">
        <v>1799</v>
      </c>
      <c r="BH215" s="16">
        <v>815</v>
      </c>
      <c r="BI215">
        <f t="shared" si="39"/>
        <v>1171.75</v>
      </c>
      <c r="BJ215">
        <f t="shared" si="40"/>
        <v>1172</v>
      </c>
      <c r="BL215" s="8">
        <v>460</v>
      </c>
      <c r="BM215">
        <v>719</v>
      </c>
      <c r="BO215" s="8">
        <v>494</v>
      </c>
      <c r="BP215">
        <v>864</v>
      </c>
      <c r="BR215" s="8"/>
    </row>
    <row r="216" spans="1:70" x14ac:dyDescent="0.3">
      <c r="A216" t="s">
        <v>343</v>
      </c>
      <c r="B216" t="s">
        <v>156</v>
      </c>
      <c r="C216" s="1">
        <v>44747</v>
      </c>
      <c r="D216">
        <v>445</v>
      </c>
      <c r="E216">
        <v>318.25</v>
      </c>
      <c r="F216" t="s">
        <v>1696</v>
      </c>
      <c r="G216">
        <f>ROUND(Table2[[#This Row],[Amount in Sales]],-1)</f>
        <v>450</v>
      </c>
      <c r="I216" s="16">
        <v>796</v>
      </c>
      <c r="J216" s="17">
        <f>ROUND(Table2[[#This Row],[Amount in Sales]],-1)</f>
        <v>450</v>
      </c>
      <c r="Y216" s="16">
        <v>490</v>
      </c>
      <c r="Z216" t="str">
        <f t="shared" si="41"/>
        <v>300-500</v>
      </c>
      <c r="AP216" s="16">
        <v>314</v>
      </c>
      <c r="AQ216" t="s">
        <v>1799</v>
      </c>
      <c r="BH216" s="16">
        <v>422</v>
      </c>
      <c r="BI216">
        <f t="shared" si="39"/>
        <v>598.63</v>
      </c>
      <c r="BJ216">
        <f t="shared" si="40"/>
        <v>599</v>
      </c>
      <c r="BL216" s="8">
        <v>461</v>
      </c>
      <c r="BM216">
        <v>772</v>
      </c>
      <c r="BO216" s="8">
        <v>495</v>
      </c>
      <c r="BP216">
        <v>856.66666666666663</v>
      </c>
      <c r="BR216" s="8"/>
    </row>
    <row r="217" spans="1:70" x14ac:dyDescent="0.3">
      <c r="A217" t="s">
        <v>344</v>
      </c>
      <c r="B217" t="s">
        <v>157</v>
      </c>
      <c r="C217" s="1">
        <v>44754</v>
      </c>
      <c r="D217">
        <v>804</v>
      </c>
      <c r="E217">
        <v>172.16</v>
      </c>
      <c r="F217" t="s">
        <v>1697</v>
      </c>
      <c r="G217">
        <f>ROUND(Table2[[#This Row],[Amount in Sales]],-1)</f>
        <v>800</v>
      </c>
      <c r="I217" s="16">
        <v>480</v>
      </c>
      <c r="J217" s="17">
        <f>ROUND(Table2[[#This Row],[Amount in Sales]],-1)</f>
        <v>800</v>
      </c>
      <c r="Y217" s="16">
        <v>448</v>
      </c>
      <c r="Z217" t="str">
        <f t="shared" si="41"/>
        <v>300-500</v>
      </c>
      <c r="AP217" s="16">
        <v>464</v>
      </c>
      <c r="AQ217" t="s">
        <v>1799</v>
      </c>
      <c r="BH217" s="16">
        <v>667</v>
      </c>
      <c r="BI217">
        <f t="shared" si="39"/>
        <v>925.96</v>
      </c>
      <c r="BJ217">
        <f t="shared" si="40"/>
        <v>926</v>
      </c>
      <c r="BL217" s="8">
        <v>462</v>
      </c>
      <c r="BM217">
        <v>472</v>
      </c>
      <c r="BO217" s="8">
        <v>497</v>
      </c>
      <c r="BP217">
        <v>569.5</v>
      </c>
      <c r="BR217" s="8"/>
    </row>
    <row r="218" spans="1:70" x14ac:dyDescent="0.3">
      <c r="A218" t="s">
        <v>345</v>
      </c>
      <c r="B218" t="s">
        <v>154</v>
      </c>
      <c r="C218" s="1">
        <v>44760</v>
      </c>
      <c r="D218">
        <v>401</v>
      </c>
      <c r="E218">
        <v>65.990000000000009</v>
      </c>
      <c r="F218" t="s">
        <v>1694</v>
      </c>
      <c r="G218">
        <f>ROUND(Table2[[#This Row],[Amount in Sales]],-1)</f>
        <v>400</v>
      </c>
      <c r="I218" s="16">
        <v>352</v>
      </c>
      <c r="J218" s="17">
        <f>ROUND(Table2[[#This Row],[Amount in Sales]],-1)</f>
        <v>400</v>
      </c>
      <c r="Y218" s="16">
        <v>247</v>
      </c>
      <c r="Z218" t="e">
        <f t="shared" si="41"/>
        <v>#N/A</v>
      </c>
      <c r="AP218" s="16">
        <v>461</v>
      </c>
      <c r="AQ218" t="s">
        <v>1799</v>
      </c>
      <c r="BH218" s="16">
        <v>247</v>
      </c>
      <c r="BL218" s="8">
        <v>463</v>
      </c>
      <c r="BM218">
        <v>872</v>
      </c>
      <c r="BO218" s="8">
        <v>499</v>
      </c>
      <c r="BP218">
        <v>844</v>
      </c>
      <c r="BR218" s="8"/>
    </row>
    <row r="219" spans="1:70" x14ac:dyDescent="0.3">
      <c r="A219" t="s">
        <v>346</v>
      </c>
      <c r="B219" t="s">
        <v>155</v>
      </c>
      <c r="C219" s="1">
        <v>44759</v>
      </c>
      <c r="D219">
        <v>260</v>
      </c>
      <c r="E219">
        <v>66.740000000000009</v>
      </c>
      <c r="F219" t="s">
        <v>1695</v>
      </c>
      <c r="G219">
        <f>ROUND(Table2[[#This Row],[Amount in Sales]],-1)</f>
        <v>260</v>
      </c>
      <c r="I219" s="16">
        <v>289</v>
      </c>
      <c r="J219" s="17">
        <f>ROUND(Table2[[#This Row],[Amount in Sales]],-1)</f>
        <v>260</v>
      </c>
      <c r="Y219" s="16">
        <v>427</v>
      </c>
      <c r="Z219" t="str">
        <f t="shared" si="41"/>
        <v>300-500</v>
      </c>
      <c r="AP219" s="16">
        <v>356</v>
      </c>
      <c r="AQ219" t="s">
        <v>1799</v>
      </c>
      <c r="BH219" s="16">
        <v>789</v>
      </c>
      <c r="BI219">
        <f t="shared" ref="BI219:BI231" si="42">D206+E206</f>
        <v>1274.93</v>
      </c>
      <c r="BJ219">
        <f t="shared" ref="BJ219:BJ231" si="43">ROUND(BI219,0)</f>
        <v>1275</v>
      </c>
      <c r="BL219" s="8">
        <v>464</v>
      </c>
      <c r="BM219">
        <v>621</v>
      </c>
      <c r="BO219" s="8">
        <v>501</v>
      </c>
      <c r="BP219">
        <v>724</v>
      </c>
      <c r="BR219" s="8"/>
    </row>
    <row r="220" spans="1:70" x14ac:dyDescent="0.3">
      <c r="A220" t="s">
        <v>347</v>
      </c>
      <c r="B220" t="s">
        <v>156</v>
      </c>
      <c r="C220" s="1">
        <v>44735</v>
      </c>
      <c r="D220">
        <v>714</v>
      </c>
      <c r="E220">
        <v>643.75</v>
      </c>
      <c r="F220" t="s">
        <v>1696</v>
      </c>
      <c r="G220">
        <f>ROUND(Table2[[#This Row],[Amount in Sales]],-1)</f>
        <v>710</v>
      </c>
      <c r="I220" s="16">
        <v>702</v>
      </c>
      <c r="J220" s="17">
        <f>ROUND(Table2[[#This Row],[Amount in Sales]],-1)</f>
        <v>710</v>
      </c>
      <c r="Y220" s="16">
        <v>413</v>
      </c>
      <c r="Z220" t="str">
        <f t="shared" si="41"/>
        <v>300-500</v>
      </c>
      <c r="AP220" s="16">
        <v>320</v>
      </c>
      <c r="AQ220" t="s">
        <v>1799</v>
      </c>
      <c r="BH220" s="16">
        <v>403</v>
      </c>
      <c r="BI220">
        <f t="shared" si="42"/>
        <v>725.43000000000006</v>
      </c>
      <c r="BJ220">
        <f t="shared" si="43"/>
        <v>725</v>
      </c>
      <c r="BL220" s="8">
        <v>467</v>
      </c>
      <c r="BM220">
        <v>592</v>
      </c>
      <c r="BO220" s="8">
        <v>503</v>
      </c>
      <c r="BP220">
        <v>942</v>
      </c>
      <c r="BR220" s="8"/>
    </row>
    <row r="221" spans="1:70" x14ac:dyDescent="0.3">
      <c r="A221" t="s">
        <v>348</v>
      </c>
      <c r="B221" t="s">
        <v>157</v>
      </c>
      <c r="C221" s="1">
        <v>44734</v>
      </c>
      <c r="D221">
        <v>255</v>
      </c>
      <c r="E221">
        <v>81.650000000000006</v>
      </c>
      <c r="F221" t="s">
        <v>1697</v>
      </c>
      <c r="G221">
        <f>ROUND(Table2[[#This Row],[Amount in Sales]],-1)</f>
        <v>260</v>
      </c>
      <c r="I221" s="16">
        <v>783</v>
      </c>
      <c r="J221" s="17">
        <f>ROUND(Table2[[#This Row],[Amount in Sales]],-1)</f>
        <v>260</v>
      </c>
      <c r="Y221" s="16">
        <v>447</v>
      </c>
      <c r="Z221" t="str">
        <f t="shared" si="41"/>
        <v>300-500</v>
      </c>
      <c r="AP221" s="16">
        <v>345</v>
      </c>
      <c r="AQ221" t="s">
        <v>1799</v>
      </c>
      <c r="BH221" s="16">
        <v>633</v>
      </c>
      <c r="BI221">
        <f t="shared" si="42"/>
        <v>1064.8899999999999</v>
      </c>
      <c r="BJ221">
        <f t="shared" si="43"/>
        <v>1065</v>
      </c>
      <c r="BL221" s="8">
        <v>470</v>
      </c>
      <c r="BM221">
        <v>692</v>
      </c>
      <c r="BO221" s="8">
        <v>506</v>
      </c>
      <c r="BP221">
        <v>751.5</v>
      </c>
      <c r="BR221" s="8"/>
    </row>
    <row r="222" spans="1:70" x14ac:dyDescent="0.3">
      <c r="A222" t="s">
        <v>349</v>
      </c>
      <c r="B222" t="s">
        <v>158</v>
      </c>
      <c r="C222" s="1">
        <v>44753</v>
      </c>
      <c r="D222">
        <v>536</v>
      </c>
      <c r="E222">
        <v>72.36</v>
      </c>
      <c r="F222" t="s">
        <v>1694</v>
      </c>
      <c r="G222">
        <f>ROUND(Table2[[#This Row],[Amount in Sales]],-1)</f>
        <v>540</v>
      </c>
      <c r="I222" s="16">
        <v>541</v>
      </c>
      <c r="J222" s="17">
        <f>ROUND(Table2[[#This Row],[Amount in Sales]],-1)</f>
        <v>540</v>
      </c>
      <c r="Y222" s="16">
        <v>376</v>
      </c>
      <c r="Z222" t="str">
        <f t="shared" si="41"/>
        <v>300-500</v>
      </c>
      <c r="AP222" s="16">
        <v>372</v>
      </c>
      <c r="AQ222" t="s">
        <v>1799</v>
      </c>
      <c r="BH222" s="16">
        <v>755</v>
      </c>
      <c r="BI222">
        <f t="shared" si="42"/>
        <v>767.45</v>
      </c>
      <c r="BJ222">
        <f t="shared" si="43"/>
        <v>767</v>
      </c>
      <c r="BL222" s="8">
        <v>471</v>
      </c>
      <c r="BM222">
        <v>784</v>
      </c>
      <c r="BO222" s="8">
        <v>507</v>
      </c>
      <c r="BP222">
        <v>758.5</v>
      </c>
      <c r="BR222" s="8"/>
    </row>
    <row r="223" spans="1:70" x14ac:dyDescent="0.3">
      <c r="A223" t="s">
        <v>350</v>
      </c>
      <c r="B223" t="s">
        <v>159</v>
      </c>
      <c r="C223" s="1">
        <v>44739</v>
      </c>
      <c r="D223">
        <v>473</v>
      </c>
      <c r="E223">
        <v>434.17</v>
      </c>
      <c r="F223" t="s">
        <v>1695</v>
      </c>
      <c r="G223">
        <f>ROUND(Table2[[#This Row],[Amount in Sales]],-1)</f>
        <v>470</v>
      </c>
      <c r="I223" s="16">
        <v>326</v>
      </c>
      <c r="J223" s="17">
        <f>ROUND(Table2[[#This Row],[Amount in Sales]],-1)</f>
        <v>470</v>
      </c>
      <c r="Y223" s="16">
        <v>391</v>
      </c>
      <c r="Z223" t="str">
        <f t="shared" si="41"/>
        <v>300-500</v>
      </c>
      <c r="AP223" s="16">
        <v>330</v>
      </c>
      <c r="AQ223" t="s">
        <v>1799</v>
      </c>
      <c r="BH223" s="16">
        <v>648</v>
      </c>
      <c r="BI223">
        <f t="shared" si="42"/>
        <v>797.55</v>
      </c>
      <c r="BJ223">
        <f t="shared" si="43"/>
        <v>798</v>
      </c>
      <c r="BL223" s="8">
        <v>473</v>
      </c>
      <c r="BM223">
        <v>880.5</v>
      </c>
      <c r="BO223" s="8">
        <v>508</v>
      </c>
      <c r="BP223">
        <v>736</v>
      </c>
      <c r="BR223" s="8"/>
    </row>
    <row r="224" spans="1:70" x14ac:dyDescent="0.3">
      <c r="A224" t="s">
        <v>351</v>
      </c>
      <c r="B224" t="s">
        <v>154</v>
      </c>
      <c r="C224" s="1">
        <v>44740</v>
      </c>
      <c r="D224">
        <v>245</v>
      </c>
      <c r="E224">
        <v>240.16</v>
      </c>
      <c r="F224" t="s">
        <v>1696</v>
      </c>
      <c r="G224">
        <f>ROUND(Table2[[#This Row],[Amount in Sales]],-1)</f>
        <v>250</v>
      </c>
      <c r="I224" s="16">
        <v>592</v>
      </c>
      <c r="J224" s="17">
        <f>ROUND(Table2[[#This Row],[Amount in Sales]],-1)</f>
        <v>250</v>
      </c>
      <c r="Y224" s="16">
        <v>433</v>
      </c>
      <c r="Z224" t="str">
        <f t="shared" si="41"/>
        <v>300-500</v>
      </c>
      <c r="AP224" s="16">
        <v>397</v>
      </c>
      <c r="AQ224" t="s">
        <v>1799</v>
      </c>
      <c r="BH224" s="16">
        <v>770</v>
      </c>
      <c r="BI224">
        <f t="shared" si="42"/>
        <v>787.12</v>
      </c>
      <c r="BJ224">
        <f t="shared" si="43"/>
        <v>787</v>
      </c>
      <c r="BL224" s="8">
        <v>474</v>
      </c>
      <c r="BM224">
        <v>793</v>
      </c>
      <c r="BO224" s="8">
        <v>511</v>
      </c>
      <c r="BP224">
        <v>643.5</v>
      </c>
      <c r="BR224" s="8"/>
    </row>
    <row r="225" spans="1:70" x14ac:dyDescent="0.3">
      <c r="A225" t="s">
        <v>352</v>
      </c>
      <c r="B225" t="s">
        <v>155</v>
      </c>
      <c r="C225" s="1">
        <v>44748</v>
      </c>
      <c r="D225">
        <v>487</v>
      </c>
      <c r="E225">
        <v>32.809999999999995</v>
      </c>
      <c r="F225" t="s">
        <v>1697</v>
      </c>
      <c r="G225">
        <f>ROUND(Table2[[#This Row],[Amount in Sales]],-1)</f>
        <v>490</v>
      </c>
      <c r="I225" s="16">
        <v>362</v>
      </c>
      <c r="J225" s="17">
        <f>ROUND(Table2[[#This Row],[Amount in Sales]],-1)</f>
        <v>490</v>
      </c>
      <c r="Y225" s="16">
        <v>363</v>
      </c>
      <c r="Z225" t="str">
        <f t="shared" si="41"/>
        <v>300-500</v>
      </c>
      <c r="AP225" s="16">
        <v>405</v>
      </c>
      <c r="AQ225" t="s">
        <v>1799</v>
      </c>
      <c r="BH225" s="16">
        <v>426</v>
      </c>
      <c r="BI225">
        <f t="shared" si="42"/>
        <v>733.59999999999991</v>
      </c>
      <c r="BJ225">
        <f t="shared" si="43"/>
        <v>734</v>
      </c>
      <c r="BL225" s="8">
        <v>475</v>
      </c>
      <c r="BM225">
        <v>745</v>
      </c>
      <c r="BO225" s="8">
        <v>512</v>
      </c>
      <c r="BP225">
        <v>812</v>
      </c>
      <c r="BR225" s="8"/>
    </row>
    <row r="226" spans="1:70" x14ac:dyDescent="0.3">
      <c r="A226" t="s">
        <v>353</v>
      </c>
      <c r="B226" t="s">
        <v>156</v>
      </c>
      <c r="C226" s="1">
        <v>44731</v>
      </c>
      <c r="D226">
        <v>416</v>
      </c>
      <c r="E226">
        <v>207.62</v>
      </c>
      <c r="F226" t="s">
        <v>1694</v>
      </c>
      <c r="G226">
        <f>ROUND(Table2[[#This Row],[Amount in Sales]],-1)</f>
        <v>420</v>
      </c>
      <c r="I226" s="16">
        <v>839</v>
      </c>
      <c r="J226" s="17">
        <f>ROUND(Table2[[#This Row],[Amount in Sales]],-1)</f>
        <v>420</v>
      </c>
      <c r="Y226" s="16">
        <v>453</v>
      </c>
      <c r="Z226" t="str">
        <f t="shared" si="41"/>
        <v>300-500</v>
      </c>
      <c r="AP226" s="16">
        <v>431</v>
      </c>
      <c r="AQ226" t="s">
        <v>1799</v>
      </c>
      <c r="BH226" s="16">
        <v>444</v>
      </c>
      <c r="BI226">
        <f t="shared" si="42"/>
        <v>737.34999999999991</v>
      </c>
      <c r="BJ226">
        <f t="shared" si="43"/>
        <v>737</v>
      </c>
      <c r="BL226" s="8">
        <v>476</v>
      </c>
      <c r="BM226">
        <v>618</v>
      </c>
      <c r="BO226" s="8">
        <v>513</v>
      </c>
      <c r="BP226">
        <v>851.33333333333337</v>
      </c>
      <c r="BR226" s="8"/>
    </row>
    <row r="227" spans="1:70" x14ac:dyDescent="0.3">
      <c r="A227" t="s">
        <v>354</v>
      </c>
      <c r="B227" t="s">
        <v>157</v>
      </c>
      <c r="C227" s="1">
        <v>44763</v>
      </c>
      <c r="D227">
        <v>688</v>
      </c>
      <c r="E227">
        <v>422.89</v>
      </c>
      <c r="F227" t="s">
        <v>1695</v>
      </c>
      <c r="G227">
        <f>ROUND(Table2[[#This Row],[Amount in Sales]],-1)</f>
        <v>690</v>
      </c>
      <c r="I227" s="16">
        <v>847</v>
      </c>
      <c r="J227" s="17">
        <f>ROUND(Table2[[#This Row],[Amount in Sales]],-1)</f>
        <v>690</v>
      </c>
      <c r="Y227" s="16">
        <v>306</v>
      </c>
      <c r="Z227" t="str">
        <f t="shared" si="41"/>
        <v>300-500</v>
      </c>
      <c r="AP227" s="16">
        <v>311</v>
      </c>
      <c r="AQ227" t="s">
        <v>1799</v>
      </c>
      <c r="BH227" s="16">
        <v>416</v>
      </c>
      <c r="BI227">
        <f t="shared" si="42"/>
        <v>474.45</v>
      </c>
      <c r="BJ227">
        <f t="shared" si="43"/>
        <v>474</v>
      </c>
      <c r="BL227" s="8">
        <v>477</v>
      </c>
      <c r="BM227">
        <v>952</v>
      </c>
      <c r="BO227" s="8">
        <v>514</v>
      </c>
      <c r="BP227">
        <v>842</v>
      </c>
      <c r="BR227" s="8"/>
    </row>
    <row r="228" spans="1:70" x14ac:dyDescent="0.3">
      <c r="A228" t="s">
        <v>355</v>
      </c>
      <c r="B228" t="s">
        <v>154</v>
      </c>
      <c r="C228" s="1">
        <v>44733</v>
      </c>
      <c r="D228">
        <v>516</v>
      </c>
      <c r="E228">
        <v>488.34999999999997</v>
      </c>
      <c r="F228" t="s">
        <v>1696</v>
      </c>
      <c r="G228">
        <f>ROUND(Table2[[#This Row],[Amount in Sales]],-1)</f>
        <v>520</v>
      </c>
      <c r="I228" s="16">
        <v>295</v>
      </c>
      <c r="J228" s="17">
        <f>ROUND(Table2[[#This Row],[Amount in Sales]],-1)</f>
        <v>520</v>
      </c>
      <c r="Y228" s="16">
        <v>335</v>
      </c>
      <c r="Z228" t="str">
        <f t="shared" si="41"/>
        <v>300-500</v>
      </c>
      <c r="AP228" s="16">
        <v>434</v>
      </c>
      <c r="AQ228" t="s">
        <v>1799</v>
      </c>
      <c r="BH228" s="16">
        <v>492</v>
      </c>
      <c r="BI228">
        <f t="shared" si="42"/>
        <v>678.34</v>
      </c>
      <c r="BJ228">
        <f t="shared" si="43"/>
        <v>678</v>
      </c>
      <c r="BL228" s="8">
        <v>478</v>
      </c>
      <c r="BM228">
        <v>914</v>
      </c>
      <c r="BO228" s="8">
        <v>516</v>
      </c>
      <c r="BP228">
        <v>1004</v>
      </c>
      <c r="BR228" s="8"/>
    </row>
    <row r="229" spans="1:70" x14ac:dyDescent="0.3">
      <c r="A229" t="s">
        <v>356</v>
      </c>
      <c r="B229" t="s">
        <v>155</v>
      </c>
      <c r="C229" s="1">
        <v>44746</v>
      </c>
      <c r="D229">
        <v>630</v>
      </c>
      <c r="E229">
        <v>599.56999999999994</v>
      </c>
      <c r="F229" t="s">
        <v>1697</v>
      </c>
      <c r="G229">
        <f>ROUND(Table2[[#This Row],[Amount in Sales]],-1)</f>
        <v>630</v>
      </c>
      <c r="I229" s="16">
        <v>337</v>
      </c>
      <c r="J229" s="17">
        <f>ROUND(Table2[[#This Row],[Amount in Sales]],-1)</f>
        <v>630</v>
      </c>
      <c r="Y229" s="16">
        <v>304</v>
      </c>
      <c r="Z229" t="str">
        <f t="shared" si="41"/>
        <v>300-500</v>
      </c>
      <c r="AP229" s="16">
        <v>356</v>
      </c>
      <c r="AQ229" t="s">
        <v>1799</v>
      </c>
      <c r="BH229" s="16">
        <v>445</v>
      </c>
      <c r="BI229">
        <f t="shared" si="42"/>
        <v>763.25</v>
      </c>
      <c r="BJ229">
        <f t="shared" si="43"/>
        <v>763</v>
      </c>
      <c r="BL229" s="8">
        <v>479</v>
      </c>
      <c r="BM229">
        <v>708.33333333333337</v>
      </c>
      <c r="BO229" s="8">
        <v>519</v>
      </c>
      <c r="BP229">
        <v>931</v>
      </c>
      <c r="BR229" s="8"/>
    </row>
    <row r="230" spans="1:70" x14ac:dyDescent="0.3">
      <c r="A230" t="s">
        <v>357</v>
      </c>
      <c r="B230" t="s">
        <v>156</v>
      </c>
      <c r="C230" s="1">
        <v>44755</v>
      </c>
      <c r="D230">
        <v>387</v>
      </c>
      <c r="E230">
        <v>216.57</v>
      </c>
      <c r="F230" t="s">
        <v>1694</v>
      </c>
      <c r="G230">
        <f>ROUND(Table2[[#This Row],[Amount in Sales]],-1)</f>
        <v>390</v>
      </c>
      <c r="I230" s="16">
        <v>550</v>
      </c>
      <c r="J230" s="17">
        <f>ROUND(Table2[[#This Row],[Amount in Sales]],-1)</f>
        <v>390</v>
      </c>
      <c r="Y230" s="16">
        <v>300</v>
      </c>
      <c r="Z230" t="str">
        <f t="shared" si="41"/>
        <v>300-500</v>
      </c>
      <c r="AP230" s="16">
        <v>409</v>
      </c>
      <c r="AQ230" t="s">
        <v>1799</v>
      </c>
      <c r="BH230" s="16">
        <v>804</v>
      </c>
      <c r="BI230">
        <f t="shared" si="42"/>
        <v>976.16</v>
      </c>
      <c r="BJ230">
        <f t="shared" si="43"/>
        <v>976</v>
      </c>
      <c r="BL230" s="8">
        <v>480</v>
      </c>
      <c r="BM230">
        <v>485</v>
      </c>
      <c r="BO230" s="8">
        <v>521</v>
      </c>
      <c r="BP230">
        <v>645</v>
      </c>
      <c r="BR230" s="8"/>
    </row>
    <row r="231" spans="1:70" x14ac:dyDescent="0.3">
      <c r="A231" t="s">
        <v>358</v>
      </c>
      <c r="B231" t="s">
        <v>157</v>
      </c>
      <c r="C231" s="1">
        <v>44755</v>
      </c>
      <c r="D231">
        <v>292</v>
      </c>
      <c r="E231">
        <v>236.54</v>
      </c>
      <c r="F231" t="s">
        <v>1695</v>
      </c>
      <c r="G231">
        <f>ROUND(Table2[[#This Row],[Amount in Sales]],-1)</f>
        <v>290</v>
      </c>
      <c r="I231" s="16">
        <v>591</v>
      </c>
      <c r="J231" s="17">
        <f>ROUND(Table2[[#This Row],[Amount in Sales]],-1)</f>
        <v>290</v>
      </c>
      <c r="Y231" s="16">
        <v>400</v>
      </c>
      <c r="Z231" t="str">
        <f t="shared" si="41"/>
        <v>300-500</v>
      </c>
      <c r="AP231" s="16">
        <v>328</v>
      </c>
      <c r="AQ231" t="s">
        <v>1799</v>
      </c>
      <c r="BH231">
        <v>401</v>
      </c>
      <c r="BI231">
        <f t="shared" si="42"/>
        <v>466.99</v>
      </c>
      <c r="BJ231">
        <f t="shared" si="43"/>
        <v>467</v>
      </c>
      <c r="BL231" s="8">
        <v>482</v>
      </c>
      <c r="BM231">
        <v>681.33333333333337</v>
      </c>
      <c r="BO231" s="8">
        <v>522</v>
      </c>
      <c r="BP231">
        <v>730</v>
      </c>
      <c r="BR231" s="8"/>
    </row>
    <row r="232" spans="1:70" x14ac:dyDescent="0.3">
      <c r="A232" t="s">
        <v>359</v>
      </c>
      <c r="B232" t="s">
        <v>154</v>
      </c>
      <c r="C232" s="1">
        <v>44727</v>
      </c>
      <c r="D232">
        <v>873</v>
      </c>
      <c r="E232">
        <v>309.48</v>
      </c>
      <c r="F232" t="s">
        <v>1696</v>
      </c>
      <c r="G232">
        <f>ROUND(Table2[[#This Row],[Amount in Sales]],-1)</f>
        <v>870</v>
      </c>
      <c r="I232" s="16">
        <v>788</v>
      </c>
      <c r="J232" s="17">
        <f>ROUND(Table2[[#This Row],[Amount in Sales]],-1)</f>
        <v>870</v>
      </c>
      <c r="Y232" s="16">
        <v>260</v>
      </c>
      <c r="Z232" t="e">
        <f t="shared" si="41"/>
        <v>#N/A</v>
      </c>
      <c r="AP232" s="16">
        <v>383</v>
      </c>
      <c r="AQ232" t="s">
        <v>1799</v>
      </c>
      <c r="BH232" s="16">
        <v>260</v>
      </c>
      <c r="BL232" s="8">
        <v>484</v>
      </c>
      <c r="BM232">
        <v>768</v>
      </c>
      <c r="BO232" s="8">
        <v>523</v>
      </c>
      <c r="BP232">
        <v>715.5</v>
      </c>
      <c r="BR232" s="8"/>
    </row>
    <row r="233" spans="1:70" x14ac:dyDescent="0.3">
      <c r="A233" t="s">
        <v>360</v>
      </c>
      <c r="B233" t="s">
        <v>155</v>
      </c>
      <c r="C233" s="1">
        <v>44746</v>
      </c>
      <c r="D233">
        <v>704</v>
      </c>
      <c r="E233">
        <v>245.67</v>
      </c>
      <c r="F233" t="s">
        <v>1697</v>
      </c>
      <c r="G233">
        <f>ROUND(Table2[[#This Row],[Amount in Sales]],-1)</f>
        <v>700</v>
      </c>
      <c r="I233" s="16">
        <v>695</v>
      </c>
      <c r="J233" s="17">
        <f>ROUND(Table2[[#This Row],[Amount in Sales]],-1)</f>
        <v>700</v>
      </c>
      <c r="Y233" s="16">
        <v>495</v>
      </c>
      <c r="Z233" t="str">
        <f t="shared" si="41"/>
        <v>300-500</v>
      </c>
      <c r="AP233" s="16">
        <v>458</v>
      </c>
      <c r="AQ233" t="s">
        <v>1799</v>
      </c>
      <c r="BH233" s="16">
        <v>714</v>
      </c>
      <c r="BI233">
        <f>D220+E220</f>
        <v>1357.75</v>
      </c>
      <c r="BJ233">
        <f>ROUND(BI233,0)</f>
        <v>1358</v>
      </c>
      <c r="BL233" s="8">
        <v>485</v>
      </c>
      <c r="BM233">
        <v>556</v>
      </c>
      <c r="BO233" s="8">
        <v>525</v>
      </c>
      <c r="BP233">
        <v>604</v>
      </c>
      <c r="BR233" s="8"/>
    </row>
    <row r="234" spans="1:70" x14ac:dyDescent="0.3">
      <c r="A234" t="s">
        <v>361</v>
      </c>
      <c r="B234" t="s">
        <v>156</v>
      </c>
      <c r="C234" s="1">
        <v>44740</v>
      </c>
      <c r="D234">
        <v>494</v>
      </c>
      <c r="E234">
        <v>258.27</v>
      </c>
      <c r="F234" t="s">
        <v>1694</v>
      </c>
      <c r="G234">
        <f>ROUND(Table2[[#This Row],[Amount in Sales]],-1)</f>
        <v>490</v>
      </c>
      <c r="I234" s="16">
        <v>395</v>
      </c>
      <c r="J234" s="17">
        <f>ROUND(Table2[[#This Row],[Amount in Sales]],-1)</f>
        <v>490</v>
      </c>
      <c r="Y234" s="16">
        <v>255</v>
      </c>
      <c r="Z234" t="e">
        <f t="shared" si="41"/>
        <v>#N/A</v>
      </c>
      <c r="AP234" s="16">
        <v>341</v>
      </c>
      <c r="AQ234" t="s">
        <v>1799</v>
      </c>
      <c r="BH234" s="16">
        <v>255</v>
      </c>
      <c r="BL234" s="8">
        <v>486</v>
      </c>
      <c r="BM234">
        <v>778</v>
      </c>
      <c r="BO234" s="8">
        <v>526</v>
      </c>
      <c r="BP234">
        <v>961</v>
      </c>
      <c r="BR234" s="8"/>
    </row>
    <row r="235" spans="1:70" x14ac:dyDescent="0.3">
      <c r="A235" t="s">
        <v>362</v>
      </c>
      <c r="B235" t="s">
        <v>157</v>
      </c>
      <c r="C235" s="1">
        <v>44743</v>
      </c>
      <c r="D235">
        <v>421</v>
      </c>
      <c r="E235">
        <v>293.09999999999997</v>
      </c>
      <c r="F235" t="s">
        <v>1695</v>
      </c>
      <c r="G235">
        <f>ROUND(Table2[[#This Row],[Amount in Sales]],-1)</f>
        <v>420</v>
      </c>
      <c r="I235" s="16">
        <v>655</v>
      </c>
      <c r="J235" s="17">
        <f>ROUND(Table2[[#This Row],[Amount in Sales]],-1)</f>
        <v>420</v>
      </c>
      <c r="Y235" s="16">
        <v>364</v>
      </c>
      <c r="Z235" t="str">
        <f t="shared" si="41"/>
        <v>300-500</v>
      </c>
      <c r="AP235" s="16">
        <v>470</v>
      </c>
      <c r="AQ235" t="s">
        <v>1799</v>
      </c>
      <c r="BH235" s="16">
        <v>536</v>
      </c>
      <c r="BI235">
        <f t="shared" ref="BI235:BI236" si="44">D222+E222</f>
        <v>608.36</v>
      </c>
      <c r="BJ235">
        <f t="shared" ref="BJ235:BJ236" si="45">ROUND(BI235,0)</f>
        <v>608</v>
      </c>
      <c r="BL235" s="8">
        <v>487</v>
      </c>
      <c r="BM235">
        <v>703</v>
      </c>
      <c r="BO235" s="8">
        <v>532</v>
      </c>
      <c r="BP235">
        <v>574</v>
      </c>
      <c r="BR235" s="8"/>
    </row>
    <row r="236" spans="1:70" x14ac:dyDescent="0.3">
      <c r="A236" t="s">
        <v>363</v>
      </c>
      <c r="B236" t="s">
        <v>154</v>
      </c>
      <c r="C236" s="1">
        <v>44737</v>
      </c>
      <c r="D236">
        <v>396</v>
      </c>
      <c r="E236">
        <v>220.32999999999998</v>
      </c>
      <c r="F236" t="s">
        <v>1696</v>
      </c>
      <c r="G236">
        <f>ROUND(Table2[[#This Row],[Amount in Sales]],-1)</f>
        <v>400</v>
      </c>
      <c r="I236" s="16">
        <v>725</v>
      </c>
      <c r="J236" s="17">
        <f>ROUND(Table2[[#This Row],[Amount in Sales]],-1)</f>
        <v>400</v>
      </c>
      <c r="Y236" s="16">
        <v>450</v>
      </c>
      <c r="Z236" t="str">
        <f t="shared" si="41"/>
        <v>300-500</v>
      </c>
      <c r="AP236" s="16">
        <v>479</v>
      </c>
      <c r="AQ236" t="s">
        <v>1799</v>
      </c>
      <c r="BH236" s="16">
        <v>473</v>
      </c>
      <c r="BI236">
        <f t="shared" si="44"/>
        <v>907.17000000000007</v>
      </c>
      <c r="BJ236">
        <f t="shared" si="45"/>
        <v>907</v>
      </c>
      <c r="BL236" s="8">
        <v>488</v>
      </c>
      <c r="BM236">
        <v>560</v>
      </c>
      <c r="BO236" s="8">
        <v>534</v>
      </c>
      <c r="BP236">
        <v>601</v>
      </c>
      <c r="BR236" s="8"/>
    </row>
    <row r="237" spans="1:70" x14ac:dyDescent="0.3">
      <c r="A237" t="s">
        <v>364</v>
      </c>
      <c r="B237" t="s">
        <v>155</v>
      </c>
      <c r="C237" s="1">
        <v>44757</v>
      </c>
      <c r="D237">
        <v>532</v>
      </c>
      <c r="E237">
        <v>41.57</v>
      </c>
      <c r="F237" t="s">
        <v>1697</v>
      </c>
      <c r="G237">
        <f>ROUND(Table2[[#This Row],[Amount in Sales]],-1)</f>
        <v>530</v>
      </c>
      <c r="I237" s="16">
        <v>358</v>
      </c>
      <c r="J237" s="17">
        <f>ROUND(Table2[[#This Row],[Amount in Sales]],-1)</f>
        <v>530</v>
      </c>
      <c r="Y237" s="16">
        <v>245</v>
      </c>
      <c r="Z237" t="e">
        <f t="shared" si="41"/>
        <v>#N/A</v>
      </c>
      <c r="AP237" s="16">
        <v>459</v>
      </c>
      <c r="AQ237" t="s">
        <v>1799</v>
      </c>
      <c r="BH237" s="16">
        <v>245</v>
      </c>
      <c r="BL237" s="8">
        <v>489</v>
      </c>
      <c r="BM237">
        <v>703.5</v>
      </c>
      <c r="BO237" s="8">
        <v>535</v>
      </c>
      <c r="BP237">
        <v>639</v>
      </c>
      <c r="BR237" s="8"/>
    </row>
    <row r="238" spans="1:70" x14ac:dyDescent="0.3">
      <c r="A238" t="s">
        <v>365</v>
      </c>
      <c r="B238" t="s">
        <v>156</v>
      </c>
      <c r="C238" s="1">
        <v>44745</v>
      </c>
      <c r="D238">
        <v>268</v>
      </c>
      <c r="E238">
        <v>101.26</v>
      </c>
      <c r="F238" t="s">
        <v>1694</v>
      </c>
      <c r="G238">
        <f>ROUND(Table2[[#This Row],[Amount in Sales]],-1)</f>
        <v>270</v>
      </c>
      <c r="I238" s="16">
        <v>368</v>
      </c>
      <c r="J238" s="17">
        <f>ROUND(Table2[[#This Row],[Amount in Sales]],-1)</f>
        <v>270</v>
      </c>
      <c r="Y238" s="16">
        <v>413</v>
      </c>
      <c r="Z238" t="str">
        <f t="shared" si="41"/>
        <v>300-500</v>
      </c>
      <c r="AP238" s="16">
        <v>303</v>
      </c>
      <c r="AQ238" t="s">
        <v>1799</v>
      </c>
      <c r="BH238" s="16">
        <v>487</v>
      </c>
      <c r="BI238">
        <f t="shared" ref="BI238:BI243" si="46">D225+E225</f>
        <v>519.80999999999995</v>
      </c>
      <c r="BJ238">
        <f t="shared" ref="BJ238:BJ243" si="47">ROUND(BI238,0)</f>
        <v>520</v>
      </c>
      <c r="BL238" s="8">
        <v>490</v>
      </c>
      <c r="BM238">
        <v>508</v>
      </c>
      <c r="BO238" s="8">
        <v>536</v>
      </c>
      <c r="BP238">
        <v>676.66666666666663</v>
      </c>
      <c r="BR238" s="8"/>
    </row>
    <row r="239" spans="1:70" x14ac:dyDescent="0.3">
      <c r="A239" t="s">
        <v>366</v>
      </c>
      <c r="B239" t="s">
        <v>157</v>
      </c>
      <c r="C239" s="1">
        <v>44760</v>
      </c>
      <c r="D239">
        <v>898</v>
      </c>
      <c r="E239">
        <v>307.13</v>
      </c>
      <c r="F239" t="s">
        <v>1695</v>
      </c>
      <c r="G239">
        <f>ROUND(Table2[[#This Row],[Amount in Sales]],-1)</f>
        <v>900</v>
      </c>
      <c r="I239" s="16">
        <v>359</v>
      </c>
      <c r="J239" s="17">
        <f>ROUND(Table2[[#This Row],[Amount in Sales]],-1)</f>
        <v>900</v>
      </c>
      <c r="Y239" s="16">
        <v>471</v>
      </c>
      <c r="Z239" t="str">
        <f t="shared" si="41"/>
        <v>300-500</v>
      </c>
      <c r="AP239" s="16">
        <v>325</v>
      </c>
      <c r="AQ239" t="s">
        <v>1799</v>
      </c>
      <c r="BH239" s="16">
        <v>416</v>
      </c>
      <c r="BI239">
        <f t="shared" si="46"/>
        <v>623.62</v>
      </c>
      <c r="BJ239">
        <f t="shared" si="47"/>
        <v>624</v>
      </c>
      <c r="BL239" s="8">
        <v>491</v>
      </c>
      <c r="BM239">
        <v>901</v>
      </c>
      <c r="BO239" s="8">
        <v>538</v>
      </c>
      <c r="BP239">
        <v>702</v>
      </c>
      <c r="BR239" s="8"/>
    </row>
    <row r="240" spans="1:70" x14ac:dyDescent="0.3">
      <c r="A240" t="s">
        <v>367</v>
      </c>
      <c r="B240" t="s">
        <v>158</v>
      </c>
      <c r="C240" s="1">
        <v>44750</v>
      </c>
      <c r="D240">
        <v>674</v>
      </c>
      <c r="E240">
        <v>625.05999999999995</v>
      </c>
      <c r="F240" t="s">
        <v>1696</v>
      </c>
      <c r="G240">
        <f>ROUND(Table2[[#This Row],[Amount in Sales]],-1)</f>
        <v>670</v>
      </c>
      <c r="I240" s="16">
        <v>847</v>
      </c>
      <c r="J240" s="17">
        <f>ROUND(Table2[[#This Row],[Amount in Sales]],-1)</f>
        <v>670</v>
      </c>
      <c r="Y240" s="16">
        <v>441</v>
      </c>
      <c r="Z240" t="str">
        <f t="shared" si="41"/>
        <v>300-500</v>
      </c>
      <c r="AP240" s="16">
        <v>350</v>
      </c>
      <c r="AQ240" t="s">
        <v>1799</v>
      </c>
      <c r="BH240" s="16">
        <v>688</v>
      </c>
      <c r="BI240">
        <f t="shared" si="46"/>
        <v>1110.8899999999999</v>
      </c>
      <c r="BJ240">
        <f t="shared" si="47"/>
        <v>1111</v>
      </c>
      <c r="BL240" s="8">
        <v>492</v>
      </c>
      <c r="BM240">
        <v>678</v>
      </c>
      <c r="BO240" s="8">
        <v>541</v>
      </c>
      <c r="BP240">
        <v>669.5</v>
      </c>
      <c r="BR240" s="8"/>
    </row>
    <row r="241" spans="1:70" x14ac:dyDescent="0.3">
      <c r="A241" t="s">
        <v>368</v>
      </c>
      <c r="B241" t="s">
        <v>154</v>
      </c>
      <c r="C241" s="1">
        <v>44742</v>
      </c>
      <c r="D241">
        <v>418</v>
      </c>
      <c r="E241">
        <v>405.21</v>
      </c>
      <c r="F241" t="s">
        <v>1697</v>
      </c>
      <c r="G241">
        <f>ROUND(Table2[[#This Row],[Amount in Sales]],-1)</f>
        <v>420</v>
      </c>
      <c r="I241" s="16">
        <v>497</v>
      </c>
      <c r="J241" s="17">
        <f>ROUND(Table2[[#This Row],[Amount in Sales]],-1)</f>
        <v>420</v>
      </c>
      <c r="Y241" s="16">
        <v>311</v>
      </c>
      <c r="Z241" t="str">
        <f t="shared" si="41"/>
        <v>300-500</v>
      </c>
      <c r="AP241" s="16">
        <v>434</v>
      </c>
      <c r="AQ241" t="s">
        <v>1799</v>
      </c>
      <c r="BH241" s="16">
        <v>516</v>
      </c>
      <c r="BI241">
        <f t="shared" si="46"/>
        <v>1004.3499999999999</v>
      </c>
      <c r="BJ241">
        <f t="shared" si="47"/>
        <v>1004</v>
      </c>
      <c r="BL241" s="8">
        <v>494</v>
      </c>
      <c r="BM241">
        <v>864</v>
      </c>
      <c r="BO241" s="8">
        <v>542</v>
      </c>
      <c r="BP241">
        <v>722</v>
      </c>
      <c r="BR241" s="8"/>
    </row>
    <row r="242" spans="1:70" x14ac:dyDescent="0.3">
      <c r="A242" t="s">
        <v>369</v>
      </c>
      <c r="B242" t="s">
        <v>155</v>
      </c>
      <c r="C242" s="1">
        <v>44754</v>
      </c>
      <c r="D242">
        <v>363</v>
      </c>
      <c r="E242">
        <v>88.600000000000009</v>
      </c>
      <c r="F242" t="s">
        <v>1694</v>
      </c>
      <c r="G242">
        <f>ROUND(Table2[[#This Row],[Amount in Sales]],-1)</f>
        <v>360</v>
      </c>
      <c r="I242" s="16">
        <v>206</v>
      </c>
      <c r="J242" s="17">
        <f>ROUND(Table2[[#This Row],[Amount in Sales]],-1)</f>
        <v>360</v>
      </c>
      <c r="Y242" s="16">
        <v>430</v>
      </c>
      <c r="Z242" t="str">
        <f t="shared" si="41"/>
        <v>300-500</v>
      </c>
      <c r="AP242" s="16">
        <v>339</v>
      </c>
      <c r="AQ242" t="s">
        <v>1799</v>
      </c>
      <c r="BH242" s="16">
        <v>630</v>
      </c>
      <c r="BI242">
        <f t="shared" si="46"/>
        <v>1229.57</v>
      </c>
      <c r="BJ242">
        <f t="shared" si="47"/>
        <v>1230</v>
      </c>
      <c r="BL242" s="8">
        <v>495</v>
      </c>
      <c r="BM242">
        <v>856.66666666666663</v>
      </c>
      <c r="BO242" s="8">
        <v>543</v>
      </c>
      <c r="BP242">
        <v>828</v>
      </c>
      <c r="BR242" s="8"/>
    </row>
    <row r="243" spans="1:70" x14ac:dyDescent="0.3">
      <c r="A243" t="s">
        <v>370</v>
      </c>
      <c r="B243" t="s">
        <v>156</v>
      </c>
      <c r="C243" s="1">
        <v>44746</v>
      </c>
      <c r="D243">
        <v>381</v>
      </c>
      <c r="E243">
        <v>354.74</v>
      </c>
      <c r="F243" t="s">
        <v>1695</v>
      </c>
      <c r="G243">
        <f>ROUND(Table2[[#This Row],[Amount in Sales]],-1)</f>
        <v>380</v>
      </c>
      <c r="I243" s="16">
        <v>211</v>
      </c>
      <c r="J243" s="17">
        <f>ROUND(Table2[[#This Row],[Amount in Sales]],-1)</f>
        <v>380</v>
      </c>
      <c r="Y243" s="16">
        <v>321</v>
      </c>
      <c r="Z243" t="str">
        <f t="shared" si="41"/>
        <v>300-500</v>
      </c>
      <c r="AP243" s="16">
        <v>414</v>
      </c>
      <c r="AQ243" t="s">
        <v>1799</v>
      </c>
      <c r="BH243" s="16">
        <v>387</v>
      </c>
      <c r="BI243">
        <f t="shared" si="46"/>
        <v>603.56999999999994</v>
      </c>
      <c r="BJ243">
        <f t="shared" si="47"/>
        <v>604</v>
      </c>
      <c r="BL243" s="8">
        <v>497</v>
      </c>
      <c r="BM243">
        <v>569.5</v>
      </c>
      <c r="BO243" s="8">
        <v>544</v>
      </c>
      <c r="BP243">
        <v>559</v>
      </c>
      <c r="BR243" s="8"/>
    </row>
    <row r="244" spans="1:70" x14ac:dyDescent="0.3">
      <c r="A244" t="s">
        <v>371</v>
      </c>
      <c r="B244" t="s">
        <v>157</v>
      </c>
      <c r="C244" s="1">
        <v>44752</v>
      </c>
      <c r="D244">
        <v>506</v>
      </c>
      <c r="E244">
        <v>341.90999999999997</v>
      </c>
      <c r="F244" t="s">
        <v>1696</v>
      </c>
      <c r="G244">
        <f>ROUND(Table2[[#This Row],[Amount in Sales]],-1)</f>
        <v>510</v>
      </c>
      <c r="I244" s="16">
        <v>763</v>
      </c>
      <c r="J244" s="17">
        <f>ROUND(Table2[[#This Row],[Amount in Sales]],-1)</f>
        <v>510</v>
      </c>
      <c r="Y244" s="16">
        <v>292</v>
      </c>
      <c r="Z244" t="e">
        <f t="shared" si="41"/>
        <v>#N/A</v>
      </c>
      <c r="AP244" s="16">
        <v>318</v>
      </c>
      <c r="AQ244" t="s">
        <v>1799</v>
      </c>
      <c r="BH244" s="16">
        <v>292</v>
      </c>
      <c r="BL244" s="8">
        <v>498</v>
      </c>
      <c r="BM244">
        <v>620</v>
      </c>
      <c r="BO244" s="8">
        <v>548</v>
      </c>
      <c r="BP244">
        <v>581</v>
      </c>
      <c r="BR244" s="8"/>
    </row>
    <row r="245" spans="1:70" x14ac:dyDescent="0.3">
      <c r="A245" t="s">
        <v>372</v>
      </c>
      <c r="B245" t="s">
        <v>154</v>
      </c>
      <c r="C245" s="1">
        <v>44725</v>
      </c>
      <c r="D245">
        <v>478</v>
      </c>
      <c r="E245">
        <v>435.90999999999997</v>
      </c>
      <c r="F245" t="s">
        <v>1697</v>
      </c>
      <c r="G245">
        <f>ROUND(Table2[[#This Row],[Amount in Sales]],-1)</f>
        <v>480</v>
      </c>
      <c r="I245" s="16">
        <v>277</v>
      </c>
      <c r="J245" s="17">
        <f>ROUND(Table2[[#This Row],[Amount in Sales]],-1)</f>
        <v>480</v>
      </c>
      <c r="Y245" s="16">
        <v>314</v>
      </c>
      <c r="Z245" t="str">
        <f t="shared" si="41"/>
        <v>300-500</v>
      </c>
      <c r="AP245" s="16">
        <v>332</v>
      </c>
      <c r="AQ245" t="s">
        <v>1799</v>
      </c>
      <c r="BH245">
        <v>873</v>
      </c>
      <c r="BI245">
        <f t="shared" ref="BI245:BI250" si="48">D232+E232</f>
        <v>1182.48</v>
      </c>
      <c r="BJ245">
        <f t="shared" ref="BJ245:BJ250" si="49">ROUND(BI245,0)</f>
        <v>1182</v>
      </c>
      <c r="BL245" s="8">
        <v>499</v>
      </c>
      <c r="BM245">
        <v>844</v>
      </c>
      <c r="BO245" s="8">
        <v>550</v>
      </c>
      <c r="BP245">
        <v>614</v>
      </c>
      <c r="BR245" s="8"/>
    </row>
    <row r="246" spans="1:70" x14ac:dyDescent="0.3">
      <c r="A246" t="s">
        <v>373</v>
      </c>
      <c r="B246" t="s">
        <v>155</v>
      </c>
      <c r="C246" s="1">
        <v>44734</v>
      </c>
      <c r="D246">
        <v>833</v>
      </c>
      <c r="E246">
        <v>385.8</v>
      </c>
      <c r="F246" t="s">
        <v>1694</v>
      </c>
      <c r="G246">
        <f>ROUND(Table2[[#This Row],[Amount in Sales]],-1)</f>
        <v>830</v>
      </c>
      <c r="I246" s="16">
        <v>365</v>
      </c>
      <c r="J246" s="17">
        <f>ROUND(Table2[[#This Row],[Amount in Sales]],-1)</f>
        <v>830</v>
      </c>
      <c r="Y246" s="16">
        <v>464</v>
      </c>
      <c r="Z246" t="str">
        <f t="shared" si="41"/>
        <v>300-500</v>
      </c>
      <c r="AP246" s="16">
        <v>435</v>
      </c>
      <c r="AQ246" t="s">
        <v>1799</v>
      </c>
      <c r="BH246" s="16">
        <v>704</v>
      </c>
      <c r="BI246">
        <f t="shared" si="48"/>
        <v>949.67</v>
      </c>
      <c r="BJ246">
        <f t="shared" si="49"/>
        <v>950</v>
      </c>
      <c r="BL246" s="8">
        <v>501</v>
      </c>
      <c r="BM246">
        <v>724</v>
      </c>
      <c r="BO246" s="8">
        <v>551</v>
      </c>
      <c r="BP246">
        <v>613</v>
      </c>
      <c r="BR246" s="8"/>
    </row>
    <row r="247" spans="1:70" x14ac:dyDescent="0.3">
      <c r="A247" t="s">
        <v>374</v>
      </c>
      <c r="B247" t="s">
        <v>156</v>
      </c>
      <c r="C247" s="1">
        <v>44761</v>
      </c>
      <c r="D247">
        <v>327</v>
      </c>
      <c r="E247">
        <v>17.510000000000002</v>
      </c>
      <c r="F247" t="s">
        <v>1695</v>
      </c>
      <c r="G247">
        <f>ROUND(Table2[[#This Row],[Amount in Sales]],-1)</f>
        <v>330</v>
      </c>
      <c r="I247" s="16">
        <v>737</v>
      </c>
      <c r="J247" s="17">
        <f>ROUND(Table2[[#This Row],[Amount in Sales]],-1)</f>
        <v>330</v>
      </c>
      <c r="Y247" s="16">
        <v>461</v>
      </c>
      <c r="Z247" t="str">
        <f t="shared" si="41"/>
        <v>300-500</v>
      </c>
      <c r="AP247" s="16">
        <v>350</v>
      </c>
      <c r="AQ247" t="s">
        <v>1799</v>
      </c>
      <c r="BH247">
        <v>494</v>
      </c>
      <c r="BI247">
        <f t="shared" si="48"/>
        <v>752.27</v>
      </c>
      <c r="BJ247">
        <f t="shared" si="49"/>
        <v>752</v>
      </c>
      <c r="BL247" s="8">
        <v>503</v>
      </c>
      <c r="BM247">
        <v>942</v>
      </c>
      <c r="BO247" s="8">
        <v>552</v>
      </c>
      <c r="BP247">
        <v>679</v>
      </c>
      <c r="BR247" s="8"/>
    </row>
    <row r="248" spans="1:70" x14ac:dyDescent="0.3">
      <c r="A248" t="s">
        <v>375</v>
      </c>
      <c r="B248" t="s">
        <v>157</v>
      </c>
      <c r="C248" s="1">
        <v>44735</v>
      </c>
      <c r="D248">
        <v>253</v>
      </c>
      <c r="E248">
        <v>25.650000000000002</v>
      </c>
      <c r="F248" t="s">
        <v>1696</v>
      </c>
      <c r="G248">
        <f>ROUND(Table2[[#This Row],[Amount in Sales]],-1)</f>
        <v>250</v>
      </c>
      <c r="I248" s="16">
        <v>271</v>
      </c>
      <c r="J248" s="17">
        <f>ROUND(Table2[[#This Row],[Amount in Sales]],-1)</f>
        <v>250</v>
      </c>
      <c r="Y248" s="16">
        <v>356</v>
      </c>
      <c r="Z248" t="str">
        <f t="shared" si="41"/>
        <v>300-500</v>
      </c>
      <c r="AP248" s="16">
        <v>359</v>
      </c>
      <c r="AQ248" t="s">
        <v>1799</v>
      </c>
      <c r="BH248" s="16">
        <v>421</v>
      </c>
      <c r="BI248">
        <f t="shared" si="48"/>
        <v>714.09999999999991</v>
      </c>
      <c r="BJ248">
        <f t="shared" si="49"/>
        <v>714</v>
      </c>
      <c r="BL248" s="8">
        <v>506</v>
      </c>
      <c r="BM248">
        <v>751.5</v>
      </c>
      <c r="BO248" s="8">
        <v>555</v>
      </c>
      <c r="BP248">
        <v>850.5</v>
      </c>
      <c r="BR248" s="8"/>
    </row>
    <row r="249" spans="1:70" x14ac:dyDescent="0.3">
      <c r="A249" t="s">
        <v>376</v>
      </c>
      <c r="B249" t="s">
        <v>158</v>
      </c>
      <c r="C249" s="1">
        <v>44753</v>
      </c>
      <c r="D249">
        <v>591</v>
      </c>
      <c r="E249">
        <v>91.100000000000009</v>
      </c>
      <c r="F249" t="s">
        <v>1697</v>
      </c>
      <c r="G249">
        <f>ROUND(Table2[[#This Row],[Amount in Sales]],-1)</f>
        <v>590</v>
      </c>
      <c r="I249" s="16">
        <v>375</v>
      </c>
      <c r="J249" s="17">
        <f>ROUND(Table2[[#This Row],[Amount in Sales]],-1)</f>
        <v>590</v>
      </c>
      <c r="Y249" s="16">
        <v>320</v>
      </c>
      <c r="Z249" t="str">
        <f t="shared" si="41"/>
        <v>300-500</v>
      </c>
      <c r="AP249" s="16">
        <v>479</v>
      </c>
      <c r="AQ249" t="s">
        <v>1799</v>
      </c>
      <c r="BH249" s="16">
        <v>396</v>
      </c>
      <c r="BI249">
        <f t="shared" si="48"/>
        <v>616.32999999999993</v>
      </c>
      <c r="BJ249">
        <f t="shared" si="49"/>
        <v>616</v>
      </c>
      <c r="BL249" s="8">
        <v>507</v>
      </c>
      <c r="BM249">
        <v>758.5</v>
      </c>
      <c r="BO249" s="8">
        <v>556</v>
      </c>
      <c r="BP249">
        <v>813</v>
      </c>
      <c r="BR249" s="8"/>
    </row>
    <row r="250" spans="1:70" x14ac:dyDescent="0.3">
      <c r="A250" t="s">
        <v>377</v>
      </c>
      <c r="B250" t="s">
        <v>159</v>
      </c>
      <c r="C250" s="1">
        <v>44732</v>
      </c>
      <c r="D250">
        <v>360</v>
      </c>
      <c r="E250">
        <v>356.94</v>
      </c>
      <c r="F250" t="s">
        <v>1694</v>
      </c>
      <c r="G250">
        <f>ROUND(Table2[[#This Row],[Amount in Sales]],-1)</f>
        <v>360</v>
      </c>
      <c r="I250" s="16">
        <v>497</v>
      </c>
      <c r="J250" s="17">
        <f>ROUND(Table2[[#This Row],[Amount in Sales]],-1)</f>
        <v>360</v>
      </c>
      <c r="Y250" s="16">
        <v>345</v>
      </c>
      <c r="Z250" t="str">
        <f t="shared" si="41"/>
        <v>300-500</v>
      </c>
      <c r="AP250" s="16">
        <v>328</v>
      </c>
      <c r="AQ250" t="s">
        <v>1799</v>
      </c>
      <c r="BH250">
        <v>532</v>
      </c>
      <c r="BI250">
        <f t="shared" si="48"/>
        <v>573.57000000000005</v>
      </c>
      <c r="BJ250">
        <f t="shared" si="49"/>
        <v>574</v>
      </c>
      <c r="BL250" s="8">
        <v>508</v>
      </c>
      <c r="BM250">
        <v>736</v>
      </c>
      <c r="BO250" s="8">
        <v>557</v>
      </c>
      <c r="BP250">
        <v>814</v>
      </c>
      <c r="BR250" s="8"/>
    </row>
    <row r="251" spans="1:70" x14ac:dyDescent="0.3">
      <c r="A251" t="s">
        <v>378</v>
      </c>
      <c r="B251" t="s">
        <v>154</v>
      </c>
      <c r="C251" s="1">
        <v>44748</v>
      </c>
      <c r="D251">
        <v>290</v>
      </c>
      <c r="E251">
        <v>77.7</v>
      </c>
      <c r="F251" t="s">
        <v>1695</v>
      </c>
      <c r="G251">
        <f>ROUND(Table2[[#This Row],[Amount in Sales]],-1)</f>
        <v>290</v>
      </c>
      <c r="I251" s="16">
        <v>625</v>
      </c>
      <c r="J251" s="17">
        <f>ROUND(Table2[[#This Row],[Amount in Sales]],-1)</f>
        <v>290</v>
      </c>
      <c r="Y251" s="16">
        <v>268</v>
      </c>
      <c r="Z251" t="e">
        <f t="shared" si="41"/>
        <v>#N/A</v>
      </c>
      <c r="AP251" s="16">
        <v>597</v>
      </c>
      <c r="AQ251" t="s">
        <v>1800</v>
      </c>
      <c r="BH251" s="16">
        <v>268</v>
      </c>
      <c r="BL251" s="8">
        <v>509</v>
      </c>
      <c r="BM251">
        <v>844.2</v>
      </c>
      <c r="BO251" s="8">
        <v>560</v>
      </c>
      <c r="BP251">
        <v>858</v>
      </c>
      <c r="BR251" s="8"/>
    </row>
    <row r="252" spans="1:70" x14ac:dyDescent="0.3">
      <c r="A252" t="s">
        <v>379</v>
      </c>
      <c r="B252" t="s">
        <v>155</v>
      </c>
      <c r="C252" s="1">
        <v>44731</v>
      </c>
      <c r="D252">
        <v>474</v>
      </c>
      <c r="E252">
        <v>319.48</v>
      </c>
      <c r="F252" t="s">
        <v>1696</v>
      </c>
      <c r="G252">
        <f>ROUND(Table2[[#This Row],[Amount in Sales]],-1)</f>
        <v>470</v>
      </c>
      <c r="I252" s="16">
        <v>427</v>
      </c>
      <c r="J252" s="17">
        <f>ROUND(Table2[[#This Row],[Amount in Sales]],-1)</f>
        <v>470</v>
      </c>
      <c r="Y252" s="16">
        <v>372</v>
      </c>
      <c r="Z252" t="str">
        <f t="shared" si="41"/>
        <v>300-500</v>
      </c>
      <c r="AP252" s="16">
        <v>631</v>
      </c>
      <c r="AQ252" t="s">
        <v>1800</v>
      </c>
      <c r="BH252" s="16">
        <v>898</v>
      </c>
      <c r="BI252">
        <f t="shared" ref="BI252:BI260" si="50">D239+E239</f>
        <v>1205.1300000000001</v>
      </c>
      <c r="BJ252">
        <f t="shared" ref="BJ252:BJ260" si="51">ROUND(BI252,0)</f>
        <v>1205</v>
      </c>
      <c r="BL252" s="8">
        <v>511</v>
      </c>
      <c r="BM252">
        <v>643.5</v>
      </c>
      <c r="BO252" s="8">
        <v>561</v>
      </c>
      <c r="BP252">
        <v>1091</v>
      </c>
      <c r="BR252" s="8"/>
    </row>
    <row r="253" spans="1:70" x14ac:dyDescent="0.3">
      <c r="A253" t="s">
        <v>380</v>
      </c>
      <c r="B253" t="s">
        <v>156</v>
      </c>
      <c r="C253" s="1">
        <v>44725</v>
      </c>
      <c r="D253">
        <v>375</v>
      </c>
      <c r="E253">
        <v>40.43</v>
      </c>
      <c r="F253" t="s">
        <v>1697</v>
      </c>
      <c r="G253">
        <f>ROUND(Table2[[#This Row],[Amount in Sales]],-1)</f>
        <v>380</v>
      </c>
      <c r="I253" s="16">
        <v>804</v>
      </c>
      <c r="J253" s="17">
        <f>ROUND(Table2[[#This Row],[Amount in Sales]],-1)</f>
        <v>380</v>
      </c>
      <c r="Y253" s="16">
        <v>330</v>
      </c>
      <c r="Z253" t="str">
        <f t="shared" si="41"/>
        <v>300-500</v>
      </c>
      <c r="AP253" s="16">
        <v>543</v>
      </c>
      <c r="AQ253" t="s">
        <v>1800</v>
      </c>
      <c r="BH253" s="16">
        <v>674</v>
      </c>
      <c r="BI253">
        <f t="shared" si="50"/>
        <v>1299.06</v>
      </c>
      <c r="BJ253">
        <f t="shared" si="51"/>
        <v>1299</v>
      </c>
      <c r="BL253" s="8">
        <v>512</v>
      </c>
      <c r="BM253">
        <v>812</v>
      </c>
      <c r="BO253" s="8">
        <v>564</v>
      </c>
      <c r="BP253">
        <v>789</v>
      </c>
      <c r="BR253" s="8"/>
    </row>
    <row r="254" spans="1:70" x14ac:dyDescent="0.3">
      <c r="A254" t="s">
        <v>381</v>
      </c>
      <c r="B254" t="s">
        <v>157</v>
      </c>
      <c r="C254" s="1">
        <v>44753</v>
      </c>
      <c r="D254">
        <v>576</v>
      </c>
      <c r="E254">
        <v>37.919999999999995</v>
      </c>
      <c r="F254" t="s">
        <v>1694</v>
      </c>
      <c r="G254">
        <f>ROUND(Table2[[#This Row],[Amount in Sales]],-1)</f>
        <v>580</v>
      </c>
      <c r="I254" s="16">
        <v>359</v>
      </c>
      <c r="J254" s="17">
        <f>ROUND(Table2[[#This Row],[Amount in Sales]],-1)</f>
        <v>580</v>
      </c>
      <c r="Y254" s="16">
        <v>397</v>
      </c>
      <c r="Z254" t="str">
        <f t="shared" si="41"/>
        <v>300-500</v>
      </c>
      <c r="AP254" s="16">
        <v>668</v>
      </c>
      <c r="AQ254" t="s">
        <v>1800</v>
      </c>
      <c r="BH254" s="16">
        <v>418</v>
      </c>
      <c r="BI254">
        <f t="shared" si="50"/>
        <v>823.21</v>
      </c>
      <c r="BJ254">
        <f t="shared" si="51"/>
        <v>823</v>
      </c>
      <c r="BL254" s="8">
        <v>513</v>
      </c>
      <c r="BM254">
        <v>851.33333333333337</v>
      </c>
      <c r="BO254" s="8">
        <v>565</v>
      </c>
      <c r="BP254">
        <v>712.5</v>
      </c>
      <c r="BR254" s="8"/>
    </row>
    <row r="255" spans="1:70" x14ac:dyDescent="0.3">
      <c r="A255" t="s">
        <v>382</v>
      </c>
      <c r="B255" t="s">
        <v>154</v>
      </c>
      <c r="C255" s="1">
        <v>44738</v>
      </c>
      <c r="D255">
        <v>778</v>
      </c>
      <c r="E255">
        <v>281.39</v>
      </c>
      <c r="F255" t="s">
        <v>1695</v>
      </c>
      <c r="G255">
        <f>ROUND(Table2[[#This Row],[Amount in Sales]],-1)</f>
        <v>780</v>
      </c>
      <c r="I255" s="16">
        <v>444</v>
      </c>
      <c r="J255" s="17">
        <f>ROUND(Table2[[#This Row],[Amount in Sales]],-1)</f>
        <v>780</v>
      </c>
      <c r="Y255" s="16">
        <v>405</v>
      </c>
      <c r="Z255" t="str">
        <f t="shared" si="41"/>
        <v>300-500</v>
      </c>
      <c r="AP255" s="16">
        <v>638</v>
      </c>
      <c r="AQ255" t="s">
        <v>1800</v>
      </c>
      <c r="BH255" s="16">
        <v>363</v>
      </c>
      <c r="BI255">
        <f t="shared" si="50"/>
        <v>451.6</v>
      </c>
      <c r="BJ255">
        <f t="shared" si="51"/>
        <v>452</v>
      </c>
      <c r="BL255" s="8">
        <v>514</v>
      </c>
      <c r="BM255">
        <v>842</v>
      </c>
      <c r="BO255" s="8">
        <v>567</v>
      </c>
      <c r="BP255">
        <v>768.33333333333337</v>
      </c>
      <c r="BR255" s="8"/>
    </row>
    <row r="256" spans="1:70" x14ac:dyDescent="0.3">
      <c r="A256" t="s">
        <v>383</v>
      </c>
      <c r="B256" t="s">
        <v>155</v>
      </c>
      <c r="C256" s="1">
        <v>44762</v>
      </c>
      <c r="D256">
        <v>584</v>
      </c>
      <c r="E256">
        <v>91.17</v>
      </c>
      <c r="F256" t="s">
        <v>1696</v>
      </c>
      <c r="G256">
        <f>ROUND(Table2[[#This Row],[Amount in Sales]],-1)</f>
        <v>580</v>
      </c>
      <c r="I256" s="16">
        <v>801</v>
      </c>
      <c r="J256" s="17">
        <f>ROUND(Table2[[#This Row],[Amount in Sales]],-1)</f>
        <v>580</v>
      </c>
      <c r="Y256" s="16">
        <v>431</v>
      </c>
      <c r="Z256" t="str">
        <f t="shared" si="41"/>
        <v>300-500</v>
      </c>
      <c r="AP256" s="16">
        <v>614</v>
      </c>
      <c r="AQ256" t="s">
        <v>1800</v>
      </c>
      <c r="BH256" s="16">
        <v>381</v>
      </c>
      <c r="BI256">
        <f t="shared" si="50"/>
        <v>735.74</v>
      </c>
      <c r="BJ256">
        <f t="shared" si="51"/>
        <v>736</v>
      </c>
      <c r="BL256" s="8">
        <v>516</v>
      </c>
      <c r="BM256">
        <v>1004</v>
      </c>
      <c r="BO256" s="8">
        <v>568</v>
      </c>
      <c r="BP256">
        <v>776</v>
      </c>
      <c r="BR256" s="8"/>
    </row>
    <row r="257" spans="1:70" x14ac:dyDescent="0.3">
      <c r="A257" t="s">
        <v>384</v>
      </c>
      <c r="B257" t="s">
        <v>156</v>
      </c>
      <c r="C257" s="1">
        <v>44756</v>
      </c>
      <c r="D257">
        <v>467</v>
      </c>
      <c r="E257">
        <v>55.55</v>
      </c>
      <c r="F257" t="s">
        <v>1697</v>
      </c>
      <c r="G257">
        <f>ROUND(Table2[[#This Row],[Amount in Sales]],-1)</f>
        <v>470</v>
      </c>
      <c r="I257" s="16">
        <v>742</v>
      </c>
      <c r="J257" s="17">
        <f>ROUND(Table2[[#This Row],[Amount in Sales]],-1)</f>
        <v>470</v>
      </c>
      <c r="Y257" s="16">
        <v>311</v>
      </c>
      <c r="Z257" t="str">
        <f t="shared" si="41"/>
        <v>300-500</v>
      </c>
      <c r="AP257" s="16">
        <v>671</v>
      </c>
      <c r="AQ257" t="s">
        <v>1800</v>
      </c>
      <c r="BH257">
        <v>506</v>
      </c>
      <c r="BI257">
        <f t="shared" si="50"/>
        <v>847.91</v>
      </c>
      <c r="BJ257">
        <f t="shared" si="51"/>
        <v>848</v>
      </c>
      <c r="BL257" s="8">
        <v>519</v>
      </c>
      <c r="BM257">
        <v>931</v>
      </c>
      <c r="BO257" s="8">
        <v>570</v>
      </c>
      <c r="BP257">
        <v>934</v>
      </c>
      <c r="BR257" s="8"/>
    </row>
    <row r="258" spans="1:70" x14ac:dyDescent="0.3">
      <c r="A258" t="s">
        <v>385</v>
      </c>
      <c r="B258" t="s">
        <v>157</v>
      </c>
      <c r="C258" s="1">
        <v>44744</v>
      </c>
      <c r="D258">
        <v>701</v>
      </c>
      <c r="E258">
        <v>660.2</v>
      </c>
      <c r="F258" t="s">
        <v>1694</v>
      </c>
      <c r="G258">
        <f>ROUND(Table2[[#This Row],[Amount in Sales]],-1)</f>
        <v>700</v>
      </c>
      <c r="I258" s="16">
        <v>789</v>
      </c>
      <c r="J258" s="17">
        <f>ROUND(Table2[[#This Row],[Amount in Sales]],-1)</f>
        <v>700</v>
      </c>
      <c r="Y258" s="16">
        <v>434</v>
      </c>
      <c r="Z258" t="str">
        <f t="shared" si="41"/>
        <v>300-500</v>
      </c>
      <c r="AP258" s="16">
        <v>641</v>
      </c>
      <c r="AQ258" t="s">
        <v>1800</v>
      </c>
      <c r="BH258" s="16">
        <v>478</v>
      </c>
      <c r="BI258">
        <f t="shared" si="50"/>
        <v>913.91</v>
      </c>
      <c r="BJ258">
        <f t="shared" si="51"/>
        <v>914</v>
      </c>
      <c r="BL258" s="8">
        <v>521</v>
      </c>
      <c r="BM258">
        <v>645</v>
      </c>
      <c r="BO258" s="8">
        <v>572</v>
      </c>
      <c r="BP258">
        <v>691</v>
      </c>
      <c r="BR258" s="8"/>
    </row>
    <row r="259" spans="1:70" x14ac:dyDescent="0.3">
      <c r="A259" t="s">
        <v>386</v>
      </c>
      <c r="B259" t="s">
        <v>158</v>
      </c>
      <c r="C259" s="1">
        <v>44753</v>
      </c>
      <c r="D259">
        <v>308</v>
      </c>
      <c r="E259">
        <v>253.26</v>
      </c>
      <c r="F259" t="s">
        <v>1695</v>
      </c>
      <c r="G259">
        <f>ROUND(Table2[[#This Row],[Amount in Sales]],-1)</f>
        <v>310</v>
      </c>
      <c r="I259" s="16">
        <v>783</v>
      </c>
      <c r="J259" s="17">
        <f>ROUND(Table2[[#This Row],[Amount in Sales]],-1)</f>
        <v>310</v>
      </c>
      <c r="Y259" s="16">
        <v>356</v>
      </c>
      <c r="Z259" t="str">
        <f t="shared" si="41"/>
        <v>300-500</v>
      </c>
      <c r="AP259" s="16">
        <v>541</v>
      </c>
      <c r="AQ259" t="s">
        <v>1800</v>
      </c>
      <c r="BH259" s="16">
        <v>833</v>
      </c>
      <c r="BI259">
        <f t="shared" si="50"/>
        <v>1218.8</v>
      </c>
      <c r="BJ259">
        <f t="shared" si="51"/>
        <v>1219</v>
      </c>
      <c r="BL259" s="8">
        <v>522</v>
      </c>
      <c r="BM259">
        <v>730</v>
      </c>
      <c r="BO259" s="8">
        <v>573</v>
      </c>
      <c r="BP259">
        <v>1074</v>
      </c>
      <c r="BR259" s="8"/>
    </row>
    <row r="260" spans="1:70" x14ac:dyDescent="0.3">
      <c r="A260" t="s">
        <v>387</v>
      </c>
      <c r="B260" t="s">
        <v>154</v>
      </c>
      <c r="C260" s="1">
        <v>44762</v>
      </c>
      <c r="D260">
        <v>722</v>
      </c>
      <c r="E260">
        <v>11.18</v>
      </c>
      <c r="F260" t="s">
        <v>1696</v>
      </c>
      <c r="G260">
        <f>ROUND(Table2[[#This Row],[Amount in Sales]],-1)</f>
        <v>720</v>
      </c>
      <c r="I260" s="16">
        <v>523</v>
      </c>
      <c r="J260" s="17">
        <f>ROUND(Table2[[#This Row],[Amount in Sales]],-1)</f>
        <v>720</v>
      </c>
      <c r="Y260" s="16">
        <v>409</v>
      </c>
      <c r="Z260" t="str">
        <f t="shared" si="41"/>
        <v>300-500</v>
      </c>
      <c r="AP260" s="16">
        <v>592</v>
      </c>
      <c r="AQ260" t="s">
        <v>1800</v>
      </c>
      <c r="BH260" s="16">
        <v>327</v>
      </c>
      <c r="BI260">
        <f t="shared" si="50"/>
        <v>344.51</v>
      </c>
      <c r="BJ260">
        <f t="shared" si="51"/>
        <v>345</v>
      </c>
      <c r="BL260" s="8">
        <v>523</v>
      </c>
      <c r="BM260">
        <v>715.5</v>
      </c>
      <c r="BO260" s="8">
        <v>576</v>
      </c>
      <c r="BP260">
        <v>614</v>
      </c>
      <c r="BR260" s="8"/>
    </row>
    <row r="261" spans="1:70" x14ac:dyDescent="0.3">
      <c r="A261" t="s">
        <v>388</v>
      </c>
      <c r="B261" t="s">
        <v>155</v>
      </c>
      <c r="C261" s="1">
        <v>44740</v>
      </c>
      <c r="D261">
        <v>204</v>
      </c>
      <c r="E261">
        <v>116.29</v>
      </c>
      <c r="F261" t="s">
        <v>1697</v>
      </c>
      <c r="G261">
        <f>ROUND(Table2[[#This Row],[Amount in Sales]],-1)</f>
        <v>200</v>
      </c>
      <c r="I261" s="16">
        <v>737</v>
      </c>
      <c r="J261" s="17">
        <f>ROUND(Table2[[#This Row],[Amount in Sales]],-1)</f>
        <v>200</v>
      </c>
      <c r="Y261" s="16">
        <v>253</v>
      </c>
      <c r="Z261" t="e">
        <f t="shared" si="41"/>
        <v>#N/A</v>
      </c>
      <c r="AP261" s="16">
        <v>550</v>
      </c>
      <c r="AQ261" t="s">
        <v>1800</v>
      </c>
      <c r="BH261" s="16">
        <v>253</v>
      </c>
      <c r="BL261" s="8">
        <v>524</v>
      </c>
      <c r="BM261">
        <v>613</v>
      </c>
      <c r="BO261" s="8">
        <v>577</v>
      </c>
      <c r="BP261">
        <v>814.33333333333337</v>
      </c>
      <c r="BR261" s="8"/>
    </row>
    <row r="262" spans="1:70" x14ac:dyDescent="0.3">
      <c r="A262" t="s">
        <v>389</v>
      </c>
      <c r="B262" t="s">
        <v>156</v>
      </c>
      <c r="C262" s="1">
        <v>44729</v>
      </c>
      <c r="D262">
        <v>660</v>
      </c>
      <c r="E262">
        <v>146.32</v>
      </c>
      <c r="F262" t="s">
        <v>1694</v>
      </c>
      <c r="G262">
        <f>ROUND(Table2[[#This Row],[Amount in Sales]],-1)</f>
        <v>660</v>
      </c>
      <c r="I262" s="16">
        <v>879</v>
      </c>
      <c r="J262" s="17">
        <f>ROUND(Table2[[#This Row],[Amount in Sales]],-1)</f>
        <v>660</v>
      </c>
      <c r="Y262" s="16">
        <v>328</v>
      </c>
      <c r="Z262" t="str">
        <f t="shared" si="41"/>
        <v>300-500</v>
      </c>
      <c r="AP262" s="16">
        <v>591</v>
      </c>
      <c r="AQ262" t="s">
        <v>1800</v>
      </c>
      <c r="BH262" s="16">
        <v>591</v>
      </c>
      <c r="BI262">
        <f t="shared" ref="BI262:BI263" si="52">D249+E249</f>
        <v>682.1</v>
      </c>
      <c r="BJ262">
        <f t="shared" ref="BJ262:BJ263" si="53">ROUND(BI262,0)</f>
        <v>682</v>
      </c>
      <c r="BL262" s="8">
        <v>525</v>
      </c>
      <c r="BM262">
        <v>604</v>
      </c>
      <c r="BO262" s="8">
        <v>579</v>
      </c>
      <c r="BP262">
        <v>900.5</v>
      </c>
      <c r="BR262" s="8"/>
    </row>
    <row r="263" spans="1:70" x14ac:dyDescent="0.3">
      <c r="A263" t="s">
        <v>390</v>
      </c>
      <c r="B263" t="s">
        <v>157</v>
      </c>
      <c r="C263" s="1">
        <v>44727</v>
      </c>
      <c r="D263">
        <v>786</v>
      </c>
      <c r="E263">
        <v>128.34</v>
      </c>
      <c r="F263" t="s">
        <v>1695</v>
      </c>
      <c r="G263">
        <f>ROUND(Table2[[#This Row],[Amount in Sales]],-1)</f>
        <v>790</v>
      </c>
      <c r="I263" s="16">
        <v>865</v>
      </c>
      <c r="J263" s="17">
        <f>ROUND(Table2[[#This Row],[Amount in Sales]],-1)</f>
        <v>790</v>
      </c>
      <c r="Y263" s="16">
        <v>383</v>
      </c>
      <c r="Z263" t="str">
        <f t="shared" si="41"/>
        <v>300-500</v>
      </c>
      <c r="AP263" s="16">
        <v>695</v>
      </c>
      <c r="AQ263" t="s">
        <v>1800</v>
      </c>
      <c r="BH263" s="16">
        <v>360</v>
      </c>
      <c r="BI263">
        <f t="shared" si="52"/>
        <v>716.94</v>
      </c>
      <c r="BJ263">
        <f t="shared" si="53"/>
        <v>717</v>
      </c>
      <c r="BL263" s="8">
        <v>526</v>
      </c>
      <c r="BM263">
        <v>961</v>
      </c>
      <c r="BO263" s="8">
        <v>580</v>
      </c>
      <c r="BP263">
        <v>961.5</v>
      </c>
      <c r="BR263" s="8"/>
    </row>
    <row r="264" spans="1:70" x14ac:dyDescent="0.3">
      <c r="A264" t="s">
        <v>391</v>
      </c>
      <c r="B264" t="s">
        <v>154</v>
      </c>
      <c r="C264" s="1">
        <v>44734</v>
      </c>
      <c r="D264">
        <v>635</v>
      </c>
      <c r="E264">
        <v>453.59999999999997</v>
      </c>
      <c r="F264" t="s">
        <v>1696</v>
      </c>
      <c r="G264">
        <f>ROUND(Table2[[#This Row],[Amount in Sales]],-1)</f>
        <v>640</v>
      </c>
      <c r="I264" s="16">
        <v>855</v>
      </c>
      <c r="J264" s="17">
        <f>ROUND(Table2[[#This Row],[Amount in Sales]],-1)</f>
        <v>640</v>
      </c>
      <c r="Y264" s="16">
        <v>290</v>
      </c>
      <c r="Z264" t="e">
        <f t="shared" si="41"/>
        <v>#N/A</v>
      </c>
      <c r="AP264" s="16">
        <v>655</v>
      </c>
      <c r="AQ264" t="s">
        <v>1800</v>
      </c>
      <c r="BH264">
        <v>290</v>
      </c>
      <c r="BL264" s="8">
        <v>531</v>
      </c>
      <c r="BM264">
        <v>960</v>
      </c>
      <c r="BO264" s="8">
        <v>581</v>
      </c>
      <c r="BP264">
        <v>827.5</v>
      </c>
      <c r="BR264" s="8"/>
    </row>
    <row r="265" spans="1:70" x14ac:dyDescent="0.3">
      <c r="A265" t="s">
        <v>392</v>
      </c>
      <c r="B265" t="s">
        <v>155</v>
      </c>
      <c r="C265" s="1">
        <v>44744</v>
      </c>
      <c r="D265">
        <v>434</v>
      </c>
      <c r="E265">
        <v>252.38</v>
      </c>
      <c r="F265" t="s">
        <v>1697</v>
      </c>
      <c r="G265">
        <f>ROUND(Table2[[#This Row],[Amount in Sales]],-1)</f>
        <v>430</v>
      </c>
      <c r="I265" s="16">
        <v>429</v>
      </c>
      <c r="J265" s="17">
        <f>ROUND(Table2[[#This Row],[Amount in Sales]],-1)</f>
        <v>430</v>
      </c>
      <c r="Y265" s="16">
        <v>458</v>
      </c>
      <c r="Z265" t="str">
        <f t="shared" si="41"/>
        <v>300-500</v>
      </c>
      <c r="AP265" s="16">
        <v>625</v>
      </c>
      <c r="AQ265" t="s">
        <v>1800</v>
      </c>
      <c r="BH265" s="16">
        <v>474</v>
      </c>
      <c r="BI265">
        <f t="shared" ref="BI265:BI273" si="54">D252+E252</f>
        <v>793.48</v>
      </c>
      <c r="BJ265">
        <f t="shared" ref="BJ265:BJ273" si="55">ROUND(BI265,0)</f>
        <v>793</v>
      </c>
      <c r="BL265" s="8">
        <v>532</v>
      </c>
      <c r="BM265">
        <v>574</v>
      </c>
      <c r="BO265" s="8">
        <v>583</v>
      </c>
      <c r="BP265">
        <v>653</v>
      </c>
      <c r="BR265" s="8"/>
    </row>
    <row r="266" spans="1:70" x14ac:dyDescent="0.3">
      <c r="A266" t="s">
        <v>393</v>
      </c>
      <c r="B266" t="s">
        <v>156</v>
      </c>
      <c r="C266" s="1">
        <v>44737</v>
      </c>
      <c r="D266">
        <v>270</v>
      </c>
      <c r="E266">
        <v>253.87</v>
      </c>
      <c r="F266" t="s">
        <v>1694</v>
      </c>
      <c r="G266">
        <f>ROUND(Table2[[#This Row],[Amount in Sales]],-1)</f>
        <v>270</v>
      </c>
      <c r="I266" s="16">
        <v>865</v>
      </c>
      <c r="J266" s="17">
        <f>ROUND(Table2[[#This Row],[Amount in Sales]],-1)</f>
        <v>270</v>
      </c>
      <c r="Y266" s="16">
        <v>341</v>
      </c>
      <c r="Z266" t="str">
        <f t="shared" si="41"/>
        <v>300-500</v>
      </c>
      <c r="AP266" s="16">
        <v>523</v>
      </c>
      <c r="AQ266" t="s">
        <v>1800</v>
      </c>
      <c r="BH266" s="16">
        <v>375</v>
      </c>
      <c r="BI266">
        <f t="shared" si="54"/>
        <v>415.43</v>
      </c>
      <c r="BJ266">
        <f t="shared" si="55"/>
        <v>415</v>
      </c>
      <c r="BL266" s="8">
        <v>534</v>
      </c>
      <c r="BM266">
        <v>601</v>
      </c>
      <c r="BO266" s="8">
        <v>584</v>
      </c>
      <c r="BP266">
        <v>675</v>
      </c>
      <c r="BR266" s="8"/>
    </row>
    <row r="267" spans="1:70" x14ac:dyDescent="0.3">
      <c r="A267" t="s">
        <v>394</v>
      </c>
      <c r="B267" t="s">
        <v>157</v>
      </c>
      <c r="C267" s="1">
        <v>44752</v>
      </c>
      <c r="D267">
        <v>360</v>
      </c>
      <c r="E267">
        <v>308.51</v>
      </c>
      <c r="F267" t="s">
        <v>1695</v>
      </c>
      <c r="G267">
        <f>ROUND(Table2[[#This Row],[Amount in Sales]],-1)</f>
        <v>360</v>
      </c>
      <c r="I267" s="16">
        <v>724</v>
      </c>
      <c r="J267" s="17">
        <f>ROUND(Table2[[#This Row],[Amount in Sales]],-1)</f>
        <v>360</v>
      </c>
      <c r="Y267" s="16">
        <v>470</v>
      </c>
      <c r="Z267" t="str">
        <f t="shared" si="41"/>
        <v>300-500</v>
      </c>
      <c r="AP267" s="16">
        <v>661</v>
      </c>
      <c r="AQ267" t="s">
        <v>1800</v>
      </c>
      <c r="BH267" s="16">
        <v>576</v>
      </c>
      <c r="BI267">
        <f t="shared" si="54"/>
        <v>613.91999999999996</v>
      </c>
      <c r="BJ267">
        <f t="shared" si="55"/>
        <v>614</v>
      </c>
      <c r="BL267" s="8">
        <v>535</v>
      </c>
      <c r="BM267">
        <v>639</v>
      </c>
      <c r="BO267" s="8">
        <v>585</v>
      </c>
      <c r="BP267">
        <v>1063</v>
      </c>
      <c r="BR267" s="8"/>
    </row>
    <row r="268" spans="1:70" x14ac:dyDescent="0.3">
      <c r="A268" t="s">
        <v>395</v>
      </c>
      <c r="B268" t="s">
        <v>158</v>
      </c>
      <c r="C268" s="1">
        <v>44736</v>
      </c>
      <c r="D268">
        <v>352</v>
      </c>
      <c r="E268">
        <v>259.45</v>
      </c>
      <c r="F268" t="s">
        <v>1696</v>
      </c>
      <c r="G268">
        <f>ROUND(Table2[[#This Row],[Amount in Sales]],-1)</f>
        <v>350</v>
      </c>
      <c r="I268" s="16">
        <v>661</v>
      </c>
      <c r="J268" s="17">
        <f>ROUND(Table2[[#This Row],[Amount in Sales]],-1)</f>
        <v>350</v>
      </c>
      <c r="Y268" s="16">
        <v>479</v>
      </c>
      <c r="Z268" t="str">
        <f t="shared" si="41"/>
        <v>300-500</v>
      </c>
      <c r="AP268" s="16">
        <v>535</v>
      </c>
      <c r="AQ268" t="s">
        <v>1800</v>
      </c>
      <c r="BH268" s="16">
        <v>778</v>
      </c>
      <c r="BI268">
        <f t="shared" si="54"/>
        <v>1059.3899999999999</v>
      </c>
      <c r="BJ268">
        <f t="shared" si="55"/>
        <v>1059</v>
      </c>
      <c r="BL268" s="8">
        <v>536</v>
      </c>
      <c r="BM268">
        <v>676.66666666666663</v>
      </c>
      <c r="BO268" s="8">
        <v>586</v>
      </c>
      <c r="BP268">
        <v>757</v>
      </c>
      <c r="BR268" s="8"/>
    </row>
    <row r="269" spans="1:70" x14ac:dyDescent="0.3">
      <c r="A269" t="s">
        <v>396</v>
      </c>
      <c r="B269" t="s">
        <v>159</v>
      </c>
      <c r="C269" s="1">
        <v>44752</v>
      </c>
      <c r="D269">
        <v>477</v>
      </c>
      <c r="E269">
        <v>474.89</v>
      </c>
      <c r="F269" t="s">
        <v>1697</v>
      </c>
      <c r="G269">
        <f>ROUND(Table2[[#This Row],[Amount in Sales]],-1)</f>
        <v>480</v>
      </c>
      <c r="I269" s="16">
        <v>265</v>
      </c>
      <c r="J269" s="17">
        <f>ROUND(Table2[[#This Row],[Amount in Sales]],-1)</f>
        <v>480</v>
      </c>
      <c r="Y269" s="16">
        <v>459</v>
      </c>
      <c r="Z269" t="str">
        <f t="shared" si="41"/>
        <v>300-500</v>
      </c>
      <c r="AP269" s="16">
        <v>580</v>
      </c>
      <c r="AQ269" t="s">
        <v>1800</v>
      </c>
      <c r="BH269" s="16">
        <v>584</v>
      </c>
      <c r="BI269">
        <f t="shared" si="54"/>
        <v>675.17</v>
      </c>
      <c r="BJ269">
        <f t="shared" si="55"/>
        <v>675</v>
      </c>
      <c r="BL269" s="8">
        <v>538</v>
      </c>
      <c r="BM269">
        <v>702</v>
      </c>
      <c r="BO269" s="8">
        <v>588</v>
      </c>
      <c r="BP269">
        <v>883</v>
      </c>
      <c r="BR269" s="8"/>
    </row>
    <row r="270" spans="1:70" x14ac:dyDescent="0.3">
      <c r="A270" t="s">
        <v>397</v>
      </c>
      <c r="B270" t="s">
        <v>154</v>
      </c>
      <c r="C270" s="1">
        <v>44759</v>
      </c>
      <c r="D270">
        <v>578</v>
      </c>
      <c r="E270">
        <v>475.90999999999997</v>
      </c>
      <c r="F270" t="s">
        <v>1694</v>
      </c>
      <c r="G270">
        <f>ROUND(Table2[[#This Row],[Amount in Sales]],-1)</f>
        <v>580</v>
      </c>
      <c r="I270" s="16">
        <v>429</v>
      </c>
      <c r="J270" s="17">
        <f>ROUND(Table2[[#This Row],[Amount in Sales]],-1)</f>
        <v>580</v>
      </c>
      <c r="Y270" s="16">
        <v>303</v>
      </c>
      <c r="Z270" t="str">
        <f t="shared" si="41"/>
        <v>300-500</v>
      </c>
      <c r="AP270" s="16">
        <v>535</v>
      </c>
      <c r="AQ270" t="s">
        <v>1800</v>
      </c>
      <c r="BH270" s="16">
        <v>467</v>
      </c>
      <c r="BI270">
        <f t="shared" si="54"/>
        <v>522.54999999999995</v>
      </c>
      <c r="BJ270">
        <f t="shared" si="55"/>
        <v>523</v>
      </c>
      <c r="BL270" s="8">
        <v>541</v>
      </c>
      <c r="BM270">
        <v>669.5</v>
      </c>
      <c r="BO270" s="8">
        <v>591</v>
      </c>
      <c r="BP270">
        <v>756</v>
      </c>
      <c r="BR270" s="8"/>
    </row>
    <row r="271" spans="1:70" x14ac:dyDescent="0.3">
      <c r="A271" t="s">
        <v>398</v>
      </c>
      <c r="B271" t="s">
        <v>155</v>
      </c>
      <c r="C271" s="1">
        <v>44763</v>
      </c>
      <c r="D271">
        <v>851</v>
      </c>
      <c r="E271">
        <v>182.37</v>
      </c>
      <c r="F271" t="s">
        <v>1695</v>
      </c>
      <c r="G271">
        <f>ROUND(Table2[[#This Row],[Amount in Sales]],-1)</f>
        <v>850</v>
      </c>
      <c r="I271" s="16">
        <v>756</v>
      </c>
      <c r="J271" s="17">
        <f>ROUND(Table2[[#This Row],[Amount in Sales]],-1)</f>
        <v>850</v>
      </c>
      <c r="Y271" s="16">
        <v>325</v>
      </c>
      <c r="Z271" t="str">
        <f t="shared" ref="Z271:Z334" si="56">VLOOKUP(Y271,Group,2,1)</f>
        <v>300-500</v>
      </c>
      <c r="AP271" s="16">
        <v>511</v>
      </c>
      <c r="AQ271" t="s">
        <v>1800</v>
      </c>
      <c r="BH271" s="16">
        <v>701</v>
      </c>
      <c r="BI271">
        <f t="shared" si="54"/>
        <v>1361.2</v>
      </c>
      <c r="BJ271">
        <f t="shared" si="55"/>
        <v>1361</v>
      </c>
      <c r="BL271" s="8">
        <v>542</v>
      </c>
      <c r="BM271">
        <v>722</v>
      </c>
      <c r="BO271" s="8">
        <v>592</v>
      </c>
      <c r="BP271">
        <v>846.25</v>
      </c>
      <c r="BR271" s="8"/>
    </row>
    <row r="272" spans="1:70" x14ac:dyDescent="0.3">
      <c r="A272" t="s">
        <v>399</v>
      </c>
      <c r="B272" t="s">
        <v>156</v>
      </c>
      <c r="C272" s="1">
        <v>44763</v>
      </c>
      <c r="D272">
        <v>391</v>
      </c>
      <c r="E272">
        <v>385.46</v>
      </c>
      <c r="F272" t="s">
        <v>1696</v>
      </c>
      <c r="G272">
        <f>ROUND(Table2[[#This Row],[Amount in Sales]],-1)</f>
        <v>390</v>
      </c>
      <c r="I272" s="16">
        <v>535</v>
      </c>
      <c r="J272" s="17">
        <f>ROUND(Table2[[#This Row],[Amount in Sales]],-1)</f>
        <v>390</v>
      </c>
      <c r="Y272" s="16">
        <v>350</v>
      </c>
      <c r="Z272" t="str">
        <f t="shared" si="56"/>
        <v>300-500</v>
      </c>
      <c r="AP272" s="16">
        <v>658</v>
      </c>
      <c r="AQ272" t="s">
        <v>1800</v>
      </c>
      <c r="BH272" s="16">
        <v>308</v>
      </c>
      <c r="BI272">
        <f t="shared" si="54"/>
        <v>561.26</v>
      </c>
      <c r="BJ272">
        <f t="shared" si="55"/>
        <v>561</v>
      </c>
      <c r="BL272" s="8">
        <v>543</v>
      </c>
      <c r="BM272">
        <v>828</v>
      </c>
      <c r="BO272" s="8">
        <v>594</v>
      </c>
      <c r="BP272">
        <v>618</v>
      </c>
      <c r="BR272" s="8"/>
    </row>
    <row r="273" spans="1:70" x14ac:dyDescent="0.3">
      <c r="A273" t="s">
        <v>400</v>
      </c>
      <c r="B273" t="s">
        <v>157</v>
      </c>
      <c r="C273" s="1">
        <v>44750</v>
      </c>
      <c r="D273">
        <v>722</v>
      </c>
      <c r="E273">
        <v>15.01</v>
      </c>
      <c r="F273" t="s">
        <v>1697</v>
      </c>
      <c r="G273">
        <f>ROUND(Table2[[#This Row],[Amount in Sales]],-1)</f>
        <v>720</v>
      </c>
      <c r="I273" s="16">
        <v>763</v>
      </c>
      <c r="J273" s="17">
        <f>ROUND(Table2[[#This Row],[Amount in Sales]],-1)</f>
        <v>720</v>
      </c>
      <c r="Y273" s="16">
        <v>434</v>
      </c>
      <c r="Z273" t="str">
        <f t="shared" si="56"/>
        <v>300-500</v>
      </c>
      <c r="AP273" s="16">
        <v>564</v>
      </c>
      <c r="AQ273" t="s">
        <v>1800</v>
      </c>
      <c r="BH273" s="16">
        <v>722</v>
      </c>
      <c r="BI273">
        <f t="shared" si="54"/>
        <v>733.18</v>
      </c>
      <c r="BJ273">
        <f t="shared" si="55"/>
        <v>733</v>
      </c>
      <c r="BL273" s="8">
        <v>544</v>
      </c>
      <c r="BM273">
        <v>559</v>
      </c>
      <c r="BO273" s="8">
        <v>595</v>
      </c>
      <c r="BP273">
        <v>610</v>
      </c>
      <c r="BR273" s="8"/>
    </row>
    <row r="274" spans="1:70" x14ac:dyDescent="0.3">
      <c r="A274" t="s">
        <v>401</v>
      </c>
      <c r="B274" t="s">
        <v>154</v>
      </c>
      <c r="C274" s="1">
        <v>44751</v>
      </c>
      <c r="D274">
        <v>560</v>
      </c>
      <c r="E274">
        <v>226.42</v>
      </c>
      <c r="F274" t="s">
        <v>1694</v>
      </c>
      <c r="G274">
        <f>ROUND(Table2[[#This Row],[Amount in Sales]],-1)</f>
        <v>560</v>
      </c>
      <c r="I274" s="16">
        <v>817</v>
      </c>
      <c r="J274" s="17">
        <f>ROUND(Table2[[#This Row],[Amount in Sales]],-1)</f>
        <v>560</v>
      </c>
      <c r="Y274" s="16">
        <v>204</v>
      </c>
      <c r="Z274" t="e">
        <f t="shared" si="56"/>
        <v>#N/A</v>
      </c>
      <c r="AP274" s="16">
        <v>697</v>
      </c>
      <c r="AQ274" t="s">
        <v>1800</v>
      </c>
      <c r="BH274">
        <v>204</v>
      </c>
      <c r="BL274" s="8">
        <v>546</v>
      </c>
      <c r="BM274">
        <v>775</v>
      </c>
      <c r="BO274" s="8">
        <v>596</v>
      </c>
      <c r="BP274">
        <v>882</v>
      </c>
      <c r="BR274" s="8"/>
    </row>
    <row r="275" spans="1:70" x14ac:dyDescent="0.3">
      <c r="A275" t="s">
        <v>402</v>
      </c>
      <c r="B275" t="s">
        <v>155</v>
      </c>
      <c r="C275" s="1">
        <v>44736</v>
      </c>
      <c r="D275">
        <v>363</v>
      </c>
      <c r="E275">
        <v>313.02</v>
      </c>
      <c r="F275" t="s">
        <v>1695</v>
      </c>
      <c r="G275">
        <f>ROUND(Table2[[#This Row],[Amount in Sales]],-1)</f>
        <v>360</v>
      </c>
      <c r="I275" s="16">
        <v>580</v>
      </c>
      <c r="J275" s="17">
        <f>ROUND(Table2[[#This Row],[Amount in Sales]],-1)</f>
        <v>360</v>
      </c>
      <c r="Y275" s="16">
        <v>339</v>
      </c>
      <c r="Z275" t="str">
        <f t="shared" si="56"/>
        <v>300-500</v>
      </c>
      <c r="AP275" s="16">
        <v>546</v>
      </c>
      <c r="AQ275" t="s">
        <v>1800</v>
      </c>
      <c r="BH275" s="16">
        <v>660</v>
      </c>
      <c r="BI275">
        <f t="shared" ref="BI275:BI278" si="57">D262+E262</f>
        <v>806.31999999999994</v>
      </c>
      <c r="BJ275">
        <f t="shared" ref="BJ275:BJ278" si="58">ROUND(BI275,0)</f>
        <v>806</v>
      </c>
      <c r="BL275" s="8">
        <v>548</v>
      </c>
      <c r="BM275">
        <v>581</v>
      </c>
      <c r="BO275" s="8">
        <v>597</v>
      </c>
      <c r="BP275">
        <v>706</v>
      </c>
      <c r="BR275" s="8"/>
    </row>
    <row r="276" spans="1:70" x14ac:dyDescent="0.3">
      <c r="A276" t="s">
        <v>403</v>
      </c>
      <c r="B276" t="s">
        <v>156</v>
      </c>
      <c r="C276" s="1">
        <v>44737</v>
      </c>
      <c r="D276">
        <v>745</v>
      </c>
      <c r="E276">
        <v>151</v>
      </c>
      <c r="F276" t="s">
        <v>1696</v>
      </c>
      <c r="G276">
        <f>ROUND(Table2[[#This Row],[Amount in Sales]],-1)</f>
        <v>750</v>
      </c>
      <c r="I276" s="16">
        <v>824</v>
      </c>
      <c r="J276" s="17">
        <f>ROUND(Table2[[#This Row],[Amount in Sales]],-1)</f>
        <v>750</v>
      </c>
      <c r="Y276" s="16">
        <v>414</v>
      </c>
      <c r="Z276" t="str">
        <f t="shared" si="56"/>
        <v>300-500</v>
      </c>
      <c r="AP276" s="16">
        <v>689</v>
      </c>
      <c r="AQ276" t="s">
        <v>1800</v>
      </c>
      <c r="BH276" s="16">
        <v>786</v>
      </c>
      <c r="BI276">
        <f t="shared" si="57"/>
        <v>914.34</v>
      </c>
      <c r="BJ276">
        <f t="shared" si="58"/>
        <v>914</v>
      </c>
      <c r="BL276" s="8">
        <v>550</v>
      </c>
      <c r="BM276">
        <v>614</v>
      </c>
      <c r="BO276" s="8">
        <v>599</v>
      </c>
      <c r="BP276">
        <v>626</v>
      </c>
      <c r="BR276" s="8"/>
    </row>
    <row r="277" spans="1:70" x14ac:dyDescent="0.3">
      <c r="A277" t="s">
        <v>404</v>
      </c>
      <c r="B277" t="s">
        <v>157</v>
      </c>
      <c r="C277" s="1">
        <v>44744</v>
      </c>
      <c r="D277">
        <v>396</v>
      </c>
      <c r="E277">
        <v>169.17999999999998</v>
      </c>
      <c r="F277" t="s">
        <v>1697</v>
      </c>
      <c r="G277">
        <f>ROUND(Table2[[#This Row],[Amount in Sales]],-1)</f>
        <v>400</v>
      </c>
      <c r="I277" s="16">
        <v>849</v>
      </c>
      <c r="J277" s="17">
        <f>ROUND(Table2[[#This Row],[Amount in Sales]],-1)</f>
        <v>400</v>
      </c>
      <c r="Y277" s="16">
        <v>318</v>
      </c>
      <c r="Z277" t="str">
        <f t="shared" si="56"/>
        <v>300-500</v>
      </c>
      <c r="AP277" s="16">
        <v>570</v>
      </c>
      <c r="AQ277" t="s">
        <v>1800</v>
      </c>
      <c r="BH277">
        <v>635</v>
      </c>
      <c r="BI277">
        <f t="shared" si="57"/>
        <v>1088.5999999999999</v>
      </c>
      <c r="BJ277">
        <f t="shared" si="58"/>
        <v>1089</v>
      </c>
      <c r="BL277" s="8">
        <v>551</v>
      </c>
      <c r="BM277">
        <v>613</v>
      </c>
      <c r="BO277" s="8">
        <v>601</v>
      </c>
      <c r="BP277">
        <v>668</v>
      </c>
      <c r="BR277" s="8"/>
    </row>
    <row r="278" spans="1:70" x14ac:dyDescent="0.3">
      <c r="A278" t="s">
        <v>405</v>
      </c>
      <c r="B278" t="s">
        <v>154</v>
      </c>
      <c r="C278" s="1">
        <v>44735</v>
      </c>
      <c r="D278">
        <v>827</v>
      </c>
      <c r="E278">
        <v>720.39</v>
      </c>
      <c r="F278" t="s">
        <v>1694</v>
      </c>
      <c r="G278">
        <f>ROUND(Table2[[#This Row],[Amount in Sales]],-1)</f>
        <v>830</v>
      </c>
      <c r="I278" s="16">
        <v>739</v>
      </c>
      <c r="J278" s="17">
        <f>ROUND(Table2[[#This Row],[Amount in Sales]],-1)</f>
        <v>830</v>
      </c>
      <c r="Y278" s="16">
        <v>332</v>
      </c>
      <c r="Z278" t="str">
        <f t="shared" si="56"/>
        <v>300-500</v>
      </c>
      <c r="AP278" s="16">
        <v>607</v>
      </c>
      <c r="AQ278" t="s">
        <v>1800</v>
      </c>
      <c r="BH278" s="16">
        <v>434</v>
      </c>
      <c r="BI278">
        <f t="shared" si="57"/>
        <v>686.38</v>
      </c>
      <c r="BJ278">
        <f t="shared" si="58"/>
        <v>686</v>
      </c>
      <c r="BL278" s="8">
        <v>552</v>
      </c>
      <c r="BM278">
        <v>679</v>
      </c>
      <c r="BO278" s="8">
        <v>602</v>
      </c>
      <c r="BP278">
        <v>866</v>
      </c>
      <c r="BR278" s="8"/>
    </row>
    <row r="279" spans="1:70" x14ac:dyDescent="0.3">
      <c r="A279" t="s">
        <v>406</v>
      </c>
      <c r="B279" t="s">
        <v>155</v>
      </c>
      <c r="C279" s="1">
        <v>44751</v>
      </c>
      <c r="D279">
        <v>349</v>
      </c>
      <c r="E279">
        <v>9.1999999999999993</v>
      </c>
      <c r="F279" t="s">
        <v>1695</v>
      </c>
      <c r="G279">
        <f>ROUND(Table2[[#This Row],[Amount in Sales]],-1)</f>
        <v>350</v>
      </c>
      <c r="I279" s="16">
        <v>755</v>
      </c>
      <c r="J279" s="17">
        <f>ROUND(Table2[[#This Row],[Amount in Sales]],-1)</f>
        <v>350</v>
      </c>
      <c r="Y279" s="16">
        <v>270</v>
      </c>
      <c r="Z279" t="e">
        <f t="shared" si="56"/>
        <v>#N/A</v>
      </c>
      <c r="AP279" s="16">
        <v>508</v>
      </c>
      <c r="AQ279" t="s">
        <v>1800</v>
      </c>
      <c r="BH279" s="16">
        <v>270</v>
      </c>
      <c r="BL279" s="8">
        <v>553</v>
      </c>
      <c r="BM279">
        <v>778</v>
      </c>
      <c r="BO279" s="8">
        <v>605</v>
      </c>
      <c r="BP279">
        <v>619</v>
      </c>
      <c r="BR279" s="8"/>
    </row>
    <row r="280" spans="1:70" x14ac:dyDescent="0.3">
      <c r="A280" t="s">
        <v>407</v>
      </c>
      <c r="B280" t="s">
        <v>156</v>
      </c>
      <c r="C280" s="1">
        <v>44726</v>
      </c>
      <c r="D280">
        <v>445</v>
      </c>
      <c r="E280">
        <v>346.07</v>
      </c>
      <c r="F280" t="s">
        <v>1696</v>
      </c>
      <c r="G280">
        <f>ROUND(Table2[[#This Row],[Amount in Sales]],-1)</f>
        <v>450</v>
      </c>
      <c r="I280" s="16">
        <v>535</v>
      </c>
      <c r="J280" s="17">
        <f>ROUND(Table2[[#This Row],[Amount in Sales]],-1)</f>
        <v>450</v>
      </c>
      <c r="Y280" s="16">
        <v>435</v>
      </c>
      <c r="Z280" t="str">
        <f t="shared" si="56"/>
        <v>300-500</v>
      </c>
      <c r="AP280" s="16">
        <v>628</v>
      </c>
      <c r="AQ280" t="s">
        <v>1800</v>
      </c>
      <c r="BH280" s="16">
        <v>360</v>
      </c>
      <c r="BI280">
        <f t="shared" ref="BI280:BI293" si="59">D267+E267</f>
        <v>668.51</v>
      </c>
      <c r="BJ280">
        <f t="shared" ref="BJ280:BJ293" si="60">ROUND(BI280,0)</f>
        <v>669</v>
      </c>
      <c r="BL280" s="8">
        <v>555</v>
      </c>
      <c r="BM280">
        <v>850.5</v>
      </c>
      <c r="BO280" s="8">
        <v>606</v>
      </c>
      <c r="BP280">
        <v>688</v>
      </c>
      <c r="BR280" s="8"/>
    </row>
    <row r="281" spans="1:70" x14ac:dyDescent="0.3">
      <c r="A281" t="s">
        <v>408</v>
      </c>
      <c r="B281" t="s">
        <v>157</v>
      </c>
      <c r="C281" s="1">
        <v>44749</v>
      </c>
      <c r="D281">
        <v>245</v>
      </c>
      <c r="E281">
        <v>168.28</v>
      </c>
      <c r="F281" t="s">
        <v>1697</v>
      </c>
      <c r="G281">
        <f>ROUND(Table2[[#This Row],[Amount in Sales]],-1)</f>
        <v>250</v>
      </c>
      <c r="I281" s="16">
        <v>819</v>
      </c>
      <c r="J281" s="17">
        <f>ROUND(Table2[[#This Row],[Amount in Sales]],-1)</f>
        <v>250</v>
      </c>
      <c r="Y281" s="16">
        <v>350</v>
      </c>
      <c r="Z281" t="str">
        <f t="shared" si="56"/>
        <v>300-500</v>
      </c>
      <c r="AP281" s="16">
        <v>509</v>
      </c>
      <c r="AQ281" t="s">
        <v>1800</v>
      </c>
      <c r="BH281" s="16">
        <v>352</v>
      </c>
      <c r="BI281">
        <f t="shared" si="59"/>
        <v>611.45000000000005</v>
      </c>
      <c r="BJ281">
        <f t="shared" si="60"/>
        <v>611</v>
      </c>
      <c r="BL281" s="8">
        <v>556</v>
      </c>
      <c r="BM281">
        <v>813</v>
      </c>
      <c r="BO281" s="8">
        <v>607</v>
      </c>
      <c r="BP281">
        <v>793</v>
      </c>
      <c r="BR281" s="8"/>
    </row>
    <row r="282" spans="1:70" x14ac:dyDescent="0.3">
      <c r="A282" t="s">
        <v>409</v>
      </c>
      <c r="B282" t="s">
        <v>154</v>
      </c>
      <c r="C282" s="1">
        <v>44734</v>
      </c>
      <c r="D282">
        <v>895</v>
      </c>
      <c r="E282">
        <v>521.51</v>
      </c>
      <c r="F282" t="s">
        <v>1694</v>
      </c>
      <c r="G282">
        <f>ROUND(Table2[[#This Row],[Amount in Sales]],-1)</f>
        <v>900</v>
      </c>
      <c r="I282" s="16">
        <v>237</v>
      </c>
      <c r="J282" s="17">
        <f>ROUND(Table2[[#This Row],[Amount in Sales]],-1)</f>
        <v>900</v>
      </c>
      <c r="Y282" s="16">
        <v>359</v>
      </c>
      <c r="Z282" t="str">
        <f t="shared" si="56"/>
        <v>300-500</v>
      </c>
      <c r="AP282" s="16">
        <v>567</v>
      </c>
      <c r="AQ282" t="s">
        <v>1800</v>
      </c>
      <c r="BH282" s="16">
        <v>477</v>
      </c>
      <c r="BI282">
        <f t="shared" si="59"/>
        <v>951.89</v>
      </c>
      <c r="BJ282">
        <f t="shared" si="60"/>
        <v>952</v>
      </c>
      <c r="BL282" s="8">
        <v>557</v>
      </c>
      <c r="BM282">
        <v>814</v>
      </c>
      <c r="BO282" s="8">
        <v>611</v>
      </c>
      <c r="BP282">
        <v>1200</v>
      </c>
      <c r="BR282" s="8"/>
    </row>
    <row r="283" spans="1:70" x14ac:dyDescent="0.3">
      <c r="A283" t="s">
        <v>410</v>
      </c>
      <c r="B283" t="s">
        <v>155</v>
      </c>
      <c r="C283" s="1">
        <v>44726</v>
      </c>
      <c r="D283">
        <v>763</v>
      </c>
      <c r="E283">
        <v>338.32</v>
      </c>
      <c r="F283" t="s">
        <v>1695</v>
      </c>
      <c r="G283">
        <f>ROUND(Table2[[#This Row],[Amount in Sales]],-1)</f>
        <v>760</v>
      </c>
      <c r="I283" s="16">
        <v>277</v>
      </c>
      <c r="J283" s="17">
        <f>ROUND(Table2[[#This Row],[Amount in Sales]],-1)</f>
        <v>760</v>
      </c>
      <c r="Y283" s="16">
        <v>479</v>
      </c>
      <c r="Z283" t="str">
        <f t="shared" si="56"/>
        <v>300-500</v>
      </c>
      <c r="AP283" s="16">
        <v>509</v>
      </c>
      <c r="AQ283" t="s">
        <v>1800</v>
      </c>
      <c r="BH283" s="16">
        <v>578</v>
      </c>
      <c r="BI283">
        <f t="shared" si="59"/>
        <v>1053.9099999999999</v>
      </c>
      <c r="BJ283">
        <f t="shared" si="60"/>
        <v>1054</v>
      </c>
      <c r="BL283" s="8">
        <v>560</v>
      </c>
      <c r="BM283">
        <v>858</v>
      </c>
      <c r="BO283" s="8">
        <v>612</v>
      </c>
      <c r="BP283">
        <v>901.66666666666663</v>
      </c>
      <c r="BR283" s="8"/>
    </row>
    <row r="284" spans="1:70" x14ac:dyDescent="0.3">
      <c r="A284" t="s">
        <v>411</v>
      </c>
      <c r="B284" t="s">
        <v>156</v>
      </c>
      <c r="C284" s="1">
        <v>44743</v>
      </c>
      <c r="D284">
        <v>342</v>
      </c>
      <c r="E284">
        <v>43.01</v>
      </c>
      <c r="F284" t="s">
        <v>1696</v>
      </c>
      <c r="G284">
        <f>ROUND(Table2[[#This Row],[Amount in Sales]],-1)</f>
        <v>340</v>
      </c>
      <c r="I284" s="16">
        <v>362</v>
      </c>
      <c r="J284" s="17">
        <f>ROUND(Table2[[#This Row],[Amount in Sales]],-1)</f>
        <v>340</v>
      </c>
      <c r="Y284" s="16">
        <v>328</v>
      </c>
      <c r="Z284" t="str">
        <f t="shared" si="56"/>
        <v>300-500</v>
      </c>
      <c r="AP284" s="16">
        <v>614</v>
      </c>
      <c r="AQ284" t="s">
        <v>1800</v>
      </c>
      <c r="BH284" s="16">
        <v>851</v>
      </c>
      <c r="BI284">
        <f t="shared" si="59"/>
        <v>1033.3699999999999</v>
      </c>
      <c r="BJ284">
        <f t="shared" si="60"/>
        <v>1033</v>
      </c>
      <c r="BL284" s="8">
        <v>561</v>
      </c>
      <c r="BM284">
        <v>1091</v>
      </c>
      <c r="BO284" s="8">
        <v>613</v>
      </c>
      <c r="BP284">
        <v>805.5</v>
      </c>
      <c r="BR284" s="8"/>
    </row>
    <row r="285" spans="1:70" x14ac:dyDescent="0.3">
      <c r="A285" t="s">
        <v>412</v>
      </c>
      <c r="B285" t="s">
        <v>157</v>
      </c>
      <c r="C285" s="1">
        <v>44742</v>
      </c>
      <c r="D285">
        <v>796</v>
      </c>
      <c r="E285">
        <v>465.21999999999997</v>
      </c>
      <c r="F285" t="s">
        <v>1697</v>
      </c>
      <c r="G285">
        <f>ROUND(Table2[[#This Row],[Amount in Sales]],-1)</f>
        <v>800</v>
      </c>
      <c r="I285" s="16">
        <v>511</v>
      </c>
      <c r="J285" s="17">
        <f>ROUND(Table2[[#This Row],[Amount in Sales]],-1)</f>
        <v>800</v>
      </c>
      <c r="Y285" s="16">
        <v>597</v>
      </c>
      <c r="Z285" t="str">
        <f t="shared" si="56"/>
        <v>500-700</v>
      </c>
      <c r="AP285" s="16">
        <v>643</v>
      </c>
      <c r="AQ285" t="s">
        <v>1800</v>
      </c>
      <c r="BH285" s="16">
        <v>391</v>
      </c>
      <c r="BI285">
        <f t="shared" si="59"/>
        <v>776.46</v>
      </c>
      <c r="BJ285">
        <f t="shared" si="60"/>
        <v>776</v>
      </c>
      <c r="BL285" s="8">
        <v>564</v>
      </c>
      <c r="BM285">
        <v>789</v>
      </c>
      <c r="BO285" s="8">
        <v>614</v>
      </c>
      <c r="BP285">
        <v>727</v>
      </c>
      <c r="BR285" s="8"/>
    </row>
    <row r="286" spans="1:70" x14ac:dyDescent="0.3">
      <c r="A286" t="s">
        <v>413</v>
      </c>
      <c r="B286" t="s">
        <v>158</v>
      </c>
      <c r="C286" s="1">
        <v>44747</v>
      </c>
      <c r="D286">
        <v>772</v>
      </c>
      <c r="E286">
        <v>156.48999999999998</v>
      </c>
      <c r="F286" t="s">
        <v>1694</v>
      </c>
      <c r="G286">
        <f>ROUND(Table2[[#This Row],[Amount in Sales]],-1)</f>
        <v>770</v>
      </c>
      <c r="I286" s="16">
        <v>658</v>
      </c>
      <c r="J286" s="17">
        <f>ROUND(Table2[[#This Row],[Amount in Sales]],-1)</f>
        <v>770</v>
      </c>
      <c r="Y286" s="16">
        <v>631</v>
      </c>
      <c r="Z286" t="str">
        <f t="shared" si="56"/>
        <v>500-700</v>
      </c>
      <c r="AP286" s="16">
        <v>508</v>
      </c>
      <c r="AQ286" t="s">
        <v>1800</v>
      </c>
      <c r="BH286" s="16">
        <v>722</v>
      </c>
      <c r="BI286">
        <f t="shared" si="59"/>
        <v>737.01</v>
      </c>
      <c r="BJ286">
        <f t="shared" si="60"/>
        <v>737</v>
      </c>
      <c r="BL286" s="8">
        <v>565</v>
      </c>
      <c r="BM286">
        <v>712.5</v>
      </c>
      <c r="BO286" s="8">
        <v>616</v>
      </c>
      <c r="BP286">
        <v>995.33333333333337</v>
      </c>
      <c r="BR286" s="8"/>
    </row>
    <row r="287" spans="1:70" x14ac:dyDescent="0.3">
      <c r="A287" t="s">
        <v>414</v>
      </c>
      <c r="B287" t="s">
        <v>154</v>
      </c>
      <c r="C287" s="1">
        <v>44764</v>
      </c>
      <c r="D287">
        <v>320</v>
      </c>
      <c r="E287">
        <v>110.69000000000001</v>
      </c>
      <c r="F287" t="s">
        <v>1695</v>
      </c>
      <c r="G287">
        <f>ROUND(Table2[[#This Row],[Amount in Sales]],-1)</f>
        <v>320</v>
      </c>
      <c r="I287" s="16">
        <v>412</v>
      </c>
      <c r="J287" s="17">
        <f>ROUND(Table2[[#This Row],[Amount in Sales]],-1)</f>
        <v>320</v>
      </c>
      <c r="Y287" s="16">
        <v>543</v>
      </c>
      <c r="Z287" t="str">
        <f t="shared" si="56"/>
        <v>500-700</v>
      </c>
      <c r="AP287" s="16">
        <v>637</v>
      </c>
      <c r="AQ287" t="s">
        <v>1800</v>
      </c>
      <c r="BH287">
        <v>560</v>
      </c>
      <c r="BI287">
        <f t="shared" si="59"/>
        <v>786.42</v>
      </c>
      <c r="BJ287">
        <f t="shared" si="60"/>
        <v>786</v>
      </c>
      <c r="BL287" s="8">
        <v>567</v>
      </c>
      <c r="BM287">
        <v>768.33333333333337</v>
      </c>
      <c r="BO287" s="8">
        <v>617</v>
      </c>
      <c r="BP287">
        <v>707</v>
      </c>
      <c r="BR287" s="8"/>
    </row>
    <row r="288" spans="1:70" x14ac:dyDescent="0.3">
      <c r="A288" t="s">
        <v>415</v>
      </c>
      <c r="B288" t="s">
        <v>155</v>
      </c>
      <c r="C288" s="1">
        <v>44735</v>
      </c>
      <c r="D288">
        <v>747</v>
      </c>
      <c r="E288">
        <v>335.13</v>
      </c>
      <c r="F288" t="s">
        <v>1696</v>
      </c>
      <c r="G288">
        <f>ROUND(Table2[[#This Row],[Amount in Sales]],-1)</f>
        <v>750</v>
      </c>
      <c r="I288" s="16">
        <v>401</v>
      </c>
      <c r="J288" s="17">
        <f>ROUND(Table2[[#This Row],[Amount in Sales]],-1)</f>
        <v>750</v>
      </c>
      <c r="Y288" s="16">
        <v>668</v>
      </c>
      <c r="Z288" t="str">
        <f t="shared" si="56"/>
        <v>500-700</v>
      </c>
      <c r="AP288" s="16">
        <v>677</v>
      </c>
      <c r="AQ288" t="s">
        <v>1800</v>
      </c>
      <c r="BH288" s="16">
        <v>363</v>
      </c>
      <c r="BI288">
        <f t="shared" si="59"/>
        <v>676.02</v>
      </c>
      <c r="BJ288">
        <f t="shared" si="60"/>
        <v>676</v>
      </c>
      <c r="BL288" s="8">
        <v>568</v>
      </c>
      <c r="BM288">
        <v>776</v>
      </c>
      <c r="BO288" s="8">
        <v>621</v>
      </c>
      <c r="BP288">
        <v>802</v>
      </c>
      <c r="BR288" s="8"/>
    </row>
    <row r="289" spans="1:70" x14ac:dyDescent="0.3">
      <c r="A289" t="s">
        <v>416</v>
      </c>
      <c r="B289" t="s">
        <v>156</v>
      </c>
      <c r="C289" s="1">
        <v>44737</v>
      </c>
      <c r="D289">
        <v>241</v>
      </c>
      <c r="E289">
        <v>99.29</v>
      </c>
      <c r="F289" t="s">
        <v>1697</v>
      </c>
      <c r="G289">
        <f>ROUND(Table2[[#This Row],[Amount in Sales]],-1)</f>
        <v>240</v>
      </c>
      <c r="I289" s="16">
        <v>871</v>
      </c>
      <c r="J289" s="17">
        <f>ROUND(Table2[[#This Row],[Amount in Sales]],-1)</f>
        <v>240</v>
      </c>
      <c r="Y289" s="16">
        <v>638</v>
      </c>
      <c r="Z289" t="str">
        <f t="shared" si="56"/>
        <v>500-700</v>
      </c>
      <c r="AP289" s="16">
        <v>595</v>
      </c>
      <c r="AQ289" t="s">
        <v>1800</v>
      </c>
      <c r="BH289" s="16">
        <v>745</v>
      </c>
      <c r="BI289">
        <f t="shared" si="59"/>
        <v>896</v>
      </c>
      <c r="BJ289">
        <f t="shared" si="60"/>
        <v>896</v>
      </c>
      <c r="BL289" s="8">
        <v>570</v>
      </c>
      <c r="BM289">
        <v>934</v>
      </c>
      <c r="BO289" s="8">
        <v>623</v>
      </c>
      <c r="BP289">
        <v>932.33333333333337</v>
      </c>
      <c r="BR289" s="8"/>
    </row>
    <row r="290" spans="1:70" x14ac:dyDescent="0.3">
      <c r="A290" t="s">
        <v>417</v>
      </c>
      <c r="B290" t="s">
        <v>157</v>
      </c>
      <c r="C290" s="1">
        <v>44749</v>
      </c>
      <c r="D290">
        <v>695</v>
      </c>
      <c r="E290">
        <v>546.36</v>
      </c>
      <c r="F290" t="s">
        <v>1694</v>
      </c>
      <c r="G290">
        <f>ROUND(Table2[[#This Row],[Amount in Sales]],-1)</f>
        <v>700</v>
      </c>
      <c r="I290" s="16">
        <v>564</v>
      </c>
      <c r="J290" s="17">
        <f>ROUND(Table2[[#This Row],[Amount in Sales]],-1)</f>
        <v>700</v>
      </c>
      <c r="Y290" s="16">
        <v>614</v>
      </c>
      <c r="Z290" t="str">
        <f t="shared" si="56"/>
        <v>500-700</v>
      </c>
      <c r="AP290" s="16">
        <v>597</v>
      </c>
      <c r="AQ290" t="s">
        <v>1800</v>
      </c>
      <c r="BH290" s="16">
        <v>396</v>
      </c>
      <c r="BI290">
        <f t="shared" si="59"/>
        <v>565.17999999999995</v>
      </c>
      <c r="BJ290">
        <f t="shared" si="60"/>
        <v>565</v>
      </c>
      <c r="BL290" s="8">
        <v>572</v>
      </c>
      <c r="BM290">
        <v>691</v>
      </c>
      <c r="BO290" s="8">
        <v>625</v>
      </c>
      <c r="BP290">
        <v>977</v>
      </c>
      <c r="BR290" s="8"/>
    </row>
    <row r="291" spans="1:70" x14ac:dyDescent="0.3">
      <c r="A291" t="s">
        <v>418</v>
      </c>
      <c r="B291" t="s">
        <v>154</v>
      </c>
      <c r="C291" s="1">
        <v>44729</v>
      </c>
      <c r="D291">
        <v>787</v>
      </c>
      <c r="E291">
        <v>646.08000000000004</v>
      </c>
      <c r="F291" t="s">
        <v>1695</v>
      </c>
      <c r="G291">
        <f>ROUND(Table2[[#This Row],[Amount in Sales]],-1)</f>
        <v>790</v>
      </c>
      <c r="I291" s="16">
        <v>780</v>
      </c>
      <c r="J291" s="17">
        <f>ROUND(Table2[[#This Row],[Amount in Sales]],-1)</f>
        <v>790</v>
      </c>
      <c r="Y291" s="16">
        <v>671</v>
      </c>
      <c r="Z291" t="str">
        <f t="shared" si="56"/>
        <v>500-700</v>
      </c>
      <c r="AP291" s="16">
        <v>603</v>
      </c>
      <c r="AQ291" t="s">
        <v>1800</v>
      </c>
      <c r="BH291" s="16">
        <v>827</v>
      </c>
      <c r="BI291">
        <f t="shared" si="59"/>
        <v>1547.3899999999999</v>
      </c>
      <c r="BJ291">
        <f t="shared" si="60"/>
        <v>1547</v>
      </c>
      <c r="BL291" s="8">
        <v>573</v>
      </c>
      <c r="BM291">
        <v>1074</v>
      </c>
      <c r="BO291" s="8">
        <v>626</v>
      </c>
      <c r="BP291">
        <v>1060</v>
      </c>
      <c r="BR291" s="8"/>
    </row>
    <row r="292" spans="1:70" x14ac:dyDescent="0.3">
      <c r="A292" t="s">
        <v>419</v>
      </c>
      <c r="B292" t="s">
        <v>155</v>
      </c>
      <c r="C292" s="1">
        <v>44738</v>
      </c>
      <c r="D292">
        <v>832</v>
      </c>
      <c r="E292">
        <v>470.51</v>
      </c>
      <c r="F292" t="s">
        <v>1696</v>
      </c>
      <c r="G292">
        <f>ROUND(Table2[[#This Row],[Amount in Sales]],-1)</f>
        <v>830</v>
      </c>
      <c r="I292" s="16">
        <v>789</v>
      </c>
      <c r="J292" s="17">
        <f>ROUND(Table2[[#This Row],[Amount in Sales]],-1)</f>
        <v>830</v>
      </c>
      <c r="Y292" s="16">
        <v>641</v>
      </c>
      <c r="Z292" t="str">
        <f t="shared" si="56"/>
        <v>500-700</v>
      </c>
      <c r="AP292" s="16">
        <v>680</v>
      </c>
      <c r="AQ292" t="s">
        <v>1800</v>
      </c>
      <c r="BH292">
        <v>349</v>
      </c>
      <c r="BI292">
        <f t="shared" si="59"/>
        <v>358.2</v>
      </c>
      <c r="BJ292">
        <f t="shared" si="60"/>
        <v>358</v>
      </c>
      <c r="BL292" s="8">
        <v>576</v>
      </c>
      <c r="BM292">
        <v>614</v>
      </c>
      <c r="BO292" s="8">
        <v>627</v>
      </c>
      <c r="BP292">
        <v>881</v>
      </c>
      <c r="BR292" s="8"/>
    </row>
    <row r="293" spans="1:70" x14ac:dyDescent="0.3">
      <c r="A293" t="s">
        <v>420</v>
      </c>
      <c r="B293" t="s">
        <v>156</v>
      </c>
      <c r="C293" s="1">
        <v>44740</v>
      </c>
      <c r="D293">
        <v>536</v>
      </c>
      <c r="E293">
        <v>257.28999999999996</v>
      </c>
      <c r="F293" t="s">
        <v>1697</v>
      </c>
      <c r="G293">
        <f>ROUND(Table2[[#This Row],[Amount in Sales]],-1)</f>
        <v>540</v>
      </c>
      <c r="I293" s="16">
        <v>697</v>
      </c>
      <c r="J293" s="17">
        <f>ROUND(Table2[[#This Row],[Amount in Sales]],-1)</f>
        <v>540</v>
      </c>
      <c r="Y293" s="16">
        <v>541</v>
      </c>
      <c r="Z293" t="str">
        <f t="shared" si="56"/>
        <v>500-700</v>
      </c>
      <c r="AP293" s="16">
        <v>607</v>
      </c>
      <c r="AQ293" t="s">
        <v>1800</v>
      </c>
      <c r="BH293" s="16">
        <v>445</v>
      </c>
      <c r="BI293">
        <f t="shared" si="59"/>
        <v>791.06999999999994</v>
      </c>
      <c r="BJ293">
        <f t="shared" si="60"/>
        <v>791</v>
      </c>
      <c r="BL293" s="8">
        <v>577</v>
      </c>
      <c r="BM293">
        <v>814.33333333333337</v>
      </c>
      <c r="BO293" s="8">
        <v>628</v>
      </c>
      <c r="BP293">
        <v>1025</v>
      </c>
      <c r="BR293" s="8"/>
    </row>
    <row r="294" spans="1:70" x14ac:dyDescent="0.3">
      <c r="A294" t="s">
        <v>421</v>
      </c>
      <c r="B294" t="s">
        <v>157</v>
      </c>
      <c r="C294" s="1">
        <v>44755</v>
      </c>
      <c r="D294">
        <v>531</v>
      </c>
      <c r="E294">
        <v>428.53999999999996</v>
      </c>
      <c r="F294" t="s">
        <v>1694</v>
      </c>
      <c r="G294">
        <f>ROUND(Table2[[#This Row],[Amount in Sales]],-1)</f>
        <v>530</v>
      </c>
      <c r="I294" s="16">
        <v>546</v>
      </c>
      <c r="J294" s="17">
        <f>ROUND(Table2[[#This Row],[Amount in Sales]],-1)</f>
        <v>530</v>
      </c>
      <c r="Y294" s="16">
        <v>245</v>
      </c>
      <c r="Z294" t="e">
        <f t="shared" si="56"/>
        <v>#N/A</v>
      </c>
      <c r="AP294" s="16">
        <v>581</v>
      </c>
      <c r="AQ294" t="s">
        <v>1800</v>
      </c>
      <c r="BH294" s="16">
        <v>245</v>
      </c>
      <c r="BL294" s="8">
        <v>578</v>
      </c>
      <c r="BM294">
        <v>1054</v>
      </c>
      <c r="BO294" s="8">
        <v>630</v>
      </c>
      <c r="BP294">
        <v>1230</v>
      </c>
      <c r="BR294" s="8"/>
    </row>
    <row r="295" spans="1:70" x14ac:dyDescent="0.3">
      <c r="A295" t="s">
        <v>422</v>
      </c>
      <c r="B295" t="s">
        <v>158</v>
      </c>
      <c r="C295" s="1">
        <v>44755</v>
      </c>
      <c r="D295">
        <v>606</v>
      </c>
      <c r="E295">
        <v>81.650000000000006</v>
      </c>
      <c r="F295" t="s">
        <v>1695</v>
      </c>
      <c r="G295">
        <f>ROUND(Table2[[#This Row],[Amount in Sales]],-1)</f>
        <v>610</v>
      </c>
      <c r="I295" s="16">
        <v>689</v>
      </c>
      <c r="J295" s="17">
        <f>ROUND(Table2[[#This Row],[Amount in Sales]],-1)</f>
        <v>610</v>
      </c>
      <c r="Y295" s="16">
        <v>592</v>
      </c>
      <c r="Z295" t="str">
        <f t="shared" si="56"/>
        <v>500-700</v>
      </c>
      <c r="AP295" s="16">
        <v>643</v>
      </c>
      <c r="AQ295" t="s">
        <v>1800</v>
      </c>
      <c r="BH295" s="16">
        <v>895</v>
      </c>
      <c r="BI295">
        <f t="shared" ref="BI295:BI301" si="61">D282+E282</f>
        <v>1416.51</v>
      </c>
      <c r="BJ295">
        <f t="shared" ref="BJ295:BJ301" si="62">ROUND(BI295,0)</f>
        <v>1417</v>
      </c>
      <c r="BL295" s="8">
        <v>579</v>
      </c>
      <c r="BM295">
        <v>900.5</v>
      </c>
      <c r="BO295" s="8">
        <v>631</v>
      </c>
      <c r="BP295">
        <v>1081</v>
      </c>
      <c r="BR295" s="8"/>
    </row>
    <row r="296" spans="1:70" x14ac:dyDescent="0.3">
      <c r="A296" t="s">
        <v>423</v>
      </c>
      <c r="B296" t="s">
        <v>159</v>
      </c>
      <c r="C296" s="1">
        <v>44764</v>
      </c>
      <c r="D296">
        <v>682</v>
      </c>
      <c r="E296">
        <v>366.48</v>
      </c>
      <c r="F296" t="s">
        <v>1696</v>
      </c>
      <c r="G296">
        <f>ROUND(Table2[[#This Row],[Amount in Sales]],-1)</f>
        <v>680</v>
      </c>
      <c r="I296" s="16">
        <v>298</v>
      </c>
      <c r="J296" s="17">
        <f>ROUND(Table2[[#This Row],[Amount in Sales]],-1)</f>
        <v>680</v>
      </c>
      <c r="Y296" s="16">
        <v>550</v>
      </c>
      <c r="Z296" t="str">
        <f t="shared" si="56"/>
        <v>500-700</v>
      </c>
      <c r="AP296" s="16">
        <v>692</v>
      </c>
      <c r="AQ296" t="s">
        <v>1800</v>
      </c>
      <c r="BH296" s="16">
        <v>763</v>
      </c>
      <c r="BI296">
        <f t="shared" si="61"/>
        <v>1101.32</v>
      </c>
      <c r="BJ296">
        <f t="shared" si="62"/>
        <v>1101</v>
      </c>
      <c r="BL296" s="8">
        <v>580</v>
      </c>
      <c r="BM296">
        <v>961.5</v>
      </c>
      <c r="BO296" s="8">
        <v>633</v>
      </c>
      <c r="BP296">
        <v>1065</v>
      </c>
      <c r="BR296" s="8"/>
    </row>
    <row r="297" spans="1:70" x14ac:dyDescent="0.3">
      <c r="A297" t="s">
        <v>424</v>
      </c>
      <c r="B297" t="s">
        <v>154</v>
      </c>
      <c r="C297" s="1">
        <v>44735</v>
      </c>
      <c r="D297">
        <v>676</v>
      </c>
      <c r="E297">
        <v>584.70000000000005</v>
      </c>
      <c r="F297" t="s">
        <v>1697</v>
      </c>
      <c r="G297">
        <f>ROUND(Table2[[#This Row],[Amount in Sales]],-1)</f>
        <v>680</v>
      </c>
      <c r="I297" s="16">
        <v>570</v>
      </c>
      <c r="J297" s="17">
        <f>ROUND(Table2[[#This Row],[Amount in Sales]],-1)</f>
        <v>680</v>
      </c>
      <c r="Y297" s="16">
        <v>591</v>
      </c>
      <c r="Z297" t="str">
        <f t="shared" si="56"/>
        <v>500-700</v>
      </c>
      <c r="AP297" s="16">
        <v>671</v>
      </c>
      <c r="AQ297" t="s">
        <v>1800</v>
      </c>
      <c r="BH297" s="16">
        <v>342</v>
      </c>
      <c r="BI297">
        <f t="shared" si="61"/>
        <v>385.01</v>
      </c>
      <c r="BJ297">
        <f t="shared" si="62"/>
        <v>385</v>
      </c>
      <c r="BL297" s="8">
        <v>581</v>
      </c>
      <c r="BM297">
        <v>827.5</v>
      </c>
      <c r="BO297" s="8">
        <v>637</v>
      </c>
      <c r="BP297">
        <v>692</v>
      </c>
      <c r="BR297" s="8"/>
    </row>
    <row r="298" spans="1:70" x14ac:dyDescent="0.3">
      <c r="A298" t="s">
        <v>425</v>
      </c>
      <c r="B298" t="s">
        <v>155</v>
      </c>
      <c r="C298" s="1">
        <v>44734</v>
      </c>
      <c r="D298">
        <v>617</v>
      </c>
      <c r="E298">
        <v>90.300000000000011</v>
      </c>
      <c r="F298" t="s">
        <v>1694</v>
      </c>
      <c r="G298">
        <f>ROUND(Table2[[#This Row],[Amount in Sales]],-1)</f>
        <v>620</v>
      </c>
      <c r="I298" s="16">
        <v>884</v>
      </c>
      <c r="J298" s="17">
        <f>ROUND(Table2[[#This Row],[Amount in Sales]],-1)</f>
        <v>620</v>
      </c>
      <c r="Y298" s="16">
        <v>695</v>
      </c>
      <c r="Z298" t="str">
        <f t="shared" si="56"/>
        <v>500-700</v>
      </c>
      <c r="AP298" s="16">
        <v>509</v>
      </c>
      <c r="AQ298" t="s">
        <v>1800</v>
      </c>
      <c r="BH298" s="16">
        <v>796</v>
      </c>
      <c r="BI298">
        <f t="shared" si="61"/>
        <v>1261.22</v>
      </c>
      <c r="BJ298">
        <f t="shared" si="62"/>
        <v>1261</v>
      </c>
      <c r="BL298" s="8">
        <v>583</v>
      </c>
      <c r="BM298">
        <v>653</v>
      </c>
      <c r="BO298" s="8">
        <v>639</v>
      </c>
      <c r="BP298">
        <v>771</v>
      </c>
      <c r="BR298" s="8"/>
    </row>
    <row r="299" spans="1:70" x14ac:dyDescent="0.3">
      <c r="A299" t="s">
        <v>426</v>
      </c>
      <c r="B299" t="s">
        <v>156</v>
      </c>
      <c r="C299" s="1">
        <v>44728</v>
      </c>
      <c r="D299">
        <v>623</v>
      </c>
      <c r="E299">
        <v>311.07</v>
      </c>
      <c r="F299" t="s">
        <v>1695</v>
      </c>
      <c r="G299">
        <f>ROUND(Table2[[#This Row],[Amount in Sales]],-1)</f>
        <v>620</v>
      </c>
      <c r="I299" s="16">
        <v>607</v>
      </c>
      <c r="J299" s="17">
        <f>ROUND(Table2[[#This Row],[Amount in Sales]],-1)</f>
        <v>620</v>
      </c>
      <c r="Y299" s="16">
        <v>655</v>
      </c>
      <c r="Z299" t="str">
        <f t="shared" si="56"/>
        <v>500-700</v>
      </c>
      <c r="AP299" s="16">
        <v>543</v>
      </c>
      <c r="AQ299" t="s">
        <v>1800</v>
      </c>
      <c r="BH299" s="16">
        <v>772</v>
      </c>
      <c r="BI299">
        <f t="shared" si="61"/>
        <v>928.49</v>
      </c>
      <c r="BJ299">
        <f t="shared" si="62"/>
        <v>928</v>
      </c>
      <c r="BL299" s="8">
        <v>584</v>
      </c>
      <c r="BM299">
        <v>675</v>
      </c>
      <c r="BO299" s="8">
        <v>641</v>
      </c>
      <c r="BP299">
        <v>665</v>
      </c>
      <c r="BR299" s="8"/>
    </row>
    <row r="300" spans="1:70" x14ac:dyDescent="0.3">
      <c r="A300" t="s">
        <v>427</v>
      </c>
      <c r="B300" t="s">
        <v>157</v>
      </c>
      <c r="C300" s="1">
        <v>44739</v>
      </c>
      <c r="D300">
        <v>281</v>
      </c>
      <c r="E300">
        <v>47.1</v>
      </c>
      <c r="F300" t="s">
        <v>1696</v>
      </c>
      <c r="G300">
        <f>ROUND(Table2[[#This Row],[Amount in Sales]],-1)</f>
        <v>280</v>
      </c>
      <c r="I300" s="16">
        <v>805</v>
      </c>
      <c r="J300" s="17">
        <f>ROUND(Table2[[#This Row],[Amount in Sales]],-1)</f>
        <v>280</v>
      </c>
      <c r="Y300" s="16">
        <v>625</v>
      </c>
      <c r="Z300" t="str">
        <f t="shared" si="56"/>
        <v>500-700</v>
      </c>
      <c r="AP300" s="16">
        <v>588</v>
      </c>
      <c r="AQ300" t="s">
        <v>1800</v>
      </c>
      <c r="BH300" s="16">
        <v>320</v>
      </c>
      <c r="BI300">
        <f t="shared" si="61"/>
        <v>430.69</v>
      </c>
      <c r="BJ300">
        <f t="shared" si="62"/>
        <v>431</v>
      </c>
      <c r="BL300" s="8">
        <v>585</v>
      </c>
      <c r="BM300">
        <v>1063</v>
      </c>
      <c r="BO300" s="8">
        <v>642</v>
      </c>
      <c r="BP300">
        <v>958</v>
      </c>
      <c r="BR300" s="8"/>
    </row>
    <row r="301" spans="1:70" x14ac:dyDescent="0.3">
      <c r="A301" t="s">
        <v>428</v>
      </c>
      <c r="B301" t="s">
        <v>154</v>
      </c>
      <c r="C301" s="1">
        <v>44765</v>
      </c>
      <c r="D301">
        <v>863</v>
      </c>
      <c r="E301">
        <v>492.26</v>
      </c>
      <c r="F301" t="s">
        <v>1697</v>
      </c>
      <c r="G301">
        <f>ROUND(Table2[[#This Row],[Amount in Sales]],-1)</f>
        <v>860</v>
      </c>
      <c r="I301" s="16">
        <v>842</v>
      </c>
      <c r="J301" s="17">
        <f>ROUND(Table2[[#This Row],[Amount in Sales]],-1)</f>
        <v>860</v>
      </c>
      <c r="Y301" s="16">
        <v>523</v>
      </c>
      <c r="Z301" t="str">
        <f t="shared" si="56"/>
        <v>500-700</v>
      </c>
      <c r="AP301" s="16">
        <v>694</v>
      </c>
      <c r="AQ301" t="s">
        <v>1800</v>
      </c>
      <c r="BH301" s="16">
        <v>747</v>
      </c>
      <c r="BI301">
        <f t="shared" si="61"/>
        <v>1082.1300000000001</v>
      </c>
      <c r="BJ301">
        <f t="shared" si="62"/>
        <v>1082</v>
      </c>
      <c r="BL301" s="8">
        <v>586</v>
      </c>
      <c r="BM301">
        <v>757</v>
      </c>
      <c r="BO301" s="8">
        <v>643</v>
      </c>
      <c r="BP301">
        <v>889.5</v>
      </c>
      <c r="BR301" s="8"/>
    </row>
    <row r="302" spans="1:70" x14ac:dyDescent="0.3">
      <c r="A302" t="s">
        <v>429</v>
      </c>
      <c r="B302" t="s">
        <v>155</v>
      </c>
      <c r="C302" s="1">
        <v>44740</v>
      </c>
      <c r="D302">
        <v>437</v>
      </c>
      <c r="E302">
        <v>154.01</v>
      </c>
      <c r="F302" t="s">
        <v>1694</v>
      </c>
      <c r="G302">
        <f>ROUND(Table2[[#This Row],[Amount in Sales]],-1)</f>
        <v>440</v>
      </c>
      <c r="I302" s="16">
        <v>508</v>
      </c>
      <c r="J302" s="17">
        <f>ROUND(Table2[[#This Row],[Amount in Sales]],-1)</f>
        <v>440</v>
      </c>
      <c r="Y302" s="16">
        <v>241</v>
      </c>
      <c r="Z302" t="e">
        <f t="shared" si="56"/>
        <v>#N/A</v>
      </c>
      <c r="AP302" s="16">
        <v>542</v>
      </c>
      <c r="AQ302" t="s">
        <v>1800</v>
      </c>
      <c r="BH302" s="16">
        <v>241</v>
      </c>
      <c r="BL302" s="8">
        <v>587</v>
      </c>
      <c r="BM302">
        <v>905</v>
      </c>
      <c r="BO302" s="8">
        <v>645</v>
      </c>
      <c r="BP302">
        <v>683</v>
      </c>
      <c r="BR302" s="8"/>
    </row>
    <row r="303" spans="1:70" x14ac:dyDescent="0.3">
      <c r="A303" t="s">
        <v>430</v>
      </c>
      <c r="B303" t="s">
        <v>156</v>
      </c>
      <c r="C303" s="1">
        <v>44734</v>
      </c>
      <c r="D303">
        <v>402</v>
      </c>
      <c r="E303">
        <v>45.059999999999995</v>
      </c>
      <c r="F303" t="s">
        <v>1695</v>
      </c>
      <c r="G303">
        <f>ROUND(Table2[[#This Row],[Amount in Sales]],-1)</f>
        <v>400</v>
      </c>
      <c r="I303" s="16">
        <v>819</v>
      </c>
      <c r="J303" s="17">
        <f>ROUND(Table2[[#This Row],[Amount in Sales]],-1)</f>
        <v>400</v>
      </c>
      <c r="Y303" s="16">
        <v>661</v>
      </c>
      <c r="Z303" t="str">
        <f t="shared" si="56"/>
        <v>500-700</v>
      </c>
      <c r="AP303" s="16">
        <v>522</v>
      </c>
      <c r="AQ303" t="s">
        <v>1800</v>
      </c>
      <c r="BH303" s="16">
        <v>695</v>
      </c>
      <c r="BI303">
        <f t="shared" ref="BI303:BI312" si="63">D290+E290</f>
        <v>1241.3600000000001</v>
      </c>
      <c r="BJ303">
        <f t="shared" ref="BJ303:BJ312" si="64">ROUND(BI303,0)</f>
        <v>1241</v>
      </c>
      <c r="BL303" s="8">
        <v>588</v>
      </c>
      <c r="BM303">
        <v>883</v>
      </c>
      <c r="BO303" s="8">
        <v>647</v>
      </c>
      <c r="BP303">
        <v>705</v>
      </c>
      <c r="BR303" s="8"/>
    </row>
    <row r="304" spans="1:70" x14ac:dyDescent="0.3">
      <c r="A304" t="s">
        <v>431</v>
      </c>
      <c r="B304" t="s">
        <v>157</v>
      </c>
      <c r="C304" s="1">
        <v>44727</v>
      </c>
      <c r="D304">
        <v>591</v>
      </c>
      <c r="E304">
        <v>341.83</v>
      </c>
      <c r="F304" t="s">
        <v>1696</v>
      </c>
      <c r="G304">
        <f>ROUND(Table2[[#This Row],[Amount in Sales]],-1)</f>
        <v>590</v>
      </c>
      <c r="I304" s="16">
        <v>818</v>
      </c>
      <c r="J304" s="17">
        <f>ROUND(Table2[[#This Row],[Amount in Sales]],-1)</f>
        <v>590</v>
      </c>
      <c r="Y304" s="16">
        <v>535</v>
      </c>
      <c r="Z304" t="str">
        <f t="shared" si="56"/>
        <v>500-700</v>
      </c>
      <c r="AP304" s="16">
        <v>667</v>
      </c>
      <c r="AQ304" t="s">
        <v>1800</v>
      </c>
      <c r="BH304" s="16">
        <v>787</v>
      </c>
      <c r="BI304">
        <f t="shared" si="63"/>
        <v>1433.08</v>
      </c>
      <c r="BJ304">
        <f t="shared" si="64"/>
        <v>1433</v>
      </c>
      <c r="BL304" s="8">
        <v>591</v>
      </c>
      <c r="BM304">
        <v>756</v>
      </c>
      <c r="BO304" s="8">
        <v>648</v>
      </c>
      <c r="BP304">
        <v>798</v>
      </c>
      <c r="BR304" s="8"/>
    </row>
    <row r="305" spans="1:70" x14ac:dyDescent="0.3">
      <c r="A305" t="s">
        <v>432</v>
      </c>
      <c r="B305" t="s">
        <v>158</v>
      </c>
      <c r="C305" s="1">
        <v>44737</v>
      </c>
      <c r="D305">
        <v>613</v>
      </c>
      <c r="E305">
        <v>115.16000000000001</v>
      </c>
      <c r="F305" t="s">
        <v>1697</v>
      </c>
      <c r="G305">
        <f>ROUND(Table2[[#This Row],[Amount in Sales]],-1)</f>
        <v>610</v>
      </c>
      <c r="I305" s="16">
        <v>482</v>
      </c>
      <c r="J305" s="17">
        <f>ROUND(Table2[[#This Row],[Amount in Sales]],-1)</f>
        <v>610</v>
      </c>
      <c r="Y305" s="16">
        <v>580</v>
      </c>
      <c r="Z305" t="str">
        <f t="shared" si="56"/>
        <v>500-700</v>
      </c>
      <c r="AP305" s="16">
        <v>633</v>
      </c>
      <c r="AQ305" t="s">
        <v>1800</v>
      </c>
      <c r="BH305" s="16">
        <v>832</v>
      </c>
      <c r="BI305">
        <f t="shared" si="63"/>
        <v>1302.51</v>
      </c>
      <c r="BJ305">
        <f t="shared" si="64"/>
        <v>1303</v>
      </c>
      <c r="BL305" s="8">
        <v>592</v>
      </c>
      <c r="BM305">
        <v>846.25</v>
      </c>
      <c r="BO305" s="8">
        <v>649</v>
      </c>
      <c r="BP305">
        <v>674</v>
      </c>
      <c r="BR305" s="8"/>
    </row>
    <row r="306" spans="1:70" x14ac:dyDescent="0.3">
      <c r="A306" t="s">
        <v>433</v>
      </c>
      <c r="B306" t="s">
        <v>154</v>
      </c>
      <c r="C306" s="1">
        <v>44747</v>
      </c>
      <c r="D306">
        <v>499</v>
      </c>
      <c r="E306">
        <v>345.49</v>
      </c>
      <c r="F306" t="s">
        <v>1694</v>
      </c>
      <c r="G306">
        <f>ROUND(Table2[[#This Row],[Amount in Sales]],-1)</f>
        <v>500</v>
      </c>
      <c r="I306" s="16">
        <v>302</v>
      </c>
      <c r="J306" s="17">
        <f>ROUND(Table2[[#This Row],[Amount in Sales]],-1)</f>
        <v>500</v>
      </c>
      <c r="Y306" s="16">
        <v>535</v>
      </c>
      <c r="Z306" t="str">
        <f t="shared" si="56"/>
        <v>500-700</v>
      </c>
      <c r="AP306" s="16">
        <v>648</v>
      </c>
      <c r="AQ306" t="s">
        <v>1800</v>
      </c>
      <c r="BH306" s="16">
        <v>536</v>
      </c>
      <c r="BI306">
        <f t="shared" si="63"/>
        <v>793.29</v>
      </c>
      <c r="BJ306">
        <f t="shared" si="64"/>
        <v>793</v>
      </c>
      <c r="BL306" s="8">
        <v>594</v>
      </c>
      <c r="BM306">
        <v>618</v>
      </c>
      <c r="BO306" s="8">
        <v>650</v>
      </c>
      <c r="BP306">
        <v>941</v>
      </c>
      <c r="BR306" s="8"/>
    </row>
    <row r="307" spans="1:70" x14ac:dyDescent="0.3">
      <c r="A307" t="s">
        <v>434</v>
      </c>
      <c r="B307" t="s">
        <v>155</v>
      </c>
      <c r="C307" s="1">
        <v>44754</v>
      </c>
      <c r="D307">
        <v>761</v>
      </c>
      <c r="E307">
        <v>556.53</v>
      </c>
      <c r="F307" t="s">
        <v>1695</v>
      </c>
      <c r="G307">
        <f>ROUND(Table2[[#This Row],[Amount in Sales]],-1)</f>
        <v>760</v>
      </c>
      <c r="I307" s="16">
        <v>861</v>
      </c>
      <c r="J307" s="17">
        <f>ROUND(Table2[[#This Row],[Amount in Sales]],-1)</f>
        <v>760</v>
      </c>
      <c r="Y307" s="16">
        <v>511</v>
      </c>
      <c r="Z307" t="str">
        <f t="shared" si="56"/>
        <v>500-700</v>
      </c>
      <c r="AP307" s="16">
        <v>536</v>
      </c>
      <c r="AQ307" t="s">
        <v>1800</v>
      </c>
      <c r="BH307">
        <v>531</v>
      </c>
      <c r="BI307">
        <f t="shared" si="63"/>
        <v>959.54</v>
      </c>
      <c r="BJ307">
        <f t="shared" si="64"/>
        <v>960</v>
      </c>
      <c r="BL307" s="8">
        <v>595</v>
      </c>
      <c r="BM307">
        <v>610</v>
      </c>
      <c r="BO307" s="8">
        <v>652</v>
      </c>
      <c r="BP307">
        <v>701</v>
      </c>
      <c r="BR307" s="8"/>
    </row>
    <row r="308" spans="1:70" x14ac:dyDescent="0.3">
      <c r="A308" t="s">
        <v>435</v>
      </c>
      <c r="B308" t="s">
        <v>156</v>
      </c>
      <c r="C308" s="1">
        <v>44760</v>
      </c>
      <c r="D308">
        <v>350</v>
      </c>
      <c r="E308">
        <v>138.78</v>
      </c>
      <c r="F308" t="s">
        <v>1696</v>
      </c>
      <c r="G308">
        <f>ROUND(Table2[[#This Row],[Amount in Sales]],-1)</f>
        <v>350</v>
      </c>
      <c r="I308" s="16">
        <v>756</v>
      </c>
      <c r="J308" s="17">
        <f>ROUND(Table2[[#This Row],[Amount in Sales]],-1)</f>
        <v>350</v>
      </c>
      <c r="Y308" s="16">
        <v>658</v>
      </c>
      <c r="Z308" t="str">
        <f t="shared" si="56"/>
        <v>500-700</v>
      </c>
      <c r="AP308" s="16">
        <v>688</v>
      </c>
      <c r="AQ308" t="s">
        <v>1800</v>
      </c>
      <c r="BH308" s="16">
        <v>606</v>
      </c>
      <c r="BI308">
        <f t="shared" si="63"/>
        <v>687.65</v>
      </c>
      <c r="BJ308">
        <f t="shared" si="64"/>
        <v>688</v>
      </c>
      <c r="BL308" s="8">
        <v>596</v>
      </c>
      <c r="BM308">
        <v>882</v>
      </c>
      <c r="BO308" s="8">
        <v>654</v>
      </c>
      <c r="BP308">
        <v>1025</v>
      </c>
      <c r="BR308" s="8"/>
    </row>
    <row r="309" spans="1:70" x14ac:dyDescent="0.3">
      <c r="A309" t="s">
        <v>436</v>
      </c>
      <c r="B309" t="s">
        <v>157</v>
      </c>
      <c r="C309" s="1">
        <v>44759</v>
      </c>
      <c r="D309">
        <v>386</v>
      </c>
      <c r="E309">
        <v>181.63</v>
      </c>
      <c r="F309" t="s">
        <v>1697</v>
      </c>
      <c r="G309">
        <f>ROUND(Table2[[#This Row],[Amount in Sales]],-1)</f>
        <v>390</v>
      </c>
      <c r="I309" s="16">
        <v>756</v>
      </c>
      <c r="J309" s="17">
        <f>ROUND(Table2[[#This Row],[Amount in Sales]],-1)</f>
        <v>390</v>
      </c>
      <c r="Y309" s="16">
        <v>564</v>
      </c>
      <c r="Z309" t="str">
        <f t="shared" si="56"/>
        <v>500-700</v>
      </c>
      <c r="AP309" s="16">
        <v>516</v>
      </c>
      <c r="AQ309" t="s">
        <v>1800</v>
      </c>
      <c r="BH309" s="16">
        <v>682</v>
      </c>
      <c r="BI309">
        <f t="shared" si="63"/>
        <v>1048.48</v>
      </c>
      <c r="BJ309">
        <f t="shared" si="64"/>
        <v>1048</v>
      </c>
      <c r="BL309" s="8">
        <v>597</v>
      </c>
      <c r="BM309">
        <v>706</v>
      </c>
      <c r="BO309" s="8">
        <v>655</v>
      </c>
      <c r="BP309">
        <v>784</v>
      </c>
      <c r="BR309" s="8"/>
    </row>
    <row r="310" spans="1:70" x14ac:dyDescent="0.3">
      <c r="A310" t="s">
        <v>437</v>
      </c>
      <c r="B310" t="s">
        <v>154</v>
      </c>
      <c r="C310" s="1">
        <v>44735</v>
      </c>
      <c r="D310">
        <v>580</v>
      </c>
      <c r="E310">
        <v>523.30999999999995</v>
      </c>
      <c r="F310" t="s">
        <v>1694</v>
      </c>
      <c r="G310">
        <f>ROUND(Table2[[#This Row],[Amount in Sales]],-1)</f>
        <v>580</v>
      </c>
      <c r="I310" s="16">
        <v>807</v>
      </c>
      <c r="J310" s="17">
        <f>ROUND(Table2[[#This Row],[Amount in Sales]],-1)</f>
        <v>580</v>
      </c>
      <c r="Y310" s="16">
        <v>697</v>
      </c>
      <c r="Z310" t="str">
        <f t="shared" si="56"/>
        <v>500-700</v>
      </c>
      <c r="AP310" s="16">
        <v>630</v>
      </c>
      <c r="AQ310" t="s">
        <v>1800</v>
      </c>
      <c r="BH310" s="16">
        <v>676</v>
      </c>
      <c r="BI310">
        <f t="shared" si="63"/>
        <v>1260.7</v>
      </c>
      <c r="BJ310">
        <f t="shared" si="64"/>
        <v>1261</v>
      </c>
      <c r="BL310" s="8">
        <v>599</v>
      </c>
      <c r="BM310">
        <v>626</v>
      </c>
      <c r="BO310" s="8">
        <v>656</v>
      </c>
      <c r="BP310">
        <v>1295</v>
      </c>
      <c r="BR310" s="8"/>
    </row>
    <row r="311" spans="1:70" x14ac:dyDescent="0.3">
      <c r="A311" t="s">
        <v>438</v>
      </c>
      <c r="B311" t="s">
        <v>155</v>
      </c>
      <c r="C311" s="1">
        <v>44734</v>
      </c>
      <c r="D311">
        <v>238</v>
      </c>
      <c r="E311">
        <v>59.64</v>
      </c>
      <c r="F311" t="s">
        <v>1695</v>
      </c>
      <c r="G311">
        <f>ROUND(Table2[[#This Row],[Amount in Sales]],-1)</f>
        <v>240</v>
      </c>
      <c r="I311" s="16">
        <v>628</v>
      </c>
      <c r="J311" s="17">
        <f>ROUND(Table2[[#This Row],[Amount in Sales]],-1)</f>
        <v>240</v>
      </c>
      <c r="Y311" s="16">
        <v>546</v>
      </c>
      <c r="Z311" t="str">
        <f t="shared" si="56"/>
        <v>500-700</v>
      </c>
      <c r="AP311" s="16">
        <v>532</v>
      </c>
      <c r="AQ311" t="s">
        <v>1800</v>
      </c>
      <c r="BH311" s="16">
        <v>617</v>
      </c>
      <c r="BI311">
        <f t="shared" si="63"/>
        <v>707.3</v>
      </c>
      <c r="BJ311">
        <f t="shared" si="64"/>
        <v>707</v>
      </c>
      <c r="BL311" s="8">
        <v>601</v>
      </c>
      <c r="BM311">
        <v>668</v>
      </c>
      <c r="BO311" s="8">
        <v>657</v>
      </c>
      <c r="BP311">
        <v>860</v>
      </c>
      <c r="BR311" s="8"/>
    </row>
    <row r="312" spans="1:70" x14ac:dyDescent="0.3">
      <c r="A312" t="s">
        <v>439</v>
      </c>
      <c r="B312" t="s">
        <v>156</v>
      </c>
      <c r="C312" s="1">
        <v>44753</v>
      </c>
      <c r="D312">
        <v>475</v>
      </c>
      <c r="E312">
        <v>270.24</v>
      </c>
      <c r="F312" t="s">
        <v>1696</v>
      </c>
      <c r="G312">
        <f>ROUND(Table2[[#This Row],[Amount in Sales]],-1)</f>
        <v>480</v>
      </c>
      <c r="I312" s="16">
        <v>509</v>
      </c>
      <c r="J312" s="17">
        <f>ROUND(Table2[[#This Row],[Amount in Sales]],-1)</f>
        <v>480</v>
      </c>
      <c r="Y312" s="16">
        <v>689</v>
      </c>
      <c r="Z312" t="str">
        <f t="shared" si="56"/>
        <v>500-700</v>
      </c>
      <c r="AP312" s="16">
        <v>674</v>
      </c>
      <c r="AQ312" t="s">
        <v>1800</v>
      </c>
      <c r="BH312" s="16">
        <v>623</v>
      </c>
      <c r="BI312">
        <f t="shared" si="63"/>
        <v>934.06999999999994</v>
      </c>
      <c r="BJ312">
        <f t="shared" si="64"/>
        <v>934</v>
      </c>
      <c r="BL312" s="8">
        <v>602</v>
      </c>
      <c r="BM312">
        <v>866</v>
      </c>
      <c r="BO312" s="8">
        <v>658</v>
      </c>
      <c r="BP312">
        <v>823</v>
      </c>
      <c r="BR312" s="8"/>
    </row>
    <row r="313" spans="1:70" x14ac:dyDescent="0.3">
      <c r="A313" t="s">
        <v>440</v>
      </c>
      <c r="B313" t="s">
        <v>157</v>
      </c>
      <c r="C313" s="1">
        <v>44739</v>
      </c>
      <c r="D313">
        <v>339</v>
      </c>
      <c r="E313">
        <v>11.39</v>
      </c>
      <c r="F313" t="s">
        <v>1697</v>
      </c>
      <c r="G313">
        <f>ROUND(Table2[[#This Row],[Amount in Sales]],-1)</f>
        <v>340</v>
      </c>
      <c r="I313" s="16">
        <v>241</v>
      </c>
      <c r="J313" s="17">
        <f>ROUND(Table2[[#This Row],[Amount in Sales]],-1)</f>
        <v>340</v>
      </c>
      <c r="Y313" s="16">
        <v>281</v>
      </c>
      <c r="Z313" t="e">
        <f t="shared" si="56"/>
        <v>#N/A</v>
      </c>
      <c r="AP313" s="16">
        <v>506</v>
      </c>
      <c r="AQ313" t="s">
        <v>1800</v>
      </c>
      <c r="BH313" s="16">
        <v>281</v>
      </c>
      <c r="BL313" s="8">
        <v>603</v>
      </c>
      <c r="BM313">
        <v>893.5</v>
      </c>
      <c r="BO313" s="8">
        <v>660</v>
      </c>
      <c r="BP313">
        <v>806</v>
      </c>
      <c r="BR313" s="8"/>
    </row>
    <row r="314" spans="1:70" x14ac:dyDescent="0.3">
      <c r="A314" t="s">
        <v>441</v>
      </c>
      <c r="B314" t="s">
        <v>158</v>
      </c>
      <c r="C314" s="1">
        <v>44740</v>
      </c>
      <c r="D314">
        <v>384</v>
      </c>
      <c r="E314">
        <v>45.309999999999995</v>
      </c>
      <c r="F314" t="s">
        <v>1694</v>
      </c>
      <c r="G314">
        <f>ROUND(Table2[[#This Row],[Amount in Sales]],-1)</f>
        <v>380</v>
      </c>
      <c r="I314" s="16">
        <v>567</v>
      </c>
      <c r="J314" s="17">
        <f>ROUND(Table2[[#This Row],[Amount in Sales]],-1)</f>
        <v>380</v>
      </c>
      <c r="Y314" s="16">
        <v>570</v>
      </c>
      <c r="Z314" t="str">
        <f t="shared" si="56"/>
        <v>500-700</v>
      </c>
      <c r="AP314" s="16">
        <v>591</v>
      </c>
      <c r="AQ314" t="s">
        <v>1800</v>
      </c>
      <c r="BH314" s="16">
        <v>863</v>
      </c>
      <c r="BI314">
        <f t="shared" ref="BI314:BI323" si="65">D301+E301</f>
        <v>1355.26</v>
      </c>
      <c r="BJ314">
        <f t="shared" ref="BJ314:BJ323" si="66">ROUND(BI314,0)</f>
        <v>1355</v>
      </c>
      <c r="BL314" s="8">
        <v>605</v>
      </c>
      <c r="BM314">
        <v>619</v>
      </c>
      <c r="BO314" s="8">
        <v>661</v>
      </c>
      <c r="BP314">
        <v>802</v>
      </c>
      <c r="BR314" s="8"/>
    </row>
    <row r="315" spans="1:70" x14ac:dyDescent="0.3">
      <c r="A315" t="s">
        <v>442</v>
      </c>
      <c r="B315" t="s">
        <v>159</v>
      </c>
      <c r="C315" s="1">
        <v>44748</v>
      </c>
      <c r="D315">
        <v>544</v>
      </c>
      <c r="E315">
        <v>15.33</v>
      </c>
      <c r="F315" t="s">
        <v>1695</v>
      </c>
      <c r="G315">
        <f>ROUND(Table2[[#This Row],[Amount in Sales]],-1)</f>
        <v>540</v>
      </c>
      <c r="I315" s="16">
        <v>509</v>
      </c>
      <c r="J315" s="17">
        <f>ROUND(Table2[[#This Row],[Amount in Sales]],-1)</f>
        <v>540</v>
      </c>
      <c r="Y315" s="16">
        <v>607</v>
      </c>
      <c r="Z315" t="str">
        <f t="shared" si="56"/>
        <v>500-700</v>
      </c>
      <c r="AP315" s="16">
        <v>576</v>
      </c>
      <c r="AQ315" t="s">
        <v>1800</v>
      </c>
      <c r="BH315">
        <v>437</v>
      </c>
      <c r="BI315">
        <f t="shared" si="65"/>
        <v>591.01</v>
      </c>
      <c r="BJ315">
        <f t="shared" si="66"/>
        <v>591</v>
      </c>
      <c r="BL315" s="8">
        <v>606</v>
      </c>
      <c r="BM315">
        <v>688</v>
      </c>
      <c r="BO315" s="8">
        <v>666</v>
      </c>
      <c r="BP315">
        <v>1172.3333333333333</v>
      </c>
      <c r="BR315" s="8"/>
    </row>
    <row r="316" spans="1:70" x14ac:dyDescent="0.3">
      <c r="A316" t="s">
        <v>443</v>
      </c>
      <c r="B316" t="s">
        <v>154</v>
      </c>
      <c r="C316" s="1">
        <v>44731</v>
      </c>
      <c r="D316">
        <v>519</v>
      </c>
      <c r="E316">
        <v>347.43</v>
      </c>
      <c r="F316" t="s">
        <v>1696</v>
      </c>
      <c r="G316">
        <f>ROUND(Table2[[#This Row],[Amount in Sales]],-1)</f>
        <v>520</v>
      </c>
      <c r="I316" s="16">
        <v>326</v>
      </c>
      <c r="J316" s="17">
        <f>ROUND(Table2[[#This Row],[Amount in Sales]],-1)</f>
        <v>520</v>
      </c>
      <c r="Y316" s="16">
        <v>508</v>
      </c>
      <c r="Z316" t="str">
        <f t="shared" si="56"/>
        <v>500-700</v>
      </c>
      <c r="AP316" s="16">
        <v>584</v>
      </c>
      <c r="AQ316" t="s">
        <v>1800</v>
      </c>
      <c r="BH316" s="16">
        <v>402</v>
      </c>
      <c r="BI316">
        <f t="shared" si="65"/>
        <v>447.06</v>
      </c>
      <c r="BJ316">
        <f t="shared" si="66"/>
        <v>447</v>
      </c>
      <c r="BL316" s="8">
        <v>607</v>
      </c>
      <c r="BM316">
        <v>793</v>
      </c>
      <c r="BO316" s="8">
        <v>667</v>
      </c>
      <c r="BP316">
        <v>926</v>
      </c>
      <c r="BR316" s="8"/>
    </row>
    <row r="317" spans="1:70" x14ac:dyDescent="0.3">
      <c r="A317" t="s">
        <v>444</v>
      </c>
      <c r="B317" t="s">
        <v>155</v>
      </c>
      <c r="C317" s="1">
        <v>44763</v>
      </c>
      <c r="D317">
        <v>535</v>
      </c>
      <c r="E317">
        <v>195</v>
      </c>
      <c r="F317" t="s">
        <v>1697</v>
      </c>
      <c r="G317">
        <f>ROUND(Table2[[#This Row],[Amount in Sales]],-1)</f>
        <v>540</v>
      </c>
      <c r="I317" s="16">
        <v>287</v>
      </c>
      <c r="J317" s="17">
        <f>ROUND(Table2[[#This Row],[Amount in Sales]],-1)</f>
        <v>540</v>
      </c>
      <c r="Y317" s="16">
        <v>628</v>
      </c>
      <c r="Z317" t="str">
        <f t="shared" si="56"/>
        <v>500-700</v>
      </c>
      <c r="AP317" s="16">
        <v>660</v>
      </c>
      <c r="AQ317" t="s">
        <v>1800</v>
      </c>
      <c r="BH317" s="16">
        <v>591</v>
      </c>
      <c r="BI317">
        <f t="shared" si="65"/>
        <v>932.82999999999993</v>
      </c>
      <c r="BJ317">
        <f t="shared" si="66"/>
        <v>933</v>
      </c>
      <c r="BL317" s="8">
        <v>611</v>
      </c>
      <c r="BM317">
        <v>1200</v>
      </c>
      <c r="BO317" s="8">
        <v>671</v>
      </c>
      <c r="BP317">
        <v>1156.5</v>
      </c>
      <c r="BR317" s="8"/>
    </row>
    <row r="318" spans="1:70" x14ac:dyDescent="0.3">
      <c r="A318" t="s">
        <v>445</v>
      </c>
      <c r="B318" t="s">
        <v>156</v>
      </c>
      <c r="C318" s="1">
        <v>44733</v>
      </c>
      <c r="D318">
        <v>864</v>
      </c>
      <c r="E318">
        <v>133.19999999999999</v>
      </c>
      <c r="F318" t="s">
        <v>1694</v>
      </c>
      <c r="G318">
        <f>ROUND(Table2[[#This Row],[Amount in Sales]],-1)</f>
        <v>860</v>
      </c>
      <c r="I318" s="16">
        <v>374</v>
      </c>
      <c r="J318" s="17">
        <f>ROUND(Table2[[#This Row],[Amount in Sales]],-1)</f>
        <v>860</v>
      </c>
      <c r="Y318" s="16">
        <v>509</v>
      </c>
      <c r="Z318" t="str">
        <f t="shared" si="56"/>
        <v>500-700</v>
      </c>
      <c r="AP318" s="16">
        <v>635</v>
      </c>
      <c r="AQ318" t="s">
        <v>1800</v>
      </c>
      <c r="BH318" s="16">
        <v>613</v>
      </c>
      <c r="BI318">
        <f t="shared" si="65"/>
        <v>728.16</v>
      </c>
      <c r="BJ318">
        <f t="shared" si="66"/>
        <v>728</v>
      </c>
      <c r="BL318" s="8">
        <v>612</v>
      </c>
      <c r="BM318">
        <v>901.66666666666663</v>
      </c>
      <c r="BO318" s="8">
        <v>672</v>
      </c>
      <c r="BP318">
        <v>1331</v>
      </c>
      <c r="BR318" s="8"/>
    </row>
    <row r="319" spans="1:70" x14ac:dyDescent="0.3">
      <c r="A319" t="s">
        <v>446</v>
      </c>
      <c r="B319" t="s">
        <v>157</v>
      </c>
      <c r="C319" s="1">
        <v>44746</v>
      </c>
      <c r="D319">
        <v>507</v>
      </c>
      <c r="E319">
        <v>337.9</v>
      </c>
      <c r="F319" t="s">
        <v>1695</v>
      </c>
      <c r="G319">
        <f>ROUND(Table2[[#This Row],[Amount in Sales]],-1)</f>
        <v>510</v>
      </c>
      <c r="I319" s="16">
        <v>826</v>
      </c>
      <c r="J319" s="17">
        <f>ROUND(Table2[[#This Row],[Amount in Sales]],-1)</f>
        <v>510</v>
      </c>
      <c r="Y319" s="16">
        <v>567</v>
      </c>
      <c r="Z319" t="str">
        <f t="shared" si="56"/>
        <v>500-700</v>
      </c>
      <c r="AP319" s="16">
        <v>578</v>
      </c>
      <c r="AQ319" t="s">
        <v>1800</v>
      </c>
      <c r="BH319" s="16">
        <v>499</v>
      </c>
      <c r="BI319">
        <f t="shared" si="65"/>
        <v>844.49</v>
      </c>
      <c r="BJ319">
        <f t="shared" si="66"/>
        <v>844</v>
      </c>
      <c r="BL319" s="8">
        <v>613</v>
      </c>
      <c r="BM319">
        <v>805.5</v>
      </c>
      <c r="BO319" s="8">
        <v>674</v>
      </c>
      <c r="BP319">
        <v>1096.5</v>
      </c>
      <c r="BR319" s="8"/>
    </row>
    <row r="320" spans="1:70" x14ac:dyDescent="0.3">
      <c r="A320" t="s">
        <v>447</v>
      </c>
      <c r="B320" t="s">
        <v>154</v>
      </c>
      <c r="C320" s="1">
        <v>44755</v>
      </c>
      <c r="D320">
        <v>252</v>
      </c>
      <c r="E320">
        <v>174.35</v>
      </c>
      <c r="F320" t="s">
        <v>1696</v>
      </c>
      <c r="G320">
        <f>ROUND(Table2[[#This Row],[Amount in Sales]],-1)</f>
        <v>250</v>
      </c>
      <c r="I320" s="16">
        <v>276</v>
      </c>
      <c r="J320" s="17">
        <f>ROUND(Table2[[#This Row],[Amount in Sales]],-1)</f>
        <v>250</v>
      </c>
      <c r="Y320" s="16">
        <v>509</v>
      </c>
      <c r="Z320" t="str">
        <f t="shared" si="56"/>
        <v>500-700</v>
      </c>
      <c r="AP320" s="16">
        <v>560</v>
      </c>
      <c r="AQ320" t="s">
        <v>1800</v>
      </c>
      <c r="BH320" s="16">
        <v>761</v>
      </c>
      <c r="BI320">
        <f t="shared" si="65"/>
        <v>1317.53</v>
      </c>
      <c r="BJ320">
        <f t="shared" si="66"/>
        <v>1318</v>
      </c>
      <c r="BL320" s="8">
        <v>614</v>
      </c>
      <c r="BM320">
        <v>727</v>
      </c>
      <c r="BO320" s="8">
        <v>676</v>
      </c>
      <c r="BP320">
        <v>1303.5</v>
      </c>
      <c r="BR320" s="8"/>
    </row>
    <row r="321" spans="1:70" x14ac:dyDescent="0.3">
      <c r="A321" t="s">
        <v>448</v>
      </c>
      <c r="B321" t="s">
        <v>155</v>
      </c>
      <c r="C321" s="1">
        <v>44755</v>
      </c>
      <c r="D321">
        <v>485</v>
      </c>
      <c r="E321">
        <v>71.06</v>
      </c>
      <c r="F321" t="s">
        <v>1697</v>
      </c>
      <c r="G321">
        <f>ROUND(Table2[[#This Row],[Amount in Sales]],-1)</f>
        <v>490</v>
      </c>
      <c r="I321" s="16">
        <v>831</v>
      </c>
      <c r="J321" s="17">
        <f>ROUND(Table2[[#This Row],[Amount in Sales]],-1)</f>
        <v>490</v>
      </c>
      <c r="Y321" s="16">
        <v>614</v>
      </c>
      <c r="Z321" t="str">
        <f t="shared" si="56"/>
        <v>500-700</v>
      </c>
      <c r="AP321" s="16">
        <v>695</v>
      </c>
      <c r="AQ321" t="s">
        <v>1800</v>
      </c>
      <c r="BH321" s="16">
        <v>350</v>
      </c>
      <c r="BI321">
        <f t="shared" si="65"/>
        <v>488.78</v>
      </c>
      <c r="BJ321">
        <f t="shared" si="66"/>
        <v>489</v>
      </c>
      <c r="BL321" s="8">
        <v>616</v>
      </c>
      <c r="BM321">
        <v>995.33333333333337</v>
      </c>
      <c r="BO321" s="8">
        <v>677</v>
      </c>
      <c r="BP321">
        <v>937.5</v>
      </c>
      <c r="BR321" s="8"/>
    </row>
    <row r="322" spans="1:70" x14ac:dyDescent="0.3">
      <c r="A322" t="s">
        <v>449</v>
      </c>
      <c r="B322" t="s">
        <v>156</v>
      </c>
      <c r="C322" s="1">
        <v>44727</v>
      </c>
      <c r="D322">
        <v>215</v>
      </c>
      <c r="E322">
        <v>211.87</v>
      </c>
      <c r="F322" t="s">
        <v>1694</v>
      </c>
      <c r="G322">
        <f>ROUND(Table2[[#This Row],[Amount in Sales]],-1)</f>
        <v>220</v>
      </c>
      <c r="I322" s="16">
        <v>260</v>
      </c>
      <c r="J322" s="17">
        <f>ROUND(Table2[[#This Row],[Amount in Sales]],-1)</f>
        <v>220</v>
      </c>
      <c r="Y322" s="16">
        <v>643</v>
      </c>
      <c r="Z322" t="str">
        <f t="shared" si="56"/>
        <v>500-700</v>
      </c>
      <c r="AP322" s="16">
        <v>536</v>
      </c>
      <c r="AQ322" t="s">
        <v>1800</v>
      </c>
      <c r="BH322" s="16">
        <v>386</v>
      </c>
      <c r="BI322">
        <f t="shared" si="65"/>
        <v>567.63</v>
      </c>
      <c r="BJ322">
        <f t="shared" si="66"/>
        <v>568</v>
      </c>
      <c r="BL322" s="8">
        <v>617</v>
      </c>
      <c r="BM322">
        <v>707</v>
      </c>
      <c r="BO322" s="8">
        <v>679</v>
      </c>
      <c r="BP322">
        <v>897</v>
      </c>
      <c r="BR322" s="8"/>
    </row>
    <row r="323" spans="1:70" x14ac:dyDescent="0.3">
      <c r="A323" t="s">
        <v>450</v>
      </c>
      <c r="B323" t="s">
        <v>157</v>
      </c>
      <c r="C323" s="1">
        <v>44746</v>
      </c>
      <c r="D323">
        <v>679</v>
      </c>
      <c r="E323">
        <v>217.91</v>
      </c>
      <c r="F323" t="s">
        <v>1695</v>
      </c>
      <c r="G323">
        <f>ROUND(Table2[[#This Row],[Amount in Sales]],-1)</f>
        <v>680</v>
      </c>
      <c r="I323" s="16">
        <v>250</v>
      </c>
      <c r="J323" s="17">
        <f>ROUND(Table2[[#This Row],[Amount in Sales]],-1)</f>
        <v>680</v>
      </c>
      <c r="Y323" s="16">
        <v>508</v>
      </c>
      <c r="Z323" t="str">
        <f t="shared" si="56"/>
        <v>500-700</v>
      </c>
      <c r="AP323" s="16">
        <v>531</v>
      </c>
      <c r="AQ323" t="s">
        <v>1800</v>
      </c>
      <c r="BH323" s="16">
        <v>580</v>
      </c>
      <c r="BI323">
        <f t="shared" si="65"/>
        <v>1103.31</v>
      </c>
      <c r="BJ323">
        <f t="shared" si="66"/>
        <v>1103</v>
      </c>
      <c r="BL323" s="8">
        <v>621</v>
      </c>
      <c r="BM323">
        <v>802</v>
      </c>
      <c r="BO323" s="8">
        <v>680</v>
      </c>
      <c r="BP323">
        <v>831</v>
      </c>
      <c r="BR323" s="8"/>
    </row>
    <row r="324" spans="1:70" x14ac:dyDescent="0.3">
      <c r="A324" t="s">
        <v>451</v>
      </c>
      <c r="B324" t="s">
        <v>154</v>
      </c>
      <c r="C324" s="1">
        <v>44740</v>
      </c>
      <c r="D324">
        <v>561</v>
      </c>
      <c r="E324">
        <v>530.12</v>
      </c>
      <c r="F324" t="s">
        <v>1696</v>
      </c>
      <c r="G324">
        <f>ROUND(Table2[[#This Row],[Amount in Sales]],-1)</f>
        <v>560</v>
      </c>
      <c r="I324" s="16">
        <v>245</v>
      </c>
      <c r="J324" s="17">
        <f>ROUND(Table2[[#This Row],[Amount in Sales]],-1)</f>
        <v>560</v>
      </c>
      <c r="Y324" s="16">
        <v>238</v>
      </c>
      <c r="Z324" t="e">
        <f t="shared" si="56"/>
        <v>#N/A</v>
      </c>
      <c r="AP324" s="16">
        <v>606</v>
      </c>
      <c r="AQ324" t="s">
        <v>1800</v>
      </c>
      <c r="BH324" s="16">
        <v>238</v>
      </c>
      <c r="BL324" s="8">
        <v>622</v>
      </c>
      <c r="BM324">
        <v>1217</v>
      </c>
      <c r="BO324" s="8">
        <v>681</v>
      </c>
      <c r="BP324">
        <v>918</v>
      </c>
      <c r="BR324" s="8"/>
    </row>
    <row r="325" spans="1:70" x14ac:dyDescent="0.3">
      <c r="A325" t="s">
        <v>452</v>
      </c>
      <c r="B325" t="s">
        <v>155</v>
      </c>
      <c r="C325" s="1">
        <v>44743</v>
      </c>
      <c r="D325">
        <v>396</v>
      </c>
      <c r="E325">
        <v>201.6</v>
      </c>
      <c r="F325" t="s">
        <v>1697</v>
      </c>
      <c r="G325">
        <f>ROUND(Table2[[#This Row],[Amount in Sales]],-1)</f>
        <v>400</v>
      </c>
      <c r="I325" s="16">
        <v>833</v>
      </c>
      <c r="J325" s="17">
        <f>ROUND(Table2[[#This Row],[Amount in Sales]],-1)</f>
        <v>400</v>
      </c>
      <c r="Y325" s="16">
        <v>637</v>
      </c>
      <c r="Z325" t="str">
        <f t="shared" si="56"/>
        <v>500-700</v>
      </c>
      <c r="AP325" s="16">
        <v>682</v>
      </c>
      <c r="AQ325" t="s">
        <v>1800</v>
      </c>
      <c r="BH325" s="16">
        <v>475</v>
      </c>
      <c r="BI325">
        <f t="shared" ref="BI325:BI332" si="67">D312+E312</f>
        <v>745.24</v>
      </c>
      <c r="BJ325">
        <f t="shared" ref="BJ325:BJ332" si="68">ROUND(BI325,0)</f>
        <v>745</v>
      </c>
      <c r="BL325" s="8">
        <v>623</v>
      </c>
      <c r="BM325">
        <v>932.33333333333337</v>
      </c>
      <c r="BO325" s="8">
        <v>682</v>
      </c>
      <c r="BP325">
        <v>1048</v>
      </c>
      <c r="BR325" s="8"/>
    </row>
    <row r="326" spans="1:70" x14ac:dyDescent="0.3">
      <c r="A326" t="s">
        <v>453</v>
      </c>
      <c r="B326" t="s">
        <v>156</v>
      </c>
      <c r="C326" s="1">
        <v>44737</v>
      </c>
      <c r="D326">
        <v>560</v>
      </c>
      <c r="E326">
        <v>369.94</v>
      </c>
      <c r="F326" t="s">
        <v>1694</v>
      </c>
      <c r="G326">
        <f>ROUND(Table2[[#This Row],[Amount in Sales]],-1)</f>
        <v>560</v>
      </c>
      <c r="I326" s="16">
        <v>258</v>
      </c>
      <c r="J326" s="17">
        <f>ROUND(Table2[[#This Row],[Amount in Sales]],-1)</f>
        <v>560</v>
      </c>
      <c r="Y326" s="16">
        <v>677</v>
      </c>
      <c r="Z326" t="str">
        <f t="shared" si="56"/>
        <v>500-700</v>
      </c>
      <c r="AP326" s="16">
        <v>676</v>
      </c>
      <c r="AQ326" t="s">
        <v>1800</v>
      </c>
      <c r="BH326">
        <v>339</v>
      </c>
      <c r="BI326">
        <f t="shared" si="67"/>
        <v>350.39</v>
      </c>
      <c r="BJ326">
        <f t="shared" si="68"/>
        <v>350</v>
      </c>
      <c r="BL326" s="8">
        <v>625</v>
      </c>
      <c r="BM326">
        <v>977</v>
      </c>
      <c r="BO326" s="8">
        <v>683</v>
      </c>
      <c r="BP326">
        <v>1359</v>
      </c>
      <c r="BR326" s="8"/>
    </row>
    <row r="327" spans="1:70" x14ac:dyDescent="0.3">
      <c r="A327" t="s">
        <v>454</v>
      </c>
      <c r="B327" t="s">
        <v>157</v>
      </c>
      <c r="C327" s="1">
        <v>44757</v>
      </c>
      <c r="D327">
        <v>592</v>
      </c>
      <c r="E327">
        <v>530.53</v>
      </c>
      <c r="F327" t="s">
        <v>1695</v>
      </c>
      <c r="G327">
        <f>ROUND(Table2[[#This Row],[Amount in Sales]],-1)</f>
        <v>590</v>
      </c>
      <c r="I327" s="16">
        <v>393</v>
      </c>
      <c r="J327" s="17">
        <f>ROUND(Table2[[#This Row],[Amount in Sales]],-1)</f>
        <v>590</v>
      </c>
      <c r="Y327" s="16">
        <v>595</v>
      </c>
      <c r="Z327" t="str">
        <f t="shared" si="56"/>
        <v>500-700</v>
      </c>
      <c r="AP327" s="16">
        <v>617</v>
      </c>
      <c r="AQ327" t="s">
        <v>1800</v>
      </c>
      <c r="BH327" s="16">
        <v>384</v>
      </c>
      <c r="BI327">
        <f t="shared" si="67"/>
        <v>429.31</v>
      </c>
      <c r="BJ327">
        <f t="shared" si="68"/>
        <v>429</v>
      </c>
      <c r="BL327" s="8">
        <v>626</v>
      </c>
      <c r="BM327">
        <v>1060</v>
      </c>
      <c r="BO327" s="8">
        <v>688</v>
      </c>
      <c r="BP327">
        <v>1111</v>
      </c>
      <c r="BR327" s="8"/>
    </row>
    <row r="328" spans="1:70" x14ac:dyDescent="0.3">
      <c r="A328" t="s">
        <v>455</v>
      </c>
      <c r="B328" t="s">
        <v>154</v>
      </c>
      <c r="C328" s="1">
        <v>44745</v>
      </c>
      <c r="D328">
        <v>511</v>
      </c>
      <c r="E328">
        <v>68.45</v>
      </c>
      <c r="F328" t="s">
        <v>1696</v>
      </c>
      <c r="G328">
        <f>ROUND(Table2[[#This Row],[Amount in Sales]],-1)</f>
        <v>510</v>
      </c>
      <c r="I328" s="16">
        <v>614</v>
      </c>
      <c r="J328" s="17">
        <f>ROUND(Table2[[#This Row],[Amount in Sales]],-1)</f>
        <v>510</v>
      </c>
      <c r="Y328" s="16">
        <v>597</v>
      </c>
      <c r="Z328" t="str">
        <f t="shared" si="56"/>
        <v>500-700</v>
      </c>
      <c r="AP328" s="16">
        <v>623</v>
      </c>
      <c r="AQ328" t="s">
        <v>1800</v>
      </c>
      <c r="BH328" s="16">
        <v>544</v>
      </c>
      <c r="BI328">
        <f t="shared" si="67"/>
        <v>559.33000000000004</v>
      </c>
      <c r="BJ328">
        <f t="shared" si="68"/>
        <v>559</v>
      </c>
      <c r="BL328" s="8">
        <v>627</v>
      </c>
      <c r="BM328">
        <v>881</v>
      </c>
      <c r="BO328" s="8">
        <v>692</v>
      </c>
      <c r="BP328">
        <v>1075.6666666666667</v>
      </c>
      <c r="BR328" s="8"/>
    </row>
    <row r="329" spans="1:70" x14ac:dyDescent="0.3">
      <c r="A329" t="s">
        <v>456</v>
      </c>
      <c r="B329" t="s">
        <v>155</v>
      </c>
      <c r="C329" s="1">
        <v>44760</v>
      </c>
      <c r="D329">
        <v>891</v>
      </c>
      <c r="E329">
        <v>340.71</v>
      </c>
      <c r="F329" t="s">
        <v>1697</v>
      </c>
      <c r="G329">
        <f>ROUND(Table2[[#This Row],[Amount in Sales]],-1)</f>
        <v>890</v>
      </c>
      <c r="I329" s="16">
        <v>467</v>
      </c>
      <c r="J329" s="17">
        <f>ROUND(Table2[[#This Row],[Amount in Sales]],-1)</f>
        <v>890</v>
      </c>
      <c r="Y329" s="16">
        <v>603</v>
      </c>
      <c r="Z329" t="str">
        <f t="shared" si="56"/>
        <v>500-700</v>
      </c>
      <c r="AP329" s="16">
        <v>591</v>
      </c>
      <c r="AQ329" t="s">
        <v>1800</v>
      </c>
      <c r="BH329" s="16">
        <v>519</v>
      </c>
      <c r="BI329">
        <f t="shared" si="67"/>
        <v>866.43000000000006</v>
      </c>
      <c r="BJ329">
        <f t="shared" si="68"/>
        <v>866</v>
      </c>
      <c r="BL329" s="8">
        <v>628</v>
      </c>
      <c r="BM329">
        <v>1025</v>
      </c>
      <c r="BO329" s="8">
        <v>693</v>
      </c>
      <c r="BP329">
        <v>1022</v>
      </c>
      <c r="BR329" s="8"/>
    </row>
    <row r="330" spans="1:70" x14ac:dyDescent="0.3">
      <c r="A330" t="s">
        <v>457</v>
      </c>
      <c r="B330" t="s">
        <v>156</v>
      </c>
      <c r="C330" s="1">
        <v>44750</v>
      </c>
      <c r="D330">
        <v>306</v>
      </c>
      <c r="E330">
        <v>46.129999999999995</v>
      </c>
      <c r="F330" t="s">
        <v>1694</v>
      </c>
      <c r="G330">
        <f>ROUND(Table2[[#This Row],[Amount in Sales]],-1)</f>
        <v>310</v>
      </c>
      <c r="I330" s="16">
        <v>489</v>
      </c>
      <c r="J330" s="17">
        <f>ROUND(Table2[[#This Row],[Amount in Sales]],-1)</f>
        <v>310</v>
      </c>
      <c r="Y330" s="16">
        <v>680</v>
      </c>
      <c r="Z330" t="str">
        <f t="shared" si="56"/>
        <v>500-700</v>
      </c>
      <c r="AP330" s="16">
        <v>613</v>
      </c>
      <c r="AQ330" t="s">
        <v>1800</v>
      </c>
      <c r="BH330" s="16">
        <v>535</v>
      </c>
      <c r="BI330">
        <f t="shared" si="67"/>
        <v>730</v>
      </c>
      <c r="BJ330">
        <f t="shared" si="68"/>
        <v>730</v>
      </c>
      <c r="BL330" s="8">
        <v>630</v>
      </c>
      <c r="BM330">
        <v>1230</v>
      </c>
      <c r="BO330" s="8">
        <v>694</v>
      </c>
      <c r="BP330">
        <v>1210</v>
      </c>
      <c r="BR330" s="8"/>
    </row>
    <row r="331" spans="1:70" x14ac:dyDescent="0.3">
      <c r="A331" t="s">
        <v>458</v>
      </c>
      <c r="B331" t="s">
        <v>157</v>
      </c>
      <c r="C331" s="1">
        <v>44742</v>
      </c>
      <c r="D331">
        <v>611</v>
      </c>
      <c r="E331">
        <v>588.98</v>
      </c>
      <c r="F331" t="s">
        <v>1695</v>
      </c>
      <c r="G331">
        <f>ROUND(Table2[[#This Row],[Amount in Sales]],-1)</f>
        <v>610</v>
      </c>
      <c r="I331" s="16">
        <v>868</v>
      </c>
      <c r="J331" s="17">
        <f>ROUND(Table2[[#This Row],[Amount in Sales]],-1)</f>
        <v>610</v>
      </c>
      <c r="Y331" s="16">
        <v>607</v>
      </c>
      <c r="Z331" t="str">
        <f t="shared" si="56"/>
        <v>500-700</v>
      </c>
      <c r="AP331" s="16">
        <v>580</v>
      </c>
      <c r="AQ331" t="s">
        <v>1800</v>
      </c>
      <c r="BH331" s="16">
        <v>864</v>
      </c>
      <c r="BI331">
        <f t="shared" si="67"/>
        <v>997.2</v>
      </c>
      <c r="BJ331">
        <f t="shared" si="68"/>
        <v>997</v>
      </c>
      <c r="BL331" s="8">
        <v>631</v>
      </c>
      <c r="BM331">
        <v>1081</v>
      </c>
      <c r="BO331" s="8">
        <v>695</v>
      </c>
      <c r="BP331">
        <v>1083.6666666666667</v>
      </c>
      <c r="BR331" s="8"/>
    </row>
    <row r="332" spans="1:70" x14ac:dyDescent="0.3">
      <c r="A332" t="s">
        <v>459</v>
      </c>
      <c r="B332" t="s">
        <v>158</v>
      </c>
      <c r="C332" s="1">
        <v>44754</v>
      </c>
      <c r="D332">
        <v>334</v>
      </c>
      <c r="E332">
        <v>313.61</v>
      </c>
      <c r="F332" t="s">
        <v>1696</v>
      </c>
      <c r="G332">
        <f>ROUND(Table2[[#This Row],[Amount in Sales]],-1)</f>
        <v>330</v>
      </c>
      <c r="I332" s="16">
        <v>317</v>
      </c>
      <c r="J332" s="17">
        <f>ROUND(Table2[[#This Row],[Amount in Sales]],-1)</f>
        <v>330</v>
      </c>
      <c r="Y332" s="16">
        <v>581</v>
      </c>
      <c r="Z332" t="str">
        <f t="shared" si="56"/>
        <v>500-700</v>
      </c>
      <c r="AP332" s="16">
        <v>544</v>
      </c>
      <c r="AQ332" t="s">
        <v>1800</v>
      </c>
      <c r="BH332" s="16">
        <v>507</v>
      </c>
      <c r="BI332">
        <f t="shared" si="67"/>
        <v>844.9</v>
      </c>
      <c r="BJ332">
        <f t="shared" si="68"/>
        <v>845</v>
      </c>
      <c r="BL332" s="8">
        <v>633</v>
      </c>
      <c r="BM332">
        <v>1065</v>
      </c>
      <c r="BO332" s="8">
        <v>697</v>
      </c>
      <c r="BP332">
        <v>1122.5</v>
      </c>
      <c r="BR332" s="8"/>
    </row>
    <row r="333" spans="1:70" x14ac:dyDescent="0.3">
      <c r="A333" t="s">
        <v>460</v>
      </c>
      <c r="B333" t="s">
        <v>154</v>
      </c>
      <c r="C333" s="1">
        <v>44746</v>
      </c>
      <c r="D333">
        <v>484</v>
      </c>
      <c r="E333">
        <v>437.23</v>
      </c>
      <c r="F333" t="s">
        <v>1697</v>
      </c>
      <c r="G333">
        <f>ROUND(Table2[[#This Row],[Amount in Sales]],-1)</f>
        <v>480</v>
      </c>
      <c r="I333" s="16">
        <v>643</v>
      </c>
      <c r="J333" s="17">
        <f>ROUND(Table2[[#This Row],[Amount in Sales]],-1)</f>
        <v>480</v>
      </c>
      <c r="Y333" s="16">
        <v>252</v>
      </c>
      <c r="Z333" t="e">
        <f t="shared" si="56"/>
        <v>#N/A</v>
      </c>
      <c r="AP333" s="16">
        <v>519</v>
      </c>
      <c r="AQ333" t="s">
        <v>1800</v>
      </c>
      <c r="BH333" s="16">
        <v>252</v>
      </c>
      <c r="BL333" s="8">
        <v>635</v>
      </c>
      <c r="BM333">
        <v>1089</v>
      </c>
      <c r="BO333" s="8">
        <v>698</v>
      </c>
      <c r="BP333">
        <v>901</v>
      </c>
      <c r="BR333" s="8"/>
    </row>
    <row r="334" spans="1:70" x14ac:dyDescent="0.3">
      <c r="A334" t="s">
        <v>461</v>
      </c>
      <c r="B334" t="s">
        <v>155</v>
      </c>
      <c r="C334" s="1">
        <v>44752</v>
      </c>
      <c r="D334">
        <v>384</v>
      </c>
      <c r="E334">
        <v>238.89</v>
      </c>
      <c r="F334" t="s">
        <v>1694</v>
      </c>
      <c r="G334">
        <f>ROUND(Table2[[#This Row],[Amount in Sales]],-1)</f>
        <v>380</v>
      </c>
      <c r="I334" s="16">
        <v>508</v>
      </c>
      <c r="J334" s="17">
        <f>ROUND(Table2[[#This Row],[Amount in Sales]],-1)</f>
        <v>380</v>
      </c>
      <c r="Y334" s="16">
        <v>643</v>
      </c>
      <c r="Z334" t="str">
        <f t="shared" si="56"/>
        <v>500-700</v>
      </c>
      <c r="AP334" s="16">
        <v>535</v>
      </c>
      <c r="AQ334" t="s">
        <v>1800</v>
      </c>
      <c r="BH334" s="16">
        <v>485</v>
      </c>
      <c r="BI334">
        <f>D321+E321</f>
        <v>556.05999999999995</v>
      </c>
      <c r="BJ334">
        <f>ROUND(BI334,0)</f>
        <v>556</v>
      </c>
      <c r="BL334" s="8">
        <v>637</v>
      </c>
      <c r="BM334">
        <v>692</v>
      </c>
      <c r="BO334" s="8">
        <v>699</v>
      </c>
      <c r="BP334">
        <v>1177</v>
      </c>
      <c r="BR334" s="8"/>
    </row>
    <row r="335" spans="1:70" x14ac:dyDescent="0.3">
      <c r="A335" t="s">
        <v>462</v>
      </c>
      <c r="B335" t="s">
        <v>156</v>
      </c>
      <c r="C335" s="1">
        <v>44725</v>
      </c>
      <c r="D335">
        <v>627</v>
      </c>
      <c r="E335">
        <v>38.68</v>
      </c>
      <c r="F335" t="s">
        <v>1695</v>
      </c>
      <c r="G335">
        <f>ROUND(Table2[[#This Row],[Amount in Sales]],-1)</f>
        <v>630</v>
      </c>
      <c r="I335" s="16">
        <v>272</v>
      </c>
      <c r="J335" s="17">
        <f>ROUND(Table2[[#This Row],[Amount in Sales]],-1)</f>
        <v>630</v>
      </c>
      <c r="Y335" s="16">
        <v>215</v>
      </c>
      <c r="Z335" t="e">
        <f t="shared" ref="Z335:Z398" si="69">VLOOKUP(Y335,Group,2,1)</f>
        <v>#N/A</v>
      </c>
      <c r="AP335" s="16">
        <v>507</v>
      </c>
      <c r="AQ335" t="s">
        <v>1800</v>
      </c>
      <c r="BH335" s="16">
        <v>215</v>
      </c>
      <c r="BL335" s="8">
        <v>638</v>
      </c>
      <c r="BM335">
        <v>649</v>
      </c>
      <c r="BO335" s="8">
        <v>700</v>
      </c>
      <c r="BP335">
        <v>1213</v>
      </c>
      <c r="BR335" s="8"/>
    </row>
    <row r="336" spans="1:70" x14ac:dyDescent="0.3">
      <c r="A336" t="s">
        <v>463</v>
      </c>
      <c r="B336" t="s">
        <v>157</v>
      </c>
      <c r="C336" s="1">
        <v>44734</v>
      </c>
      <c r="D336">
        <v>885</v>
      </c>
      <c r="E336">
        <v>435.53999999999996</v>
      </c>
      <c r="F336" t="s">
        <v>1696</v>
      </c>
      <c r="G336">
        <f>ROUND(Table2[[#This Row],[Amount in Sales]],-1)</f>
        <v>890</v>
      </c>
      <c r="I336" s="16">
        <v>301</v>
      </c>
      <c r="J336" s="17">
        <f>ROUND(Table2[[#This Row],[Amount in Sales]],-1)</f>
        <v>890</v>
      </c>
      <c r="Y336" s="16">
        <v>692</v>
      </c>
      <c r="Z336" t="str">
        <f t="shared" si="69"/>
        <v>500-700</v>
      </c>
      <c r="AP336" s="16">
        <v>679</v>
      </c>
      <c r="AQ336" t="s">
        <v>1800</v>
      </c>
      <c r="BH336" s="16">
        <v>679</v>
      </c>
      <c r="BI336">
        <f t="shared" ref="BI336:BI354" si="70">D323+E323</f>
        <v>896.91</v>
      </c>
      <c r="BJ336">
        <f t="shared" ref="BJ336:BJ354" si="71">ROUND(BI336,0)</f>
        <v>897</v>
      </c>
      <c r="BL336" s="8">
        <v>639</v>
      </c>
      <c r="BM336">
        <v>771</v>
      </c>
      <c r="BO336" s="8">
        <v>701</v>
      </c>
      <c r="BP336">
        <v>1109</v>
      </c>
      <c r="BR336" s="8"/>
    </row>
    <row r="337" spans="1:70" x14ac:dyDescent="0.3">
      <c r="A337" t="s">
        <v>464</v>
      </c>
      <c r="B337" t="s">
        <v>154</v>
      </c>
      <c r="C337" s="1">
        <v>44761</v>
      </c>
      <c r="D337">
        <v>592</v>
      </c>
      <c r="E337">
        <v>411.76</v>
      </c>
      <c r="F337" t="s">
        <v>1697</v>
      </c>
      <c r="G337">
        <f>ROUND(Table2[[#This Row],[Amount in Sales]],-1)</f>
        <v>590</v>
      </c>
      <c r="I337" s="16">
        <v>637</v>
      </c>
      <c r="J337" s="17">
        <f>ROUND(Table2[[#This Row],[Amount in Sales]],-1)</f>
        <v>590</v>
      </c>
      <c r="Y337" s="16">
        <v>671</v>
      </c>
      <c r="Z337" t="str">
        <f t="shared" si="69"/>
        <v>500-700</v>
      </c>
      <c r="AP337" s="16">
        <v>561</v>
      </c>
      <c r="AQ337" t="s">
        <v>1800</v>
      </c>
      <c r="BH337">
        <v>561</v>
      </c>
      <c r="BI337">
        <f t="shared" si="70"/>
        <v>1091.1199999999999</v>
      </c>
      <c r="BJ337">
        <f t="shared" si="71"/>
        <v>1091</v>
      </c>
      <c r="BL337" s="8">
        <v>641</v>
      </c>
      <c r="BM337">
        <v>665</v>
      </c>
      <c r="BO337" s="8">
        <v>704</v>
      </c>
      <c r="BP337">
        <v>950</v>
      </c>
      <c r="BR337" s="8"/>
    </row>
    <row r="338" spans="1:70" x14ac:dyDescent="0.3">
      <c r="A338" t="s">
        <v>465</v>
      </c>
      <c r="B338" t="s">
        <v>155</v>
      </c>
      <c r="C338" s="1">
        <v>44735</v>
      </c>
      <c r="D338">
        <v>899</v>
      </c>
      <c r="E338">
        <v>490.21999999999997</v>
      </c>
      <c r="F338" t="s">
        <v>1694</v>
      </c>
      <c r="G338">
        <f>ROUND(Table2[[#This Row],[Amount in Sales]],-1)</f>
        <v>900</v>
      </c>
      <c r="I338" s="16">
        <v>427</v>
      </c>
      <c r="J338" s="17">
        <f>ROUND(Table2[[#This Row],[Amount in Sales]],-1)</f>
        <v>900</v>
      </c>
      <c r="Y338" s="16">
        <v>509</v>
      </c>
      <c r="Z338" t="str">
        <f t="shared" si="69"/>
        <v>500-700</v>
      </c>
      <c r="AP338" s="16">
        <v>560</v>
      </c>
      <c r="AQ338" t="s">
        <v>1800</v>
      </c>
      <c r="BH338" s="16">
        <v>396</v>
      </c>
      <c r="BI338">
        <f t="shared" si="70"/>
        <v>597.6</v>
      </c>
      <c r="BJ338">
        <f t="shared" si="71"/>
        <v>598</v>
      </c>
      <c r="BL338" s="8">
        <v>642</v>
      </c>
      <c r="BM338">
        <v>958</v>
      </c>
      <c r="BO338" s="8">
        <v>706</v>
      </c>
      <c r="BP338">
        <v>949</v>
      </c>
      <c r="BR338" s="8"/>
    </row>
    <row r="339" spans="1:70" x14ac:dyDescent="0.3">
      <c r="A339" t="s">
        <v>466</v>
      </c>
      <c r="B339" t="s">
        <v>156</v>
      </c>
      <c r="C339" s="1">
        <v>44753</v>
      </c>
      <c r="D339">
        <v>501</v>
      </c>
      <c r="E339">
        <v>176.35</v>
      </c>
      <c r="F339" t="s">
        <v>1695</v>
      </c>
      <c r="G339">
        <f>ROUND(Table2[[#This Row],[Amount in Sales]],-1)</f>
        <v>500</v>
      </c>
      <c r="I339" s="16">
        <v>677</v>
      </c>
      <c r="J339" s="17">
        <f>ROUND(Table2[[#This Row],[Amount in Sales]],-1)</f>
        <v>500</v>
      </c>
      <c r="Y339" s="16">
        <v>543</v>
      </c>
      <c r="Z339" t="str">
        <f t="shared" si="69"/>
        <v>500-700</v>
      </c>
      <c r="AP339" s="16">
        <v>592</v>
      </c>
      <c r="AQ339" t="s">
        <v>1800</v>
      </c>
      <c r="BH339" s="16">
        <v>560</v>
      </c>
      <c r="BI339">
        <f t="shared" si="70"/>
        <v>929.94</v>
      </c>
      <c r="BJ339">
        <f t="shared" si="71"/>
        <v>930</v>
      </c>
      <c r="BL339" s="8">
        <v>643</v>
      </c>
      <c r="BM339">
        <v>889.5</v>
      </c>
      <c r="BO339" s="8">
        <v>707</v>
      </c>
      <c r="BP339">
        <v>1006.5</v>
      </c>
      <c r="BR339" s="8"/>
    </row>
    <row r="340" spans="1:70" x14ac:dyDescent="0.3">
      <c r="A340" t="s">
        <v>467</v>
      </c>
      <c r="B340" t="s">
        <v>157</v>
      </c>
      <c r="C340" s="1">
        <v>44732</v>
      </c>
      <c r="D340">
        <v>339</v>
      </c>
      <c r="E340">
        <v>20.440000000000001</v>
      </c>
      <c r="F340" t="s">
        <v>1696</v>
      </c>
      <c r="G340">
        <f>ROUND(Table2[[#This Row],[Amount in Sales]],-1)</f>
        <v>340</v>
      </c>
      <c r="I340" s="16">
        <v>382</v>
      </c>
      <c r="J340" s="17">
        <f>ROUND(Table2[[#This Row],[Amount in Sales]],-1)</f>
        <v>340</v>
      </c>
      <c r="Y340" s="16">
        <v>588</v>
      </c>
      <c r="Z340" t="str">
        <f t="shared" si="69"/>
        <v>500-700</v>
      </c>
      <c r="AP340" s="16">
        <v>511</v>
      </c>
      <c r="AQ340" t="s">
        <v>1800</v>
      </c>
      <c r="BH340" s="16">
        <v>592</v>
      </c>
      <c r="BI340">
        <f t="shared" si="70"/>
        <v>1122.53</v>
      </c>
      <c r="BJ340">
        <f t="shared" si="71"/>
        <v>1123</v>
      </c>
      <c r="BL340" s="8">
        <v>645</v>
      </c>
      <c r="BM340">
        <v>683</v>
      </c>
      <c r="BO340" s="8">
        <v>709</v>
      </c>
      <c r="BP340">
        <v>802</v>
      </c>
      <c r="BR340" s="8"/>
    </row>
    <row r="341" spans="1:70" x14ac:dyDescent="0.3">
      <c r="A341" t="s">
        <v>468</v>
      </c>
      <c r="B341" t="s">
        <v>158</v>
      </c>
      <c r="C341" s="1">
        <v>44748</v>
      </c>
      <c r="D341">
        <v>677</v>
      </c>
      <c r="E341">
        <v>28.060000000000002</v>
      </c>
      <c r="F341" t="s">
        <v>1697</v>
      </c>
      <c r="G341">
        <f>ROUND(Table2[[#This Row],[Amount in Sales]],-1)</f>
        <v>680</v>
      </c>
      <c r="I341" s="16">
        <v>281</v>
      </c>
      <c r="J341" s="17">
        <f>ROUND(Table2[[#This Row],[Amount in Sales]],-1)</f>
        <v>680</v>
      </c>
      <c r="Y341" s="16">
        <v>694</v>
      </c>
      <c r="Z341" t="str">
        <f t="shared" si="69"/>
        <v>500-700</v>
      </c>
      <c r="AP341" s="16">
        <v>611</v>
      </c>
      <c r="AQ341" t="s">
        <v>1800</v>
      </c>
      <c r="BH341" s="16">
        <v>511</v>
      </c>
      <c r="BI341">
        <f t="shared" si="70"/>
        <v>579.45000000000005</v>
      </c>
      <c r="BJ341">
        <f t="shared" si="71"/>
        <v>579</v>
      </c>
      <c r="BL341" s="8">
        <v>647</v>
      </c>
      <c r="BM341">
        <v>705</v>
      </c>
      <c r="BO341" s="8">
        <v>711</v>
      </c>
      <c r="BP341">
        <v>1300</v>
      </c>
      <c r="BR341" s="8"/>
    </row>
    <row r="342" spans="1:70" x14ac:dyDescent="0.3">
      <c r="A342" t="s">
        <v>469</v>
      </c>
      <c r="B342" t="s">
        <v>159</v>
      </c>
      <c r="C342" s="1">
        <v>44731</v>
      </c>
      <c r="D342">
        <v>239</v>
      </c>
      <c r="E342">
        <v>70.550000000000011</v>
      </c>
      <c r="F342" t="s">
        <v>1694</v>
      </c>
      <c r="G342">
        <f>ROUND(Table2[[#This Row],[Amount in Sales]],-1)</f>
        <v>240</v>
      </c>
      <c r="I342" s="16">
        <v>301</v>
      </c>
      <c r="J342" s="17">
        <f>ROUND(Table2[[#This Row],[Amount in Sales]],-1)</f>
        <v>240</v>
      </c>
      <c r="Y342" s="16">
        <v>542</v>
      </c>
      <c r="Z342" t="str">
        <f t="shared" si="69"/>
        <v>500-700</v>
      </c>
      <c r="AP342" s="16">
        <v>627</v>
      </c>
      <c r="AQ342" t="s">
        <v>1800</v>
      </c>
      <c r="BH342" s="16">
        <v>891</v>
      </c>
      <c r="BI342">
        <f t="shared" si="70"/>
        <v>1231.71</v>
      </c>
      <c r="BJ342">
        <f t="shared" si="71"/>
        <v>1232</v>
      </c>
      <c r="BL342" s="8">
        <v>648</v>
      </c>
      <c r="BM342">
        <v>798</v>
      </c>
      <c r="BO342" s="8">
        <v>712</v>
      </c>
      <c r="BP342">
        <v>796</v>
      </c>
      <c r="BR342" s="8"/>
    </row>
    <row r="343" spans="1:70" x14ac:dyDescent="0.3">
      <c r="A343" t="s">
        <v>470</v>
      </c>
      <c r="B343" t="s">
        <v>154</v>
      </c>
      <c r="C343" s="1">
        <v>44725</v>
      </c>
      <c r="D343">
        <v>290</v>
      </c>
      <c r="E343">
        <v>197.64999999999998</v>
      </c>
      <c r="F343" t="s">
        <v>1695</v>
      </c>
      <c r="G343">
        <f>ROUND(Table2[[#This Row],[Amount in Sales]],-1)</f>
        <v>290</v>
      </c>
      <c r="I343" s="16">
        <v>888</v>
      </c>
      <c r="J343" s="17">
        <f>ROUND(Table2[[#This Row],[Amount in Sales]],-1)</f>
        <v>290</v>
      </c>
      <c r="Y343" s="16">
        <v>522</v>
      </c>
      <c r="Z343" t="str">
        <f t="shared" si="69"/>
        <v>500-700</v>
      </c>
      <c r="AP343" s="16">
        <v>592</v>
      </c>
      <c r="AQ343" t="s">
        <v>1800</v>
      </c>
      <c r="BH343" s="16">
        <v>306</v>
      </c>
      <c r="BI343">
        <f t="shared" si="70"/>
        <v>352.13</v>
      </c>
      <c r="BJ343">
        <f t="shared" si="71"/>
        <v>352</v>
      </c>
      <c r="BL343" s="8">
        <v>649</v>
      </c>
      <c r="BM343">
        <v>674</v>
      </c>
      <c r="BO343" s="8">
        <v>713</v>
      </c>
      <c r="BP343">
        <v>854</v>
      </c>
      <c r="BR343" s="8"/>
    </row>
    <row r="344" spans="1:70" x14ac:dyDescent="0.3">
      <c r="A344" t="s">
        <v>471</v>
      </c>
      <c r="B344" t="s">
        <v>155</v>
      </c>
      <c r="C344" s="1">
        <v>44753</v>
      </c>
      <c r="D344">
        <v>307</v>
      </c>
      <c r="E344">
        <v>161.59</v>
      </c>
      <c r="F344" t="s">
        <v>1696</v>
      </c>
      <c r="G344">
        <f>ROUND(Table2[[#This Row],[Amount in Sales]],-1)</f>
        <v>310</v>
      </c>
      <c r="I344" s="16">
        <v>595</v>
      </c>
      <c r="J344" s="17">
        <f>ROUND(Table2[[#This Row],[Amount in Sales]],-1)</f>
        <v>310</v>
      </c>
      <c r="Y344" s="16">
        <v>667</v>
      </c>
      <c r="Z344" t="str">
        <f t="shared" si="69"/>
        <v>500-700</v>
      </c>
      <c r="AP344" s="16">
        <v>501</v>
      </c>
      <c r="AQ344" t="s">
        <v>1800</v>
      </c>
      <c r="BH344" s="16">
        <v>611</v>
      </c>
      <c r="BI344">
        <f t="shared" si="70"/>
        <v>1199.98</v>
      </c>
      <c r="BJ344">
        <f t="shared" si="71"/>
        <v>1200</v>
      </c>
      <c r="BL344" s="8">
        <v>650</v>
      </c>
      <c r="BM344">
        <v>941</v>
      </c>
      <c r="BO344" s="8">
        <v>714</v>
      </c>
      <c r="BP344">
        <v>1358</v>
      </c>
      <c r="BR344" s="8"/>
    </row>
    <row r="345" spans="1:70" x14ac:dyDescent="0.3">
      <c r="A345" t="s">
        <v>472</v>
      </c>
      <c r="B345" t="s">
        <v>156</v>
      </c>
      <c r="C345" s="1">
        <v>44738</v>
      </c>
      <c r="D345">
        <v>800</v>
      </c>
      <c r="E345">
        <v>43.559999999999995</v>
      </c>
      <c r="F345" t="s">
        <v>1697</v>
      </c>
      <c r="G345">
        <f>ROUND(Table2[[#This Row],[Amount in Sales]],-1)</f>
        <v>800</v>
      </c>
      <c r="I345" s="16">
        <v>597</v>
      </c>
      <c r="J345" s="17">
        <f>ROUND(Table2[[#This Row],[Amount in Sales]],-1)</f>
        <v>800</v>
      </c>
      <c r="Y345" s="16">
        <v>633</v>
      </c>
      <c r="Z345" t="str">
        <f t="shared" si="69"/>
        <v>500-700</v>
      </c>
      <c r="AP345" s="16">
        <v>677</v>
      </c>
      <c r="AQ345" t="s">
        <v>1800</v>
      </c>
      <c r="BH345" s="16">
        <v>334</v>
      </c>
      <c r="BI345">
        <f t="shared" si="70"/>
        <v>647.61</v>
      </c>
      <c r="BJ345">
        <f t="shared" si="71"/>
        <v>648</v>
      </c>
      <c r="BL345" s="8">
        <v>652</v>
      </c>
      <c r="BM345">
        <v>701</v>
      </c>
      <c r="BO345" s="8">
        <v>718</v>
      </c>
      <c r="BP345">
        <v>1264.5</v>
      </c>
      <c r="BR345" s="8"/>
    </row>
    <row r="346" spans="1:70" x14ac:dyDescent="0.3">
      <c r="A346" t="s">
        <v>473</v>
      </c>
      <c r="B346" t="s">
        <v>157</v>
      </c>
      <c r="C346" s="1">
        <v>44762</v>
      </c>
      <c r="D346">
        <v>743</v>
      </c>
      <c r="E346">
        <v>708.46</v>
      </c>
      <c r="F346" t="s">
        <v>1694</v>
      </c>
      <c r="G346">
        <f>ROUND(Table2[[#This Row],[Amount in Sales]],-1)</f>
        <v>740</v>
      </c>
      <c r="I346" s="16">
        <v>837</v>
      </c>
      <c r="J346" s="17">
        <f>ROUND(Table2[[#This Row],[Amount in Sales]],-1)</f>
        <v>740</v>
      </c>
      <c r="Y346" s="16">
        <v>648</v>
      </c>
      <c r="Z346" t="str">
        <f t="shared" si="69"/>
        <v>500-700</v>
      </c>
      <c r="AP346" s="16">
        <v>650</v>
      </c>
      <c r="AQ346" t="s">
        <v>1800</v>
      </c>
      <c r="BH346">
        <v>484</v>
      </c>
      <c r="BI346">
        <f t="shared" si="70"/>
        <v>921.23</v>
      </c>
      <c r="BJ346">
        <f t="shared" si="71"/>
        <v>921</v>
      </c>
      <c r="BL346" s="8">
        <v>654</v>
      </c>
      <c r="BM346">
        <v>1025</v>
      </c>
      <c r="BO346" s="8">
        <v>721</v>
      </c>
      <c r="BP346">
        <v>1094</v>
      </c>
      <c r="BR346" s="8"/>
    </row>
    <row r="347" spans="1:70" x14ac:dyDescent="0.3">
      <c r="A347" t="s">
        <v>474</v>
      </c>
      <c r="B347" t="s">
        <v>154</v>
      </c>
      <c r="C347" s="1">
        <v>44756</v>
      </c>
      <c r="D347">
        <v>281</v>
      </c>
      <c r="E347">
        <v>131.31</v>
      </c>
      <c r="F347" t="s">
        <v>1695</v>
      </c>
      <c r="G347">
        <f>ROUND(Table2[[#This Row],[Amount in Sales]],-1)</f>
        <v>280</v>
      </c>
      <c r="I347" s="16">
        <v>794</v>
      </c>
      <c r="J347" s="17">
        <f>ROUND(Table2[[#This Row],[Amount in Sales]],-1)</f>
        <v>280</v>
      </c>
      <c r="Y347" s="16">
        <v>536</v>
      </c>
      <c r="Z347" t="str">
        <f t="shared" si="69"/>
        <v>500-700</v>
      </c>
      <c r="AP347" s="16">
        <v>587</v>
      </c>
      <c r="AQ347" t="s">
        <v>1800</v>
      </c>
      <c r="BH347" s="16">
        <v>384</v>
      </c>
      <c r="BI347">
        <f t="shared" si="70"/>
        <v>622.89</v>
      </c>
      <c r="BJ347">
        <f t="shared" si="71"/>
        <v>623</v>
      </c>
      <c r="BL347" s="8">
        <v>655</v>
      </c>
      <c r="BM347">
        <v>784</v>
      </c>
      <c r="BO347" s="8">
        <v>722</v>
      </c>
      <c r="BP347">
        <v>735</v>
      </c>
      <c r="BR347" s="8"/>
    </row>
    <row r="348" spans="1:70" x14ac:dyDescent="0.3">
      <c r="A348" t="s">
        <v>475</v>
      </c>
      <c r="B348" t="s">
        <v>155</v>
      </c>
      <c r="C348" s="1">
        <v>44744</v>
      </c>
      <c r="D348">
        <v>486</v>
      </c>
      <c r="E348">
        <v>292.33999999999997</v>
      </c>
      <c r="F348" t="s">
        <v>1696</v>
      </c>
      <c r="G348">
        <f>ROUND(Table2[[#This Row],[Amount in Sales]],-1)</f>
        <v>490</v>
      </c>
      <c r="I348" s="16">
        <v>356</v>
      </c>
      <c r="J348" s="17">
        <f>ROUND(Table2[[#This Row],[Amount in Sales]],-1)</f>
        <v>490</v>
      </c>
      <c r="Y348" s="16">
        <v>688</v>
      </c>
      <c r="Z348" t="str">
        <f t="shared" si="69"/>
        <v>500-700</v>
      </c>
      <c r="AP348" s="16">
        <v>541</v>
      </c>
      <c r="AQ348" t="s">
        <v>1800</v>
      </c>
      <c r="BH348">
        <v>627</v>
      </c>
      <c r="BI348">
        <f t="shared" si="70"/>
        <v>665.68</v>
      </c>
      <c r="BJ348">
        <f t="shared" si="71"/>
        <v>666</v>
      </c>
      <c r="BL348" s="8">
        <v>656</v>
      </c>
      <c r="BM348">
        <v>1295</v>
      </c>
      <c r="BO348" s="8">
        <v>724</v>
      </c>
      <c r="BP348">
        <v>951</v>
      </c>
      <c r="BR348" s="8"/>
    </row>
    <row r="349" spans="1:70" x14ac:dyDescent="0.3">
      <c r="A349" t="s">
        <v>476</v>
      </c>
      <c r="B349" t="s">
        <v>156</v>
      </c>
      <c r="C349" s="1">
        <v>44753</v>
      </c>
      <c r="D349">
        <v>855</v>
      </c>
      <c r="E349">
        <v>146.70999999999998</v>
      </c>
      <c r="F349" t="s">
        <v>1697</v>
      </c>
      <c r="G349">
        <f>ROUND(Table2[[#This Row],[Amount in Sales]],-1)</f>
        <v>860</v>
      </c>
      <c r="I349" s="16">
        <v>742</v>
      </c>
      <c r="J349" s="17">
        <f>ROUND(Table2[[#This Row],[Amount in Sales]],-1)</f>
        <v>860</v>
      </c>
      <c r="Y349" s="16">
        <v>516</v>
      </c>
      <c r="Z349" t="str">
        <f t="shared" si="69"/>
        <v>500-700</v>
      </c>
      <c r="AP349" s="16">
        <v>557</v>
      </c>
      <c r="AQ349" t="s">
        <v>1800</v>
      </c>
      <c r="BH349" s="16">
        <v>885</v>
      </c>
      <c r="BI349">
        <f t="shared" si="70"/>
        <v>1320.54</v>
      </c>
      <c r="BJ349">
        <f t="shared" si="71"/>
        <v>1321</v>
      </c>
      <c r="BL349" s="8">
        <v>657</v>
      </c>
      <c r="BM349">
        <v>860</v>
      </c>
      <c r="BO349" s="8">
        <v>725</v>
      </c>
      <c r="BP349">
        <v>793.5</v>
      </c>
      <c r="BR349" s="8"/>
    </row>
    <row r="350" spans="1:70" x14ac:dyDescent="0.3">
      <c r="A350" t="s">
        <v>477</v>
      </c>
      <c r="B350" t="s">
        <v>157</v>
      </c>
      <c r="C350" s="1">
        <v>44762</v>
      </c>
      <c r="D350">
        <v>650</v>
      </c>
      <c r="E350">
        <v>290.76</v>
      </c>
      <c r="F350" t="s">
        <v>1694</v>
      </c>
      <c r="G350">
        <f>ROUND(Table2[[#This Row],[Amount in Sales]],-1)</f>
        <v>650</v>
      </c>
      <c r="I350" s="16">
        <v>214</v>
      </c>
      <c r="J350" s="17">
        <f>ROUND(Table2[[#This Row],[Amount in Sales]],-1)</f>
        <v>650</v>
      </c>
      <c r="Y350" s="16">
        <v>630</v>
      </c>
      <c r="Z350" t="str">
        <f t="shared" si="69"/>
        <v>500-700</v>
      </c>
      <c r="AP350" s="16">
        <v>567</v>
      </c>
      <c r="AQ350" t="s">
        <v>1800</v>
      </c>
      <c r="BH350" s="16">
        <v>592</v>
      </c>
      <c r="BI350">
        <f t="shared" si="70"/>
        <v>1003.76</v>
      </c>
      <c r="BJ350">
        <f t="shared" si="71"/>
        <v>1004</v>
      </c>
      <c r="BL350" s="8">
        <v>658</v>
      </c>
      <c r="BM350">
        <v>823</v>
      </c>
      <c r="BO350" s="8">
        <v>726</v>
      </c>
      <c r="BP350">
        <v>1329.5</v>
      </c>
      <c r="BR350" s="8"/>
    </row>
    <row r="351" spans="1:70" x14ac:dyDescent="0.3">
      <c r="A351" t="s">
        <v>478</v>
      </c>
      <c r="B351" t="s">
        <v>158</v>
      </c>
      <c r="C351" s="1">
        <v>44740</v>
      </c>
      <c r="D351">
        <v>587</v>
      </c>
      <c r="E351">
        <v>318.43</v>
      </c>
      <c r="F351" t="s">
        <v>1695</v>
      </c>
      <c r="G351">
        <f>ROUND(Table2[[#This Row],[Amount in Sales]],-1)</f>
        <v>590</v>
      </c>
      <c r="I351" s="16">
        <v>797</v>
      </c>
      <c r="J351" s="17">
        <f>ROUND(Table2[[#This Row],[Amount in Sales]],-1)</f>
        <v>590</v>
      </c>
      <c r="Y351" s="16">
        <v>532</v>
      </c>
      <c r="Z351" t="str">
        <f t="shared" si="69"/>
        <v>500-700</v>
      </c>
      <c r="AP351" s="16">
        <v>639</v>
      </c>
      <c r="AQ351" t="s">
        <v>1800</v>
      </c>
      <c r="BH351" s="16">
        <v>899</v>
      </c>
      <c r="BI351">
        <f t="shared" si="70"/>
        <v>1389.22</v>
      </c>
      <c r="BJ351">
        <f t="shared" si="71"/>
        <v>1389</v>
      </c>
      <c r="BL351" s="8">
        <v>660</v>
      </c>
      <c r="BM351">
        <v>806</v>
      </c>
      <c r="BO351" s="8">
        <v>727</v>
      </c>
      <c r="BP351">
        <v>1049</v>
      </c>
      <c r="BR351" s="8"/>
    </row>
    <row r="352" spans="1:70" x14ac:dyDescent="0.3">
      <c r="A352" t="s">
        <v>479</v>
      </c>
      <c r="B352" t="s">
        <v>154</v>
      </c>
      <c r="C352" s="1">
        <v>44729</v>
      </c>
      <c r="D352">
        <v>736</v>
      </c>
      <c r="E352">
        <v>371.57</v>
      </c>
      <c r="F352" t="s">
        <v>1696</v>
      </c>
      <c r="G352">
        <f>ROUND(Table2[[#This Row],[Amount in Sales]],-1)</f>
        <v>740</v>
      </c>
      <c r="I352" s="16">
        <v>871</v>
      </c>
      <c r="J352" s="17">
        <f>ROUND(Table2[[#This Row],[Amount in Sales]],-1)</f>
        <v>740</v>
      </c>
      <c r="Y352" s="16">
        <v>674</v>
      </c>
      <c r="Z352" t="str">
        <f t="shared" si="69"/>
        <v>500-700</v>
      </c>
      <c r="AP352" s="16">
        <v>698</v>
      </c>
      <c r="AQ352" t="s">
        <v>1800</v>
      </c>
      <c r="BH352" s="16">
        <v>501</v>
      </c>
      <c r="BI352">
        <f t="shared" si="70"/>
        <v>677.35</v>
      </c>
      <c r="BJ352">
        <f t="shared" si="71"/>
        <v>677</v>
      </c>
      <c r="BL352" s="8">
        <v>661</v>
      </c>
      <c r="BM352">
        <v>802</v>
      </c>
      <c r="BO352" s="8">
        <v>728</v>
      </c>
      <c r="BP352">
        <v>858</v>
      </c>
      <c r="BR352" s="8"/>
    </row>
    <row r="353" spans="1:70" x14ac:dyDescent="0.3">
      <c r="A353" t="s">
        <v>480</v>
      </c>
      <c r="B353" t="s">
        <v>155</v>
      </c>
      <c r="C353" s="1">
        <v>44727</v>
      </c>
      <c r="D353">
        <v>895</v>
      </c>
      <c r="E353">
        <v>82.63000000000001</v>
      </c>
      <c r="F353" t="s">
        <v>1697</v>
      </c>
      <c r="G353">
        <f>ROUND(Table2[[#This Row],[Amount in Sales]],-1)</f>
        <v>900</v>
      </c>
      <c r="I353" s="16">
        <v>603</v>
      </c>
      <c r="J353" s="17">
        <f>ROUND(Table2[[#This Row],[Amount in Sales]],-1)</f>
        <v>900</v>
      </c>
      <c r="Y353" s="16">
        <v>506</v>
      </c>
      <c r="Z353" t="str">
        <f t="shared" si="69"/>
        <v>500-700</v>
      </c>
      <c r="AP353" s="16">
        <v>602</v>
      </c>
      <c r="AQ353" t="s">
        <v>1800</v>
      </c>
      <c r="BH353" s="16">
        <v>339</v>
      </c>
      <c r="BI353">
        <f t="shared" si="70"/>
        <v>359.44</v>
      </c>
      <c r="BJ353">
        <f t="shared" si="71"/>
        <v>359</v>
      </c>
      <c r="BL353" s="8">
        <v>666</v>
      </c>
      <c r="BM353">
        <v>1172.3333333333333</v>
      </c>
      <c r="BO353" s="8">
        <v>735</v>
      </c>
      <c r="BP353">
        <v>1113</v>
      </c>
      <c r="BR353" s="8"/>
    </row>
    <row r="354" spans="1:70" x14ac:dyDescent="0.3">
      <c r="A354" t="s">
        <v>481</v>
      </c>
      <c r="B354" t="s">
        <v>156</v>
      </c>
      <c r="C354" s="1">
        <v>44734</v>
      </c>
      <c r="D354">
        <v>861</v>
      </c>
      <c r="E354">
        <v>300.56</v>
      </c>
      <c r="F354" t="s">
        <v>1694</v>
      </c>
      <c r="G354">
        <f>ROUND(Table2[[#This Row],[Amount in Sales]],-1)</f>
        <v>860</v>
      </c>
      <c r="I354" s="16">
        <v>489</v>
      </c>
      <c r="J354" s="17">
        <f>ROUND(Table2[[#This Row],[Amount in Sales]],-1)</f>
        <v>860</v>
      </c>
      <c r="Y354" s="16">
        <v>591</v>
      </c>
      <c r="Z354" t="str">
        <f t="shared" si="69"/>
        <v>500-700</v>
      </c>
      <c r="AP354" s="16">
        <v>622</v>
      </c>
      <c r="AQ354" t="s">
        <v>1800</v>
      </c>
      <c r="BH354" s="16">
        <v>677</v>
      </c>
      <c r="BI354">
        <f t="shared" si="70"/>
        <v>705.06</v>
      </c>
      <c r="BJ354">
        <f t="shared" si="71"/>
        <v>705</v>
      </c>
      <c r="BL354" s="8">
        <v>667</v>
      </c>
      <c r="BM354">
        <v>926</v>
      </c>
      <c r="BO354" s="8">
        <v>736</v>
      </c>
      <c r="BP354">
        <v>1108</v>
      </c>
      <c r="BR354" s="8"/>
    </row>
    <row r="355" spans="1:70" x14ac:dyDescent="0.3">
      <c r="A355" t="s">
        <v>482</v>
      </c>
      <c r="B355" t="s">
        <v>157</v>
      </c>
      <c r="C355" s="1">
        <v>44744</v>
      </c>
      <c r="D355">
        <v>268</v>
      </c>
      <c r="E355">
        <v>241.29</v>
      </c>
      <c r="F355" t="s">
        <v>1695</v>
      </c>
      <c r="G355">
        <f>ROUND(Table2[[#This Row],[Amount in Sales]],-1)</f>
        <v>270</v>
      </c>
      <c r="I355" s="16">
        <v>432</v>
      </c>
      <c r="J355" s="17">
        <f>ROUND(Table2[[#This Row],[Amount in Sales]],-1)</f>
        <v>270</v>
      </c>
      <c r="Y355" s="16">
        <v>239</v>
      </c>
      <c r="Z355" t="e">
        <f t="shared" si="69"/>
        <v>#N/A</v>
      </c>
      <c r="AP355" s="16">
        <v>654</v>
      </c>
      <c r="AQ355" t="s">
        <v>1800</v>
      </c>
      <c r="BH355" s="16">
        <v>239</v>
      </c>
      <c r="BL355" s="8">
        <v>668</v>
      </c>
      <c r="BM355">
        <v>995</v>
      </c>
      <c r="BO355" s="8">
        <v>737</v>
      </c>
      <c r="BP355">
        <v>1093</v>
      </c>
      <c r="BR355" s="8"/>
    </row>
    <row r="356" spans="1:70" x14ac:dyDescent="0.3">
      <c r="A356" t="s">
        <v>483</v>
      </c>
      <c r="B356" t="s">
        <v>154</v>
      </c>
      <c r="C356" s="1">
        <v>44737</v>
      </c>
      <c r="D356">
        <v>334</v>
      </c>
      <c r="E356">
        <v>60.29</v>
      </c>
      <c r="F356" t="s">
        <v>1696</v>
      </c>
      <c r="G356">
        <f>ROUND(Table2[[#This Row],[Amount in Sales]],-1)</f>
        <v>330</v>
      </c>
      <c r="I356" s="16">
        <v>680</v>
      </c>
      <c r="J356" s="17">
        <f>ROUND(Table2[[#This Row],[Amount in Sales]],-1)</f>
        <v>330</v>
      </c>
      <c r="Y356" s="16">
        <v>290</v>
      </c>
      <c r="Z356" t="e">
        <f t="shared" si="69"/>
        <v>#N/A</v>
      </c>
      <c r="AP356" s="16">
        <v>564</v>
      </c>
      <c r="AQ356" t="s">
        <v>1800</v>
      </c>
      <c r="BH356" s="16">
        <v>290</v>
      </c>
      <c r="BL356" s="8">
        <v>669</v>
      </c>
      <c r="BM356">
        <v>931.5</v>
      </c>
      <c r="BO356" s="8">
        <v>738</v>
      </c>
      <c r="BP356">
        <v>977</v>
      </c>
      <c r="BR356" s="8"/>
    </row>
    <row r="357" spans="1:70" x14ac:dyDescent="0.3">
      <c r="A357" t="s">
        <v>484</v>
      </c>
      <c r="B357" t="s">
        <v>155</v>
      </c>
      <c r="C357" s="1">
        <v>44752</v>
      </c>
      <c r="D357">
        <v>277</v>
      </c>
      <c r="E357">
        <v>7.05</v>
      </c>
      <c r="F357" t="s">
        <v>1697</v>
      </c>
      <c r="G357">
        <f>ROUND(Table2[[#This Row],[Amount in Sales]],-1)</f>
        <v>280</v>
      </c>
      <c r="I357" s="16">
        <v>422</v>
      </c>
      <c r="J357" s="17">
        <f>ROUND(Table2[[#This Row],[Amount in Sales]],-1)</f>
        <v>280</v>
      </c>
      <c r="Y357" s="16">
        <v>576</v>
      </c>
      <c r="Z357" t="str">
        <f t="shared" si="69"/>
        <v>500-700</v>
      </c>
      <c r="AP357" s="16">
        <v>536</v>
      </c>
      <c r="AQ357" t="s">
        <v>1800</v>
      </c>
      <c r="BH357" s="16">
        <v>307</v>
      </c>
      <c r="BI357">
        <f t="shared" ref="BI357:BI359" si="72">D344+E344</f>
        <v>468.59000000000003</v>
      </c>
      <c r="BJ357">
        <f t="shared" ref="BJ357:BJ359" si="73">ROUND(BI357,0)</f>
        <v>469</v>
      </c>
      <c r="BL357" s="8">
        <v>671</v>
      </c>
      <c r="BM357">
        <v>1156.5</v>
      </c>
      <c r="BO357" s="8">
        <v>739</v>
      </c>
      <c r="BP357">
        <v>956</v>
      </c>
      <c r="BR357" s="8"/>
    </row>
    <row r="358" spans="1:70" x14ac:dyDescent="0.3">
      <c r="A358" t="s">
        <v>485</v>
      </c>
      <c r="B358" t="s">
        <v>156</v>
      </c>
      <c r="C358" s="1">
        <v>44736</v>
      </c>
      <c r="D358">
        <v>241</v>
      </c>
      <c r="E358">
        <v>191.95</v>
      </c>
      <c r="F358" t="s">
        <v>1694</v>
      </c>
      <c r="G358">
        <f>ROUND(Table2[[#This Row],[Amount in Sales]],-1)</f>
        <v>240</v>
      </c>
      <c r="I358" s="16">
        <v>718</v>
      </c>
      <c r="J358" s="17">
        <f>ROUND(Table2[[#This Row],[Amount in Sales]],-1)</f>
        <v>240</v>
      </c>
      <c r="Y358" s="16">
        <v>584</v>
      </c>
      <c r="Z358" t="str">
        <f t="shared" si="69"/>
        <v>500-700</v>
      </c>
      <c r="AP358" s="16">
        <v>568</v>
      </c>
      <c r="AQ358" t="s">
        <v>1800</v>
      </c>
      <c r="BH358" s="16">
        <v>800</v>
      </c>
      <c r="BI358">
        <f t="shared" si="72"/>
        <v>843.56</v>
      </c>
      <c r="BJ358">
        <f t="shared" si="73"/>
        <v>844</v>
      </c>
      <c r="BL358" s="8">
        <v>672</v>
      </c>
      <c r="BM358">
        <v>1331</v>
      </c>
      <c r="BO358" s="8">
        <v>740</v>
      </c>
      <c r="BP358">
        <v>1269</v>
      </c>
      <c r="BR358" s="8"/>
    </row>
    <row r="359" spans="1:70" x14ac:dyDescent="0.3">
      <c r="A359" t="s">
        <v>486</v>
      </c>
      <c r="B359" t="s">
        <v>157</v>
      </c>
      <c r="C359" s="1">
        <v>44752</v>
      </c>
      <c r="D359">
        <v>839</v>
      </c>
      <c r="E359">
        <v>134.88999999999999</v>
      </c>
      <c r="F359" t="s">
        <v>1695</v>
      </c>
      <c r="G359">
        <f>ROUND(Table2[[#This Row],[Amount in Sales]],-1)</f>
        <v>840</v>
      </c>
      <c r="I359" s="16">
        <v>495</v>
      </c>
      <c r="J359" s="17">
        <f>ROUND(Table2[[#This Row],[Amount in Sales]],-1)</f>
        <v>840</v>
      </c>
      <c r="Y359" s="16">
        <v>660</v>
      </c>
      <c r="Z359" t="str">
        <f t="shared" si="69"/>
        <v>500-700</v>
      </c>
      <c r="AP359" s="16">
        <v>612</v>
      </c>
      <c r="AQ359" t="s">
        <v>1800</v>
      </c>
      <c r="BH359" s="16">
        <v>743</v>
      </c>
      <c r="BI359">
        <f t="shared" si="72"/>
        <v>1451.46</v>
      </c>
      <c r="BJ359">
        <f t="shared" si="73"/>
        <v>1451</v>
      </c>
      <c r="BL359" s="8">
        <v>674</v>
      </c>
      <c r="BM359">
        <v>1096.5</v>
      </c>
      <c r="BO359" s="8">
        <v>741</v>
      </c>
      <c r="BP359">
        <v>1205</v>
      </c>
      <c r="BR359" s="8"/>
    </row>
    <row r="360" spans="1:70" x14ac:dyDescent="0.3">
      <c r="A360" t="s">
        <v>487</v>
      </c>
      <c r="B360" t="s">
        <v>158</v>
      </c>
      <c r="C360" s="1">
        <v>44759</v>
      </c>
      <c r="D360">
        <v>812</v>
      </c>
      <c r="E360">
        <v>200.51999999999998</v>
      </c>
      <c r="F360" t="s">
        <v>1696</v>
      </c>
      <c r="G360">
        <f>ROUND(Table2[[#This Row],[Amount in Sales]],-1)</f>
        <v>810</v>
      </c>
      <c r="I360" s="16">
        <v>777</v>
      </c>
      <c r="J360" s="17">
        <f>ROUND(Table2[[#This Row],[Amount in Sales]],-1)</f>
        <v>810</v>
      </c>
      <c r="Y360" s="16">
        <v>281</v>
      </c>
      <c r="Z360" t="e">
        <f t="shared" si="69"/>
        <v>#N/A</v>
      </c>
      <c r="AP360" s="16">
        <v>572</v>
      </c>
      <c r="AQ360" t="s">
        <v>1800</v>
      </c>
      <c r="BH360" s="16">
        <v>281</v>
      </c>
      <c r="BL360" s="8">
        <v>675</v>
      </c>
      <c r="BM360">
        <v>761</v>
      </c>
      <c r="BO360" s="8">
        <v>743</v>
      </c>
      <c r="BP360">
        <v>1227.5</v>
      </c>
      <c r="BR360" s="8"/>
    </row>
    <row r="361" spans="1:70" x14ac:dyDescent="0.3">
      <c r="A361" t="s">
        <v>488</v>
      </c>
      <c r="B361" t="s">
        <v>159</v>
      </c>
      <c r="C361" s="1">
        <v>44763</v>
      </c>
      <c r="D361">
        <v>541</v>
      </c>
      <c r="E361">
        <v>119.83</v>
      </c>
      <c r="F361" t="s">
        <v>1697</v>
      </c>
      <c r="G361">
        <f>ROUND(Table2[[#This Row],[Amount in Sales]],-1)</f>
        <v>540</v>
      </c>
      <c r="I361" s="16">
        <v>484</v>
      </c>
      <c r="J361" s="17">
        <f>ROUND(Table2[[#This Row],[Amount in Sales]],-1)</f>
        <v>540</v>
      </c>
      <c r="Y361" s="16">
        <v>635</v>
      </c>
      <c r="Z361" t="str">
        <f t="shared" si="69"/>
        <v>500-700</v>
      </c>
      <c r="AP361" s="16">
        <v>692</v>
      </c>
      <c r="AQ361" t="s">
        <v>1800</v>
      </c>
      <c r="BH361" s="16">
        <v>486</v>
      </c>
      <c r="BI361">
        <f t="shared" ref="BI361:BI367" si="74">D348+E348</f>
        <v>778.33999999999992</v>
      </c>
      <c r="BJ361">
        <f t="shared" ref="BJ361:BJ367" si="75">ROUND(BI361,0)</f>
        <v>778</v>
      </c>
      <c r="BL361" s="8">
        <v>676</v>
      </c>
      <c r="BM361">
        <v>1303.5</v>
      </c>
      <c r="BO361" s="8">
        <v>746</v>
      </c>
      <c r="BP361">
        <v>1166.5</v>
      </c>
      <c r="BR361" s="8"/>
    </row>
    <row r="362" spans="1:70" x14ac:dyDescent="0.3">
      <c r="A362" t="s">
        <v>489</v>
      </c>
      <c r="B362" t="s">
        <v>154</v>
      </c>
      <c r="C362" s="1">
        <v>44763</v>
      </c>
      <c r="D362">
        <v>740</v>
      </c>
      <c r="E362">
        <v>528.79999999999995</v>
      </c>
      <c r="F362" t="s">
        <v>1694</v>
      </c>
      <c r="G362">
        <f>ROUND(Table2[[#This Row],[Amount in Sales]],-1)</f>
        <v>740</v>
      </c>
      <c r="I362" s="16">
        <v>607</v>
      </c>
      <c r="J362" s="17">
        <f>ROUND(Table2[[#This Row],[Amount in Sales]],-1)</f>
        <v>740</v>
      </c>
      <c r="Y362" s="16">
        <v>578</v>
      </c>
      <c r="Z362" t="str">
        <f t="shared" si="69"/>
        <v>500-700</v>
      </c>
      <c r="AP362" s="16">
        <v>657</v>
      </c>
      <c r="AQ362" t="s">
        <v>1800</v>
      </c>
      <c r="BH362" s="16">
        <v>855</v>
      </c>
      <c r="BI362">
        <f t="shared" si="74"/>
        <v>1001.71</v>
      </c>
      <c r="BJ362">
        <f t="shared" si="75"/>
        <v>1002</v>
      </c>
      <c r="BL362" s="8">
        <v>677</v>
      </c>
      <c r="BM362">
        <v>937.5</v>
      </c>
      <c r="BO362" s="8">
        <v>750</v>
      </c>
      <c r="BP362">
        <v>894</v>
      </c>
      <c r="BR362" s="8"/>
    </row>
    <row r="363" spans="1:70" x14ac:dyDescent="0.3">
      <c r="A363" t="s">
        <v>490</v>
      </c>
      <c r="B363" t="s">
        <v>155</v>
      </c>
      <c r="C363" s="1">
        <v>44750</v>
      </c>
      <c r="D363">
        <v>881</v>
      </c>
      <c r="E363">
        <v>99.440000000000012</v>
      </c>
      <c r="F363" t="s">
        <v>1695</v>
      </c>
      <c r="G363">
        <f>ROUND(Table2[[#This Row],[Amount in Sales]],-1)</f>
        <v>880</v>
      </c>
      <c r="I363" s="16">
        <v>494</v>
      </c>
      <c r="J363" s="17">
        <f>ROUND(Table2[[#This Row],[Amount in Sales]],-1)</f>
        <v>880</v>
      </c>
      <c r="Y363" s="16">
        <v>560</v>
      </c>
      <c r="Z363" t="str">
        <f t="shared" si="69"/>
        <v>500-700</v>
      </c>
      <c r="AP363" s="16">
        <v>652</v>
      </c>
      <c r="AQ363" t="s">
        <v>1800</v>
      </c>
      <c r="BH363" s="16">
        <v>650</v>
      </c>
      <c r="BI363">
        <f t="shared" si="74"/>
        <v>940.76</v>
      </c>
      <c r="BJ363">
        <f t="shared" si="75"/>
        <v>941</v>
      </c>
      <c r="BL363" s="8">
        <v>679</v>
      </c>
      <c r="BM363">
        <v>897</v>
      </c>
      <c r="BO363" s="8">
        <v>751</v>
      </c>
      <c r="BP363">
        <v>1320.5</v>
      </c>
      <c r="BR363" s="8"/>
    </row>
    <row r="364" spans="1:70" x14ac:dyDescent="0.3">
      <c r="A364" t="s">
        <v>491</v>
      </c>
      <c r="B364" t="s">
        <v>156</v>
      </c>
      <c r="C364" s="1">
        <v>44751</v>
      </c>
      <c r="D364">
        <v>760</v>
      </c>
      <c r="E364">
        <v>49.62</v>
      </c>
      <c r="F364" t="s">
        <v>1696</v>
      </c>
      <c r="G364">
        <f>ROUND(Table2[[#This Row],[Amount in Sales]],-1)</f>
        <v>760</v>
      </c>
      <c r="I364" s="16">
        <v>707</v>
      </c>
      <c r="J364" s="17">
        <f>ROUND(Table2[[#This Row],[Amount in Sales]],-1)</f>
        <v>760</v>
      </c>
      <c r="Y364" s="16">
        <v>695</v>
      </c>
      <c r="Z364" t="str">
        <f t="shared" si="69"/>
        <v>500-700</v>
      </c>
      <c r="AP364" s="16">
        <v>556</v>
      </c>
      <c r="AQ364" t="s">
        <v>1800</v>
      </c>
      <c r="BH364" s="16">
        <v>587</v>
      </c>
      <c r="BI364">
        <f t="shared" si="74"/>
        <v>905.43000000000006</v>
      </c>
      <c r="BJ364">
        <f t="shared" si="75"/>
        <v>905</v>
      </c>
      <c r="BL364" s="8">
        <v>680</v>
      </c>
      <c r="BM364">
        <v>831</v>
      </c>
      <c r="BO364" s="8">
        <v>752</v>
      </c>
      <c r="BP364">
        <v>1004</v>
      </c>
      <c r="BR364" s="8"/>
    </row>
    <row r="365" spans="1:70" x14ac:dyDescent="0.3">
      <c r="A365" t="s">
        <v>492</v>
      </c>
      <c r="B365" t="s">
        <v>157</v>
      </c>
      <c r="C365" s="1">
        <v>44736</v>
      </c>
      <c r="D365">
        <v>814</v>
      </c>
      <c r="E365">
        <v>379.99</v>
      </c>
      <c r="F365" t="s">
        <v>1697</v>
      </c>
      <c r="G365">
        <f>ROUND(Table2[[#This Row],[Amount in Sales]],-1)</f>
        <v>810</v>
      </c>
      <c r="I365" s="16">
        <v>806</v>
      </c>
      <c r="J365" s="17">
        <f>ROUND(Table2[[#This Row],[Amount in Sales]],-1)</f>
        <v>810</v>
      </c>
      <c r="Y365" s="16">
        <v>536</v>
      </c>
      <c r="Z365" t="str">
        <f t="shared" si="69"/>
        <v>500-700</v>
      </c>
      <c r="AP365" s="16">
        <v>656</v>
      </c>
      <c r="AQ365" t="s">
        <v>1800</v>
      </c>
      <c r="BH365" s="16">
        <v>736</v>
      </c>
      <c r="BI365">
        <f t="shared" si="74"/>
        <v>1107.57</v>
      </c>
      <c r="BJ365">
        <f t="shared" si="75"/>
        <v>1108</v>
      </c>
      <c r="BL365" s="8">
        <v>681</v>
      </c>
      <c r="BM365">
        <v>918</v>
      </c>
      <c r="BO365" s="8">
        <v>753</v>
      </c>
      <c r="BP365">
        <v>760</v>
      </c>
      <c r="BR365" s="8"/>
    </row>
    <row r="366" spans="1:70" x14ac:dyDescent="0.3">
      <c r="A366" t="s">
        <v>493</v>
      </c>
      <c r="B366" t="s">
        <v>154</v>
      </c>
      <c r="C366" s="1">
        <v>44737</v>
      </c>
      <c r="D366">
        <v>557</v>
      </c>
      <c r="E366">
        <v>513.56999999999994</v>
      </c>
      <c r="F366" t="s">
        <v>1694</v>
      </c>
      <c r="G366">
        <f>ROUND(Table2[[#This Row],[Amount in Sales]],-1)</f>
        <v>560</v>
      </c>
      <c r="I366" s="16">
        <v>581</v>
      </c>
      <c r="J366" s="17">
        <f>ROUND(Table2[[#This Row],[Amount in Sales]],-1)</f>
        <v>560</v>
      </c>
      <c r="Y366" s="16">
        <v>531</v>
      </c>
      <c r="Z366" t="str">
        <f t="shared" si="69"/>
        <v>500-700</v>
      </c>
      <c r="AP366" s="16">
        <v>631</v>
      </c>
      <c r="AQ366" t="s">
        <v>1800</v>
      </c>
      <c r="BH366" s="16">
        <v>895</v>
      </c>
      <c r="BI366">
        <f t="shared" si="74"/>
        <v>977.63</v>
      </c>
      <c r="BJ366">
        <f t="shared" si="75"/>
        <v>978</v>
      </c>
      <c r="BL366" s="8">
        <v>682</v>
      </c>
      <c r="BM366">
        <v>1048</v>
      </c>
      <c r="BO366" s="8">
        <v>754</v>
      </c>
      <c r="BP366">
        <v>1254</v>
      </c>
      <c r="BR366" s="8"/>
    </row>
    <row r="367" spans="1:70" x14ac:dyDescent="0.3">
      <c r="A367" t="s">
        <v>494</v>
      </c>
      <c r="B367" t="s">
        <v>155</v>
      </c>
      <c r="C367" s="1">
        <v>44744</v>
      </c>
      <c r="D367">
        <v>567</v>
      </c>
      <c r="E367">
        <v>106.83</v>
      </c>
      <c r="F367" t="s">
        <v>1695</v>
      </c>
      <c r="G367">
        <f>ROUND(Table2[[#This Row],[Amount in Sales]],-1)</f>
        <v>570</v>
      </c>
      <c r="I367" s="16">
        <v>835</v>
      </c>
      <c r="J367" s="17">
        <f>ROUND(Table2[[#This Row],[Amount in Sales]],-1)</f>
        <v>570</v>
      </c>
      <c r="Y367" s="16">
        <v>606</v>
      </c>
      <c r="Z367" t="str">
        <f t="shared" si="69"/>
        <v>500-700</v>
      </c>
      <c r="AP367" s="16">
        <v>676</v>
      </c>
      <c r="AQ367" t="s">
        <v>1800</v>
      </c>
      <c r="BH367" s="16">
        <v>861</v>
      </c>
      <c r="BI367">
        <f t="shared" si="74"/>
        <v>1161.56</v>
      </c>
      <c r="BJ367">
        <f t="shared" si="75"/>
        <v>1162</v>
      </c>
      <c r="BL367" s="8">
        <v>683</v>
      </c>
      <c r="BM367">
        <v>1359</v>
      </c>
      <c r="BO367" s="8">
        <v>755</v>
      </c>
      <c r="BP367">
        <v>988.66666666666663</v>
      </c>
      <c r="BR367" s="8"/>
    </row>
    <row r="368" spans="1:70" x14ac:dyDescent="0.3">
      <c r="A368" t="s">
        <v>495</v>
      </c>
      <c r="B368" t="s">
        <v>156</v>
      </c>
      <c r="C368" s="1">
        <v>44735</v>
      </c>
      <c r="D368">
        <v>267</v>
      </c>
      <c r="E368">
        <v>74.36</v>
      </c>
      <c r="F368" t="s">
        <v>1696</v>
      </c>
      <c r="G368">
        <f>ROUND(Table2[[#This Row],[Amount in Sales]],-1)</f>
        <v>270</v>
      </c>
      <c r="I368" s="16">
        <v>444</v>
      </c>
      <c r="J368" s="17">
        <f>ROUND(Table2[[#This Row],[Amount in Sales]],-1)</f>
        <v>270</v>
      </c>
      <c r="Y368" s="16">
        <v>268</v>
      </c>
      <c r="Z368" t="e">
        <f t="shared" si="69"/>
        <v>#N/A</v>
      </c>
      <c r="AP368" s="16">
        <v>523</v>
      </c>
      <c r="AQ368" t="s">
        <v>1800</v>
      </c>
      <c r="BH368">
        <v>268</v>
      </c>
      <c r="BL368" s="8">
        <v>686</v>
      </c>
      <c r="BM368">
        <v>860</v>
      </c>
      <c r="BO368" s="8">
        <v>756</v>
      </c>
      <c r="BP368">
        <v>1281.5</v>
      </c>
      <c r="BR368" s="8"/>
    </row>
    <row r="369" spans="1:70" x14ac:dyDescent="0.3">
      <c r="A369" t="s">
        <v>496</v>
      </c>
      <c r="B369" t="s">
        <v>157</v>
      </c>
      <c r="C369" s="1">
        <v>44751</v>
      </c>
      <c r="D369">
        <v>726</v>
      </c>
      <c r="E369">
        <v>572.70000000000005</v>
      </c>
      <c r="F369" t="s">
        <v>1697</v>
      </c>
      <c r="G369">
        <f>ROUND(Table2[[#This Row],[Amount in Sales]],-1)</f>
        <v>730</v>
      </c>
      <c r="I369" s="16">
        <v>353</v>
      </c>
      <c r="J369" s="17">
        <f>ROUND(Table2[[#This Row],[Amount in Sales]],-1)</f>
        <v>730</v>
      </c>
      <c r="Y369" s="16">
        <v>682</v>
      </c>
      <c r="Z369" t="str">
        <f t="shared" si="69"/>
        <v>500-700</v>
      </c>
      <c r="AP369" s="16">
        <v>512</v>
      </c>
      <c r="AQ369" t="s">
        <v>1800</v>
      </c>
      <c r="BH369">
        <v>334</v>
      </c>
      <c r="BI369">
        <f>D356+E356</f>
        <v>394.29</v>
      </c>
      <c r="BJ369">
        <f>ROUND(BI369,0)</f>
        <v>394</v>
      </c>
      <c r="BL369" s="8">
        <v>688</v>
      </c>
      <c r="BM369">
        <v>1111</v>
      </c>
      <c r="BO369" s="8">
        <v>758</v>
      </c>
      <c r="BP369">
        <v>1129</v>
      </c>
      <c r="BR369" s="8"/>
    </row>
    <row r="370" spans="1:70" x14ac:dyDescent="0.3">
      <c r="A370" t="s">
        <v>497</v>
      </c>
      <c r="B370" t="s">
        <v>154</v>
      </c>
      <c r="C370" s="1">
        <v>44726</v>
      </c>
      <c r="D370">
        <v>336</v>
      </c>
      <c r="E370">
        <v>61.489999999999995</v>
      </c>
      <c r="F370" t="s">
        <v>1694</v>
      </c>
      <c r="G370">
        <f>ROUND(Table2[[#This Row],[Amount in Sales]],-1)</f>
        <v>340</v>
      </c>
      <c r="I370" s="16">
        <v>643</v>
      </c>
      <c r="J370" s="17">
        <f>ROUND(Table2[[#This Row],[Amount in Sales]],-1)</f>
        <v>340</v>
      </c>
      <c r="Y370" s="16">
        <v>277</v>
      </c>
      <c r="Z370" t="e">
        <f t="shared" si="69"/>
        <v>#N/A</v>
      </c>
      <c r="AP370" s="16">
        <v>621</v>
      </c>
      <c r="AQ370" t="s">
        <v>1800</v>
      </c>
      <c r="BH370" s="16">
        <v>277</v>
      </c>
      <c r="BL370" s="8">
        <v>689</v>
      </c>
      <c r="BM370">
        <v>848.5</v>
      </c>
      <c r="BO370" s="8">
        <v>760</v>
      </c>
      <c r="BP370">
        <v>810</v>
      </c>
      <c r="BR370" s="8"/>
    </row>
    <row r="371" spans="1:70" x14ac:dyDescent="0.3">
      <c r="A371" t="s">
        <v>498</v>
      </c>
      <c r="B371" t="s">
        <v>155</v>
      </c>
      <c r="C371" s="1">
        <v>44749</v>
      </c>
      <c r="D371">
        <v>639</v>
      </c>
      <c r="E371">
        <v>131.59</v>
      </c>
      <c r="F371" t="s">
        <v>1695</v>
      </c>
      <c r="G371">
        <f>ROUND(Table2[[#This Row],[Amount in Sales]],-1)</f>
        <v>640</v>
      </c>
      <c r="I371" s="16">
        <v>791</v>
      </c>
      <c r="J371" s="17">
        <f>ROUND(Table2[[#This Row],[Amount in Sales]],-1)</f>
        <v>640</v>
      </c>
      <c r="Y371" s="16">
        <v>241</v>
      </c>
      <c r="Z371" t="e">
        <f t="shared" si="69"/>
        <v>#N/A</v>
      </c>
      <c r="AP371" s="16">
        <v>616</v>
      </c>
      <c r="AQ371" t="s">
        <v>1800</v>
      </c>
      <c r="BH371" s="16">
        <v>241</v>
      </c>
      <c r="BL371" s="8">
        <v>691</v>
      </c>
      <c r="BM371">
        <v>1300</v>
      </c>
      <c r="BO371" s="8">
        <v>762</v>
      </c>
      <c r="BP371">
        <v>1036</v>
      </c>
      <c r="BR371" s="8"/>
    </row>
    <row r="372" spans="1:70" x14ac:dyDescent="0.3">
      <c r="A372" t="s">
        <v>499</v>
      </c>
      <c r="B372" t="s">
        <v>156</v>
      </c>
      <c r="C372" s="1">
        <v>44734</v>
      </c>
      <c r="D372">
        <v>290</v>
      </c>
      <c r="E372">
        <v>6.18</v>
      </c>
      <c r="F372" t="s">
        <v>1696</v>
      </c>
      <c r="G372">
        <f>ROUND(Table2[[#This Row],[Amount in Sales]],-1)</f>
        <v>290</v>
      </c>
      <c r="I372" s="16">
        <v>842</v>
      </c>
      <c r="J372" s="17">
        <f>ROUND(Table2[[#This Row],[Amount in Sales]],-1)</f>
        <v>290</v>
      </c>
      <c r="Y372" s="16">
        <v>676</v>
      </c>
      <c r="Z372" t="str">
        <f t="shared" si="69"/>
        <v>500-700</v>
      </c>
      <c r="AP372" s="16">
        <v>506</v>
      </c>
      <c r="AQ372" t="s">
        <v>1800</v>
      </c>
      <c r="BH372" s="16">
        <v>839</v>
      </c>
      <c r="BI372">
        <f t="shared" ref="BI372:BI380" si="76">D359+E359</f>
        <v>973.89</v>
      </c>
      <c r="BJ372">
        <f t="shared" ref="BJ372:BJ380" si="77">ROUND(BI372,0)</f>
        <v>974</v>
      </c>
      <c r="BL372" s="8">
        <v>692</v>
      </c>
      <c r="BM372">
        <v>1075.6666666666667</v>
      </c>
      <c r="BO372" s="8">
        <v>765</v>
      </c>
      <c r="BP372">
        <v>1393</v>
      </c>
      <c r="BR372" s="8"/>
    </row>
    <row r="373" spans="1:70" x14ac:dyDescent="0.3">
      <c r="A373" t="s">
        <v>500</v>
      </c>
      <c r="B373" t="s">
        <v>157</v>
      </c>
      <c r="C373" s="1">
        <v>44726</v>
      </c>
      <c r="D373">
        <v>305</v>
      </c>
      <c r="E373">
        <v>6.96</v>
      </c>
      <c r="F373" t="s">
        <v>1697</v>
      </c>
      <c r="G373">
        <f>ROUND(Table2[[#This Row],[Amount in Sales]],-1)</f>
        <v>310</v>
      </c>
      <c r="I373" s="16">
        <v>692</v>
      </c>
      <c r="J373" s="17">
        <f>ROUND(Table2[[#This Row],[Amount in Sales]],-1)</f>
        <v>310</v>
      </c>
      <c r="Y373" s="16">
        <v>617</v>
      </c>
      <c r="Z373" t="str">
        <f t="shared" si="69"/>
        <v>500-700</v>
      </c>
      <c r="AP373" s="16">
        <v>649</v>
      </c>
      <c r="AQ373" t="s">
        <v>1800</v>
      </c>
      <c r="BH373">
        <v>812</v>
      </c>
      <c r="BI373">
        <f t="shared" si="76"/>
        <v>1012.52</v>
      </c>
      <c r="BJ373">
        <f t="shared" si="77"/>
        <v>1013</v>
      </c>
      <c r="BL373" s="8">
        <v>693</v>
      </c>
      <c r="BM373">
        <v>1022</v>
      </c>
      <c r="BO373" s="8">
        <v>766</v>
      </c>
      <c r="BP373">
        <v>1477</v>
      </c>
      <c r="BR373" s="8"/>
    </row>
    <row r="374" spans="1:70" x14ac:dyDescent="0.3">
      <c r="A374" t="s">
        <v>501</v>
      </c>
      <c r="B374" t="s">
        <v>154</v>
      </c>
      <c r="C374" s="1">
        <v>44743</v>
      </c>
      <c r="D374">
        <v>375</v>
      </c>
      <c r="E374">
        <v>249.19</v>
      </c>
      <c r="F374" t="s">
        <v>1694</v>
      </c>
      <c r="G374">
        <f>ROUND(Table2[[#This Row],[Amount in Sales]],-1)</f>
        <v>380</v>
      </c>
      <c r="I374" s="16">
        <v>707</v>
      </c>
      <c r="J374" s="17">
        <f>ROUND(Table2[[#This Row],[Amount in Sales]],-1)</f>
        <v>380</v>
      </c>
      <c r="Y374" s="16">
        <v>623</v>
      </c>
      <c r="Z374" t="str">
        <f t="shared" si="69"/>
        <v>500-700</v>
      </c>
      <c r="AP374" s="16">
        <v>512</v>
      </c>
      <c r="AQ374" t="s">
        <v>1800</v>
      </c>
      <c r="BH374" s="16">
        <v>541</v>
      </c>
      <c r="BI374">
        <f t="shared" si="76"/>
        <v>660.83</v>
      </c>
      <c r="BJ374">
        <f t="shared" si="77"/>
        <v>661</v>
      </c>
      <c r="BL374" s="8">
        <v>694</v>
      </c>
      <c r="BM374">
        <v>1210</v>
      </c>
      <c r="BO374" s="8">
        <v>769</v>
      </c>
      <c r="BP374">
        <v>1247</v>
      </c>
      <c r="BR374" s="8"/>
    </row>
    <row r="375" spans="1:70" x14ac:dyDescent="0.3">
      <c r="A375" t="s">
        <v>502</v>
      </c>
      <c r="B375" t="s">
        <v>155</v>
      </c>
      <c r="C375" s="1">
        <v>44742</v>
      </c>
      <c r="D375">
        <v>698</v>
      </c>
      <c r="E375">
        <v>203.48999999999998</v>
      </c>
      <c r="F375" t="s">
        <v>1695</v>
      </c>
      <c r="G375">
        <f>ROUND(Table2[[#This Row],[Amount in Sales]],-1)</f>
        <v>700</v>
      </c>
      <c r="I375" s="16">
        <v>396</v>
      </c>
      <c r="J375" s="17">
        <f>ROUND(Table2[[#This Row],[Amount in Sales]],-1)</f>
        <v>700</v>
      </c>
      <c r="Y375" s="16">
        <v>591</v>
      </c>
      <c r="Z375" t="str">
        <f t="shared" si="69"/>
        <v>500-700</v>
      </c>
      <c r="AP375" s="16">
        <v>612</v>
      </c>
      <c r="AQ375" t="s">
        <v>1800</v>
      </c>
      <c r="BH375" s="16">
        <v>740</v>
      </c>
      <c r="BI375">
        <f t="shared" si="76"/>
        <v>1268.8</v>
      </c>
      <c r="BJ375">
        <f t="shared" si="77"/>
        <v>1269</v>
      </c>
      <c r="BL375" s="8">
        <v>695</v>
      </c>
      <c r="BM375">
        <v>1083.6666666666667</v>
      </c>
      <c r="BO375" s="8">
        <v>770</v>
      </c>
      <c r="BP375">
        <v>787</v>
      </c>
      <c r="BR375" s="8"/>
    </row>
    <row r="376" spans="1:70" x14ac:dyDescent="0.3">
      <c r="A376" t="s">
        <v>503</v>
      </c>
      <c r="B376" t="s">
        <v>156</v>
      </c>
      <c r="C376" s="1">
        <v>44747</v>
      </c>
      <c r="D376">
        <v>602</v>
      </c>
      <c r="E376">
        <v>335.21999999999997</v>
      </c>
      <c r="F376" t="s">
        <v>1696</v>
      </c>
      <c r="G376">
        <f>ROUND(Table2[[#This Row],[Amount in Sales]],-1)</f>
        <v>600</v>
      </c>
      <c r="I376" s="16">
        <v>671</v>
      </c>
      <c r="J376" s="17">
        <f>ROUND(Table2[[#This Row],[Amount in Sales]],-1)</f>
        <v>600</v>
      </c>
      <c r="Y376" s="16">
        <v>613</v>
      </c>
      <c r="Z376" t="str">
        <f t="shared" si="69"/>
        <v>500-700</v>
      </c>
      <c r="AP376" s="16">
        <v>581</v>
      </c>
      <c r="AQ376" t="s">
        <v>1800</v>
      </c>
      <c r="BH376" s="16">
        <v>881</v>
      </c>
      <c r="BI376">
        <f t="shared" si="76"/>
        <v>980.44</v>
      </c>
      <c r="BJ376">
        <f t="shared" si="77"/>
        <v>980</v>
      </c>
      <c r="BL376" s="8">
        <v>697</v>
      </c>
      <c r="BM376">
        <v>1122.5</v>
      </c>
      <c r="BO376" s="8">
        <v>771</v>
      </c>
      <c r="BP376">
        <v>1078</v>
      </c>
      <c r="BR376" s="8"/>
    </row>
    <row r="377" spans="1:70" x14ac:dyDescent="0.3">
      <c r="A377" t="s">
        <v>504</v>
      </c>
      <c r="B377" t="s">
        <v>157</v>
      </c>
      <c r="C377" s="1">
        <v>44764</v>
      </c>
      <c r="D377">
        <v>869</v>
      </c>
      <c r="E377">
        <v>497.43</v>
      </c>
      <c r="F377" t="s">
        <v>1697</v>
      </c>
      <c r="G377">
        <f>ROUND(Table2[[#This Row],[Amount in Sales]],-1)</f>
        <v>870</v>
      </c>
      <c r="I377" s="16">
        <v>813</v>
      </c>
      <c r="J377" s="17">
        <f>ROUND(Table2[[#This Row],[Amount in Sales]],-1)</f>
        <v>870</v>
      </c>
      <c r="Y377" s="16">
        <v>580</v>
      </c>
      <c r="Z377" t="str">
        <f t="shared" si="69"/>
        <v>500-700</v>
      </c>
      <c r="AP377" s="16">
        <v>521</v>
      </c>
      <c r="AQ377" t="s">
        <v>1800</v>
      </c>
      <c r="BH377" s="16">
        <v>760</v>
      </c>
      <c r="BI377">
        <f t="shared" si="76"/>
        <v>809.62</v>
      </c>
      <c r="BJ377">
        <f t="shared" si="77"/>
        <v>810</v>
      </c>
      <c r="BL377" s="8">
        <v>698</v>
      </c>
      <c r="BM377">
        <v>901</v>
      </c>
      <c r="BO377" s="8">
        <v>772</v>
      </c>
      <c r="BP377">
        <v>1068</v>
      </c>
      <c r="BR377" s="8"/>
    </row>
    <row r="378" spans="1:70" x14ac:dyDescent="0.3">
      <c r="A378" t="s">
        <v>505</v>
      </c>
      <c r="B378" t="s">
        <v>158</v>
      </c>
      <c r="C378" s="1">
        <v>44735</v>
      </c>
      <c r="D378">
        <v>248</v>
      </c>
      <c r="E378">
        <v>21.39</v>
      </c>
      <c r="F378" t="s">
        <v>1694</v>
      </c>
      <c r="G378">
        <f>ROUND(Table2[[#This Row],[Amount in Sales]],-1)</f>
        <v>250</v>
      </c>
      <c r="I378" s="16">
        <v>487</v>
      </c>
      <c r="J378" s="17">
        <f>ROUND(Table2[[#This Row],[Amount in Sales]],-1)</f>
        <v>250</v>
      </c>
      <c r="Y378" s="16">
        <v>544</v>
      </c>
      <c r="Z378" t="str">
        <f t="shared" si="69"/>
        <v>500-700</v>
      </c>
      <c r="AP378" s="16">
        <v>555</v>
      </c>
      <c r="AQ378" t="s">
        <v>1800</v>
      </c>
      <c r="BH378" s="16">
        <v>814</v>
      </c>
      <c r="BI378">
        <f t="shared" si="76"/>
        <v>1193.99</v>
      </c>
      <c r="BJ378">
        <f t="shared" si="77"/>
        <v>1194</v>
      </c>
      <c r="BL378" s="8">
        <v>699</v>
      </c>
      <c r="BM378">
        <v>1177</v>
      </c>
      <c r="BO378" s="8">
        <v>773</v>
      </c>
      <c r="BP378">
        <v>808</v>
      </c>
      <c r="BR378" s="8"/>
    </row>
    <row r="379" spans="1:70" x14ac:dyDescent="0.3">
      <c r="A379" t="s">
        <v>506</v>
      </c>
      <c r="B379" t="s">
        <v>154</v>
      </c>
      <c r="C379" s="1">
        <v>44737</v>
      </c>
      <c r="D379">
        <v>622</v>
      </c>
      <c r="E379">
        <v>594.70000000000005</v>
      </c>
      <c r="F379" t="s">
        <v>1695</v>
      </c>
      <c r="G379">
        <f>ROUND(Table2[[#This Row],[Amount in Sales]],-1)</f>
        <v>620</v>
      </c>
      <c r="I379" s="16">
        <v>509</v>
      </c>
      <c r="J379" s="17">
        <f>ROUND(Table2[[#This Row],[Amount in Sales]],-1)</f>
        <v>620</v>
      </c>
      <c r="Y379" s="16">
        <v>519</v>
      </c>
      <c r="Z379" t="str">
        <f t="shared" si="69"/>
        <v>500-700</v>
      </c>
      <c r="AP379" s="16">
        <v>553</v>
      </c>
      <c r="AQ379" t="s">
        <v>1800</v>
      </c>
      <c r="BH379" s="16">
        <v>557</v>
      </c>
      <c r="BI379">
        <f t="shared" si="76"/>
        <v>1070.57</v>
      </c>
      <c r="BJ379">
        <f t="shared" si="77"/>
        <v>1071</v>
      </c>
      <c r="BL379" s="8">
        <v>700</v>
      </c>
      <c r="BM379">
        <v>1213</v>
      </c>
      <c r="BO379" s="8">
        <v>775</v>
      </c>
      <c r="BP379">
        <v>1115</v>
      </c>
      <c r="BR379" s="8"/>
    </row>
    <row r="380" spans="1:70" x14ac:dyDescent="0.3">
      <c r="A380" t="s">
        <v>507</v>
      </c>
      <c r="B380" t="s">
        <v>155</v>
      </c>
      <c r="C380" s="1">
        <v>44749</v>
      </c>
      <c r="D380">
        <v>498</v>
      </c>
      <c r="E380">
        <v>122.28</v>
      </c>
      <c r="F380" t="s">
        <v>1696</v>
      </c>
      <c r="G380">
        <f>ROUND(Table2[[#This Row],[Amount in Sales]],-1)</f>
        <v>500</v>
      </c>
      <c r="I380" s="16">
        <v>298</v>
      </c>
      <c r="J380" s="17">
        <f>ROUND(Table2[[#This Row],[Amount in Sales]],-1)</f>
        <v>500</v>
      </c>
      <c r="Y380" s="16">
        <v>535</v>
      </c>
      <c r="Z380" t="str">
        <f t="shared" si="69"/>
        <v>500-700</v>
      </c>
      <c r="AP380" s="16">
        <v>552</v>
      </c>
      <c r="AQ380" t="s">
        <v>1800</v>
      </c>
      <c r="BH380" s="16">
        <v>567</v>
      </c>
      <c r="BI380">
        <f t="shared" si="76"/>
        <v>673.83</v>
      </c>
      <c r="BJ380">
        <f t="shared" si="77"/>
        <v>674</v>
      </c>
      <c r="BL380" s="8">
        <v>701</v>
      </c>
      <c r="BM380">
        <v>1109</v>
      </c>
      <c r="BO380" s="8">
        <v>777</v>
      </c>
      <c r="BP380">
        <v>1045.6666666666667</v>
      </c>
      <c r="BR380" s="8"/>
    </row>
    <row r="381" spans="1:70" x14ac:dyDescent="0.3">
      <c r="A381" t="s">
        <v>508</v>
      </c>
      <c r="B381" t="s">
        <v>156</v>
      </c>
      <c r="C381" s="1">
        <v>44729</v>
      </c>
      <c r="D381">
        <v>896</v>
      </c>
      <c r="E381">
        <v>507.48</v>
      </c>
      <c r="F381" t="s">
        <v>1697</v>
      </c>
      <c r="G381">
        <f>ROUND(Table2[[#This Row],[Amount in Sales]],-1)</f>
        <v>900</v>
      </c>
      <c r="I381" s="16">
        <v>701</v>
      </c>
      <c r="J381" s="17">
        <f>ROUND(Table2[[#This Row],[Amount in Sales]],-1)</f>
        <v>900</v>
      </c>
      <c r="Y381" s="16">
        <v>267</v>
      </c>
      <c r="Z381" t="e">
        <f t="shared" si="69"/>
        <v>#N/A</v>
      </c>
      <c r="AP381" s="16">
        <v>669</v>
      </c>
      <c r="AQ381" t="s">
        <v>1800</v>
      </c>
      <c r="BH381">
        <v>267</v>
      </c>
      <c r="BL381" s="8">
        <v>702</v>
      </c>
      <c r="BM381">
        <v>957</v>
      </c>
      <c r="BO381" s="8">
        <v>780</v>
      </c>
      <c r="BP381">
        <v>1187</v>
      </c>
      <c r="BR381" s="8"/>
    </row>
    <row r="382" spans="1:70" x14ac:dyDescent="0.3">
      <c r="A382" t="s">
        <v>509</v>
      </c>
      <c r="B382" t="s">
        <v>157</v>
      </c>
      <c r="C382" s="1">
        <v>44738</v>
      </c>
      <c r="D382">
        <v>773</v>
      </c>
      <c r="E382">
        <v>34.93</v>
      </c>
      <c r="F382" t="s">
        <v>1694</v>
      </c>
      <c r="G382">
        <f>ROUND(Table2[[#This Row],[Amount in Sales]],-1)</f>
        <v>770</v>
      </c>
      <c r="I382" s="16">
        <v>307</v>
      </c>
      <c r="J382" s="17">
        <f>ROUND(Table2[[#This Row],[Amount in Sales]],-1)</f>
        <v>770</v>
      </c>
      <c r="Y382" s="16">
        <v>507</v>
      </c>
      <c r="Z382" t="str">
        <f t="shared" si="69"/>
        <v>500-700</v>
      </c>
      <c r="AP382" s="16">
        <v>508</v>
      </c>
      <c r="AQ382" t="s">
        <v>1800</v>
      </c>
      <c r="BH382" s="16">
        <v>726</v>
      </c>
      <c r="BI382">
        <f t="shared" ref="BI382:BI384" si="78">D369+E369</f>
        <v>1298.7</v>
      </c>
      <c r="BJ382">
        <f t="shared" ref="BJ382:BJ384" si="79">ROUND(BI382,0)</f>
        <v>1299</v>
      </c>
      <c r="BL382" s="8">
        <v>704</v>
      </c>
      <c r="BM382">
        <v>950</v>
      </c>
      <c r="BO382" s="8">
        <v>781</v>
      </c>
      <c r="BP382">
        <v>860</v>
      </c>
      <c r="BR382" s="8"/>
    </row>
    <row r="383" spans="1:70" x14ac:dyDescent="0.3">
      <c r="A383" t="s">
        <v>510</v>
      </c>
      <c r="B383" t="s">
        <v>154</v>
      </c>
      <c r="C383" s="1">
        <v>44740</v>
      </c>
      <c r="D383">
        <v>840</v>
      </c>
      <c r="E383">
        <v>817.71</v>
      </c>
      <c r="F383" t="s">
        <v>1695</v>
      </c>
      <c r="G383">
        <f>ROUND(Table2[[#This Row],[Amount in Sales]],-1)</f>
        <v>840</v>
      </c>
      <c r="I383" s="16">
        <v>285</v>
      </c>
      <c r="J383" s="17">
        <f>ROUND(Table2[[#This Row],[Amount in Sales]],-1)</f>
        <v>840</v>
      </c>
      <c r="Y383" s="16">
        <v>679</v>
      </c>
      <c r="Z383" t="str">
        <f t="shared" si="69"/>
        <v>500-700</v>
      </c>
      <c r="AP383" s="16">
        <v>666</v>
      </c>
      <c r="AQ383" t="s">
        <v>1800</v>
      </c>
      <c r="BH383">
        <v>336</v>
      </c>
      <c r="BI383">
        <f t="shared" si="78"/>
        <v>397.49</v>
      </c>
      <c r="BJ383">
        <f t="shared" si="79"/>
        <v>397</v>
      </c>
      <c r="BL383" s="8">
        <v>706</v>
      </c>
      <c r="BM383">
        <v>949</v>
      </c>
      <c r="BO383" s="8">
        <v>783</v>
      </c>
      <c r="BP383">
        <v>1042.6666666666667</v>
      </c>
      <c r="BR383" s="8"/>
    </row>
    <row r="384" spans="1:70" x14ac:dyDescent="0.3">
      <c r="A384" t="s">
        <v>511</v>
      </c>
      <c r="B384" t="s">
        <v>155</v>
      </c>
      <c r="C384" s="1">
        <v>44755</v>
      </c>
      <c r="D384">
        <v>654</v>
      </c>
      <c r="E384">
        <v>371.03999999999996</v>
      </c>
      <c r="F384" t="s">
        <v>1696</v>
      </c>
      <c r="G384">
        <f>ROUND(Table2[[#This Row],[Amount in Sales]],-1)</f>
        <v>650</v>
      </c>
      <c r="I384" s="16">
        <v>791</v>
      </c>
      <c r="J384" s="17">
        <f>ROUND(Table2[[#This Row],[Amount in Sales]],-1)</f>
        <v>650</v>
      </c>
      <c r="Y384" s="16">
        <v>561</v>
      </c>
      <c r="Z384" t="str">
        <f t="shared" si="69"/>
        <v>500-700</v>
      </c>
      <c r="AP384" s="16">
        <v>631</v>
      </c>
      <c r="AQ384" t="s">
        <v>1800</v>
      </c>
      <c r="BH384">
        <v>639</v>
      </c>
      <c r="BI384">
        <f t="shared" si="78"/>
        <v>770.59</v>
      </c>
      <c r="BJ384">
        <f t="shared" si="79"/>
        <v>771</v>
      </c>
      <c r="BL384" s="8">
        <v>707</v>
      </c>
      <c r="BM384">
        <v>1006.5</v>
      </c>
      <c r="BO384" s="8">
        <v>784</v>
      </c>
      <c r="BP384">
        <v>840</v>
      </c>
      <c r="BR384" s="8"/>
    </row>
    <row r="385" spans="1:70" x14ac:dyDescent="0.3">
      <c r="A385" t="s">
        <v>512</v>
      </c>
      <c r="B385" t="s">
        <v>156</v>
      </c>
      <c r="C385" s="1">
        <v>44755</v>
      </c>
      <c r="D385">
        <v>831</v>
      </c>
      <c r="E385">
        <v>315.19</v>
      </c>
      <c r="F385" t="s">
        <v>1697</v>
      </c>
      <c r="G385">
        <f>ROUND(Table2[[#This Row],[Amount in Sales]],-1)</f>
        <v>830</v>
      </c>
      <c r="I385" s="16">
        <v>283</v>
      </c>
      <c r="J385" s="17">
        <f>ROUND(Table2[[#This Row],[Amount in Sales]],-1)</f>
        <v>830</v>
      </c>
      <c r="Y385" s="16">
        <v>290</v>
      </c>
      <c r="Z385" t="e">
        <f t="shared" si="69"/>
        <v>#N/A</v>
      </c>
      <c r="AP385" s="16">
        <v>692</v>
      </c>
      <c r="AQ385" t="s">
        <v>1800</v>
      </c>
      <c r="BH385" s="16">
        <v>290</v>
      </c>
      <c r="BL385" s="8">
        <v>708</v>
      </c>
      <c r="BM385">
        <v>1110</v>
      </c>
      <c r="BO385" s="8">
        <v>786</v>
      </c>
      <c r="BP385">
        <v>914</v>
      </c>
      <c r="BR385" s="8"/>
    </row>
    <row r="386" spans="1:70" x14ac:dyDescent="0.3">
      <c r="A386" t="s">
        <v>513</v>
      </c>
      <c r="B386" t="s">
        <v>157</v>
      </c>
      <c r="C386" s="1">
        <v>44764</v>
      </c>
      <c r="D386">
        <v>874</v>
      </c>
      <c r="E386">
        <v>549.45000000000005</v>
      </c>
      <c r="F386" t="s">
        <v>1694</v>
      </c>
      <c r="G386">
        <f>ROUND(Table2[[#This Row],[Amount in Sales]],-1)</f>
        <v>870</v>
      </c>
      <c r="I386" s="16">
        <v>543</v>
      </c>
      <c r="J386" s="17">
        <f>ROUND(Table2[[#This Row],[Amount in Sales]],-1)</f>
        <v>870</v>
      </c>
      <c r="Y386" s="16">
        <v>560</v>
      </c>
      <c r="Z386" t="str">
        <f t="shared" si="69"/>
        <v>500-700</v>
      </c>
      <c r="AP386" s="16">
        <v>588</v>
      </c>
      <c r="AQ386" t="s">
        <v>1800</v>
      </c>
      <c r="BH386" s="16">
        <v>305</v>
      </c>
      <c r="BI386">
        <f t="shared" ref="BI386:BI390" si="80">D373+E373</f>
        <v>311.95999999999998</v>
      </c>
      <c r="BJ386">
        <f t="shared" ref="BJ386:BJ390" si="81">ROUND(BI386,0)</f>
        <v>312</v>
      </c>
      <c r="BL386" s="8">
        <v>709</v>
      </c>
      <c r="BM386">
        <v>802</v>
      </c>
      <c r="BO386" s="8">
        <v>787</v>
      </c>
      <c r="BP386">
        <v>1433</v>
      </c>
      <c r="BR386" s="8"/>
    </row>
    <row r="387" spans="1:70" x14ac:dyDescent="0.3">
      <c r="A387" t="s">
        <v>514</v>
      </c>
      <c r="B387" t="s">
        <v>158</v>
      </c>
      <c r="C387" s="1">
        <v>44735</v>
      </c>
      <c r="D387">
        <v>564</v>
      </c>
      <c r="E387">
        <v>213.97</v>
      </c>
      <c r="F387" t="s">
        <v>1695</v>
      </c>
      <c r="G387">
        <f>ROUND(Table2[[#This Row],[Amount in Sales]],-1)</f>
        <v>560</v>
      </c>
      <c r="I387" s="16">
        <v>488</v>
      </c>
      <c r="J387" s="17">
        <f>ROUND(Table2[[#This Row],[Amount in Sales]],-1)</f>
        <v>560</v>
      </c>
      <c r="Y387" s="16">
        <v>592</v>
      </c>
      <c r="Z387" t="str">
        <f t="shared" si="69"/>
        <v>500-700</v>
      </c>
      <c r="AP387" s="16">
        <v>513</v>
      </c>
      <c r="AQ387" t="s">
        <v>1800</v>
      </c>
      <c r="BH387" s="16">
        <v>375</v>
      </c>
      <c r="BI387">
        <f t="shared" si="80"/>
        <v>624.19000000000005</v>
      </c>
      <c r="BJ387">
        <f t="shared" si="81"/>
        <v>624</v>
      </c>
      <c r="BL387" s="8">
        <v>711</v>
      </c>
      <c r="BM387">
        <v>1300</v>
      </c>
      <c r="BO387" s="8">
        <v>788</v>
      </c>
      <c r="BP387">
        <v>922</v>
      </c>
      <c r="BR387" s="8"/>
    </row>
    <row r="388" spans="1:70" x14ac:dyDescent="0.3">
      <c r="A388" t="s">
        <v>515</v>
      </c>
      <c r="B388" t="s">
        <v>159</v>
      </c>
      <c r="C388" s="1">
        <v>44734</v>
      </c>
      <c r="D388">
        <v>762</v>
      </c>
      <c r="E388">
        <v>273.5</v>
      </c>
      <c r="F388" t="s">
        <v>1696</v>
      </c>
      <c r="G388">
        <f>ROUND(Table2[[#This Row],[Amount in Sales]],-1)</f>
        <v>760</v>
      </c>
      <c r="I388" s="16">
        <v>781</v>
      </c>
      <c r="J388" s="17">
        <f>ROUND(Table2[[#This Row],[Amount in Sales]],-1)</f>
        <v>760</v>
      </c>
      <c r="Y388" s="16">
        <v>511</v>
      </c>
      <c r="Z388" t="str">
        <f t="shared" si="69"/>
        <v>500-700</v>
      </c>
      <c r="AP388" s="16">
        <v>596</v>
      </c>
      <c r="AQ388" t="s">
        <v>1800</v>
      </c>
      <c r="BH388" s="16">
        <v>698</v>
      </c>
      <c r="BI388">
        <f t="shared" si="80"/>
        <v>901.49</v>
      </c>
      <c r="BJ388">
        <f t="shared" si="81"/>
        <v>901</v>
      </c>
      <c r="BL388" s="8">
        <v>712</v>
      </c>
      <c r="BM388">
        <v>796</v>
      </c>
      <c r="BO388" s="8">
        <v>789</v>
      </c>
      <c r="BP388">
        <v>1093.75</v>
      </c>
      <c r="BR388" s="8"/>
    </row>
    <row r="389" spans="1:70" x14ac:dyDescent="0.3">
      <c r="A389" t="s">
        <v>516</v>
      </c>
      <c r="B389" t="s">
        <v>154</v>
      </c>
      <c r="C389" s="1">
        <v>44728</v>
      </c>
      <c r="D389">
        <v>862</v>
      </c>
      <c r="E389">
        <v>776.86</v>
      </c>
      <c r="F389" t="s">
        <v>1697</v>
      </c>
      <c r="G389">
        <f>ROUND(Table2[[#This Row],[Amount in Sales]],-1)</f>
        <v>860</v>
      </c>
      <c r="I389" s="16">
        <v>588</v>
      </c>
      <c r="J389" s="17">
        <f>ROUND(Table2[[#This Row],[Amount in Sales]],-1)</f>
        <v>860</v>
      </c>
      <c r="Y389" s="16">
        <v>611</v>
      </c>
      <c r="Z389" t="str">
        <f t="shared" si="69"/>
        <v>500-700</v>
      </c>
      <c r="AP389" s="16">
        <v>541</v>
      </c>
      <c r="AQ389" t="s">
        <v>1800</v>
      </c>
      <c r="BH389" s="16">
        <v>602</v>
      </c>
      <c r="BI389">
        <f t="shared" si="80"/>
        <v>937.22</v>
      </c>
      <c r="BJ389">
        <f t="shared" si="81"/>
        <v>937</v>
      </c>
      <c r="BL389" s="8">
        <v>713</v>
      </c>
      <c r="BM389">
        <v>854</v>
      </c>
      <c r="BO389" s="8">
        <v>791</v>
      </c>
      <c r="BP389">
        <v>1145</v>
      </c>
      <c r="BR389" s="8"/>
    </row>
    <row r="390" spans="1:70" x14ac:dyDescent="0.3">
      <c r="A390" t="s">
        <v>517</v>
      </c>
      <c r="B390" t="s">
        <v>155</v>
      </c>
      <c r="C390" s="1">
        <v>44739</v>
      </c>
      <c r="D390">
        <v>854</v>
      </c>
      <c r="E390">
        <v>322.7</v>
      </c>
      <c r="F390" t="s">
        <v>1694</v>
      </c>
      <c r="G390">
        <f>ROUND(Table2[[#This Row],[Amount in Sales]],-1)</f>
        <v>850</v>
      </c>
      <c r="I390" s="16">
        <v>838</v>
      </c>
      <c r="J390" s="17">
        <f>ROUND(Table2[[#This Row],[Amount in Sales]],-1)</f>
        <v>850</v>
      </c>
      <c r="Y390" s="16">
        <v>627</v>
      </c>
      <c r="Z390" t="str">
        <f t="shared" si="69"/>
        <v>500-700</v>
      </c>
      <c r="AP390" s="16">
        <v>513</v>
      </c>
      <c r="AQ390" t="s">
        <v>1800</v>
      </c>
      <c r="BH390" s="16">
        <v>869</v>
      </c>
      <c r="BI390">
        <f t="shared" si="80"/>
        <v>1366.43</v>
      </c>
      <c r="BJ390">
        <f t="shared" si="81"/>
        <v>1366</v>
      </c>
      <c r="BL390" s="8">
        <v>714</v>
      </c>
      <c r="BM390">
        <v>1358</v>
      </c>
      <c r="BO390" s="8">
        <v>792</v>
      </c>
      <c r="BP390">
        <v>945</v>
      </c>
      <c r="BR390" s="8"/>
    </row>
    <row r="391" spans="1:70" x14ac:dyDescent="0.3">
      <c r="A391" t="s">
        <v>518</v>
      </c>
      <c r="B391" t="s">
        <v>156</v>
      </c>
      <c r="C391" s="1">
        <v>44765</v>
      </c>
      <c r="D391">
        <v>427</v>
      </c>
      <c r="E391">
        <v>166.17</v>
      </c>
      <c r="F391" t="s">
        <v>1695</v>
      </c>
      <c r="G391">
        <f>ROUND(Table2[[#This Row],[Amount in Sales]],-1)</f>
        <v>430</v>
      </c>
      <c r="I391" s="16">
        <v>694</v>
      </c>
      <c r="J391" s="17">
        <f>ROUND(Table2[[#This Row],[Amount in Sales]],-1)</f>
        <v>430</v>
      </c>
      <c r="Y391" s="16">
        <v>248</v>
      </c>
      <c r="Z391" t="e">
        <f t="shared" si="69"/>
        <v>#N/A</v>
      </c>
      <c r="AP391" s="16">
        <v>675</v>
      </c>
      <c r="AQ391" t="s">
        <v>1800</v>
      </c>
      <c r="BH391" s="16">
        <v>248</v>
      </c>
      <c r="BL391" s="8">
        <v>717</v>
      </c>
      <c r="BM391">
        <v>1060</v>
      </c>
      <c r="BO391" s="8">
        <v>794</v>
      </c>
      <c r="BP391">
        <v>993</v>
      </c>
      <c r="BR391" s="8"/>
    </row>
    <row r="392" spans="1:70" x14ac:dyDescent="0.3">
      <c r="A392" t="s">
        <v>519</v>
      </c>
      <c r="B392" t="s">
        <v>157</v>
      </c>
      <c r="C392" s="1">
        <v>44740</v>
      </c>
      <c r="D392">
        <v>859</v>
      </c>
      <c r="E392">
        <v>521.54</v>
      </c>
      <c r="F392" t="s">
        <v>1696</v>
      </c>
      <c r="G392">
        <f>ROUND(Table2[[#This Row],[Amount in Sales]],-1)</f>
        <v>860</v>
      </c>
      <c r="I392" s="16">
        <v>444</v>
      </c>
      <c r="J392" s="17">
        <f>ROUND(Table2[[#This Row],[Amount in Sales]],-1)</f>
        <v>860</v>
      </c>
      <c r="Y392" s="16">
        <v>592</v>
      </c>
      <c r="Z392" t="str">
        <f t="shared" si="69"/>
        <v>500-700</v>
      </c>
      <c r="AP392" s="16">
        <v>514</v>
      </c>
      <c r="AQ392" t="s">
        <v>1800</v>
      </c>
      <c r="BH392" s="16">
        <v>622</v>
      </c>
      <c r="BI392">
        <f t="shared" ref="BI392:BI406" si="82">D379+E379</f>
        <v>1216.7</v>
      </c>
      <c r="BJ392">
        <f t="shared" ref="BJ392:BJ406" si="83">ROUND(BI392,0)</f>
        <v>1217</v>
      </c>
      <c r="BL392" s="8">
        <v>718</v>
      </c>
      <c r="BM392">
        <v>1264.5</v>
      </c>
      <c r="BO392" s="8">
        <v>796</v>
      </c>
      <c r="BP392">
        <v>1038.5</v>
      </c>
      <c r="BR392" s="8"/>
    </row>
    <row r="393" spans="1:70" x14ac:dyDescent="0.3">
      <c r="A393" t="s">
        <v>520</v>
      </c>
      <c r="B393" t="s">
        <v>154</v>
      </c>
      <c r="C393" s="1">
        <v>44734</v>
      </c>
      <c r="D393">
        <v>536</v>
      </c>
      <c r="E393">
        <v>92.52000000000001</v>
      </c>
      <c r="F393" t="s">
        <v>1697</v>
      </c>
      <c r="G393">
        <f>ROUND(Table2[[#This Row],[Amount in Sales]],-1)</f>
        <v>540</v>
      </c>
      <c r="I393" s="16">
        <v>542</v>
      </c>
      <c r="J393" s="17">
        <f>ROUND(Table2[[#This Row],[Amount in Sales]],-1)</f>
        <v>540</v>
      </c>
      <c r="Y393" s="16">
        <v>501</v>
      </c>
      <c r="Z393" t="str">
        <f t="shared" si="69"/>
        <v>500-700</v>
      </c>
      <c r="AP393" s="16">
        <v>509</v>
      </c>
      <c r="AQ393" t="s">
        <v>1800</v>
      </c>
      <c r="BH393" s="16">
        <v>498</v>
      </c>
      <c r="BI393">
        <f t="shared" si="82"/>
        <v>620.28</v>
      </c>
      <c r="BJ393">
        <f t="shared" si="83"/>
        <v>620</v>
      </c>
      <c r="BL393" s="8">
        <v>721</v>
      </c>
      <c r="BM393">
        <v>1094</v>
      </c>
      <c r="BO393" s="8">
        <v>797</v>
      </c>
      <c r="BP393">
        <v>1331.6666666666667</v>
      </c>
      <c r="BR393" s="8"/>
    </row>
    <row r="394" spans="1:70" x14ac:dyDescent="0.3">
      <c r="A394" t="s">
        <v>521</v>
      </c>
      <c r="B394" t="s">
        <v>155</v>
      </c>
      <c r="C394" s="1">
        <v>44727</v>
      </c>
      <c r="D394">
        <v>210</v>
      </c>
      <c r="E394">
        <v>7.24</v>
      </c>
      <c r="F394" t="s">
        <v>1694</v>
      </c>
      <c r="G394">
        <f>ROUND(Table2[[#This Row],[Amount in Sales]],-1)</f>
        <v>210</v>
      </c>
      <c r="I394" s="16">
        <v>522</v>
      </c>
      <c r="J394" s="17">
        <f>ROUND(Table2[[#This Row],[Amount in Sales]],-1)</f>
        <v>210</v>
      </c>
      <c r="Y394" s="16">
        <v>677</v>
      </c>
      <c r="Z394" t="str">
        <f t="shared" si="69"/>
        <v>500-700</v>
      </c>
      <c r="AP394" s="16">
        <v>509</v>
      </c>
      <c r="AQ394" t="s">
        <v>1800</v>
      </c>
      <c r="BH394">
        <v>896</v>
      </c>
      <c r="BI394">
        <f t="shared" si="82"/>
        <v>1403.48</v>
      </c>
      <c r="BJ394">
        <f t="shared" si="83"/>
        <v>1403</v>
      </c>
      <c r="BL394" s="8">
        <v>722</v>
      </c>
      <c r="BM394">
        <v>735</v>
      </c>
      <c r="BO394" s="8">
        <v>798</v>
      </c>
      <c r="BP394">
        <v>1327</v>
      </c>
      <c r="BR394" s="8"/>
    </row>
    <row r="395" spans="1:70" x14ac:dyDescent="0.3">
      <c r="A395" t="s">
        <v>522</v>
      </c>
      <c r="B395" t="s">
        <v>156</v>
      </c>
      <c r="C395" s="1">
        <v>44737</v>
      </c>
      <c r="D395">
        <v>568</v>
      </c>
      <c r="E395">
        <v>207.89999999999998</v>
      </c>
      <c r="F395" t="s">
        <v>1695</v>
      </c>
      <c r="G395">
        <f>ROUND(Table2[[#This Row],[Amount in Sales]],-1)</f>
        <v>570</v>
      </c>
      <c r="I395" s="16">
        <v>491</v>
      </c>
      <c r="J395" s="17">
        <f>ROUND(Table2[[#This Row],[Amount in Sales]],-1)</f>
        <v>570</v>
      </c>
      <c r="Y395" s="16">
        <v>650</v>
      </c>
      <c r="Z395" t="str">
        <f t="shared" si="69"/>
        <v>500-700</v>
      </c>
      <c r="AP395" s="16">
        <v>699</v>
      </c>
      <c r="AQ395" t="s">
        <v>1800</v>
      </c>
      <c r="BH395" s="16">
        <v>773</v>
      </c>
      <c r="BI395">
        <f t="shared" si="82"/>
        <v>807.93</v>
      </c>
      <c r="BJ395">
        <f t="shared" si="83"/>
        <v>808</v>
      </c>
      <c r="BL395" s="8">
        <v>724</v>
      </c>
      <c r="BM395">
        <v>951</v>
      </c>
      <c r="BO395" s="8">
        <v>800</v>
      </c>
      <c r="BP395">
        <v>1079</v>
      </c>
      <c r="BR395" s="8"/>
    </row>
    <row r="396" spans="1:70" x14ac:dyDescent="0.3">
      <c r="A396" t="s">
        <v>523</v>
      </c>
      <c r="B396" t="s">
        <v>157</v>
      </c>
      <c r="C396" s="1">
        <v>44747</v>
      </c>
      <c r="D396">
        <v>226</v>
      </c>
      <c r="E396">
        <v>83.350000000000009</v>
      </c>
      <c r="F396" t="s">
        <v>1696</v>
      </c>
      <c r="G396">
        <f>ROUND(Table2[[#This Row],[Amount in Sales]],-1)</f>
        <v>230</v>
      </c>
      <c r="I396" s="16">
        <v>753</v>
      </c>
      <c r="J396" s="17">
        <f>ROUND(Table2[[#This Row],[Amount in Sales]],-1)</f>
        <v>230</v>
      </c>
      <c r="Y396" s="16">
        <v>587</v>
      </c>
      <c r="Z396" t="str">
        <f t="shared" si="69"/>
        <v>500-700</v>
      </c>
      <c r="AP396" s="16">
        <v>674</v>
      </c>
      <c r="AQ396" t="s">
        <v>1800</v>
      </c>
      <c r="BH396" s="16">
        <v>840</v>
      </c>
      <c r="BI396">
        <f t="shared" si="82"/>
        <v>1657.71</v>
      </c>
      <c r="BJ396">
        <f t="shared" si="83"/>
        <v>1658</v>
      </c>
      <c r="BL396" s="8">
        <v>725</v>
      </c>
      <c r="BM396">
        <v>793.5</v>
      </c>
      <c r="BO396" s="8">
        <v>801</v>
      </c>
      <c r="BP396">
        <v>814</v>
      </c>
      <c r="BR396" s="8"/>
    </row>
    <row r="397" spans="1:70" x14ac:dyDescent="0.3">
      <c r="A397" t="s">
        <v>524</v>
      </c>
      <c r="B397" t="s">
        <v>158</v>
      </c>
      <c r="C397" s="1">
        <v>44754</v>
      </c>
      <c r="D397">
        <v>857</v>
      </c>
      <c r="E397">
        <v>672.68</v>
      </c>
      <c r="F397" t="s">
        <v>1697</v>
      </c>
      <c r="G397">
        <f>ROUND(Table2[[#This Row],[Amount in Sales]],-1)</f>
        <v>860</v>
      </c>
      <c r="I397" s="16">
        <v>812</v>
      </c>
      <c r="J397" s="17">
        <f>ROUND(Table2[[#This Row],[Amount in Sales]],-1)</f>
        <v>860</v>
      </c>
      <c r="Y397" s="16">
        <v>541</v>
      </c>
      <c r="Z397" t="str">
        <f t="shared" si="69"/>
        <v>500-700</v>
      </c>
      <c r="AP397" s="16">
        <v>691</v>
      </c>
      <c r="AQ397" t="s">
        <v>1800</v>
      </c>
      <c r="BH397" s="16">
        <v>654</v>
      </c>
      <c r="BI397">
        <f t="shared" si="82"/>
        <v>1025.04</v>
      </c>
      <c r="BJ397">
        <f t="shared" si="83"/>
        <v>1025</v>
      </c>
      <c r="BL397" s="8">
        <v>726</v>
      </c>
      <c r="BM397">
        <v>1329.5</v>
      </c>
      <c r="BO397" s="8">
        <v>802</v>
      </c>
      <c r="BP397">
        <v>886</v>
      </c>
      <c r="BR397" s="8"/>
    </row>
    <row r="398" spans="1:70" x14ac:dyDescent="0.3">
      <c r="A398" t="s">
        <v>525</v>
      </c>
      <c r="B398" t="s">
        <v>154</v>
      </c>
      <c r="C398" s="1">
        <v>44760</v>
      </c>
      <c r="D398">
        <v>265</v>
      </c>
      <c r="E398">
        <v>237</v>
      </c>
      <c r="F398" t="s">
        <v>1694</v>
      </c>
      <c r="G398">
        <f>ROUND(Table2[[#This Row],[Amount in Sales]],-1)</f>
        <v>270</v>
      </c>
      <c r="I398" s="16">
        <v>884</v>
      </c>
      <c r="J398" s="17">
        <f>ROUND(Table2[[#This Row],[Amount in Sales]],-1)</f>
        <v>270</v>
      </c>
      <c r="Y398" s="16">
        <v>557</v>
      </c>
      <c r="Z398" t="str">
        <f t="shared" si="69"/>
        <v>500-700</v>
      </c>
      <c r="AP398" s="16">
        <v>585</v>
      </c>
      <c r="AQ398" t="s">
        <v>1800</v>
      </c>
      <c r="BH398">
        <v>831</v>
      </c>
      <c r="BI398">
        <f t="shared" si="82"/>
        <v>1146.19</v>
      </c>
      <c r="BJ398">
        <f t="shared" si="83"/>
        <v>1146</v>
      </c>
      <c r="BL398" s="8">
        <v>727</v>
      </c>
      <c r="BM398">
        <v>1049</v>
      </c>
      <c r="BO398" s="8">
        <v>805</v>
      </c>
      <c r="BP398">
        <v>1439</v>
      </c>
      <c r="BR398" s="8"/>
    </row>
    <row r="399" spans="1:70" x14ac:dyDescent="0.3">
      <c r="A399" t="s">
        <v>526</v>
      </c>
      <c r="B399" t="s">
        <v>155</v>
      </c>
      <c r="C399" s="1">
        <v>44759</v>
      </c>
      <c r="D399">
        <v>355</v>
      </c>
      <c r="E399">
        <v>193.45999999999998</v>
      </c>
      <c r="F399" t="s">
        <v>1695</v>
      </c>
      <c r="G399">
        <f>ROUND(Table2[[#This Row],[Amount in Sales]],-1)</f>
        <v>360</v>
      </c>
      <c r="I399" s="16">
        <v>815</v>
      </c>
      <c r="J399" s="17">
        <f>ROUND(Table2[[#This Row],[Amount in Sales]],-1)</f>
        <v>360</v>
      </c>
      <c r="Y399" s="16">
        <v>567</v>
      </c>
      <c r="Z399" t="str">
        <f t="shared" ref="Z399:Z462" si="84">VLOOKUP(Y399,Group,2,1)</f>
        <v>500-700</v>
      </c>
      <c r="AP399" s="16">
        <v>623</v>
      </c>
      <c r="AQ399" t="s">
        <v>1800</v>
      </c>
      <c r="BH399" s="16">
        <v>874</v>
      </c>
      <c r="BI399">
        <f t="shared" si="82"/>
        <v>1423.45</v>
      </c>
      <c r="BJ399">
        <f t="shared" si="83"/>
        <v>1423</v>
      </c>
      <c r="BL399" s="8">
        <v>728</v>
      </c>
      <c r="BM399">
        <v>858</v>
      </c>
      <c r="BO399" s="8">
        <v>809</v>
      </c>
      <c r="BP399">
        <v>1344</v>
      </c>
      <c r="BR399" s="8"/>
    </row>
    <row r="400" spans="1:70" x14ac:dyDescent="0.3">
      <c r="A400" t="s">
        <v>527</v>
      </c>
      <c r="B400" t="s">
        <v>156</v>
      </c>
      <c r="C400" s="1">
        <v>44735</v>
      </c>
      <c r="D400">
        <v>897</v>
      </c>
      <c r="E400">
        <v>757.46</v>
      </c>
      <c r="F400" t="s">
        <v>1696</v>
      </c>
      <c r="G400">
        <f>ROUND(Table2[[#This Row],[Amount in Sales]],-1)</f>
        <v>900</v>
      </c>
      <c r="I400" s="16">
        <v>422</v>
      </c>
      <c r="J400" s="17">
        <f>ROUND(Table2[[#This Row],[Amount in Sales]],-1)</f>
        <v>900</v>
      </c>
      <c r="Y400" s="16">
        <v>639</v>
      </c>
      <c r="Z400" t="str">
        <f t="shared" si="84"/>
        <v>500-700</v>
      </c>
      <c r="AP400" s="16">
        <v>683</v>
      </c>
      <c r="AQ400" t="s">
        <v>1800</v>
      </c>
      <c r="BH400" s="16">
        <v>564</v>
      </c>
      <c r="BI400">
        <f t="shared" si="82"/>
        <v>777.97</v>
      </c>
      <c r="BJ400">
        <f t="shared" si="83"/>
        <v>778</v>
      </c>
      <c r="BL400" s="8">
        <v>735</v>
      </c>
      <c r="BM400">
        <v>1113</v>
      </c>
      <c r="BO400" s="8">
        <v>812</v>
      </c>
      <c r="BP400">
        <v>1166</v>
      </c>
      <c r="BR400" s="8"/>
    </row>
    <row r="401" spans="1:70" x14ac:dyDescent="0.3">
      <c r="A401" t="s">
        <v>528</v>
      </c>
      <c r="B401" t="s">
        <v>157</v>
      </c>
      <c r="C401" s="1">
        <v>44734</v>
      </c>
      <c r="D401">
        <v>482</v>
      </c>
      <c r="E401">
        <v>53.43</v>
      </c>
      <c r="F401" t="s">
        <v>1697</v>
      </c>
      <c r="G401">
        <f>ROUND(Table2[[#This Row],[Amount in Sales]],-1)</f>
        <v>480</v>
      </c>
      <c r="I401" s="16">
        <v>667</v>
      </c>
      <c r="J401" s="17">
        <f>ROUND(Table2[[#This Row],[Amount in Sales]],-1)</f>
        <v>480</v>
      </c>
      <c r="Y401" s="16">
        <v>698</v>
      </c>
      <c r="Z401" t="str">
        <f t="shared" si="84"/>
        <v>500-700</v>
      </c>
      <c r="AP401" s="16">
        <v>616</v>
      </c>
      <c r="AQ401" t="s">
        <v>1800</v>
      </c>
      <c r="BH401" s="16">
        <v>762</v>
      </c>
      <c r="BI401">
        <f t="shared" si="82"/>
        <v>1035.5</v>
      </c>
      <c r="BJ401">
        <f t="shared" si="83"/>
        <v>1036</v>
      </c>
      <c r="BL401" s="8">
        <v>736</v>
      </c>
      <c r="BM401">
        <v>1108</v>
      </c>
      <c r="BO401" s="8">
        <v>813</v>
      </c>
      <c r="BP401">
        <v>1035</v>
      </c>
      <c r="BR401" s="8"/>
    </row>
    <row r="402" spans="1:70" x14ac:dyDescent="0.3">
      <c r="A402" t="s">
        <v>529</v>
      </c>
      <c r="B402" t="s">
        <v>154</v>
      </c>
      <c r="C402" s="1">
        <v>44753</v>
      </c>
      <c r="D402">
        <v>612</v>
      </c>
      <c r="E402">
        <v>162.97999999999999</v>
      </c>
      <c r="F402" t="s">
        <v>1694</v>
      </c>
      <c r="G402">
        <f>ROUND(Table2[[#This Row],[Amount in Sales]],-1)</f>
        <v>610</v>
      </c>
      <c r="I402" s="16">
        <v>247</v>
      </c>
      <c r="J402" s="17">
        <f>ROUND(Table2[[#This Row],[Amount in Sales]],-1)</f>
        <v>610</v>
      </c>
      <c r="Y402" s="16">
        <v>602</v>
      </c>
      <c r="Z402" t="str">
        <f t="shared" si="84"/>
        <v>500-700</v>
      </c>
      <c r="AP402" s="16">
        <v>616</v>
      </c>
      <c r="AQ402" t="s">
        <v>1800</v>
      </c>
      <c r="BH402" s="16">
        <v>862</v>
      </c>
      <c r="BI402">
        <f t="shared" si="82"/>
        <v>1638.8600000000001</v>
      </c>
      <c r="BJ402">
        <f t="shared" si="83"/>
        <v>1639</v>
      </c>
      <c r="BL402" s="8">
        <v>737</v>
      </c>
      <c r="BM402">
        <v>1093</v>
      </c>
      <c r="BO402" s="8">
        <v>814</v>
      </c>
      <c r="BP402">
        <v>1194</v>
      </c>
      <c r="BR402" s="8"/>
    </row>
    <row r="403" spans="1:70" x14ac:dyDescent="0.3">
      <c r="A403" t="s">
        <v>530</v>
      </c>
      <c r="B403" t="s">
        <v>155</v>
      </c>
      <c r="C403" s="1">
        <v>44739</v>
      </c>
      <c r="D403">
        <v>777</v>
      </c>
      <c r="E403">
        <v>103.18</v>
      </c>
      <c r="F403" t="s">
        <v>1695</v>
      </c>
      <c r="G403">
        <f>ROUND(Table2[[#This Row],[Amount in Sales]],-1)</f>
        <v>780</v>
      </c>
      <c r="I403" s="16">
        <v>789</v>
      </c>
      <c r="J403" s="17">
        <f>ROUND(Table2[[#This Row],[Amount in Sales]],-1)</f>
        <v>780</v>
      </c>
      <c r="Y403" s="16">
        <v>622</v>
      </c>
      <c r="Z403" t="str">
        <f t="shared" si="84"/>
        <v>500-700</v>
      </c>
      <c r="AP403" s="16">
        <v>614</v>
      </c>
      <c r="AQ403" t="s">
        <v>1800</v>
      </c>
      <c r="BH403" s="16">
        <v>854</v>
      </c>
      <c r="BI403">
        <f t="shared" si="82"/>
        <v>1176.7</v>
      </c>
      <c r="BJ403">
        <f t="shared" si="83"/>
        <v>1177</v>
      </c>
      <c r="BL403" s="8">
        <v>738</v>
      </c>
      <c r="BM403">
        <v>977</v>
      </c>
      <c r="BO403" s="8">
        <v>815</v>
      </c>
      <c r="BP403">
        <v>1172</v>
      </c>
    </row>
    <row r="404" spans="1:70" x14ac:dyDescent="0.3">
      <c r="A404" t="s">
        <v>531</v>
      </c>
      <c r="B404" t="s">
        <v>156</v>
      </c>
      <c r="C404" s="1">
        <v>44740</v>
      </c>
      <c r="D404">
        <v>572</v>
      </c>
      <c r="E404">
        <v>118.95</v>
      </c>
      <c r="F404" t="s">
        <v>1696</v>
      </c>
      <c r="G404">
        <f>ROUND(Table2[[#This Row],[Amount in Sales]],-1)</f>
        <v>570</v>
      </c>
      <c r="I404" s="16">
        <v>403</v>
      </c>
      <c r="J404" s="17">
        <f>ROUND(Table2[[#This Row],[Amount in Sales]],-1)</f>
        <v>570</v>
      </c>
      <c r="Y404" s="16">
        <v>654</v>
      </c>
      <c r="Z404" t="str">
        <f t="shared" si="84"/>
        <v>500-700</v>
      </c>
      <c r="AP404" s="16">
        <v>681</v>
      </c>
      <c r="AQ404" t="s">
        <v>1800</v>
      </c>
      <c r="BH404">
        <v>427</v>
      </c>
      <c r="BI404">
        <f t="shared" si="82"/>
        <v>593.16999999999996</v>
      </c>
      <c r="BJ404">
        <f t="shared" si="83"/>
        <v>593</v>
      </c>
      <c r="BL404" s="8">
        <v>739</v>
      </c>
      <c r="BM404">
        <v>956</v>
      </c>
      <c r="BO404" s="8">
        <v>816</v>
      </c>
      <c r="BP404">
        <v>1427</v>
      </c>
    </row>
    <row r="405" spans="1:70" x14ac:dyDescent="0.3">
      <c r="A405" t="s">
        <v>532</v>
      </c>
      <c r="B405" t="s">
        <v>157</v>
      </c>
      <c r="C405" s="1">
        <v>44748</v>
      </c>
      <c r="D405">
        <v>692</v>
      </c>
      <c r="E405">
        <v>526.14</v>
      </c>
      <c r="F405" t="s">
        <v>1697</v>
      </c>
      <c r="G405">
        <f>ROUND(Table2[[#This Row],[Amount in Sales]],-1)</f>
        <v>690</v>
      </c>
      <c r="I405" s="16">
        <v>633</v>
      </c>
      <c r="J405" s="17">
        <f>ROUND(Table2[[#This Row],[Amount in Sales]],-1)</f>
        <v>690</v>
      </c>
      <c r="Y405" s="16">
        <v>564</v>
      </c>
      <c r="Z405" t="str">
        <f t="shared" si="84"/>
        <v>500-700</v>
      </c>
      <c r="AP405" s="16">
        <v>548</v>
      </c>
      <c r="AQ405" t="s">
        <v>1800</v>
      </c>
      <c r="BH405" s="16">
        <v>859</v>
      </c>
      <c r="BI405">
        <f t="shared" si="82"/>
        <v>1380.54</v>
      </c>
      <c r="BJ405">
        <f t="shared" si="83"/>
        <v>1381</v>
      </c>
      <c r="BL405" s="8">
        <v>740</v>
      </c>
      <c r="BM405">
        <v>1269</v>
      </c>
      <c r="BO405" s="8">
        <v>818</v>
      </c>
      <c r="BP405">
        <v>1589</v>
      </c>
    </row>
    <row r="406" spans="1:70" x14ac:dyDescent="0.3">
      <c r="A406" t="s">
        <v>533</v>
      </c>
      <c r="B406" t="s">
        <v>158</v>
      </c>
      <c r="C406" s="1">
        <v>44731</v>
      </c>
      <c r="D406">
        <v>791</v>
      </c>
      <c r="E406">
        <v>188.29999999999998</v>
      </c>
      <c r="F406" t="s">
        <v>1694</v>
      </c>
      <c r="G406">
        <f>ROUND(Table2[[#This Row],[Amount in Sales]],-1)</f>
        <v>790</v>
      </c>
      <c r="I406" s="16">
        <v>755</v>
      </c>
      <c r="J406" s="17">
        <f>ROUND(Table2[[#This Row],[Amount in Sales]],-1)</f>
        <v>790</v>
      </c>
      <c r="Y406" s="16">
        <v>536</v>
      </c>
      <c r="Z406" t="str">
        <f t="shared" si="84"/>
        <v>500-700</v>
      </c>
      <c r="AP406" s="16">
        <v>628</v>
      </c>
      <c r="AQ406" t="s">
        <v>1800</v>
      </c>
      <c r="BH406" s="16">
        <v>536</v>
      </c>
      <c r="BI406">
        <f t="shared" si="82"/>
        <v>628.52</v>
      </c>
      <c r="BJ406">
        <f t="shared" si="83"/>
        <v>629</v>
      </c>
      <c r="BL406" s="8">
        <v>741</v>
      </c>
      <c r="BM406">
        <v>1205</v>
      </c>
      <c r="BO406" s="8">
        <v>819</v>
      </c>
      <c r="BP406">
        <v>913.5</v>
      </c>
    </row>
    <row r="407" spans="1:70" x14ac:dyDescent="0.3">
      <c r="A407" t="s">
        <v>534</v>
      </c>
      <c r="B407" t="s">
        <v>159</v>
      </c>
      <c r="C407" s="1">
        <v>44763</v>
      </c>
      <c r="D407">
        <v>332</v>
      </c>
      <c r="E407">
        <v>41.58</v>
      </c>
      <c r="F407" t="s">
        <v>1695</v>
      </c>
      <c r="G407">
        <f>ROUND(Table2[[#This Row],[Amount in Sales]],-1)</f>
        <v>330</v>
      </c>
      <c r="I407" s="16">
        <v>648</v>
      </c>
      <c r="J407" s="17">
        <f>ROUND(Table2[[#This Row],[Amount in Sales]],-1)</f>
        <v>330</v>
      </c>
      <c r="Y407" s="16">
        <v>210</v>
      </c>
      <c r="Z407" t="e">
        <f t="shared" si="84"/>
        <v>#N/A</v>
      </c>
      <c r="AP407" s="16">
        <v>695</v>
      </c>
      <c r="AQ407" t="s">
        <v>1800</v>
      </c>
      <c r="BH407" s="16">
        <v>210</v>
      </c>
      <c r="BL407" s="8">
        <v>742</v>
      </c>
      <c r="BM407">
        <v>1071.5</v>
      </c>
      <c r="BO407" s="8">
        <v>820</v>
      </c>
      <c r="BP407">
        <v>1275.5</v>
      </c>
    </row>
    <row r="408" spans="1:70" x14ac:dyDescent="0.3">
      <c r="A408" t="s">
        <v>535</v>
      </c>
      <c r="B408" t="s">
        <v>154</v>
      </c>
      <c r="C408" s="1">
        <v>44733</v>
      </c>
      <c r="D408">
        <v>241</v>
      </c>
      <c r="E408">
        <v>16.180000000000003</v>
      </c>
      <c r="F408" t="s">
        <v>1696</v>
      </c>
      <c r="G408">
        <f>ROUND(Table2[[#This Row],[Amount in Sales]],-1)</f>
        <v>240</v>
      </c>
      <c r="I408" s="16">
        <v>770</v>
      </c>
      <c r="J408" s="17">
        <f>ROUND(Table2[[#This Row],[Amount in Sales]],-1)</f>
        <v>240</v>
      </c>
      <c r="Y408" s="16">
        <v>568</v>
      </c>
      <c r="Z408" t="str">
        <f t="shared" si="84"/>
        <v>500-700</v>
      </c>
      <c r="AP408" s="16">
        <v>551</v>
      </c>
      <c r="AQ408" t="s">
        <v>1800</v>
      </c>
      <c r="BH408" s="16">
        <v>568</v>
      </c>
      <c r="BI408">
        <f>D395+E395</f>
        <v>775.9</v>
      </c>
      <c r="BJ408">
        <f>ROUND(BI408,0)</f>
        <v>776</v>
      </c>
      <c r="BL408" s="8">
        <v>743</v>
      </c>
      <c r="BM408">
        <v>1227.5</v>
      </c>
      <c r="BO408" s="8">
        <v>822</v>
      </c>
      <c r="BP408">
        <v>931</v>
      </c>
    </row>
    <row r="409" spans="1:70" x14ac:dyDescent="0.3">
      <c r="A409" t="s">
        <v>536</v>
      </c>
      <c r="B409" t="s">
        <v>155</v>
      </c>
      <c r="C409" s="1">
        <v>44746</v>
      </c>
      <c r="D409">
        <v>494</v>
      </c>
      <c r="E409">
        <v>488.92</v>
      </c>
      <c r="F409" t="s">
        <v>1697</v>
      </c>
      <c r="G409">
        <f>ROUND(Table2[[#This Row],[Amount in Sales]],-1)</f>
        <v>490</v>
      </c>
      <c r="I409" s="16">
        <v>426</v>
      </c>
      <c r="J409" s="17">
        <f>ROUND(Table2[[#This Row],[Amount in Sales]],-1)</f>
        <v>490</v>
      </c>
      <c r="Y409" s="16">
        <v>226</v>
      </c>
      <c r="Z409" t="e">
        <f t="shared" si="84"/>
        <v>#N/A</v>
      </c>
      <c r="AP409" s="16">
        <v>623</v>
      </c>
      <c r="AQ409" t="s">
        <v>1800</v>
      </c>
      <c r="BH409" s="16">
        <v>226</v>
      </c>
      <c r="BL409" s="8">
        <v>745</v>
      </c>
      <c r="BM409">
        <v>896</v>
      </c>
      <c r="BO409" s="8">
        <v>823</v>
      </c>
      <c r="BP409">
        <v>1640</v>
      </c>
    </row>
    <row r="410" spans="1:70" x14ac:dyDescent="0.3">
      <c r="A410" t="s">
        <v>537</v>
      </c>
      <c r="B410" t="s">
        <v>156</v>
      </c>
      <c r="C410" s="1">
        <v>44755</v>
      </c>
      <c r="D410">
        <v>260</v>
      </c>
      <c r="E410">
        <v>68.13000000000001</v>
      </c>
      <c r="F410" t="s">
        <v>1694</v>
      </c>
      <c r="G410">
        <f>ROUND(Table2[[#This Row],[Amount in Sales]],-1)</f>
        <v>260</v>
      </c>
      <c r="I410" s="16">
        <v>444</v>
      </c>
      <c r="J410" s="17">
        <f>ROUND(Table2[[#This Row],[Amount in Sales]],-1)</f>
        <v>260</v>
      </c>
      <c r="Y410" s="16">
        <v>612</v>
      </c>
      <c r="Z410" t="str">
        <f t="shared" si="84"/>
        <v>500-700</v>
      </c>
      <c r="AP410" s="16">
        <v>577</v>
      </c>
      <c r="AQ410" t="s">
        <v>1800</v>
      </c>
      <c r="BH410" s="16">
        <v>857</v>
      </c>
      <c r="BI410">
        <f>D397+E397</f>
        <v>1529.6799999999998</v>
      </c>
      <c r="BJ410">
        <f>ROUND(BI410,0)</f>
        <v>1530</v>
      </c>
      <c r="BL410" s="8">
        <v>746</v>
      </c>
      <c r="BM410">
        <v>1166.5</v>
      </c>
      <c r="BO410" s="8">
        <v>824</v>
      </c>
      <c r="BP410">
        <v>839.5</v>
      </c>
    </row>
    <row r="411" spans="1:70" x14ac:dyDescent="0.3">
      <c r="A411" t="s">
        <v>538</v>
      </c>
      <c r="B411" t="s">
        <v>157</v>
      </c>
      <c r="C411" s="1">
        <v>44755</v>
      </c>
      <c r="D411">
        <v>726</v>
      </c>
      <c r="E411">
        <v>633.54</v>
      </c>
      <c r="F411" t="s">
        <v>1695</v>
      </c>
      <c r="G411">
        <f>ROUND(Table2[[#This Row],[Amount in Sales]],-1)</f>
        <v>730</v>
      </c>
      <c r="I411" s="16">
        <v>416</v>
      </c>
      <c r="J411" s="17">
        <f>ROUND(Table2[[#This Row],[Amount in Sales]],-1)</f>
        <v>730</v>
      </c>
      <c r="Y411" s="16">
        <v>265</v>
      </c>
      <c r="Z411" t="e">
        <f t="shared" si="84"/>
        <v>#N/A</v>
      </c>
      <c r="AP411" s="16">
        <v>541</v>
      </c>
      <c r="AQ411" t="s">
        <v>1800</v>
      </c>
      <c r="BH411" s="16">
        <v>265</v>
      </c>
      <c r="BL411" s="8">
        <v>747</v>
      </c>
      <c r="BM411">
        <v>1058.5</v>
      </c>
      <c r="BO411" s="8">
        <v>826</v>
      </c>
      <c r="BP411">
        <v>1391</v>
      </c>
    </row>
    <row r="412" spans="1:70" x14ac:dyDescent="0.3">
      <c r="A412" t="s">
        <v>539</v>
      </c>
      <c r="B412" t="s">
        <v>154</v>
      </c>
      <c r="C412" s="1">
        <v>44727</v>
      </c>
      <c r="D412">
        <v>402</v>
      </c>
      <c r="E412">
        <v>308.64999999999998</v>
      </c>
      <c r="F412" t="s">
        <v>1696</v>
      </c>
      <c r="G412">
        <f>ROUND(Table2[[#This Row],[Amount in Sales]],-1)</f>
        <v>400</v>
      </c>
      <c r="I412" s="16">
        <v>492</v>
      </c>
      <c r="J412" s="17">
        <f>ROUND(Table2[[#This Row],[Amount in Sales]],-1)</f>
        <v>400</v>
      </c>
      <c r="Y412" s="16">
        <v>572</v>
      </c>
      <c r="Z412" t="str">
        <f t="shared" si="84"/>
        <v>500-700</v>
      </c>
      <c r="AP412" s="16">
        <v>583</v>
      </c>
      <c r="AQ412" t="s">
        <v>1800</v>
      </c>
      <c r="BH412" s="16">
        <v>355</v>
      </c>
      <c r="BI412">
        <f t="shared" ref="BI412:BI420" si="85">D399+E399</f>
        <v>548.46</v>
      </c>
      <c r="BJ412">
        <f t="shared" ref="BJ412:BJ420" si="86">ROUND(BI412,0)</f>
        <v>548</v>
      </c>
      <c r="BL412" s="8">
        <v>750</v>
      </c>
      <c r="BM412">
        <v>894</v>
      </c>
      <c r="BO412" s="8">
        <v>827</v>
      </c>
      <c r="BP412">
        <v>1547</v>
      </c>
    </row>
    <row r="413" spans="1:70" x14ac:dyDescent="0.3">
      <c r="A413" t="s">
        <v>540</v>
      </c>
      <c r="B413" t="s">
        <v>155</v>
      </c>
      <c r="C413" s="1">
        <v>44746</v>
      </c>
      <c r="D413">
        <v>369</v>
      </c>
      <c r="E413">
        <v>58.12</v>
      </c>
      <c r="F413" t="s">
        <v>1697</v>
      </c>
      <c r="G413">
        <f>ROUND(Table2[[#This Row],[Amount in Sales]],-1)</f>
        <v>370</v>
      </c>
      <c r="I413" s="16">
        <v>445</v>
      </c>
      <c r="J413" s="17">
        <f>ROUND(Table2[[#This Row],[Amount in Sales]],-1)</f>
        <v>370</v>
      </c>
      <c r="Y413" s="16">
        <v>692</v>
      </c>
      <c r="Z413" t="str">
        <f t="shared" si="84"/>
        <v>500-700</v>
      </c>
      <c r="AP413" s="16">
        <v>668</v>
      </c>
      <c r="AQ413" t="s">
        <v>1800</v>
      </c>
      <c r="BH413" s="16">
        <v>897</v>
      </c>
      <c r="BI413">
        <f t="shared" si="85"/>
        <v>1654.46</v>
      </c>
      <c r="BJ413">
        <f t="shared" si="86"/>
        <v>1654</v>
      </c>
      <c r="BL413" s="8">
        <v>751</v>
      </c>
      <c r="BM413">
        <v>1320.5</v>
      </c>
      <c r="BO413" s="8">
        <v>828</v>
      </c>
      <c r="BP413">
        <v>1166</v>
      </c>
    </row>
    <row r="414" spans="1:70" x14ac:dyDescent="0.3">
      <c r="A414" t="s">
        <v>541</v>
      </c>
      <c r="B414" t="s">
        <v>156</v>
      </c>
      <c r="C414" s="1">
        <v>44740</v>
      </c>
      <c r="D414">
        <v>657</v>
      </c>
      <c r="E414">
        <v>351.96</v>
      </c>
      <c r="F414" t="s">
        <v>1694</v>
      </c>
      <c r="G414">
        <f>ROUND(Table2[[#This Row],[Amount in Sales]],-1)</f>
        <v>660</v>
      </c>
      <c r="I414" s="16">
        <v>804</v>
      </c>
      <c r="J414" s="17">
        <f>ROUND(Table2[[#This Row],[Amount in Sales]],-1)</f>
        <v>660</v>
      </c>
      <c r="Y414" s="16">
        <v>657</v>
      </c>
      <c r="Z414" t="str">
        <f t="shared" si="84"/>
        <v>500-700</v>
      </c>
      <c r="AP414" s="16">
        <v>534</v>
      </c>
      <c r="AQ414" t="s">
        <v>1800</v>
      </c>
      <c r="BH414" s="16">
        <v>482</v>
      </c>
      <c r="BI414">
        <f t="shared" si="85"/>
        <v>535.42999999999995</v>
      </c>
      <c r="BJ414">
        <f t="shared" si="86"/>
        <v>535</v>
      </c>
      <c r="BL414" s="8">
        <v>752</v>
      </c>
      <c r="BM414">
        <v>1004</v>
      </c>
      <c r="BO414" s="8">
        <v>830</v>
      </c>
      <c r="BP414">
        <v>1463</v>
      </c>
    </row>
    <row r="415" spans="1:70" x14ac:dyDescent="0.3">
      <c r="A415" t="s">
        <v>542</v>
      </c>
      <c r="B415" t="s">
        <v>157</v>
      </c>
      <c r="C415" s="1">
        <v>44743</v>
      </c>
      <c r="D415">
        <v>482</v>
      </c>
      <c r="E415">
        <v>425.21</v>
      </c>
      <c r="F415" t="s">
        <v>1695</v>
      </c>
      <c r="G415">
        <f>ROUND(Table2[[#This Row],[Amount in Sales]],-1)</f>
        <v>480</v>
      </c>
      <c r="I415" s="16">
        <v>401</v>
      </c>
      <c r="J415" s="17">
        <f>ROUND(Table2[[#This Row],[Amount in Sales]],-1)</f>
        <v>480</v>
      </c>
      <c r="Y415" s="16">
        <v>652</v>
      </c>
      <c r="Z415" t="str">
        <f t="shared" si="84"/>
        <v>500-700</v>
      </c>
      <c r="AP415" s="16">
        <v>689</v>
      </c>
      <c r="AQ415" t="s">
        <v>1800</v>
      </c>
      <c r="BH415" s="16">
        <v>612</v>
      </c>
      <c r="BI415">
        <f t="shared" si="85"/>
        <v>774.98</v>
      </c>
      <c r="BJ415">
        <f t="shared" si="86"/>
        <v>775</v>
      </c>
      <c r="BL415" s="8">
        <v>753</v>
      </c>
      <c r="BM415">
        <v>760</v>
      </c>
      <c r="BO415" s="8">
        <v>831</v>
      </c>
      <c r="BP415">
        <v>1099</v>
      </c>
    </row>
    <row r="416" spans="1:70" x14ac:dyDescent="0.3">
      <c r="A416" t="s">
        <v>543</v>
      </c>
      <c r="B416" t="s">
        <v>154</v>
      </c>
      <c r="C416" s="1">
        <v>44737</v>
      </c>
      <c r="D416">
        <v>652</v>
      </c>
      <c r="E416">
        <v>48.809999999999995</v>
      </c>
      <c r="F416" t="s">
        <v>1696</v>
      </c>
      <c r="G416">
        <f>ROUND(Table2[[#This Row],[Amount in Sales]],-1)</f>
        <v>650</v>
      </c>
      <c r="I416" s="16">
        <v>260</v>
      </c>
      <c r="J416" s="17">
        <f>ROUND(Table2[[#This Row],[Amount in Sales]],-1)</f>
        <v>650</v>
      </c>
      <c r="Y416" s="16">
        <v>556</v>
      </c>
      <c r="Z416" t="str">
        <f t="shared" si="84"/>
        <v>500-700</v>
      </c>
      <c r="AP416" s="16">
        <v>525</v>
      </c>
      <c r="AQ416" t="s">
        <v>1800</v>
      </c>
      <c r="BH416" s="16">
        <v>777</v>
      </c>
      <c r="BI416">
        <f t="shared" si="85"/>
        <v>880.18000000000006</v>
      </c>
      <c r="BJ416">
        <f t="shared" si="86"/>
        <v>880</v>
      </c>
      <c r="BL416" s="8">
        <v>754</v>
      </c>
      <c r="BM416">
        <v>1254</v>
      </c>
      <c r="BO416" s="8">
        <v>832</v>
      </c>
      <c r="BP416">
        <v>1303</v>
      </c>
    </row>
    <row r="417" spans="1:68" x14ac:dyDescent="0.3">
      <c r="A417" t="s">
        <v>544</v>
      </c>
      <c r="B417" t="s">
        <v>155</v>
      </c>
      <c r="C417" s="1">
        <v>44757</v>
      </c>
      <c r="D417">
        <v>556</v>
      </c>
      <c r="E417">
        <v>257.07</v>
      </c>
      <c r="F417" t="s">
        <v>1697</v>
      </c>
      <c r="G417">
        <f>ROUND(Table2[[#This Row],[Amount in Sales]],-1)</f>
        <v>560</v>
      </c>
      <c r="I417" s="16">
        <v>714</v>
      </c>
      <c r="J417" s="17">
        <f>ROUND(Table2[[#This Row],[Amount in Sales]],-1)</f>
        <v>560</v>
      </c>
      <c r="Y417" s="16">
        <v>656</v>
      </c>
      <c r="Z417" t="str">
        <f t="shared" si="84"/>
        <v>500-700</v>
      </c>
      <c r="AP417" s="16">
        <v>643</v>
      </c>
      <c r="AQ417" t="s">
        <v>1800</v>
      </c>
      <c r="BH417" s="16">
        <v>572</v>
      </c>
      <c r="BI417">
        <f t="shared" si="85"/>
        <v>690.95</v>
      </c>
      <c r="BJ417">
        <f t="shared" si="86"/>
        <v>691</v>
      </c>
      <c r="BL417" s="8">
        <v>755</v>
      </c>
      <c r="BM417">
        <v>988.66666666666663</v>
      </c>
      <c r="BO417" s="8">
        <v>833</v>
      </c>
      <c r="BP417">
        <v>1406.5</v>
      </c>
    </row>
    <row r="418" spans="1:68" x14ac:dyDescent="0.3">
      <c r="A418" t="s">
        <v>545</v>
      </c>
      <c r="B418" t="s">
        <v>156</v>
      </c>
      <c r="C418" s="1">
        <v>44745</v>
      </c>
      <c r="D418">
        <v>706</v>
      </c>
      <c r="E418">
        <v>243.31</v>
      </c>
      <c r="F418" t="s">
        <v>1694</v>
      </c>
      <c r="G418">
        <f>ROUND(Table2[[#This Row],[Amount in Sales]],-1)</f>
        <v>710</v>
      </c>
      <c r="I418" s="16">
        <v>255</v>
      </c>
      <c r="J418" s="17">
        <f>ROUND(Table2[[#This Row],[Amount in Sales]],-1)</f>
        <v>710</v>
      </c>
      <c r="Y418" s="16">
        <v>631</v>
      </c>
      <c r="Z418" t="str">
        <f t="shared" si="84"/>
        <v>500-700</v>
      </c>
      <c r="AP418" s="16">
        <v>567</v>
      </c>
      <c r="AQ418" t="s">
        <v>1800</v>
      </c>
      <c r="BH418" s="16">
        <v>692</v>
      </c>
      <c r="BI418">
        <f t="shared" si="85"/>
        <v>1218.1399999999999</v>
      </c>
      <c r="BJ418">
        <f t="shared" si="86"/>
        <v>1218</v>
      </c>
      <c r="BL418" s="8">
        <v>756</v>
      </c>
      <c r="BM418">
        <v>1281.5</v>
      </c>
      <c r="BO418" s="8">
        <v>834</v>
      </c>
      <c r="BP418">
        <v>1184</v>
      </c>
    </row>
    <row r="419" spans="1:68" x14ac:dyDescent="0.3">
      <c r="A419" t="s">
        <v>546</v>
      </c>
      <c r="B419" t="s">
        <v>157</v>
      </c>
      <c r="C419" s="1">
        <v>44760</v>
      </c>
      <c r="D419">
        <v>460</v>
      </c>
      <c r="E419">
        <v>321.59999999999997</v>
      </c>
      <c r="F419" t="s">
        <v>1695</v>
      </c>
      <c r="G419">
        <f>ROUND(Table2[[#This Row],[Amount in Sales]],-1)</f>
        <v>460</v>
      </c>
      <c r="I419" s="16">
        <v>536</v>
      </c>
      <c r="J419" s="17">
        <f>ROUND(Table2[[#This Row],[Amount in Sales]],-1)</f>
        <v>460</v>
      </c>
      <c r="Y419" s="16">
        <v>676</v>
      </c>
      <c r="Z419" t="str">
        <f t="shared" si="84"/>
        <v>500-700</v>
      </c>
      <c r="AP419" s="16">
        <v>565</v>
      </c>
      <c r="AQ419" t="s">
        <v>1800</v>
      </c>
      <c r="BH419" s="16">
        <v>791</v>
      </c>
      <c r="BI419">
        <f t="shared" si="85"/>
        <v>979.3</v>
      </c>
      <c r="BJ419">
        <f t="shared" si="86"/>
        <v>979</v>
      </c>
      <c r="BL419" s="8">
        <v>758</v>
      </c>
      <c r="BM419">
        <v>1129</v>
      </c>
      <c r="BO419" s="8">
        <v>835</v>
      </c>
      <c r="BP419">
        <v>1482</v>
      </c>
    </row>
    <row r="420" spans="1:68" x14ac:dyDescent="0.3">
      <c r="A420" t="s">
        <v>547</v>
      </c>
      <c r="B420" t="s">
        <v>154</v>
      </c>
      <c r="C420" s="1">
        <v>44750</v>
      </c>
      <c r="D420">
        <v>248</v>
      </c>
      <c r="E420">
        <v>4.6899999999999995</v>
      </c>
      <c r="F420" t="s">
        <v>1696</v>
      </c>
      <c r="G420">
        <f>ROUND(Table2[[#This Row],[Amount in Sales]],-1)</f>
        <v>250</v>
      </c>
      <c r="I420" s="16">
        <v>473</v>
      </c>
      <c r="J420" s="17">
        <f>ROUND(Table2[[#This Row],[Amount in Sales]],-1)</f>
        <v>250</v>
      </c>
      <c r="Y420" s="16">
        <v>523</v>
      </c>
      <c r="Z420" t="str">
        <f t="shared" si="84"/>
        <v>500-700</v>
      </c>
      <c r="AP420" s="16">
        <v>694</v>
      </c>
      <c r="AQ420" t="s">
        <v>1800</v>
      </c>
      <c r="BH420">
        <v>332</v>
      </c>
      <c r="BI420">
        <f t="shared" si="85"/>
        <v>373.58</v>
      </c>
      <c r="BJ420">
        <f t="shared" si="86"/>
        <v>374</v>
      </c>
      <c r="BL420" s="8">
        <v>760</v>
      </c>
      <c r="BM420">
        <v>810</v>
      </c>
      <c r="BO420" s="8">
        <v>836</v>
      </c>
      <c r="BP420">
        <v>1262</v>
      </c>
    </row>
    <row r="421" spans="1:68" x14ac:dyDescent="0.3">
      <c r="A421" t="s">
        <v>548</v>
      </c>
      <c r="B421" t="s">
        <v>155</v>
      </c>
      <c r="C421" s="1">
        <v>44742</v>
      </c>
      <c r="D421">
        <v>700</v>
      </c>
      <c r="E421">
        <v>512.72</v>
      </c>
      <c r="F421" t="s">
        <v>1697</v>
      </c>
      <c r="G421">
        <f>ROUND(Table2[[#This Row],[Amount in Sales]],-1)</f>
        <v>700</v>
      </c>
      <c r="I421" s="16">
        <v>245</v>
      </c>
      <c r="J421" s="17">
        <f>ROUND(Table2[[#This Row],[Amount in Sales]],-1)</f>
        <v>700</v>
      </c>
      <c r="Y421" s="16">
        <v>241</v>
      </c>
      <c r="Z421" t="e">
        <f t="shared" si="84"/>
        <v>#N/A</v>
      </c>
      <c r="AP421" s="16">
        <v>612</v>
      </c>
      <c r="AQ421" t="s">
        <v>1800</v>
      </c>
      <c r="BH421" s="16">
        <v>241</v>
      </c>
      <c r="BL421" s="8">
        <v>761</v>
      </c>
      <c r="BM421">
        <v>1318</v>
      </c>
      <c r="BO421" s="8">
        <v>837</v>
      </c>
      <c r="BP421">
        <v>873</v>
      </c>
    </row>
    <row r="422" spans="1:68" x14ac:dyDescent="0.3">
      <c r="A422" t="s">
        <v>549</v>
      </c>
      <c r="B422" t="s">
        <v>156</v>
      </c>
      <c r="C422" s="1">
        <v>44754</v>
      </c>
      <c r="D422">
        <v>329</v>
      </c>
      <c r="E422">
        <v>237.85999999999999</v>
      </c>
      <c r="F422" t="s">
        <v>1694</v>
      </c>
      <c r="G422">
        <f>ROUND(Table2[[#This Row],[Amount in Sales]],-1)</f>
        <v>330</v>
      </c>
      <c r="I422" s="16">
        <v>487</v>
      </c>
      <c r="J422" s="17">
        <f>ROUND(Table2[[#This Row],[Amount in Sales]],-1)</f>
        <v>330</v>
      </c>
      <c r="Y422" s="16">
        <v>512</v>
      </c>
      <c r="Z422" t="str">
        <f t="shared" si="84"/>
        <v>500-700</v>
      </c>
      <c r="AP422" s="16">
        <v>512</v>
      </c>
      <c r="AQ422" t="s">
        <v>1800</v>
      </c>
      <c r="BH422">
        <v>494</v>
      </c>
      <c r="BI422">
        <f>D409+E409</f>
        <v>982.92000000000007</v>
      </c>
      <c r="BJ422">
        <f>ROUND(BI422,0)</f>
        <v>983</v>
      </c>
      <c r="BL422" s="8">
        <v>762</v>
      </c>
      <c r="BM422">
        <v>1036</v>
      </c>
      <c r="BO422" s="8">
        <v>838</v>
      </c>
      <c r="BP422">
        <v>1429</v>
      </c>
    </row>
    <row r="423" spans="1:68" x14ac:dyDescent="0.3">
      <c r="A423" t="s">
        <v>550</v>
      </c>
      <c r="B423" t="s">
        <v>157</v>
      </c>
      <c r="C423" s="1">
        <v>44746</v>
      </c>
      <c r="D423">
        <v>656</v>
      </c>
      <c r="E423">
        <v>639.06999999999994</v>
      </c>
      <c r="F423" t="s">
        <v>1695</v>
      </c>
      <c r="G423">
        <f>ROUND(Table2[[#This Row],[Amount in Sales]],-1)</f>
        <v>660</v>
      </c>
      <c r="I423" s="16">
        <v>416</v>
      </c>
      <c r="J423" s="17">
        <f>ROUND(Table2[[#This Row],[Amount in Sales]],-1)</f>
        <v>660</v>
      </c>
      <c r="Y423" s="16">
        <v>260</v>
      </c>
      <c r="Z423" t="e">
        <f t="shared" si="84"/>
        <v>#N/A</v>
      </c>
      <c r="AP423" s="16">
        <v>565</v>
      </c>
      <c r="AQ423" t="s">
        <v>1800</v>
      </c>
      <c r="BH423" s="16">
        <v>260</v>
      </c>
      <c r="BL423" s="8">
        <v>763</v>
      </c>
      <c r="BM423">
        <v>1012.6666666666666</v>
      </c>
      <c r="BO423" s="8">
        <v>839</v>
      </c>
      <c r="BP423">
        <v>1135.5</v>
      </c>
    </row>
    <row r="424" spans="1:68" x14ac:dyDescent="0.3">
      <c r="A424" t="s">
        <v>551</v>
      </c>
      <c r="B424" t="s">
        <v>158</v>
      </c>
      <c r="C424" s="1">
        <v>44752</v>
      </c>
      <c r="D424">
        <v>452</v>
      </c>
      <c r="E424">
        <v>417.84</v>
      </c>
      <c r="F424" t="s">
        <v>1696</v>
      </c>
      <c r="G424">
        <f>ROUND(Table2[[#This Row],[Amount in Sales]],-1)</f>
        <v>450</v>
      </c>
      <c r="I424" s="16">
        <v>688</v>
      </c>
      <c r="J424" s="17">
        <f>ROUND(Table2[[#This Row],[Amount in Sales]],-1)</f>
        <v>450</v>
      </c>
      <c r="Y424" s="16">
        <v>621</v>
      </c>
      <c r="Z424" t="str">
        <f t="shared" si="84"/>
        <v>500-700</v>
      </c>
      <c r="AP424" s="16">
        <v>613</v>
      </c>
      <c r="AQ424" t="s">
        <v>1800</v>
      </c>
      <c r="BH424">
        <v>726</v>
      </c>
      <c r="BI424">
        <f t="shared" ref="BI424:BI432" si="87">D411+E411</f>
        <v>1359.54</v>
      </c>
      <c r="BJ424">
        <f t="shared" ref="BJ424:BJ432" si="88">ROUND(BI424,0)</f>
        <v>1360</v>
      </c>
      <c r="BL424" s="8">
        <v>765</v>
      </c>
      <c r="BM424">
        <v>1393</v>
      </c>
      <c r="BO424" s="8">
        <v>842</v>
      </c>
      <c r="BP424">
        <v>1141.6666666666667</v>
      </c>
    </row>
    <row r="425" spans="1:68" x14ac:dyDescent="0.3">
      <c r="A425" t="s">
        <v>552</v>
      </c>
      <c r="B425" t="s">
        <v>154</v>
      </c>
      <c r="C425" s="1">
        <v>44725</v>
      </c>
      <c r="D425">
        <v>839</v>
      </c>
      <c r="E425">
        <v>292.32</v>
      </c>
      <c r="F425" t="s">
        <v>1697</v>
      </c>
      <c r="G425">
        <f>ROUND(Table2[[#This Row],[Amount in Sales]],-1)</f>
        <v>840</v>
      </c>
      <c r="I425" s="16">
        <v>516</v>
      </c>
      <c r="J425" s="17">
        <f>ROUND(Table2[[#This Row],[Amount in Sales]],-1)</f>
        <v>840</v>
      </c>
      <c r="Y425" s="16">
        <v>616</v>
      </c>
      <c r="Z425" t="str">
        <f t="shared" si="84"/>
        <v>500-700</v>
      </c>
      <c r="AP425" s="16">
        <v>513</v>
      </c>
      <c r="AQ425" t="s">
        <v>1800</v>
      </c>
      <c r="BH425" s="16">
        <v>402</v>
      </c>
      <c r="BI425">
        <f t="shared" si="87"/>
        <v>710.65</v>
      </c>
      <c r="BJ425">
        <f t="shared" si="88"/>
        <v>711</v>
      </c>
      <c r="BL425" s="8">
        <v>766</v>
      </c>
      <c r="BM425">
        <v>1477</v>
      </c>
      <c r="BO425" s="8">
        <v>844</v>
      </c>
      <c r="BP425">
        <v>1228</v>
      </c>
    </row>
    <row r="426" spans="1:68" x14ac:dyDescent="0.3">
      <c r="A426" t="s">
        <v>553</v>
      </c>
      <c r="B426" t="s">
        <v>155</v>
      </c>
      <c r="C426" s="1">
        <v>44734</v>
      </c>
      <c r="D426">
        <v>845</v>
      </c>
      <c r="E426">
        <v>311.5</v>
      </c>
      <c r="F426" t="s">
        <v>1694</v>
      </c>
      <c r="G426">
        <f>ROUND(Table2[[#This Row],[Amount in Sales]],-1)</f>
        <v>850</v>
      </c>
      <c r="I426" s="16">
        <v>630</v>
      </c>
      <c r="J426" s="17">
        <f>ROUND(Table2[[#This Row],[Amount in Sales]],-1)</f>
        <v>850</v>
      </c>
      <c r="Y426" s="16">
        <v>506</v>
      </c>
      <c r="Z426" t="str">
        <f t="shared" si="84"/>
        <v>500-700</v>
      </c>
      <c r="AP426" s="16">
        <v>672</v>
      </c>
      <c r="AQ426" t="s">
        <v>1800</v>
      </c>
      <c r="BH426" s="16">
        <v>369</v>
      </c>
      <c r="BI426">
        <f t="shared" si="87"/>
        <v>427.12</v>
      </c>
      <c r="BJ426">
        <f t="shared" si="88"/>
        <v>427</v>
      </c>
      <c r="BL426" s="8">
        <v>769</v>
      </c>
      <c r="BM426">
        <v>1247</v>
      </c>
      <c r="BO426" s="8">
        <v>845</v>
      </c>
      <c r="BP426">
        <v>1157</v>
      </c>
    </row>
    <row r="427" spans="1:68" x14ac:dyDescent="0.3">
      <c r="A427" t="s">
        <v>554</v>
      </c>
      <c r="B427" t="s">
        <v>156</v>
      </c>
      <c r="C427" s="1">
        <v>44761</v>
      </c>
      <c r="D427">
        <v>855</v>
      </c>
      <c r="E427">
        <v>327.3</v>
      </c>
      <c r="F427" t="s">
        <v>1695</v>
      </c>
      <c r="G427">
        <f>ROUND(Table2[[#This Row],[Amount in Sales]],-1)</f>
        <v>860</v>
      </c>
      <c r="I427" s="16">
        <v>387</v>
      </c>
      <c r="J427" s="17">
        <f>ROUND(Table2[[#This Row],[Amount in Sales]],-1)</f>
        <v>860</v>
      </c>
      <c r="Y427" s="16">
        <v>649</v>
      </c>
      <c r="Z427" t="str">
        <f t="shared" si="84"/>
        <v>500-700</v>
      </c>
      <c r="AP427" s="16">
        <v>647</v>
      </c>
      <c r="AQ427" t="s">
        <v>1800</v>
      </c>
      <c r="BH427" s="16">
        <v>657</v>
      </c>
      <c r="BI427">
        <f t="shared" si="87"/>
        <v>1008.96</v>
      </c>
      <c r="BJ427">
        <f t="shared" si="88"/>
        <v>1009</v>
      </c>
      <c r="BL427" s="8">
        <v>770</v>
      </c>
      <c r="BM427">
        <v>787</v>
      </c>
      <c r="BO427" s="8">
        <v>849</v>
      </c>
      <c r="BP427">
        <v>938</v>
      </c>
    </row>
    <row r="428" spans="1:68" x14ac:dyDescent="0.3">
      <c r="A428" t="s">
        <v>555</v>
      </c>
      <c r="B428" t="s">
        <v>157</v>
      </c>
      <c r="C428" s="1">
        <v>44735</v>
      </c>
      <c r="D428">
        <v>423</v>
      </c>
      <c r="E428">
        <v>326.89</v>
      </c>
      <c r="F428" t="s">
        <v>1696</v>
      </c>
      <c r="G428">
        <f>ROUND(Table2[[#This Row],[Amount in Sales]],-1)</f>
        <v>420</v>
      </c>
      <c r="I428" s="16">
        <v>292</v>
      </c>
      <c r="J428" s="17">
        <f>ROUND(Table2[[#This Row],[Amount in Sales]],-1)</f>
        <v>420</v>
      </c>
      <c r="Y428" s="16">
        <v>512</v>
      </c>
      <c r="Z428" t="str">
        <f t="shared" si="84"/>
        <v>500-700</v>
      </c>
      <c r="AP428" s="16">
        <v>697</v>
      </c>
      <c r="AQ428" t="s">
        <v>1800</v>
      </c>
      <c r="BH428" s="16">
        <v>482</v>
      </c>
      <c r="BI428">
        <f t="shared" si="87"/>
        <v>907.21</v>
      </c>
      <c r="BJ428">
        <f t="shared" si="88"/>
        <v>907</v>
      </c>
      <c r="BL428" s="8">
        <v>771</v>
      </c>
      <c r="BM428">
        <v>1078</v>
      </c>
      <c r="BO428" s="8">
        <v>851</v>
      </c>
      <c r="BP428">
        <v>958</v>
      </c>
    </row>
    <row r="429" spans="1:68" x14ac:dyDescent="0.3">
      <c r="A429" t="s">
        <v>556</v>
      </c>
      <c r="B429" t="s">
        <v>154</v>
      </c>
      <c r="C429" s="1">
        <v>44753</v>
      </c>
      <c r="D429">
        <v>631</v>
      </c>
      <c r="E429">
        <v>619.61</v>
      </c>
      <c r="F429" t="s">
        <v>1697</v>
      </c>
      <c r="G429">
        <f>ROUND(Table2[[#This Row],[Amount in Sales]],-1)</f>
        <v>630</v>
      </c>
      <c r="I429" s="16">
        <v>873</v>
      </c>
      <c r="J429" s="17">
        <f>ROUND(Table2[[#This Row],[Amount in Sales]],-1)</f>
        <v>630</v>
      </c>
      <c r="Y429" s="16">
        <v>612</v>
      </c>
      <c r="Z429" t="str">
        <f t="shared" si="84"/>
        <v>500-700</v>
      </c>
      <c r="AP429" s="16">
        <v>669</v>
      </c>
      <c r="AQ429" t="s">
        <v>1800</v>
      </c>
      <c r="BH429" s="16">
        <v>652</v>
      </c>
      <c r="BI429">
        <f t="shared" si="87"/>
        <v>700.81</v>
      </c>
      <c r="BJ429">
        <f t="shared" si="88"/>
        <v>701</v>
      </c>
      <c r="BL429" s="8">
        <v>772</v>
      </c>
      <c r="BM429">
        <v>1068</v>
      </c>
      <c r="BO429" s="8">
        <v>853</v>
      </c>
      <c r="BP429">
        <v>1189</v>
      </c>
    </row>
    <row r="430" spans="1:68" x14ac:dyDescent="0.3">
      <c r="A430" t="s">
        <v>557</v>
      </c>
      <c r="B430" t="s">
        <v>155</v>
      </c>
      <c r="C430" s="1">
        <v>44732</v>
      </c>
      <c r="D430">
        <v>807</v>
      </c>
      <c r="E430">
        <v>196.69</v>
      </c>
      <c r="F430" t="s">
        <v>1694</v>
      </c>
      <c r="G430">
        <f>ROUND(Table2[[#This Row],[Amount in Sales]],-1)</f>
        <v>810</v>
      </c>
      <c r="I430" s="16">
        <v>704</v>
      </c>
      <c r="J430" s="17">
        <f>ROUND(Table2[[#This Row],[Amount in Sales]],-1)</f>
        <v>810</v>
      </c>
      <c r="Y430" s="16">
        <v>581</v>
      </c>
      <c r="Z430" t="str">
        <f t="shared" si="84"/>
        <v>500-700</v>
      </c>
      <c r="AP430" s="16">
        <v>519</v>
      </c>
      <c r="AQ430" t="s">
        <v>1800</v>
      </c>
      <c r="BH430" s="16">
        <v>556</v>
      </c>
      <c r="BI430">
        <f t="shared" si="87"/>
        <v>813.06999999999994</v>
      </c>
      <c r="BJ430">
        <f t="shared" si="88"/>
        <v>813</v>
      </c>
      <c r="BL430" s="8">
        <v>773</v>
      </c>
      <c r="BM430">
        <v>808</v>
      </c>
      <c r="BO430" s="8">
        <v>854</v>
      </c>
      <c r="BP430">
        <v>1095.6666666666667</v>
      </c>
    </row>
    <row r="431" spans="1:68" x14ac:dyDescent="0.3">
      <c r="A431" t="s">
        <v>558</v>
      </c>
      <c r="B431" t="s">
        <v>156</v>
      </c>
      <c r="C431" s="1">
        <v>44748</v>
      </c>
      <c r="D431">
        <v>836</v>
      </c>
      <c r="E431">
        <v>426.18</v>
      </c>
      <c r="F431" t="s">
        <v>1695</v>
      </c>
      <c r="G431">
        <f>ROUND(Table2[[#This Row],[Amount in Sales]],-1)</f>
        <v>840</v>
      </c>
      <c r="I431" s="16">
        <v>494</v>
      </c>
      <c r="J431" s="17">
        <f>ROUND(Table2[[#This Row],[Amount in Sales]],-1)</f>
        <v>840</v>
      </c>
      <c r="Y431" s="16">
        <v>521</v>
      </c>
      <c r="Z431" t="str">
        <f t="shared" si="84"/>
        <v>500-700</v>
      </c>
      <c r="AP431" s="16">
        <v>594</v>
      </c>
      <c r="AQ431" t="s">
        <v>1800</v>
      </c>
      <c r="BH431" s="16">
        <v>706</v>
      </c>
      <c r="BI431">
        <f t="shared" si="87"/>
        <v>949.31</v>
      </c>
      <c r="BJ431">
        <f t="shared" si="88"/>
        <v>949</v>
      </c>
      <c r="BL431" s="8">
        <v>775</v>
      </c>
      <c r="BM431">
        <v>1115</v>
      </c>
      <c r="BO431" s="8">
        <v>855</v>
      </c>
      <c r="BP431">
        <v>1050.3333333333333</v>
      </c>
    </row>
    <row r="432" spans="1:68" x14ac:dyDescent="0.3">
      <c r="A432" t="s">
        <v>559</v>
      </c>
      <c r="B432" t="s">
        <v>157</v>
      </c>
      <c r="C432" s="1">
        <v>44731</v>
      </c>
      <c r="D432">
        <v>676</v>
      </c>
      <c r="E432">
        <v>670.08</v>
      </c>
      <c r="F432" t="s">
        <v>1696</v>
      </c>
      <c r="G432">
        <f>ROUND(Table2[[#This Row],[Amount in Sales]],-1)</f>
        <v>680</v>
      </c>
      <c r="I432" s="16">
        <v>421</v>
      </c>
      <c r="J432" s="17">
        <f>ROUND(Table2[[#This Row],[Amount in Sales]],-1)</f>
        <v>680</v>
      </c>
      <c r="Y432" s="16">
        <v>555</v>
      </c>
      <c r="Z432" t="str">
        <f t="shared" si="84"/>
        <v>500-700</v>
      </c>
      <c r="AP432" s="16">
        <v>526</v>
      </c>
      <c r="AQ432" t="s">
        <v>1800</v>
      </c>
      <c r="BH432" s="16">
        <v>460</v>
      </c>
      <c r="BI432">
        <f t="shared" si="87"/>
        <v>781.59999999999991</v>
      </c>
      <c r="BJ432">
        <f t="shared" si="88"/>
        <v>782</v>
      </c>
      <c r="BL432" s="8">
        <v>777</v>
      </c>
      <c r="BM432">
        <v>1045.6666666666667</v>
      </c>
      <c r="BO432" s="8">
        <v>857</v>
      </c>
      <c r="BP432">
        <v>1530</v>
      </c>
    </row>
    <row r="433" spans="1:68" x14ac:dyDescent="0.3">
      <c r="A433" t="s">
        <v>560</v>
      </c>
      <c r="B433" t="s">
        <v>158</v>
      </c>
      <c r="C433" s="1">
        <v>44725</v>
      </c>
      <c r="D433">
        <v>330</v>
      </c>
      <c r="E433">
        <v>191.41</v>
      </c>
      <c r="F433" t="s">
        <v>1697</v>
      </c>
      <c r="G433">
        <f>ROUND(Table2[[#This Row],[Amount in Sales]],-1)</f>
        <v>330</v>
      </c>
      <c r="I433" s="16">
        <v>396</v>
      </c>
      <c r="J433" s="17">
        <f>ROUND(Table2[[#This Row],[Amount in Sales]],-1)</f>
        <v>330</v>
      </c>
      <c r="Y433" s="16">
        <v>248</v>
      </c>
      <c r="Z433" t="e">
        <f t="shared" si="84"/>
        <v>#N/A</v>
      </c>
      <c r="AP433" s="16">
        <v>637</v>
      </c>
      <c r="AQ433" t="s">
        <v>1800</v>
      </c>
      <c r="BH433" s="16">
        <v>248</v>
      </c>
      <c r="BL433" s="8">
        <v>778</v>
      </c>
      <c r="BM433">
        <v>1059</v>
      </c>
      <c r="BO433" s="8">
        <v>858</v>
      </c>
      <c r="BP433">
        <v>1707</v>
      </c>
    </row>
    <row r="434" spans="1:68" x14ac:dyDescent="0.3">
      <c r="A434" t="s">
        <v>561</v>
      </c>
      <c r="B434" t="s">
        <v>159</v>
      </c>
      <c r="C434" s="1">
        <v>44753</v>
      </c>
      <c r="D434">
        <v>523</v>
      </c>
      <c r="E434">
        <v>105.13000000000001</v>
      </c>
      <c r="F434" t="s">
        <v>1694</v>
      </c>
      <c r="G434">
        <f>ROUND(Table2[[#This Row],[Amount in Sales]],-1)</f>
        <v>520</v>
      </c>
      <c r="I434" s="16">
        <v>532</v>
      </c>
      <c r="J434" s="17">
        <f>ROUND(Table2[[#This Row],[Amount in Sales]],-1)</f>
        <v>520</v>
      </c>
      <c r="Y434" s="16">
        <v>553</v>
      </c>
      <c r="Z434" t="str">
        <f t="shared" si="84"/>
        <v>500-700</v>
      </c>
      <c r="AP434" s="16">
        <v>645</v>
      </c>
      <c r="AQ434" t="s">
        <v>1800</v>
      </c>
      <c r="BH434">
        <v>700</v>
      </c>
      <c r="BI434">
        <f t="shared" ref="BI434:BI450" si="89">D421+E421</f>
        <v>1212.72</v>
      </c>
      <c r="BJ434">
        <f t="shared" ref="BJ434:BJ450" si="90">ROUND(BI434,0)</f>
        <v>1213</v>
      </c>
      <c r="BL434" s="8">
        <v>780</v>
      </c>
      <c r="BM434">
        <v>1187</v>
      </c>
      <c r="BO434" s="8">
        <v>859</v>
      </c>
      <c r="BP434">
        <v>1381</v>
      </c>
    </row>
    <row r="435" spans="1:68" x14ac:dyDescent="0.3">
      <c r="A435" t="s">
        <v>562</v>
      </c>
      <c r="B435" t="s">
        <v>154</v>
      </c>
      <c r="C435" s="1">
        <v>44738</v>
      </c>
      <c r="D435">
        <v>865</v>
      </c>
      <c r="E435">
        <v>75.77000000000001</v>
      </c>
      <c r="F435" t="s">
        <v>1695</v>
      </c>
      <c r="G435">
        <f>ROUND(Table2[[#This Row],[Amount in Sales]],-1)</f>
        <v>870</v>
      </c>
      <c r="I435" s="16">
        <v>268</v>
      </c>
      <c r="J435" s="17">
        <f>ROUND(Table2[[#This Row],[Amount in Sales]],-1)</f>
        <v>870</v>
      </c>
      <c r="Y435" s="16">
        <v>552</v>
      </c>
      <c r="Z435" t="str">
        <f t="shared" si="84"/>
        <v>500-700</v>
      </c>
      <c r="AP435" s="16">
        <v>550</v>
      </c>
      <c r="AQ435" t="s">
        <v>1800</v>
      </c>
      <c r="BH435" s="16">
        <v>329</v>
      </c>
      <c r="BI435">
        <f t="shared" si="89"/>
        <v>566.86</v>
      </c>
      <c r="BJ435">
        <f t="shared" si="90"/>
        <v>567</v>
      </c>
      <c r="BL435" s="8">
        <v>781</v>
      </c>
      <c r="BM435">
        <v>860</v>
      </c>
      <c r="BO435" s="8">
        <v>861</v>
      </c>
      <c r="BP435">
        <v>1225</v>
      </c>
    </row>
    <row r="436" spans="1:68" x14ac:dyDescent="0.3">
      <c r="A436" t="s">
        <v>563</v>
      </c>
      <c r="B436" t="s">
        <v>155</v>
      </c>
      <c r="C436" s="1">
        <v>44762</v>
      </c>
      <c r="D436">
        <v>495</v>
      </c>
      <c r="E436">
        <v>456.40999999999997</v>
      </c>
      <c r="F436" t="s">
        <v>1696</v>
      </c>
      <c r="G436">
        <f>ROUND(Table2[[#This Row],[Amount in Sales]],-1)</f>
        <v>500</v>
      </c>
      <c r="I436" s="16">
        <v>898</v>
      </c>
      <c r="J436" s="17">
        <f>ROUND(Table2[[#This Row],[Amount in Sales]],-1)</f>
        <v>500</v>
      </c>
      <c r="Y436" s="16">
        <v>669</v>
      </c>
      <c r="Z436" t="str">
        <f t="shared" si="84"/>
        <v>500-700</v>
      </c>
      <c r="AP436" s="16">
        <v>552</v>
      </c>
      <c r="AQ436" t="s">
        <v>1800</v>
      </c>
      <c r="BH436">
        <v>656</v>
      </c>
      <c r="BI436">
        <f t="shared" si="89"/>
        <v>1295.07</v>
      </c>
      <c r="BJ436">
        <f t="shared" si="90"/>
        <v>1295</v>
      </c>
      <c r="BL436" s="8">
        <v>783</v>
      </c>
      <c r="BM436">
        <v>1042.6666666666667</v>
      </c>
      <c r="BO436" s="8">
        <v>863</v>
      </c>
      <c r="BP436">
        <v>1375</v>
      </c>
    </row>
    <row r="437" spans="1:68" x14ac:dyDescent="0.3">
      <c r="A437" t="s">
        <v>564</v>
      </c>
      <c r="B437" t="s">
        <v>156</v>
      </c>
      <c r="C437" s="1">
        <v>44756</v>
      </c>
      <c r="D437">
        <v>721</v>
      </c>
      <c r="E437">
        <v>293.07</v>
      </c>
      <c r="F437" t="s">
        <v>1697</v>
      </c>
      <c r="G437">
        <f>ROUND(Table2[[#This Row],[Amount in Sales]],-1)</f>
        <v>720</v>
      </c>
      <c r="I437" s="16">
        <v>674</v>
      </c>
      <c r="J437" s="17">
        <f>ROUND(Table2[[#This Row],[Amount in Sales]],-1)</f>
        <v>720</v>
      </c>
      <c r="Y437" s="16">
        <v>508</v>
      </c>
      <c r="Z437" t="str">
        <f t="shared" si="84"/>
        <v>500-700</v>
      </c>
      <c r="AP437" s="16">
        <v>605</v>
      </c>
      <c r="AQ437" t="s">
        <v>1800</v>
      </c>
      <c r="BH437" s="16">
        <v>452</v>
      </c>
      <c r="BI437">
        <f t="shared" si="89"/>
        <v>869.83999999999992</v>
      </c>
      <c r="BJ437">
        <f t="shared" si="90"/>
        <v>870</v>
      </c>
      <c r="BL437" s="8">
        <v>784</v>
      </c>
      <c r="BM437">
        <v>840</v>
      </c>
      <c r="BO437" s="8">
        <v>864</v>
      </c>
      <c r="BP437">
        <v>997</v>
      </c>
    </row>
    <row r="438" spans="1:68" x14ac:dyDescent="0.3">
      <c r="A438" t="s">
        <v>565</v>
      </c>
      <c r="B438" t="s">
        <v>157</v>
      </c>
      <c r="C438" s="1">
        <v>44744</v>
      </c>
      <c r="D438">
        <v>258</v>
      </c>
      <c r="E438">
        <v>117.45</v>
      </c>
      <c r="F438" t="s">
        <v>1694</v>
      </c>
      <c r="G438">
        <f>ROUND(Table2[[#This Row],[Amount in Sales]],-1)</f>
        <v>260</v>
      </c>
      <c r="I438" s="16">
        <v>418</v>
      </c>
      <c r="J438" s="17">
        <f>ROUND(Table2[[#This Row],[Amount in Sales]],-1)</f>
        <v>260</v>
      </c>
      <c r="Y438" s="16">
        <v>666</v>
      </c>
      <c r="Z438" t="str">
        <f t="shared" si="84"/>
        <v>500-700</v>
      </c>
      <c r="AP438" s="16">
        <v>579</v>
      </c>
      <c r="AQ438" t="s">
        <v>1800</v>
      </c>
      <c r="BH438" s="16">
        <v>839</v>
      </c>
      <c r="BI438">
        <f t="shared" si="89"/>
        <v>1131.32</v>
      </c>
      <c r="BJ438">
        <f t="shared" si="90"/>
        <v>1131</v>
      </c>
      <c r="BL438" s="8">
        <v>786</v>
      </c>
      <c r="BM438">
        <v>914</v>
      </c>
      <c r="BO438" s="8">
        <v>865</v>
      </c>
      <c r="BP438">
        <v>1026.25</v>
      </c>
    </row>
    <row r="439" spans="1:68" x14ac:dyDescent="0.3">
      <c r="A439" t="s">
        <v>566</v>
      </c>
      <c r="B439" t="s">
        <v>154</v>
      </c>
      <c r="C439" s="1">
        <v>44753</v>
      </c>
      <c r="D439">
        <v>844</v>
      </c>
      <c r="E439">
        <v>384.15</v>
      </c>
      <c r="F439" t="s">
        <v>1695</v>
      </c>
      <c r="G439">
        <f>ROUND(Table2[[#This Row],[Amount in Sales]],-1)</f>
        <v>840</v>
      </c>
      <c r="I439" s="16">
        <v>363</v>
      </c>
      <c r="J439" s="17">
        <f>ROUND(Table2[[#This Row],[Amount in Sales]],-1)</f>
        <v>840</v>
      </c>
      <c r="Y439" s="16">
        <v>631</v>
      </c>
      <c r="Z439" t="str">
        <f t="shared" si="84"/>
        <v>500-700</v>
      </c>
      <c r="AP439" s="16">
        <v>677</v>
      </c>
      <c r="AQ439" t="s">
        <v>1800</v>
      </c>
      <c r="BH439" s="16">
        <v>845</v>
      </c>
      <c r="BI439">
        <f t="shared" si="89"/>
        <v>1156.5</v>
      </c>
      <c r="BJ439">
        <f t="shared" si="90"/>
        <v>1157</v>
      </c>
      <c r="BL439" s="8">
        <v>787</v>
      </c>
      <c r="BM439">
        <v>1433</v>
      </c>
      <c r="BO439" s="8">
        <v>867</v>
      </c>
      <c r="BP439">
        <v>1051</v>
      </c>
    </row>
    <row r="440" spans="1:68" x14ac:dyDescent="0.3">
      <c r="A440" t="s">
        <v>567</v>
      </c>
      <c r="B440" t="s">
        <v>155</v>
      </c>
      <c r="C440" s="1">
        <v>44762</v>
      </c>
      <c r="D440">
        <v>197</v>
      </c>
      <c r="E440">
        <v>59.35</v>
      </c>
      <c r="F440" t="s">
        <v>1696</v>
      </c>
      <c r="G440">
        <f>ROUND(Table2[[#This Row],[Amount in Sales]],-1)</f>
        <v>200</v>
      </c>
      <c r="I440" s="16">
        <v>381</v>
      </c>
      <c r="J440" s="17">
        <f>ROUND(Table2[[#This Row],[Amount in Sales]],-1)</f>
        <v>200</v>
      </c>
      <c r="Y440" s="16">
        <v>692</v>
      </c>
      <c r="Z440" t="str">
        <f t="shared" si="84"/>
        <v>500-700</v>
      </c>
      <c r="AP440" s="16">
        <v>686</v>
      </c>
      <c r="AQ440" t="s">
        <v>1800</v>
      </c>
      <c r="BH440" s="16">
        <v>855</v>
      </c>
      <c r="BI440">
        <f t="shared" si="89"/>
        <v>1182.3</v>
      </c>
      <c r="BJ440">
        <f t="shared" si="90"/>
        <v>1182</v>
      </c>
      <c r="BL440" s="8">
        <v>788</v>
      </c>
      <c r="BM440">
        <v>922</v>
      </c>
      <c r="BO440" s="8">
        <v>868</v>
      </c>
      <c r="BP440">
        <v>1458</v>
      </c>
    </row>
    <row r="441" spans="1:68" x14ac:dyDescent="0.3">
      <c r="A441" t="s">
        <v>568</v>
      </c>
      <c r="B441" t="s">
        <v>156</v>
      </c>
      <c r="C441" s="1">
        <v>44740</v>
      </c>
      <c r="D441">
        <v>216</v>
      </c>
      <c r="E441">
        <v>49.44</v>
      </c>
      <c r="F441" t="s">
        <v>1697</v>
      </c>
      <c r="G441">
        <f>ROUND(Table2[[#This Row],[Amount in Sales]],-1)</f>
        <v>220</v>
      </c>
      <c r="I441" s="16">
        <v>506</v>
      </c>
      <c r="J441" s="17">
        <f>ROUND(Table2[[#This Row],[Amount in Sales]],-1)</f>
        <v>220</v>
      </c>
      <c r="Y441" s="16">
        <v>588</v>
      </c>
      <c r="Z441" t="str">
        <f t="shared" si="84"/>
        <v>500-700</v>
      </c>
      <c r="AP441" s="16">
        <v>693</v>
      </c>
      <c r="AQ441" t="s">
        <v>1800</v>
      </c>
      <c r="BH441" s="16">
        <v>423</v>
      </c>
      <c r="BI441">
        <f t="shared" si="89"/>
        <v>749.89</v>
      </c>
      <c r="BJ441">
        <f t="shared" si="90"/>
        <v>750</v>
      </c>
      <c r="BL441" s="8">
        <v>789</v>
      </c>
      <c r="BM441">
        <v>1093.75</v>
      </c>
      <c r="BO441" s="8">
        <v>870</v>
      </c>
      <c r="BP441">
        <v>1442</v>
      </c>
    </row>
    <row r="442" spans="1:68" x14ac:dyDescent="0.3">
      <c r="A442" t="s">
        <v>569</v>
      </c>
      <c r="B442" t="s">
        <v>157</v>
      </c>
      <c r="C442" s="1">
        <v>44729</v>
      </c>
      <c r="D442">
        <v>254</v>
      </c>
      <c r="E442">
        <v>124.10000000000001</v>
      </c>
      <c r="F442" t="s">
        <v>1694</v>
      </c>
      <c r="G442">
        <f>ROUND(Table2[[#This Row],[Amount in Sales]],-1)</f>
        <v>250</v>
      </c>
      <c r="I442" s="16">
        <v>478</v>
      </c>
      <c r="J442" s="17">
        <f>ROUND(Table2[[#This Row],[Amount in Sales]],-1)</f>
        <v>250</v>
      </c>
      <c r="Y442" s="16">
        <v>513</v>
      </c>
      <c r="Z442" t="str">
        <f t="shared" si="84"/>
        <v>500-700</v>
      </c>
      <c r="AP442" s="16">
        <v>686</v>
      </c>
      <c r="AQ442" t="s">
        <v>1800</v>
      </c>
      <c r="BH442" s="16">
        <v>631</v>
      </c>
      <c r="BI442">
        <f t="shared" si="89"/>
        <v>1250.6100000000001</v>
      </c>
      <c r="BJ442">
        <f t="shared" si="90"/>
        <v>1251</v>
      </c>
      <c r="BL442" s="8">
        <v>791</v>
      </c>
      <c r="BM442">
        <v>1145</v>
      </c>
      <c r="BO442" s="8">
        <v>873</v>
      </c>
      <c r="BP442">
        <v>1345.5</v>
      </c>
    </row>
    <row r="443" spans="1:68" x14ac:dyDescent="0.3">
      <c r="A443" t="s">
        <v>570</v>
      </c>
      <c r="B443" t="s">
        <v>158</v>
      </c>
      <c r="C443" s="1">
        <v>44727</v>
      </c>
      <c r="D443">
        <v>463</v>
      </c>
      <c r="E443">
        <v>408.84</v>
      </c>
      <c r="F443" t="s">
        <v>1695</v>
      </c>
      <c r="G443">
        <f>ROUND(Table2[[#This Row],[Amount in Sales]],-1)</f>
        <v>460</v>
      </c>
      <c r="I443" s="16">
        <v>833</v>
      </c>
      <c r="J443" s="17">
        <f>ROUND(Table2[[#This Row],[Amount in Sales]],-1)</f>
        <v>460</v>
      </c>
      <c r="Y443" s="16">
        <v>596</v>
      </c>
      <c r="Z443" t="str">
        <f t="shared" si="84"/>
        <v>500-700</v>
      </c>
      <c r="AP443" s="16">
        <v>642</v>
      </c>
      <c r="AQ443" t="s">
        <v>1800</v>
      </c>
      <c r="BH443" s="16">
        <v>807</v>
      </c>
      <c r="BI443">
        <f t="shared" si="89"/>
        <v>1003.69</v>
      </c>
      <c r="BJ443">
        <f t="shared" si="90"/>
        <v>1004</v>
      </c>
      <c r="BL443" s="8">
        <v>792</v>
      </c>
      <c r="BM443">
        <v>945</v>
      </c>
      <c r="BO443" s="8">
        <v>874</v>
      </c>
      <c r="BP443">
        <v>1423</v>
      </c>
    </row>
    <row r="444" spans="1:68" x14ac:dyDescent="0.3">
      <c r="A444" t="s">
        <v>571</v>
      </c>
      <c r="B444" t="s">
        <v>154</v>
      </c>
      <c r="C444" s="1">
        <v>44734</v>
      </c>
      <c r="D444">
        <v>512</v>
      </c>
      <c r="E444">
        <v>157.20999999999998</v>
      </c>
      <c r="F444" t="s">
        <v>1696</v>
      </c>
      <c r="G444">
        <f>ROUND(Table2[[#This Row],[Amount in Sales]],-1)</f>
        <v>510</v>
      </c>
      <c r="I444" s="16">
        <v>327</v>
      </c>
      <c r="J444" s="17">
        <f>ROUND(Table2[[#This Row],[Amount in Sales]],-1)</f>
        <v>510</v>
      </c>
      <c r="Y444" s="16">
        <v>541</v>
      </c>
      <c r="Z444" t="str">
        <f t="shared" si="84"/>
        <v>500-700</v>
      </c>
      <c r="AP444" s="16">
        <v>577</v>
      </c>
      <c r="AQ444" t="s">
        <v>1800</v>
      </c>
      <c r="BH444" s="16">
        <v>836</v>
      </c>
      <c r="BI444">
        <f t="shared" si="89"/>
        <v>1262.18</v>
      </c>
      <c r="BJ444">
        <f t="shared" si="90"/>
        <v>1262</v>
      </c>
      <c r="BL444" s="8">
        <v>794</v>
      </c>
      <c r="BM444">
        <v>993</v>
      </c>
      <c r="BO444" s="8">
        <v>875</v>
      </c>
      <c r="BP444">
        <v>992</v>
      </c>
    </row>
    <row r="445" spans="1:68" x14ac:dyDescent="0.3">
      <c r="A445" t="s">
        <v>572</v>
      </c>
      <c r="B445" t="s">
        <v>155</v>
      </c>
      <c r="C445" s="1">
        <v>44744</v>
      </c>
      <c r="D445">
        <v>820</v>
      </c>
      <c r="E445">
        <v>702.79</v>
      </c>
      <c r="F445" t="s">
        <v>1697</v>
      </c>
      <c r="G445">
        <f>ROUND(Table2[[#This Row],[Amount in Sales]],-1)</f>
        <v>820</v>
      </c>
      <c r="I445" s="16">
        <v>253</v>
      </c>
      <c r="J445" s="17">
        <f>ROUND(Table2[[#This Row],[Amount in Sales]],-1)</f>
        <v>820</v>
      </c>
      <c r="Y445" s="16">
        <v>513</v>
      </c>
      <c r="Z445" t="str">
        <f t="shared" si="84"/>
        <v>500-700</v>
      </c>
      <c r="AP445" s="16">
        <v>643</v>
      </c>
      <c r="AQ445" t="s">
        <v>1800</v>
      </c>
      <c r="BH445" s="16">
        <v>676</v>
      </c>
      <c r="BI445">
        <f t="shared" si="89"/>
        <v>1346.08</v>
      </c>
      <c r="BJ445">
        <f t="shared" si="90"/>
        <v>1346</v>
      </c>
      <c r="BL445" s="8">
        <v>796</v>
      </c>
      <c r="BM445">
        <v>1038.5</v>
      </c>
      <c r="BO445" s="8">
        <v>878</v>
      </c>
      <c r="BP445">
        <v>1096</v>
      </c>
    </row>
    <row r="446" spans="1:68" x14ac:dyDescent="0.3">
      <c r="A446" t="s">
        <v>573</v>
      </c>
      <c r="B446" t="s">
        <v>156</v>
      </c>
      <c r="C446" s="1">
        <v>44737</v>
      </c>
      <c r="D446">
        <v>621</v>
      </c>
      <c r="E446">
        <v>181.09</v>
      </c>
      <c r="F446" t="s">
        <v>1694</v>
      </c>
      <c r="G446">
        <f>ROUND(Table2[[#This Row],[Amount in Sales]],-1)</f>
        <v>620</v>
      </c>
      <c r="I446" s="16">
        <v>591</v>
      </c>
      <c r="J446" s="17">
        <f>ROUND(Table2[[#This Row],[Amount in Sales]],-1)</f>
        <v>620</v>
      </c>
      <c r="Y446" s="16">
        <v>675</v>
      </c>
      <c r="Z446" t="str">
        <f t="shared" si="84"/>
        <v>500-700</v>
      </c>
      <c r="AP446" s="16">
        <v>627</v>
      </c>
      <c r="AQ446" t="s">
        <v>1800</v>
      </c>
      <c r="BH446">
        <v>330</v>
      </c>
      <c r="BI446">
        <f t="shared" si="89"/>
        <v>521.41</v>
      </c>
      <c r="BJ446">
        <f t="shared" si="90"/>
        <v>521</v>
      </c>
      <c r="BL446" s="8">
        <v>797</v>
      </c>
      <c r="BM446">
        <v>1331.6666666666667</v>
      </c>
      <c r="BO446" s="8">
        <v>879</v>
      </c>
      <c r="BP446">
        <v>1071</v>
      </c>
    </row>
    <row r="447" spans="1:68" x14ac:dyDescent="0.3">
      <c r="A447" t="s">
        <v>574</v>
      </c>
      <c r="B447" t="s">
        <v>157</v>
      </c>
      <c r="C447" s="1">
        <v>44752</v>
      </c>
      <c r="D447">
        <v>616</v>
      </c>
      <c r="E447">
        <v>159.51</v>
      </c>
      <c r="F447" t="s">
        <v>1695</v>
      </c>
      <c r="G447">
        <f>ROUND(Table2[[#This Row],[Amount in Sales]],-1)</f>
        <v>620</v>
      </c>
      <c r="I447" s="16">
        <v>360</v>
      </c>
      <c r="J447" s="17">
        <f>ROUND(Table2[[#This Row],[Amount in Sales]],-1)</f>
        <v>620</v>
      </c>
      <c r="Y447" s="16">
        <v>514</v>
      </c>
      <c r="Z447" t="str">
        <f t="shared" si="84"/>
        <v>500-700</v>
      </c>
      <c r="AP447" s="16">
        <v>677</v>
      </c>
      <c r="AQ447" t="s">
        <v>1800</v>
      </c>
      <c r="BH447" s="16">
        <v>523</v>
      </c>
      <c r="BI447">
        <f t="shared" si="89"/>
        <v>628.13</v>
      </c>
      <c r="BJ447">
        <f t="shared" si="90"/>
        <v>628</v>
      </c>
      <c r="BL447" s="8">
        <v>798</v>
      </c>
      <c r="BM447">
        <v>1327</v>
      </c>
      <c r="BO447" s="8">
        <v>881</v>
      </c>
      <c r="BP447">
        <v>986.5</v>
      </c>
    </row>
    <row r="448" spans="1:68" x14ac:dyDescent="0.3">
      <c r="A448" t="s">
        <v>575</v>
      </c>
      <c r="B448" t="s">
        <v>154</v>
      </c>
      <c r="C448" s="1">
        <v>44736</v>
      </c>
      <c r="D448">
        <v>506</v>
      </c>
      <c r="E448">
        <v>149.48999999999998</v>
      </c>
      <c r="F448" t="s">
        <v>1696</v>
      </c>
      <c r="G448">
        <f>ROUND(Table2[[#This Row],[Amount in Sales]],-1)</f>
        <v>510</v>
      </c>
      <c r="I448" s="16">
        <v>290</v>
      </c>
      <c r="J448" s="17">
        <f>ROUND(Table2[[#This Row],[Amount in Sales]],-1)</f>
        <v>510</v>
      </c>
      <c r="Y448" s="16">
        <v>509</v>
      </c>
      <c r="Z448" t="str">
        <f t="shared" si="84"/>
        <v>500-700</v>
      </c>
      <c r="AP448" s="16">
        <v>524</v>
      </c>
      <c r="AQ448" t="s">
        <v>1800</v>
      </c>
      <c r="BH448" s="16">
        <v>865</v>
      </c>
      <c r="BI448">
        <f t="shared" si="89"/>
        <v>940.77</v>
      </c>
      <c r="BJ448">
        <f t="shared" si="90"/>
        <v>941</v>
      </c>
      <c r="BL448" s="8">
        <v>800</v>
      </c>
      <c r="BM448">
        <v>1079</v>
      </c>
      <c r="BO448" s="8">
        <v>884</v>
      </c>
      <c r="BP448">
        <v>1322</v>
      </c>
    </row>
    <row r="449" spans="1:68" x14ac:dyDescent="0.3">
      <c r="A449" t="s">
        <v>576</v>
      </c>
      <c r="B449" t="s">
        <v>155</v>
      </c>
      <c r="C449" s="1">
        <v>44752</v>
      </c>
      <c r="D449">
        <v>246</v>
      </c>
      <c r="E449">
        <v>18.260000000000002</v>
      </c>
      <c r="F449" t="s">
        <v>1697</v>
      </c>
      <c r="G449">
        <f>ROUND(Table2[[#This Row],[Amount in Sales]],-1)</f>
        <v>250</v>
      </c>
      <c r="I449" s="16">
        <v>474</v>
      </c>
      <c r="J449" s="17">
        <f>ROUND(Table2[[#This Row],[Amount in Sales]],-1)</f>
        <v>250</v>
      </c>
      <c r="Y449" s="16">
        <v>509</v>
      </c>
      <c r="Z449" t="str">
        <f t="shared" si="84"/>
        <v>500-700</v>
      </c>
      <c r="AP449" s="16">
        <v>508</v>
      </c>
      <c r="AQ449" t="s">
        <v>1800</v>
      </c>
      <c r="BH449" s="16">
        <v>495</v>
      </c>
      <c r="BI449">
        <f t="shared" si="89"/>
        <v>951.41</v>
      </c>
      <c r="BJ449">
        <f t="shared" si="90"/>
        <v>951</v>
      </c>
      <c r="BL449" s="8">
        <v>801</v>
      </c>
      <c r="BM449">
        <v>814</v>
      </c>
      <c r="BO449" s="8">
        <v>885</v>
      </c>
      <c r="BP449">
        <v>1321</v>
      </c>
    </row>
    <row r="450" spans="1:68" x14ac:dyDescent="0.3">
      <c r="A450" t="s">
        <v>577</v>
      </c>
      <c r="B450" t="s">
        <v>156</v>
      </c>
      <c r="C450" s="1">
        <v>44759</v>
      </c>
      <c r="D450">
        <v>649</v>
      </c>
      <c r="E450">
        <v>25.360000000000003</v>
      </c>
      <c r="F450" t="s">
        <v>1694</v>
      </c>
      <c r="G450">
        <f>ROUND(Table2[[#This Row],[Amount in Sales]],-1)</f>
        <v>650</v>
      </c>
      <c r="I450" s="16">
        <v>375</v>
      </c>
      <c r="J450" s="17">
        <f>ROUND(Table2[[#This Row],[Amount in Sales]],-1)</f>
        <v>650</v>
      </c>
      <c r="Y450" s="16">
        <v>699</v>
      </c>
      <c r="Z450" t="str">
        <f t="shared" si="84"/>
        <v>500-700</v>
      </c>
      <c r="AP450" s="16">
        <v>555</v>
      </c>
      <c r="AQ450" t="s">
        <v>1800</v>
      </c>
      <c r="BH450" s="16">
        <v>721</v>
      </c>
      <c r="BI450">
        <f t="shared" si="89"/>
        <v>1014.0699999999999</v>
      </c>
      <c r="BJ450">
        <f t="shared" si="90"/>
        <v>1014</v>
      </c>
      <c r="BL450" s="8">
        <v>802</v>
      </c>
      <c r="BM450">
        <v>886</v>
      </c>
      <c r="BO450" s="8">
        <v>886</v>
      </c>
      <c r="BP450">
        <v>1366</v>
      </c>
    </row>
    <row r="451" spans="1:68" x14ac:dyDescent="0.3">
      <c r="A451" t="s">
        <v>578</v>
      </c>
      <c r="B451" t="s">
        <v>157</v>
      </c>
      <c r="C451" s="1">
        <v>44763</v>
      </c>
      <c r="D451">
        <v>421</v>
      </c>
      <c r="E451">
        <v>321.94</v>
      </c>
      <c r="F451" t="s">
        <v>1695</v>
      </c>
      <c r="G451">
        <f>ROUND(Table2[[#This Row],[Amount in Sales]],-1)</f>
        <v>420</v>
      </c>
      <c r="I451" s="16">
        <v>576</v>
      </c>
      <c r="J451" s="17">
        <f>ROUND(Table2[[#This Row],[Amount in Sales]],-1)</f>
        <v>420</v>
      </c>
      <c r="Y451" s="16">
        <v>258</v>
      </c>
      <c r="Z451" t="e">
        <f t="shared" si="84"/>
        <v>#N/A</v>
      </c>
      <c r="AP451" s="16">
        <v>603</v>
      </c>
      <c r="AQ451" t="s">
        <v>1800</v>
      </c>
      <c r="BH451" s="16">
        <v>258</v>
      </c>
      <c r="BL451" s="8">
        <v>804</v>
      </c>
      <c r="BM451">
        <v>985.5</v>
      </c>
      <c r="BO451" s="8">
        <v>888</v>
      </c>
      <c r="BP451">
        <v>1239</v>
      </c>
    </row>
    <row r="452" spans="1:68" x14ac:dyDescent="0.3">
      <c r="A452" t="s">
        <v>579</v>
      </c>
      <c r="B452" t="s">
        <v>158</v>
      </c>
      <c r="C452" s="1">
        <v>44763</v>
      </c>
      <c r="D452">
        <v>816</v>
      </c>
      <c r="E452">
        <v>610.91999999999996</v>
      </c>
      <c r="F452" t="s">
        <v>1696</v>
      </c>
      <c r="G452">
        <f>ROUND(Table2[[#This Row],[Amount in Sales]],-1)</f>
        <v>820</v>
      </c>
      <c r="I452" s="16">
        <v>778</v>
      </c>
      <c r="J452" s="17">
        <f>ROUND(Table2[[#This Row],[Amount in Sales]],-1)</f>
        <v>820</v>
      </c>
      <c r="Y452" s="16">
        <v>674</v>
      </c>
      <c r="Z452" t="str">
        <f t="shared" si="84"/>
        <v>500-700</v>
      </c>
      <c r="AP452" s="16">
        <v>507</v>
      </c>
      <c r="AQ452" t="s">
        <v>1800</v>
      </c>
      <c r="BH452" s="16">
        <v>844</v>
      </c>
      <c r="BI452">
        <f>D439+E439</f>
        <v>1228.1500000000001</v>
      </c>
      <c r="BJ452">
        <f>ROUND(BI452,0)</f>
        <v>1228</v>
      </c>
      <c r="BL452" s="8">
        <v>805</v>
      </c>
      <c r="BM452">
        <v>1439</v>
      </c>
      <c r="BO452" s="8">
        <v>891</v>
      </c>
      <c r="BP452">
        <v>1232</v>
      </c>
    </row>
    <row r="453" spans="1:68" x14ac:dyDescent="0.3">
      <c r="A453" t="s">
        <v>580</v>
      </c>
      <c r="B453" t="s">
        <v>159</v>
      </c>
      <c r="C453" s="1">
        <v>44750</v>
      </c>
      <c r="D453">
        <v>409</v>
      </c>
      <c r="E453">
        <v>283.45</v>
      </c>
      <c r="F453" t="s">
        <v>1697</v>
      </c>
      <c r="G453">
        <f>ROUND(Table2[[#This Row],[Amount in Sales]],-1)</f>
        <v>410</v>
      </c>
      <c r="I453" s="16">
        <v>584</v>
      </c>
      <c r="J453" s="17">
        <f>ROUND(Table2[[#This Row],[Amount in Sales]],-1)</f>
        <v>410</v>
      </c>
      <c r="Y453" s="16">
        <v>197</v>
      </c>
      <c r="Z453" t="e">
        <f t="shared" si="84"/>
        <v>#N/A</v>
      </c>
      <c r="AP453" s="16">
        <v>592</v>
      </c>
      <c r="AQ453" t="s">
        <v>1800</v>
      </c>
      <c r="BH453" s="16">
        <v>197</v>
      </c>
      <c r="BL453" s="8">
        <v>806</v>
      </c>
      <c r="BM453">
        <v>1392</v>
      </c>
      <c r="BO453" s="8">
        <v>893</v>
      </c>
      <c r="BP453">
        <v>910</v>
      </c>
    </row>
    <row r="454" spans="1:68" x14ac:dyDescent="0.3">
      <c r="A454" t="s">
        <v>581</v>
      </c>
      <c r="B454" t="s">
        <v>154</v>
      </c>
      <c r="C454" s="1">
        <v>44751</v>
      </c>
      <c r="D454">
        <v>333</v>
      </c>
      <c r="E454">
        <v>176.29</v>
      </c>
      <c r="F454" t="s">
        <v>1694</v>
      </c>
      <c r="G454">
        <f>ROUND(Table2[[#This Row],[Amount in Sales]],-1)</f>
        <v>330</v>
      </c>
      <c r="I454" s="16">
        <v>467</v>
      </c>
      <c r="J454" s="17">
        <f>ROUND(Table2[[#This Row],[Amount in Sales]],-1)</f>
        <v>330</v>
      </c>
      <c r="Y454" s="16">
        <v>216</v>
      </c>
      <c r="Z454" t="e">
        <f t="shared" si="84"/>
        <v>#N/A</v>
      </c>
      <c r="AP454" s="16">
        <v>538</v>
      </c>
      <c r="AQ454" t="s">
        <v>1800</v>
      </c>
      <c r="BH454" s="16">
        <v>216</v>
      </c>
      <c r="BL454" s="8">
        <v>807</v>
      </c>
      <c r="BM454">
        <v>1055</v>
      </c>
      <c r="BO454" s="8">
        <v>895</v>
      </c>
      <c r="BP454">
        <v>1323.6666666666667</v>
      </c>
    </row>
    <row r="455" spans="1:68" x14ac:dyDescent="0.3">
      <c r="A455" t="s">
        <v>582</v>
      </c>
      <c r="B455" t="s">
        <v>155</v>
      </c>
      <c r="C455" s="1">
        <v>44736</v>
      </c>
      <c r="D455">
        <v>423</v>
      </c>
      <c r="E455">
        <v>137.10999999999999</v>
      </c>
      <c r="F455" t="s">
        <v>1695</v>
      </c>
      <c r="G455">
        <f>ROUND(Table2[[#This Row],[Amount in Sales]],-1)</f>
        <v>420</v>
      </c>
      <c r="I455" s="16">
        <v>701</v>
      </c>
      <c r="J455" s="17">
        <f>ROUND(Table2[[#This Row],[Amount in Sales]],-1)</f>
        <v>420</v>
      </c>
      <c r="Y455" s="16">
        <v>254</v>
      </c>
      <c r="Z455" t="e">
        <f t="shared" si="84"/>
        <v>#N/A</v>
      </c>
      <c r="AP455" s="16">
        <v>666</v>
      </c>
      <c r="AQ455" t="s">
        <v>1800</v>
      </c>
      <c r="BH455" s="16">
        <v>254</v>
      </c>
      <c r="BL455" s="8">
        <v>808</v>
      </c>
      <c r="BM455">
        <v>998</v>
      </c>
      <c r="BO455" s="8">
        <v>896</v>
      </c>
      <c r="BP455">
        <v>1430.5</v>
      </c>
    </row>
    <row r="456" spans="1:68" x14ac:dyDescent="0.3">
      <c r="A456" t="s">
        <v>583</v>
      </c>
      <c r="B456" t="s">
        <v>156</v>
      </c>
      <c r="C456" s="1">
        <v>44737</v>
      </c>
      <c r="D456">
        <v>305</v>
      </c>
      <c r="E456">
        <v>109.52000000000001</v>
      </c>
      <c r="F456" t="s">
        <v>1696</v>
      </c>
      <c r="G456">
        <f>ROUND(Table2[[#This Row],[Amount in Sales]],-1)</f>
        <v>310</v>
      </c>
      <c r="I456" s="16">
        <v>308</v>
      </c>
      <c r="J456" s="17">
        <f>ROUND(Table2[[#This Row],[Amount in Sales]],-1)</f>
        <v>310</v>
      </c>
      <c r="Y456" s="16">
        <v>691</v>
      </c>
      <c r="Z456" t="str">
        <f t="shared" si="84"/>
        <v>500-700</v>
      </c>
      <c r="AP456" s="16">
        <v>666</v>
      </c>
      <c r="AQ456" t="s">
        <v>1800</v>
      </c>
      <c r="BH456" s="16">
        <v>463</v>
      </c>
      <c r="BI456">
        <f t="shared" ref="BI456:BI461" si="91">D443+E443</f>
        <v>871.83999999999992</v>
      </c>
      <c r="BJ456">
        <f t="shared" ref="BJ456:BJ461" si="92">ROUND(BI456,0)</f>
        <v>872</v>
      </c>
      <c r="BL456" s="8">
        <v>809</v>
      </c>
      <c r="BM456">
        <v>1344</v>
      </c>
      <c r="BO456" s="8">
        <v>897</v>
      </c>
      <c r="BP456">
        <v>1597</v>
      </c>
    </row>
    <row r="457" spans="1:68" x14ac:dyDescent="0.3">
      <c r="A457" t="s">
        <v>584</v>
      </c>
      <c r="B457" t="s">
        <v>157</v>
      </c>
      <c r="C457" s="1">
        <v>44744</v>
      </c>
      <c r="D457">
        <v>377</v>
      </c>
      <c r="E457">
        <v>248.48</v>
      </c>
      <c r="F457" t="s">
        <v>1697</v>
      </c>
      <c r="G457">
        <f>ROUND(Table2[[#This Row],[Amount in Sales]],-1)</f>
        <v>380</v>
      </c>
      <c r="I457" s="16">
        <v>722</v>
      </c>
      <c r="J457" s="17">
        <f>ROUND(Table2[[#This Row],[Amount in Sales]],-1)</f>
        <v>380</v>
      </c>
      <c r="Y457" s="16">
        <v>585</v>
      </c>
      <c r="Z457" t="str">
        <f t="shared" si="84"/>
        <v>500-700</v>
      </c>
      <c r="AP457" s="16">
        <v>601</v>
      </c>
      <c r="AQ457" t="s">
        <v>1800</v>
      </c>
      <c r="BH457" s="16">
        <v>512</v>
      </c>
      <c r="BI457">
        <f t="shared" si="91"/>
        <v>669.21</v>
      </c>
      <c r="BJ457">
        <f t="shared" si="92"/>
        <v>669</v>
      </c>
      <c r="BL457" s="8">
        <v>812</v>
      </c>
      <c r="BM457">
        <v>1166</v>
      </c>
      <c r="BO457" s="8">
        <v>898</v>
      </c>
      <c r="BP457">
        <v>1399</v>
      </c>
    </row>
    <row r="458" spans="1:68" x14ac:dyDescent="0.3">
      <c r="A458" t="s">
        <v>585</v>
      </c>
      <c r="B458" t="s">
        <v>154</v>
      </c>
      <c r="C458" s="1">
        <v>44735</v>
      </c>
      <c r="D458">
        <v>405</v>
      </c>
      <c r="E458">
        <v>208.10999999999999</v>
      </c>
      <c r="F458" t="s">
        <v>1694</v>
      </c>
      <c r="G458">
        <f>ROUND(Table2[[#This Row],[Amount in Sales]],-1)</f>
        <v>410</v>
      </c>
      <c r="I458" s="16">
        <v>204</v>
      </c>
      <c r="J458" s="17">
        <f>ROUND(Table2[[#This Row],[Amount in Sales]],-1)</f>
        <v>410</v>
      </c>
      <c r="Y458" s="16">
        <v>623</v>
      </c>
      <c r="Z458" t="str">
        <f t="shared" si="84"/>
        <v>500-700</v>
      </c>
      <c r="AP458" s="16">
        <v>657</v>
      </c>
      <c r="AQ458" t="s">
        <v>1800</v>
      </c>
      <c r="BH458" s="16">
        <v>820</v>
      </c>
      <c r="BI458">
        <f t="shared" si="91"/>
        <v>1522.79</v>
      </c>
      <c r="BJ458">
        <f t="shared" si="92"/>
        <v>1523</v>
      </c>
      <c r="BL458" s="8">
        <v>813</v>
      </c>
      <c r="BM458">
        <v>1035</v>
      </c>
      <c r="BO458" s="8">
        <v>899</v>
      </c>
      <c r="BP458">
        <v>1389</v>
      </c>
    </row>
    <row r="459" spans="1:68" x14ac:dyDescent="0.3">
      <c r="A459" t="s">
        <v>586</v>
      </c>
      <c r="B459" t="s">
        <v>155</v>
      </c>
      <c r="C459" s="1">
        <v>44751</v>
      </c>
      <c r="D459">
        <v>512</v>
      </c>
      <c r="E459">
        <v>392.53</v>
      </c>
      <c r="F459" t="s">
        <v>1695</v>
      </c>
      <c r="G459">
        <f>ROUND(Table2[[#This Row],[Amount in Sales]],-1)</f>
        <v>510</v>
      </c>
      <c r="I459" s="16">
        <v>660</v>
      </c>
      <c r="J459" s="17">
        <f>ROUND(Table2[[#This Row],[Amount in Sales]],-1)</f>
        <v>510</v>
      </c>
      <c r="Y459" s="16">
        <v>683</v>
      </c>
      <c r="Z459" t="str">
        <f t="shared" si="84"/>
        <v>500-700</v>
      </c>
      <c r="AP459" s="16">
        <v>586</v>
      </c>
      <c r="AQ459" t="s">
        <v>1800</v>
      </c>
      <c r="BH459" s="16">
        <v>621</v>
      </c>
      <c r="BI459">
        <f t="shared" si="91"/>
        <v>802.09</v>
      </c>
      <c r="BJ459">
        <f t="shared" si="92"/>
        <v>802</v>
      </c>
      <c r="BL459" s="8">
        <v>814</v>
      </c>
      <c r="BM459">
        <v>1194</v>
      </c>
      <c r="BO459" s="30"/>
      <c r="BP459" s="31"/>
    </row>
    <row r="460" spans="1:68" x14ac:dyDescent="0.3">
      <c r="A460" t="s">
        <v>587</v>
      </c>
      <c r="B460" t="s">
        <v>156</v>
      </c>
      <c r="C460" s="1">
        <v>44726</v>
      </c>
      <c r="D460">
        <v>369</v>
      </c>
      <c r="E460">
        <v>271.33</v>
      </c>
      <c r="F460" t="s">
        <v>1696</v>
      </c>
      <c r="G460">
        <f>ROUND(Table2[[#This Row],[Amount in Sales]],-1)</f>
        <v>370</v>
      </c>
      <c r="I460" s="16">
        <v>786</v>
      </c>
      <c r="J460" s="17">
        <f>ROUND(Table2[[#This Row],[Amount in Sales]],-1)</f>
        <v>370</v>
      </c>
      <c r="Y460" s="16">
        <v>616</v>
      </c>
      <c r="Z460" t="str">
        <f t="shared" si="84"/>
        <v>500-700</v>
      </c>
      <c r="AP460" s="16">
        <v>557</v>
      </c>
      <c r="AQ460" t="s">
        <v>1800</v>
      </c>
      <c r="BH460" s="16">
        <v>616</v>
      </c>
      <c r="BI460">
        <f t="shared" si="91"/>
        <v>775.51</v>
      </c>
      <c r="BJ460">
        <f t="shared" si="92"/>
        <v>776</v>
      </c>
      <c r="BL460" s="8">
        <v>815</v>
      </c>
      <c r="BM460">
        <v>1172</v>
      </c>
    </row>
    <row r="461" spans="1:68" x14ac:dyDescent="0.3">
      <c r="A461" t="s">
        <v>588</v>
      </c>
      <c r="B461" t="s">
        <v>157</v>
      </c>
      <c r="C461" s="1">
        <v>44749</v>
      </c>
      <c r="D461">
        <v>612</v>
      </c>
      <c r="E461">
        <v>272.76</v>
      </c>
      <c r="F461" t="s">
        <v>1697</v>
      </c>
      <c r="G461">
        <f>ROUND(Table2[[#This Row],[Amount in Sales]],-1)</f>
        <v>610</v>
      </c>
      <c r="I461" s="16">
        <v>635</v>
      </c>
      <c r="J461" s="17">
        <f>ROUND(Table2[[#This Row],[Amount in Sales]],-1)</f>
        <v>610</v>
      </c>
      <c r="Y461" s="16">
        <v>616</v>
      </c>
      <c r="Z461" t="str">
        <f t="shared" si="84"/>
        <v>500-700</v>
      </c>
      <c r="AP461" s="16">
        <v>553</v>
      </c>
      <c r="AQ461" t="s">
        <v>1800</v>
      </c>
      <c r="BH461" s="16">
        <v>506</v>
      </c>
      <c r="BI461">
        <f t="shared" si="91"/>
        <v>655.49</v>
      </c>
      <c r="BJ461">
        <f t="shared" si="92"/>
        <v>655</v>
      </c>
      <c r="BL461" s="8">
        <v>816</v>
      </c>
      <c r="BM461">
        <v>1427</v>
      </c>
    </row>
    <row r="462" spans="1:68" x14ac:dyDescent="0.3">
      <c r="A462" t="s">
        <v>589</v>
      </c>
      <c r="B462" t="s">
        <v>154</v>
      </c>
      <c r="C462" s="1">
        <v>44734</v>
      </c>
      <c r="D462">
        <v>473</v>
      </c>
      <c r="E462">
        <v>380.73</v>
      </c>
      <c r="F462" t="s">
        <v>1694</v>
      </c>
      <c r="G462">
        <f>ROUND(Table2[[#This Row],[Amount in Sales]],-1)</f>
        <v>470</v>
      </c>
      <c r="I462" s="16">
        <v>434</v>
      </c>
      <c r="J462" s="17">
        <f>ROUND(Table2[[#This Row],[Amount in Sales]],-1)</f>
        <v>470</v>
      </c>
      <c r="Y462" s="16">
        <v>246</v>
      </c>
      <c r="Z462" t="e">
        <f t="shared" si="84"/>
        <v>#N/A</v>
      </c>
      <c r="AP462" s="16">
        <v>577</v>
      </c>
      <c r="AQ462" t="s">
        <v>1800</v>
      </c>
      <c r="BH462" s="16">
        <v>246</v>
      </c>
      <c r="BL462" s="8">
        <v>817</v>
      </c>
      <c r="BM462">
        <v>1064</v>
      </c>
    </row>
    <row r="463" spans="1:68" x14ac:dyDescent="0.3">
      <c r="A463" t="s">
        <v>590</v>
      </c>
      <c r="B463" t="s">
        <v>155</v>
      </c>
      <c r="C463" s="1">
        <v>44726</v>
      </c>
      <c r="D463">
        <v>581</v>
      </c>
      <c r="E463">
        <v>367.5</v>
      </c>
      <c r="F463" t="s">
        <v>1695</v>
      </c>
      <c r="G463">
        <f>ROUND(Table2[[#This Row],[Amount in Sales]],-1)</f>
        <v>580</v>
      </c>
      <c r="I463" s="16">
        <v>270</v>
      </c>
      <c r="J463" s="17">
        <f>ROUND(Table2[[#This Row],[Amount in Sales]],-1)</f>
        <v>580</v>
      </c>
      <c r="Y463" s="16">
        <v>614</v>
      </c>
      <c r="Z463" t="str">
        <f t="shared" ref="Z463:Z526" si="93">VLOOKUP(Y463,Group,2,1)</f>
        <v>500-700</v>
      </c>
      <c r="AP463" s="16">
        <v>573</v>
      </c>
      <c r="AQ463" t="s">
        <v>1800</v>
      </c>
      <c r="BH463" s="16">
        <v>649</v>
      </c>
      <c r="BI463">
        <f t="shared" ref="BI463:BI481" si="94">D450+E450</f>
        <v>674.36</v>
      </c>
      <c r="BJ463">
        <f t="shared" ref="BJ463:BJ481" si="95">ROUND(BI463,0)</f>
        <v>674</v>
      </c>
      <c r="BL463" s="8">
        <v>818</v>
      </c>
      <c r="BM463">
        <v>1589</v>
      </c>
    </row>
    <row r="464" spans="1:68" x14ac:dyDescent="0.3">
      <c r="A464" t="s">
        <v>591</v>
      </c>
      <c r="B464" t="s">
        <v>156</v>
      </c>
      <c r="C464" s="1">
        <v>44743</v>
      </c>
      <c r="D464">
        <v>886</v>
      </c>
      <c r="E464">
        <v>479.96999999999997</v>
      </c>
      <c r="F464" t="s">
        <v>1696</v>
      </c>
      <c r="G464">
        <f>ROUND(Table2[[#This Row],[Amount in Sales]],-1)</f>
        <v>890</v>
      </c>
      <c r="I464" s="16">
        <v>360</v>
      </c>
      <c r="J464" s="17">
        <f>ROUND(Table2[[#This Row],[Amount in Sales]],-1)</f>
        <v>890</v>
      </c>
      <c r="Y464" s="16">
        <v>681</v>
      </c>
      <c r="Z464" t="str">
        <f t="shared" si="93"/>
        <v>500-700</v>
      </c>
      <c r="AP464" s="16">
        <v>626</v>
      </c>
      <c r="AQ464" t="s">
        <v>1800</v>
      </c>
      <c r="BH464">
        <v>421</v>
      </c>
      <c r="BI464">
        <f t="shared" si="94"/>
        <v>742.94</v>
      </c>
      <c r="BJ464">
        <f t="shared" si="95"/>
        <v>743</v>
      </c>
      <c r="BL464" s="8">
        <v>819</v>
      </c>
      <c r="BM464">
        <v>913.5</v>
      </c>
    </row>
    <row r="465" spans="1:65" x14ac:dyDescent="0.3">
      <c r="A465" t="s">
        <v>592</v>
      </c>
      <c r="B465" t="s">
        <v>157</v>
      </c>
      <c r="C465" s="1">
        <v>44742</v>
      </c>
      <c r="D465">
        <v>735</v>
      </c>
      <c r="E465">
        <v>378.15999999999997</v>
      </c>
      <c r="F465" t="s">
        <v>1697</v>
      </c>
      <c r="G465">
        <f>ROUND(Table2[[#This Row],[Amount in Sales]],-1)</f>
        <v>740</v>
      </c>
      <c r="I465" s="16">
        <v>352</v>
      </c>
      <c r="J465" s="17">
        <f>ROUND(Table2[[#This Row],[Amount in Sales]],-1)</f>
        <v>740</v>
      </c>
      <c r="Y465" s="16">
        <v>548</v>
      </c>
      <c r="Z465" t="str">
        <f t="shared" si="93"/>
        <v>500-700</v>
      </c>
      <c r="AP465" s="16">
        <v>699</v>
      </c>
      <c r="AQ465" t="s">
        <v>1800</v>
      </c>
      <c r="BH465" s="16">
        <v>816</v>
      </c>
      <c r="BI465">
        <f t="shared" si="94"/>
        <v>1426.92</v>
      </c>
      <c r="BJ465">
        <f t="shared" si="95"/>
        <v>1427</v>
      </c>
      <c r="BL465" s="8">
        <v>820</v>
      </c>
      <c r="BM465">
        <v>1275.5</v>
      </c>
    </row>
    <row r="466" spans="1:65" x14ac:dyDescent="0.3">
      <c r="A466" t="s">
        <v>593</v>
      </c>
      <c r="B466" t="s">
        <v>154</v>
      </c>
      <c r="C466" s="1">
        <v>44747</v>
      </c>
      <c r="D466">
        <v>521</v>
      </c>
      <c r="E466">
        <v>123.76</v>
      </c>
      <c r="F466" t="s">
        <v>1694</v>
      </c>
      <c r="G466">
        <f>ROUND(Table2[[#This Row],[Amount in Sales]],-1)</f>
        <v>520</v>
      </c>
      <c r="I466" s="16">
        <v>477</v>
      </c>
      <c r="J466" s="17">
        <f>ROUND(Table2[[#This Row],[Amount in Sales]],-1)</f>
        <v>520</v>
      </c>
      <c r="Y466" s="16">
        <v>628</v>
      </c>
      <c r="Z466" t="str">
        <f t="shared" si="93"/>
        <v>500-700</v>
      </c>
      <c r="AP466" s="16">
        <v>579</v>
      </c>
      <c r="AQ466" t="s">
        <v>1800</v>
      </c>
      <c r="BH466">
        <v>409</v>
      </c>
      <c r="BI466">
        <f t="shared" si="94"/>
        <v>692.45</v>
      </c>
      <c r="BJ466">
        <f t="shared" si="95"/>
        <v>692</v>
      </c>
      <c r="BL466" s="8">
        <v>822</v>
      </c>
      <c r="BM466">
        <v>931</v>
      </c>
    </row>
    <row r="467" spans="1:65" x14ac:dyDescent="0.3">
      <c r="A467" t="s">
        <v>594</v>
      </c>
      <c r="B467" t="s">
        <v>155</v>
      </c>
      <c r="C467" s="1">
        <v>44764</v>
      </c>
      <c r="D467">
        <v>555</v>
      </c>
      <c r="E467">
        <v>550.12</v>
      </c>
      <c r="F467" t="s">
        <v>1695</v>
      </c>
      <c r="G467">
        <f>ROUND(Table2[[#This Row],[Amount in Sales]],-1)</f>
        <v>560</v>
      </c>
      <c r="I467" s="16">
        <v>578</v>
      </c>
      <c r="J467" s="17">
        <f>ROUND(Table2[[#This Row],[Amount in Sales]],-1)</f>
        <v>560</v>
      </c>
      <c r="Y467" s="16">
        <v>695</v>
      </c>
      <c r="Z467" t="str">
        <f t="shared" si="93"/>
        <v>500-700</v>
      </c>
      <c r="AP467" s="16">
        <v>599</v>
      </c>
      <c r="AQ467" t="s">
        <v>1800</v>
      </c>
      <c r="BH467">
        <v>333</v>
      </c>
      <c r="BI467">
        <f t="shared" si="94"/>
        <v>509.28999999999996</v>
      </c>
      <c r="BJ467">
        <f t="shared" si="95"/>
        <v>509</v>
      </c>
      <c r="BL467" s="8">
        <v>823</v>
      </c>
      <c r="BM467">
        <v>1640</v>
      </c>
    </row>
    <row r="468" spans="1:65" x14ac:dyDescent="0.3">
      <c r="A468" t="s">
        <v>595</v>
      </c>
      <c r="B468" t="s">
        <v>156</v>
      </c>
      <c r="C468" s="1">
        <v>44735</v>
      </c>
      <c r="D468">
        <v>553</v>
      </c>
      <c r="E468">
        <v>330.18</v>
      </c>
      <c r="F468" t="s">
        <v>1696</v>
      </c>
      <c r="G468">
        <f>ROUND(Table2[[#This Row],[Amount in Sales]],-1)</f>
        <v>550</v>
      </c>
      <c r="I468" s="16">
        <v>851</v>
      </c>
      <c r="J468" s="17">
        <f>ROUND(Table2[[#This Row],[Amount in Sales]],-1)</f>
        <v>550</v>
      </c>
      <c r="Y468" s="16">
        <v>551</v>
      </c>
      <c r="Z468" t="str">
        <f t="shared" si="93"/>
        <v>500-700</v>
      </c>
      <c r="AP468" s="16">
        <v>503</v>
      </c>
      <c r="AQ468" t="s">
        <v>1800</v>
      </c>
      <c r="BH468">
        <v>423</v>
      </c>
      <c r="BI468">
        <f t="shared" si="94"/>
        <v>560.11</v>
      </c>
      <c r="BJ468">
        <f t="shared" si="95"/>
        <v>560</v>
      </c>
      <c r="BL468" s="8">
        <v>824</v>
      </c>
      <c r="BM468">
        <v>839.5</v>
      </c>
    </row>
    <row r="469" spans="1:65" x14ac:dyDescent="0.3">
      <c r="A469" t="s">
        <v>596</v>
      </c>
      <c r="B469" t="s">
        <v>157</v>
      </c>
      <c r="C469" s="1">
        <v>44737</v>
      </c>
      <c r="D469">
        <v>240</v>
      </c>
      <c r="E469">
        <v>113.14</v>
      </c>
      <c r="F469" t="s">
        <v>1697</v>
      </c>
      <c r="G469">
        <f>ROUND(Table2[[#This Row],[Amount in Sales]],-1)</f>
        <v>240</v>
      </c>
      <c r="I469" s="16">
        <v>391</v>
      </c>
      <c r="J469" s="17">
        <f>ROUND(Table2[[#This Row],[Amount in Sales]],-1)</f>
        <v>240</v>
      </c>
      <c r="Y469" s="16">
        <v>623</v>
      </c>
      <c r="Z469" t="str">
        <f t="shared" si="93"/>
        <v>500-700</v>
      </c>
      <c r="AP469" s="16">
        <v>501</v>
      </c>
      <c r="AQ469" t="s">
        <v>1800</v>
      </c>
      <c r="BH469" s="16">
        <v>305</v>
      </c>
      <c r="BI469">
        <f t="shared" si="94"/>
        <v>414.52</v>
      </c>
      <c r="BJ469">
        <f t="shared" si="95"/>
        <v>415</v>
      </c>
      <c r="BL469" s="8">
        <v>826</v>
      </c>
      <c r="BM469">
        <v>1391</v>
      </c>
    </row>
    <row r="470" spans="1:65" x14ac:dyDescent="0.3">
      <c r="A470" t="s">
        <v>597</v>
      </c>
      <c r="B470" t="s">
        <v>158</v>
      </c>
      <c r="C470" s="1">
        <v>44749</v>
      </c>
      <c r="D470">
        <v>879</v>
      </c>
      <c r="E470">
        <v>361.99</v>
      </c>
      <c r="F470" t="s">
        <v>1694</v>
      </c>
      <c r="G470">
        <f>ROUND(Table2[[#This Row],[Amount in Sales]],-1)</f>
        <v>880</v>
      </c>
      <c r="I470" s="16">
        <v>722</v>
      </c>
      <c r="J470" s="17">
        <f>ROUND(Table2[[#This Row],[Amount in Sales]],-1)</f>
        <v>880</v>
      </c>
      <c r="Y470" s="16">
        <v>577</v>
      </c>
      <c r="Z470" t="str">
        <f t="shared" si="93"/>
        <v>500-700</v>
      </c>
      <c r="AP470" s="16">
        <v>514</v>
      </c>
      <c r="AQ470" t="s">
        <v>1800</v>
      </c>
      <c r="BH470" s="16">
        <v>377</v>
      </c>
      <c r="BI470">
        <f t="shared" si="94"/>
        <v>625.48</v>
      </c>
      <c r="BJ470">
        <f t="shared" si="95"/>
        <v>625</v>
      </c>
      <c r="BL470" s="8">
        <v>827</v>
      </c>
      <c r="BM470">
        <v>1547</v>
      </c>
    </row>
    <row r="471" spans="1:65" x14ac:dyDescent="0.3">
      <c r="A471" t="s">
        <v>598</v>
      </c>
      <c r="B471" t="s">
        <v>154</v>
      </c>
      <c r="C471" s="1">
        <v>44729</v>
      </c>
      <c r="D471">
        <v>784</v>
      </c>
      <c r="E471">
        <v>56.46</v>
      </c>
      <c r="F471" t="s">
        <v>1695</v>
      </c>
      <c r="G471">
        <f>ROUND(Table2[[#This Row],[Amount in Sales]],-1)</f>
        <v>780</v>
      </c>
      <c r="I471" s="16">
        <v>560</v>
      </c>
      <c r="J471" s="17">
        <f>ROUND(Table2[[#This Row],[Amount in Sales]],-1)</f>
        <v>780</v>
      </c>
      <c r="Y471" s="16">
        <v>541</v>
      </c>
      <c r="Z471" t="str">
        <f t="shared" si="93"/>
        <v>500-700</v>
      </c>
      <c r="AP471" s="16">
        <v>602</v>
      </c>
      <c r="AQ471" t="s">
        <v>1800</v>
      </c>
      <c r="BH471" s="16">
        <v>405</v>
      </c>
      <c r="BI471">
        <f t="shared" si="94"/>
        <v>613.11</v>
      </c>
      <c r="BJ471">
        <f t="shared" si="95"/>
        <v>613</v>
      </c>
      <c r="BL471" s="8">
        <v>828</v>
      </c>
      <c r="BM471">
        <v>1166</v>
      </c>
    </row>
    <row r="472" spans="1:65" x14ac:dyDescent="0.3">
      <c r="A472" t="s">
        <v>599</v>
      </c>
      <c r="B472" t="s">
        <v>155</v>
      </c>
      <c r="C472" s="1">
        <v>44738</v>
      </c>
      <c r="D472">
        <v>865</v>
      </c>
      <c r="E472">
        <v>245.88</v>
      </c>
      <c r="F472" t="s">
        <v>1696</v>
      </c>
      <c r="G472">
        <f>ROUND(Table2[[#This Row],[Amount in Sales]],-1)</f>
        <v>870</v>
      </c>
      <c r="I472" s="16">
        <v>363</v>
      </c>
      <c r="J472" s="17">
        <f>ROUND(Table2[[#This Row],[Amount in Sales]],-1)</f>
        <v>870</v>
      </c>
      <c r="Y472" s="16">
        <v>583</v>
      </c>
      <c r="Z472" t="str">
        <f t="shared" si="93"/>
        <v>500-700</v>
      </c>
      <c r="AP472" s="16">
        <v>766</v>
      </c>
      <c r="AQ472" t="s">
        <v>1801</v>
      </c>
      <c r="BH472" s="16">
        <v>512</v>
      </c>
      <c r="BI472">
        <f t="shared" si="94"/>
        <v>904.53</v>
      </c>
      <c r="BJ472">
        <f t="shared" si="95"/>
        <v>905</v>
      </c>
      <c r="BL472" s="8">
        <v>830</v>
      </c>
      <c r="BM472">
        <v>1463</v>
      </c>
    </row>
    <row r="473" spans="1:65" x14ac:dyDescent="0.3">
      <c r="A473" t="s">
        <v>600</v>
      </c>
      <c r="B473" t="s">
        <v>156</v>
      </c>
      <c r="C473" s="1">
        <v>44740</v>
      </c>
      <c r="D473">
        <v>247</v>
      </c>
      <c r="E473">
        <v>127.14</v>
      </c>
      <c r="F473" t="s">
        <v>1697</v>
      </c>
      <c r="G473">
        <f>ROUND(Table2[[#This Row],[Amount in Sales]],-1)</f>
        <v>250</v>
      </c>
      <c r="I473" s="16">
        <v>745</v>
      </c>
      <c r="J473" s="17">
        <f>ROUND(Table2[[#This Row],[Amount in Sales]],-1)</f>
        <v>250</v>
      </c>
      <c r="Y473" s="16">
        <v>668</v>
      </c>
      <c r="Z473" t="str">
        <f t="shared" si="93"/>
        <v>500-700</v>
      </c>
      <c r="AP473" s="16">
        <v>828</v>
      </c>
      <c r="AQ473" t="s">
        <v>1801</v>
      </c>
      <c r="BH473" s="16">
        <v>369</v>
      </c>
      <c r="BI473">
        <f t="shared" si="94"/>
        <v>640.32999999999993</v>
      </c>
      <c r="BJ473">
        <f t="shared" si="95"/>
        <v>640</v>
      </c>
      <c r="BL473" s="8">
        <v>831</v>
      </c>
      <c r="BM473">
        <v>1099</v>
      </c>
    </row>
    <row r="474" spans="1:65" x14ac:dyDescent="0.3">
      <c r="A474" t="s">
        <v>601</v>
      </c>
      <c r="B474" t="s">
        <v>157</v>
      </c>
      <c r="C474" s="1">
        <v>44755</v>
      </c>
      <c r="D474">
        <v>435</v>
      </c>
      <c r="E474">
        <v>366.96999999999997</v>
      </c>
      <c r="F474" t="s">
        <v>1694</v>
      </c>
      <c r="G474">
        <f>ROUND(Table2[[#This Row],[Amount in Sales]],-1)</f>
        <v>440</v>
      </c>
      <c r="I474" s="16">
        <v>396</v>
      </c>
      <c r="J474" s="17">
        <f>ROUND(Table2[[#This Row],[Amount in Sales]],-1)</f>
        <v>440</v>
      </c>
      <c r="Y474" s="16">
        <v>534</v>
      </c>
      <c r="Z474" t="str">
        <f t="shared" si="93"/>
        <v>500-700</v>
      </c>
      <c r="AP474" s="16">
        <v>824</v>
      </c>
      <c r="AQ474" t="s">
        <v>1801</v>
      </c>
      <c r="BH474" s="16">
        <v>612</v>
      </c>
      <c r="BI474">
        <f t="shared" si="94"/>
        <v>884.76</v>
      </c>
      <c r="BJ474">
        <f t="shared" si="95"/>
        <v>885</v>
      </c>
      <c r="BL474" s="8">
        <v>832</v>
      </c>
      <c r="BM474">
        <v>1303</v>
      </c>
    </row>
    <row r="475" spans="1:65" x14ac:dyDescent="0.3">
      <c r="A475" t="s">
        <v>602</v>
      </c>
      <c r="B475" t="s">
        <v>154</v>
      </c>
      <c r="C475" s="1">
        <v>44755</v>
      </c>
      <c r="D475">
        <v>868</v>
      </c>
      <c r="E475">
        <v>689.29</v>
      </c>
      <c r="F475" t="s">
        <v>1695</v>
      </c>
      <c r="G475">
        <f>ROUND(Table2[[#This Row],[Amount in Sales]],-1)</f>
        <v>870</v>
      </c>
      <c r="I475" s="16">
        <v>827</v>
      </c>
      <c r="J475" s="17">
        <f>ROUND(Table2[[#This Row],[Amount in Sales]],-1)</f>
        <v>870</v>
      </c>
      <c r="Y475" s="16">
        <v>689</v>
      </c>
      <c r="Z475" t="str">
        <f t="shared" si="93"/>
        <v>500-700</v>
      </c>
      <c r="AP475" s="16">
        <v>867</v>
      </c>
      <c r="AQ475" t="s">
        <v>1801</v>
      </c>
      <c r="BH475">
        <v>473</v>
      </c>
      <c r="BI475">
        <f t="shared" si="94"/>
        <v>853.73</v>
      </c>
      <c r="BJ475">
        <f t="shared" si="95"/>
        <v>854</v>
      </c>
      <c r="BL475" s="8">
        <v>833</v>
      </c>
      <c r="BM475">
        <v>1406.5</v>
      </c>
    </row>
    <row r="476" spans="1:65" x14ac:dyDescent="0.3">
      <c r="A476" t="s">
        <v>603</v>
      </c>
      <c r="B476" t="s">
        <v>155</v>
      </c>
      <c r="C476" s="1">
        <v>44764</v>
      </c>
      <c r="D476">
        <v>552</v>
      </c>
      <c r="E476">
        <v>241.47</v>
      </c>
      <c r="F476" t="s">
        <v>1696</v>
      </c>
      <c r="G476">
        <f>ROUND(Table2[[#This Row],[Amount in Sales]],-1)</f>
        <v>550</v>
      </c>
      <c r="I476" s="16">
        <v>349</v>
      </c>
      <c r="J476" s="17">
        <f>ROUND(Table2[[#This Row],[Amount in Sales]],-1)</f>
        <v>550</v>
      </c>
      <c r="Y476" s="16">
        <v>525</v>
      </c>
      <c r="Z476" t="str">
        <f t="shared" si="93"/>
        <v>500-700</v>
      </c>
      <c r="AP476" s="16">
        <v>796</v>
      </c>
      <c r="AQ476" t="s">
        <v>1801</v>
      </c>
      <c r="BH476" s="16">
        <v>581</v>
      </c>
      <c r="BI476">
        <f t="shared" si="94"/>
        <v>948.5</v>
      </c>
      <c r="BJ476">
        <f t="shared" si="95"/>
        <v>949</v>
      </c>
      <c r="BL476" s="8">
        <v>834</v>
      </c>
      <c r="BM476">
        <v>1184</v>
      </c>
    </row>
    <row r="477" spans="1:65" x14ac:dyDescent="0.3">
      <c r="A477" t="s">
        <v>604</v>
      </c>
      <c r="B477" t="s">
        <v>156</v>
      </c>
      <c r="C477" s="1">
        <v>44735</v>
      </c>
      <c r="D477">
        <v>441</v>
      </c>
      <c r="E477">
        <v>275.25</v>
      </c>
      <c r="F477" t="s">
        <v>1697</v>
      </c>
      <c r="G477">
        <f>ROUND(Table2[[#This Row],[Amount in Sales]],-1)</f>
        <v>440</v>
      </c>
      <c r="I477" s="16">
        <v>445</v>
      </c>
      <c r="J477" s="17">
        <f>ROUND(Table2[[#This Row],[Amount in Sales]],-1)</f>
        <v>440</v>
      </c>
      <c r="Y477" s="16">
        <v>643</v>
      </c>
      <c r="Z477" t="str">
        <f t="shared" si="93"/>
        <v>500-700</v>
      </c>
      <c r="AP477" s="16">
        <v>702</v>
      </c>
      <c r="AQ477" t="s">
        <v>1801</v>
      </c>
      <c r="BH477" s="16">
        <v>886</v>
      </c>
      <c r="BI477">
        <f t="shared" si="94"/>
        <v>1365.97</v>
      </c>
      <c r="BJ477">
        <f t="shared" si="95"/>
        <v>1366</v>
      </c>
      <c r="BL477" s="8">
        <v>835</v>
      </c>
      <c r="BM477">
        <v>1482</v>
      </c>
    </row>
    <row r="478" spans="1:65" x14ac:dyDescent="0.3">
      <c r="A478" t="s">
        <v>605</v>
      </c>
      <c r="B478" t="s">
        <v>157</v>
      </c>
      <c r="C478" s="1">
        <v>44734</v>
      </c>
      <c r="D478">
        <v>392</v>
      </c>
      <c r="E478">
        <v>347.57</v>
      </c>
      <c r="F478" t="s">
        <v>1694</v>
      </c>
      <c r="G478">
        <f>ROUND(Table2[[#This Row],[Amount in Sales]],-1)</f>
        <v>390</v>
      </c>
      <c r="I478" s="16">
        <v>245</v>
      </c>
      <c r="J478" s="17">
        <f>ROUND(Table2[[#This Row],[Amount in Sales]],-1)</f>
        <v>390</v>
      </c>
      <c r="Y478" s="16">
        <v>567</v>
      </c>
      <c r="Z478" t="str">
        <f t="shared" si="93"/>
        <v>500-700</v>
      </c>
      <c r="AP478" s="16">
        <v>783</v>
      </c>
      <c r="AQ478" t="s">
        <v>1801</v>
      </c>
      <c r="BH478" s="16">
        <v>735</v>
      </c>
      <c r="BI478">
        <f t="shared" si="94"/>
        <v>1113.1599999999999</v>
      </c>
      <c r="BJ478">
        <f t="shared" si="95"/>
        <v>1113</v>
      </c>
      <c r="BL478" s="8">
        <v>836</v>
      </c>
      <c r="BM478">
        <v>1262</v>
      </c>
    </row>
    <row r="479" spans="1:65" x14ac:dyDescent="0.3">
      <c r="A479" t="s">
        <v>606</v>
      </c>
      <c r="B479" t="s">
        <v>158</v>
      </c>
      <c r="C479" s="1">
        <v>44728</v>
      </c>
      <c r="D479">
        <v>432</v>
      </c>
      <c r="E479">
        <v>79.320000000000007</v>
      </c>
      <c r="F479" t="s">
        <v>1695</v>
      </c>
      <c r="G479">
        <f>ROUND(Table2[[#This Row],[Amount in Sales]],-1)</f>
        <v>430</v>
      </c>
      <c r="I479" s="16">
        <v>895</v>
      </c>
      <c r="J479" s="17">
        <f>ROUND(Table2[[#This Row],[Amount in Sales]],-1)</f>
        <v>430</v>
      </c>
      <c r="Y479" s="16">
        <v>565</v>
      </c>
      <c r="Z479" t="str">
        <f t="shared" si="93"/>
        <v>500-700</v>
      </c>
      <c r="AP479" s="16">
        <v>839</v>
      </c>
      <c r="AQ479" t="s">
        <v>1801</v>
      </c>
      <c r="BH479" s="16">
        <v>521</v>
      </c>
      <c r="BI479">
        <f t="shared" si="94"/>
        <v>644.76</v>
      </c>
      <c r="BJ479">
        <f t="shared" si="95"/>
        <v>645</v>
      </c>
      <c r="BL479" s="8">
        <v>837</v>
      </c>
      <c r="BM479">
        <v>873</v>
      </c>
    </row>
    <row r="480" spans="1:65" x14ac:dyDescent="0.3">
      <c r="A480" t="s">
        <v>607</v>
      </c>
      <c r="B480" t="s">
        <v>159</v>
      </c>
      <c r="C480" s="1">
        <v>44739</v>
      </c>
      <c r="D480">
        <v>346</v>
      </c>
      <c r="E480">
        <v>55.04</v>
      </c>
      <c r="F480" t="s">
        <v>1696</v>
      </c>
      <c r="G480">
        <f>ROUND(Table2[[#This Row],[Amount in Sales]],-1)</f>
        <v>350</v>
      </c>
      <c r="I480" s="16">
        <v>763</v>
      </c>
      <c r="J480" s="17">
        <f>ROUND(Table2[[#This Row],[Amount in Sales]],-1)</f>
        <v>350</v>
      </c>
      <c r="Y480" s="16">
        <v>694</v>
      </c>
      <c r="Z480" t="str">
        <f t="shared" si="93"/>
        <v>500-700</v>
      </c>
      <c r="AP480" s="16">
        <v>847</v>
      </c>
      <c r="AQ480" t="s">
        <v>1801</v>
      </c>
      <c r="BH480" s="16">
        <v>555</v>
      </c>
      <c r="BI480">
        <f t="shared" si="94"/>
        <v>1105.1199999999999</v>
      </c>
      <c r="BJ480">
        <f t="shared" si="95"/>
        <v>1105</v>
      </c>
      <c r="BL480" s="8">
        <v>838</v>
      </c>
      <c r="BM480">
        <v>1429</v>
      </c>
    </row>
    <row r="481" spans="1:65" x14ac:dyDescent="0.3">
      <c r="A481" t="s">
        <v>608</v>
      </c>
      <c r="B481" t="s">
        <v>154</v>
      </c>
      <c r="C481" s="1">
        <v>44765</v>
      </c>
      <c r="D481">
        <v>409</v>
      </c>
      <c r="E481">
        <v>120.52000000000001</v>
      </c>
      <c r="F481" t="s">
        <v>1697</v>
      </c>
      <c r="G481">
        <f>ROUND(Table2[[#This Row],[Amount in Sales]],-1)</f>
        <v>410</v>
      </c>
      <c r="I481" s="16">
        <v>342</v>
      </c>
      <c r="J481" s="17">
        <f>ROUND(Table2[[#This Row],[Amount in Sales]],-1)</f>
        <v>410</v>
      </c>
      <c r="Y481" s="16">
        <v>612</v>
      </c>
      <c r="Z481" t="str">
        <f t="shared" si="93"/>
        <v>500-700</v>
      </c>
      <c r="AP481" s="16">
        <v>788</v>
      </c>
      <c r="AQ481" t="s">
        <v>1801</v>
      </c>
      <c r="BH481" s="16">
        <v>553</v>
      </c>
      <c r="BI481">
        <f t="shared" si="94"/>
        <v>883.18000000000006</v>
      </c>
      <c r="BJ481">
        <f t="shared" si="95"/>
        <v>883</v>
      </c>
      <c r="BL481" s="8">
        <v>839</v>
      </c>
      <c r="BM481">
        <v>1135.5</v>
      </c>
    </row>
    <row r="482" spans="1:65" x14ac:dyDescent="0.3">
      <c r="A482" t="s">
        <v>609</v>
      </c>
      <c r="B482" t="s">
        <v>155</v>
      </c>
      <c r="C482" s="1">
        <v>44740</v>
      </c>
      <c r="D482">
        <v>312</v>
      </c>
      <c r="E482">
        <v>110.5</v>
      </c>
      <c r="F482" t="s">
        <v>1694</v>
      </c>
      <c r="G482">
        <f>ROUND(Table2[[#This Row],[Amount in Sales]],-1)</f>
        <v>310</v>
      </c>
      <c r="I482" s="16">
        <v>796</v>
      </c>
      <c r="J482" s="17">
        <f>ROUND(Table2[[#This Row],[Amount in Sales]],-1)</f>
        <v>310</v>
      </c>
      <c r="Y482" s="16">
        <v>240</v>
      </c>
      <c r="Z482" t="e">
        <f t="shared" si="93"/>
        <v>#N/A</v>
      </c>
      <c r="AP482" s="16">
        <v>725</v>
      </c>
      <c r="AQ482" t="s">
        <v>1801</v>
      </c>
      <c r="BH482" s="16">
        <v>240</v>
      </c>
      <c r="BL482" s="8">
        <v>840</v>
      </c>
      <c r="BM482">
        <v>1658</v>
      </c>
    </row>
    <row r="483" spans="1:65" x14ac:dyDescent="0.3">
      <c r="A483" t="s">
        <v>610</v>
      </c>
      <c r="B483" t="s">
        <v>156</v>
      </c>
      <c r="C483" s="1">
        <v>44734</v>
      </c>
      <c r="D483">
        <v>283</v>
      </c>
      <c r="E483">
        <v>114.52000000000001</v>
      </c>
      <c r="F483" t="s">
        <v>1695</v>
      </c>
      <c r="G483">
        <f>ROUND(Table2[[#This Row],[Amount in Sales]],-1)</f>
        <v>280</v>
      </c>
      <c r="I483" s="16">
        <v>772</v>
      </c>
      <c r="J483" s="17">
        <f>ROUND(Table2[[#This Row],[Amount in Sales]],-1)</f>
        <v>280</v>
      </c>
      <c r="Y483" s="16">
        <v>512</v>
      </c>
      <c r="Z483" t="str">
        <f t="shared" si="93"/>
        <v>500-700</v>
      </c>
      <c r="AP483" s="16">
        <v>847</v>
      </c>
      <c r="AQ483" t="s">
        <v>1801</v>
      </c>
      <c r="BH483" s="16">
        <v>879</v>
      </c>
      <c r="BI483">
        <f t="shared" ref="BI483:BI485" si="96">D470+E470</f>
        <v>1240.99</v>
      </c>
      <c r="BJ483">
        <f t="shared" ref="BJ483:BJ485" si="97">ROUND(BI483,0)</f>
        <v>1241</v>
      </c>
      <c r="BL483" s="8">
        <v>842</v>
      </c>
      <c r="BM483">
        <v>1141.6666666666667</v>
      </c>
    </row>
    <row r="484" spans="1:65" x14ac:dyDescent="0.3">
      <c r="A484" t="s">
        <v>611</v>
      </c>
      <c r="B484" t="s">
        <v>157</v>
      </c>
      <c r="C484" s="1">
        <v>44727</v>
      </c>
      <c r="D484">
        <v>669</v>
      </c>
      <c r="E484">
        <v>380.19</v>
      </c>
      <c r="F484" t="s">
        <v>1696</v>
      </c>
      <c r="G484">
        <f>ROUND(Table2[[#This Row],[Amount in Sales]],-1)</f>
        <v>670</v>
      </c>
      <c r="I484" s="16">
        <v>320</v>
      </c>
      <c r="J484" s="17">
        <f>ROUND(Table2[[#This Row],[Amount in Sales]],-1)</f>
        <v>670</v>
      </c>
      <c r="Y484" s="16">
        <v>565</v>
      </c>
      <c r="Z484" t="str">
        <f t="shared" si="93"/>
        <v>500-700</v>
      </c>
      <c r="AP484" s="16">
        <v>763</v>
      </c>
      <c r="AQ484" t="s">
        <v>1801</v>
      </c>
      <c r="BH484" s="16">
        <v>784</v>
      </c>
      <c r="BI484">
        <f t="shared" si="96"/>
        <v>840.46</v>
      </c>
      <c r="BJ484">
        <f t="shared" si="97"/>
        <v>840</v>
      </c>
      <c r="BL484" s="8">
        <v>844</v>
      </c>
      <c r="BM484">
        <v>1228</v>
      </c>
    </row>
    <row r="485" spans="1:65" x14ac:dyDescent="0.3">
      <c r="A485" t="s">
        <v>612</v>
      </c>
      <c r="B485" t="s">
        <v>154</v>
      </c>
      <c r="C485" s="1">
        <v>44737</v>
      </c>
      <c r="D485">
        <v>322</v>
      </c>
      <c r="E485">
        <v>220.29999999999998</v>
      </c>
      <c r="F485" t="s">
        <v>1697</v>
      </c>
      <c r="G485">
        <f>ROUND(Table2[[#This Row],[Amount in Sales]],-1)</f>
        <v>320</v>
      </c>
      <c r="I485" s="16">
        <v>747</v>
      </c>
      <c r="J485" s="17">
        <f>ROUND(Table2[[#This Row],[Amount in Sales]],-1)</f>
        <v>320</v>
      </c>
      <c r="Y485" s="16">
        <v>613</v>
      </c>
      <c r="Z485" t="str">
        <f t="shared" si="93"/>
        <v>500-700</v>
      </c>
      <c r="AP485" s="16">
        <v>737</v>
      </c>
      <c r="AQ485" t="s">
        <v>1801</v>
      </c>
      <c r="BH485" s="16">
        <v>865</v>
      </c>
      <c r="BI485">
        <f t="shared" si="96"/>
        <v>1110.8800000000001</v>
      </c>
      <c r="BJ485">
        <f t="shared" si="97"/>
        <v>1111</v>
      </c>
      <c r="BL485" s="8">
        <v>845</v>
      </c>
      <c r="BM485">
        <v>1157</v>
      </c>
    </row>
    <row r="486" spans="1:65" x14ac:dyDescent="0.3">
      <c r="A486" t="s">
        <v>613</v>
      </c>
      <c r="B486" t="s">
        <v>155</v>
      </c>
      <c r="C486" s="1">
        <v>44747</v>
      </c>
      <c r="D486">
        <v>717</v>
      </c>
      <c r="E486">
        <v>343.45</v>
      </c>
      <c r="F486" t="s">
        <v>1694</v>
      </c>
      <c r="G486">
        <f>ROUND(Table2[[#This Row],[Amount in Sales]],-1)</f>
        <v>720</v>
      </c>
      <c r="I486" s="16">
        <v>241</v>
      </c>
      <c r="J486" s="17">
        <f>ROUND(Table2[[#This Row],[Amount in Sales]],-1)</f>
        <v>720</v>
      </c>
      <c r="Y486" s="16">
        <v>247</v>
      </c>
      <c r="Z486" t="e">
        <f t="shared" si="93"/>
        <v>#N/A</v>
      </c>
      <c r="AP486" s="16">
        <v>804</v>
      </c>
      <c r="AQ486" t="s">
        <v>1801</v>
      </c>
      <c r="BH486" s="16">
        <v>247</v>
      </c>
      <c r="BL486" s="8">
        <v>847</v>
      </c>
      <c r="BM486">
        <v>1004.5</v>
      </c>
    </row>
    <row r="487" spans="1:65" x14ac:dyDescent="0.3">
      <c r="A487" t="s">
        <v>614</v>
      </c>
      <c r="B487" t="s">
        <v>156</v>
      </c>
      <c r="C487" s="1">
        <v>44754</v>
      </c>
      <c r="D487">
        <v>239</v>
      </c>
      <c r="E487">
        <v>212.82</v>
      </c>
      <c r="F487" t="s">
        <v>1695</v>
      </c>
      <c r="G487">
        <f>ROUND(Table2[[#This Row],[Amount in Sales]],-1)</f>
        <v>240</v>
      </c>
      <c r="I487" s="16">
        <v>695</v>
      </c>
      <c r="J487" s="17">
        <f>ROUND(Table2[[#This Row],[Amount in Sales]],-1)</f>
        <v>240</v>
      </c>
      <c r="Y487" s="16">
        <v>513</v>
      </c>
      <c r="Z487" t="str">
        <f t="shared" si="93"/>
        <v>500-700</v>
      </c>
      <c r="AP487" s="16">
        <v>801</v>
      </c>
      <c r="AQ487" t="s">
        <v>1801</v>
      </c>
      <c r="BH487" s="16">
        <v>435</v>
      </c>
      <c r="BI487">
        <f t="shared" ref="BI487:BI495" si="98">D474+E474</f>
        <v>801.97</v>
      </c>
      <c r="BJ487">
        <f t="shared" ref="BJ487:BJ495" si="99">ROUND(BI487,0)</f>
        <v>802</v>
      </c>
      <c r="BL487" s="8">
        <v>849</v>
      </c>
      <c r="BM487">
        <v>938</v>
      </c>
    </row>
    <row r="488" spans="1:65" x14ac:dyDescent="0.3">
      <c r="A488" t="s">
        <v>615</v>
      </c>
      <c r="B488" t="s">
        <v>157</v>
      </c>
      <c r="C488" s="1">
        <v>44760</v>
      </c>
      <c r="D488">
        <v>508</v>
      </c>
      <c r="E488">
        <v>258.83</v>
      </c>
      <c r="F488" t="s">
        <v>1696</v>
      </c>
      <c r="G488">
        <f>ROUND(Table2[[#This Row],[Amount in Sales]],-1)</f>
        <v>510</v>
      </c>
      <c r="I488" s="16">
        <v>787</v>
      </c>
      <c r="J488" s="17">
        <f>ROUND(Table2[[#This Row],[Amount in Sales]],-1)</f>
        <v>510</v>
      </c>
      <c r="Y488" s="16">
        <v>672</v>
      </c>
      <c r="Z488" t="str">
        <f t="shared" si="93"/>
        <v>500-700</v>
      </c>
      <c r="AP488" s="16">
        <v>742</v>
      </c>
      <c r="AQ488" t="s">
        <v>1801</v>
      </c>
      <c r="BH488" s="16">
        <v>868</v>
      </c>
      <c r="BI488">
        <f t="shared" si="98"/>
        <v>1557.29</v>
      </c>
      <c r="BJ488">
        <f t="shared" si="99"/>
        <v>1557</v>
      </c>
      <c r="BL488" s="8">
        <v>851</v>
      </c>
      <c r="BM488">
        <v>958</v>
      </c>
    </row>
    <row r="489" spans="1:65" x14ac:dyDescent="0.3">
      <c r="A489" t="s">
        <v>616</v>
      </c>
      <c r="B489" t="s">
        <v>158</v>
      </c>
      <c r="C489" s="1">
        <v>44759</v>
      </c>
      <c r="D489">
        <v>806</v>
      </c>
      <c r="E489">
        <v>631.6</v>
      </c>
      <c r="F489" t="s">
        <v>1697</v>
      </c>
      <c r="G489">
        <f>ROUND(Table2[[#This Row],[Amount in Sales]],-1)</f>
        <v>810</v>
      </c>
      <c r="I489" s="16">
        <v>832</v>
      </c>
      <c r="J489" s="17">
        <f>ROUND(Table2[[#This Row],[Amount in Sales]],-1)</f>
        <v>810</v>
      </c>
      <c r="Y489" s="16">
        <v>647</v>
      </c>
      <c r="Z489" t="str">
        <f t="shared" si="93"/>
        <v>500-700</v>
      </c>
      <c r="AP489" s="16">
        <v>789</v>
      </c>
      <c r="AQ489" t="s">
        <v>1801</v>
      </c>
      <c r="BH489" s="16">
        <v>552</v>
      </c>
      <c r="BI489">
        <f t="shared" si="98"/>
        <v>793.47</v>
      </c>
      <c r="BJ489">
        <f t="shared" si="99"/>
        <v>793</v>
      </c>
      <c r="BL489" s="8">
        <v>853</v>
      </c>
      <c r="BM489">
        <v>1189</v>
      </c>
    </row>
    <row r="490" spans="1:65" x14ac:dyDescent="0.3">
      <c r="A490" t="s">
        <v>617</v>
      </c>
      <c r="B490" t="s">
        <v>154</v>
      </c>
      <c r="C490" s="1">
        <v>44735</v>
      </c>
      <c r="D490">
        <v>216</v>
      </c>
      <c r="E490">
        <v>14.25</v>
      </c>
      <c r="F490" t="s">
        <v>1694</v>
      </c>
      <c r="G490">
        <f>ROUND(Table2[[#This Row],[Amount in Sales]],-1)</f>
        <v>220</v>
      </c>
      <c r="I490" s="16">
        <v>536</v>
      </c>
      <c r="J490" s="17">
        <f>ROUND(Table2[[#This Row],[Amount in Sales]],-1)</f>
        <v>220</v>
      </c>
      <c r="Y490" s="16">
        <v>697</v>
      </c>
      <c r="Z490" t="str">
        <f t="shared" si="93"/>
        <v>500-700</v>
      </c>
      <c r="AP490" s="16">
        <v>783</v>
      </c>
      <c r="AQ490" t="s">
        <v>1801</v>
      </c>
      <c r="BH490" s="16">
        <v>441</v>
      </c>
      <c r="BI490">
        <f t="shared" si="98"/>
        <v>716.25</v>
      </c>
      <c r="BJ490">
        <f t="shared" si="99"/>
        <v>716</v>
      </c>
      <c r="BL490" s="8">
        <v>854</v>
      </c>
      <c r="BM490">
        <v>1095.6666666666667</v>
      </c>
    </row>
    <row r="491" spans="1:65" x14ac:dyDescent="0.3">
      <c r="A491" t="s">
        <v>618</v>
      </c>
      <c r="B491" t="s">
        <v>155</v>
      </c>
      <c r="C491" s="1">
        <v>44734</v>
      </c>
      <c r="D491">
        <v>728</v>
      </c>
      <c r="E491">
        <v>130.01</v>
      </c>
      <c r="F491" t="s">
        <v>1695</v>
      </c>
      <c r="G491">
        <f>ROUND(Table2[[#This Row],[Amount in Sales]],-1)</f>
        <v>730</v>
      </c>
      <c r="I491" s="16">
        <v>531</v>
      </c>
      <c r="J491" s="17">
        <f>ROUND(Table2[[#This Row],[Amount in Sales]],-1)</f>
        <v>730</v>
      </c>
      <c r="Y491" s="16">
        <v>669</v>
      </c>
      <c r="Z491" t="str">
        <f t="shared" si="93"/>
        <v>500-700</v>
      </c>
      <c r="AP491" s="16">
        <v>737</v>
      </c>
      <c r="AQ491" t="s">
        <v>1801</v>
      </c>
      <c r="BH491" s="16">
        <v>392</v>
      </c>
      <c r="BI491">
        <f t="shared" si="98"/>
        <v>739.56999999999994</v>
      </c>
      <c r="BJ491">
        <f t="shared" si="99"/>
        <v>740</v>
      </c>
      <c r="BL491" s="8">
        <v>855</v>
      </c>
      <c r="BM491">
        <v>1050.3333333333333</v>
      </c>
    </row>
    <row r="492" spans="1:65" x14ac:dyDescent="0.3">
      <c r="A492" t="s">
        <v>619</v>
      </c>
      <c r="B492" t="s">
        <v>156</v>
      </c>
      <c r="C492" s="1">
        <v>44753</v>
      </c>
      <c r="D492">
        <v>278</v>
      </c>
      <c r="E492">
        <v>121.18</v>
      </c>
      <c r="F492" t="s">
        <v>1696</v>
      </c>
      <c r="G492">
        <f>ROUND(Table2[[#This Row],[Amount in Sales]],-1)</f>
        <v>280</v>
      </c>
      <c r="I492" s="16">
        <v>606</v>
      </c>
      <c r="J492" s="17">
        <f>ROUND(Table2[[#This Row],[Amount in Sales]],-1)</f>
        <v>280</v>
      </c>
      <c r="Y492" s="16">
        <v>519</v>
      </c>
      <c r="Z492" t="str">
        <f t="shared" si="93"/>
        <v>500-700</v>
      </c>
      <c r="AP492" s="16">
        <v>879</v>
      </c>
      <c r="AQ492" t="s">
        <v>1801</v>
      </c>
      <c r="BH492" s="16">
        <v>432</v>
      </c>
      <c r="BI492">
        <f t="shared" si="98"/>
        <v>511.32</v>
      </c>
      <c r="BJ492">
        <f t="shared" si="99"/>
        <v>511</v>
      </c>
      <c r="BL492" s="8">
        <v>857</v>
      </c>
      <c r="BM492">
        <v>1530</v>
      </c>
    </row>
    <row r="493" spans="1:65" x14ac:dyDescent="0.3">
      <c r="A493" t="s">
        <v>620</v>
      </c>
      <c r="B493" t="s">
        <v>157</v>
      </c>
      <c r="C493" s="1">
        <v>44739</v>
      </c>
      <c r="D493">
        <v>666</v>
      </c>
      <c r="E493">
        <v>493.11</v>
      </c>
      <c r="F493" t="s">
        <v>1697</v>
      </c>
      <c r="G493">
        <f>ROUND(Table2[[#This Row],[Amount in Sales]],-1)</f>
        <v>670</v>
      </c>
      <c r="I493" s="16">
        <v>682</v>
      </c>
      <c r="J493" s="17">
        <f>ROUND(Table2[[#This Row],[Amount in Sales]],-1)</f>
        <v>670</v>
      </c>
      <c r="Y493" s="16">
        <v>594</v>
      </c>
      <c r="Z493" t="str">
        <f t="shared" si="93"/>
        <v>500-700</v>
      </c>
      <c r="AP493" s="16">
        <v>865</v>
      </c>
      <c r="AQ493" t="s">
        <v>1801</v>
      </c>
      <c r="BH493" s="16">
        <v>346</v>
      </c>
      <c r="BI493">
        <f t="shared" si="98"/>
        <v>401.04</v>
      </c>
      <c r="BJ493">
        <f t="shared" si="99"/>
        <v>401</v>
      </c>
      <c r="BL493" s="8">
        <v>858</v>
      </c>
      <c r="BM493">
        <v>1707</v>
      </c>
    </row>
    <row r="494" spans="1:65" x14ac:dyDescent="0.3">
      <c r="A494" t="s">
        <v>621</v>
      </c>
      <c r="B494" t="s">
        <v>154</v>
      </c>
      <c r="C494" s="1">
        <v>44740</v>
      </c>
      <c r="D494">
        <v>880</v>
      </c>
      <c r="E494">
        <v>476.17</v>
      </c>
      <c r="F494" t="s">
        <v>1694</v>
      </c>
      <c r="G494">
        <f>ROUND(Table2[[#This Row],[Amount in Sales]],-1)</f>
        <v>880</v>
      </c>
      <c r="I494" s="16">
        <v>676</v>
      </c>
      <c r="J494" s="17">
        <f>ROUND(Table2[[#This Row],[Amount in Sales]],-1)</f>
        <v>880</v>
      </c>
      <c r="Y494" s="16">
        <v>526</v>
      </c>
      <c r="Z494" t="str">
        <f t="shared" si="93"/>
        <v>500-700</v>
      </c>
      <c r="AP494" s="16">
        <v>855</v>
      </c>
      <c r="AQ494" t="s">
        <v>1801</v>
      </c>
      <c r="BH494" s="16">
        <v>409</v>
      </c>
      <c r="BI494">
        <f t="shared" si="98"/>
        <v>529.52</v>
      </c>
      <c r="BJ494">
        <f t="shared" si="99"/>
        <v>530</v>
      </c>
      <c r="BL494" s="8">
        <v>859</v>
      </c>
      <c r="BM494">
        <v>1381</v>
      </c>
    </row>
    <row r="495" spans="1:65" x14ac:dyDescent="0.3">
      <c r="A495" t="s">
        <v>622</v>
      </c>
      <c r="B495" t="s">
        <v>155</v>
      </c>
      <c r="C495" s="1">
        <v>44748</v>
      </c>
      <c r="D495">
        <v>441</v>
      </c>
      <c r="E495">
        <v>314.31</v>
      </c>
      <c r="F495" t="s">
        <v>1695</v>
      </c>
      <c r="G495">
        <f>ROUND(Table2[[#This Row],[Amount in Sales]],-1)</f>
        <v>440</v>
      </c>
      <c r="I495" s="16">
        <v>617</v>
      </c>
      <c r="J495" s="17">
        <f>ROUND(Table2[[#This Row],[Amount in Sales]],-1)</f>
        <v>440</v>
      </c>
      <c r="Y495" s="16">
        <v>637</v>
      </c>
      <c r="Z495" t="str">
        <f t="shared" si="93"/>
        <v>500-700</v>
      </c>
      <c r="AP495" s="16">
        <v>865</v>
      </c>
      <c r="AQ495" t="s">
        <v>1801</v>
      </c>
      <c r="BH495">
        <v>312</v>
      </c>
      <c r="BI495">
        <f t="shared" si="98"/>
        <v>422.5</v>
      </c>
      <c r="BJ495">
        <f t="shared" si="99"/>
        <v>423</v>
      </c>
      <c r="BL495" s="8">
        <v>861</v>
      </c>
      <c r="BM495">
        <v>1225</v>
      </c>
    </row>
    <row r="496" spans="1:65" x14ac:dyDescent="0.3">
      <c r="A496" t="s">
        <v>623</v>
      </c>
      <c r="B496" t="s">
        <v>156</v>
      </c>
      <c r="C496" s="1">
        <v>44731</v>
      </c>
      <c r="D496">
        <v>798</v>
      </c>
      <c r="E496">
        <v>528.66999999999996</v>
      </c>
      <c r="F496" t="s">
        <v>1696</v>
      </c>
      <c r="G496">
        <f>ROUND(Table2[[#This Row],[Amount in Sales]],-1)</f>
        <v>800</v>
      </c>
      <c r="I496" s="16">
        <v>623</v>
      </c>
      <c r="J496" s="17">
        <f>ROUND(Table2[[#This Row],[Amount in Sales]],-1)</f>
        <v>800</v>
      </c>
      <c r="Y496" s="16">
        <v>283</v>
      </c>
      <c r="Z496" t="e">
        <f t="shared" si="93"/>
        <v>#N/A</v>
      </c>
      <c r="AP496" s="16">
        <v>724</v>
      </c>
      <c r="AQ496" t="s">
        <v>1801</v>
      </c>
      <c r="BH496" s="16">
        <v>283</v>
      </c>
      <c r="BL496" s="8">
        <v>862</v>
      </c>
      <c r="BM496">
        <v>1631</v>
      </c>
    </row>
    <row r="497" spans="1:65" x14ac:dyDescent="0.3">
      <c r="A497" t="s">
        <v>624</v>
      </c>
      <c r="B497" t="s">
        <v>157</v>
      </c>
      <c r="C497" s="1">
        <v>44763</v>
      </c>
      <c r="D497">
        <v>391</v>
      </c>
      <c r="E497">
        <v>200.59</v>
      </c>
      <c r="F497" t="s">
        <v>1697</v>
      </c>
      <c r="G497">
        <f>ROUND(Table2[[#This Row],[Amount in Sales]],-1)</f>
        <v>390</v>
      </c>
      <c r="I497" s="16">
        <v>281</v>
      </c>
      <c r="J497" s="17">
        <f>ROUND(Table2[[#This Row],[Amount in Sales]],-1)</f>
        <v>390</v>
      </c>
      <c r="Y497" s="16">
        <v>645</v>
      </c>
      <c r="Z497" t="str">
        <f t="shared" si="93"/>
        <v>500-700</v>
      </c>
      <c r="AP497" s="16">
        <v>756</v>
      </c>
      <c r="AQ497" t="s">
        <v>1801</v>
      </c>
      <c r="BH497" s="16">
        <v>669</v>
      </c>
      <c r="BI497">
        <f t="shared" ref="BI497:BI499" si="100">D484+E484</f>
        <v>1049.19</v>
      </c>
      <c r="BJ497">
        <f t="shared" ref="BJ497:BJ499" si="101">ROUND(BI497,0)</f>
        <v>1049</v>
      </c>
      <c r="BL497" s="8">
        <v>863</v>
      </c>
      <c r="BM497">
        <v>1375</v>
      </c>
    </row>
    <row r="498" spans="1:65" x14ac:dyDescent="0.3">
      <c r="A498" t="s">
        <v>625</v>
      </c>
      <c r="B498" t="s">
        <v>158</v>
      </c>
      <c r="C498" s="1">
        <v>44733</v>
      </c>
      <c r="D498">
        <v>242</v>
      </c>
      <c r="E498">
        <v>205.59</v>
      </c>
      <c r="F498" t="s">
        <v>1694</v>
      </c>
      <c r="G498">
        <f>ROUND(Table2[[#This Row],[Amount in Sales]],-1)</f>
        <v>240</v>
      </c>
      <c r="I498" s="16">
        <v>863</v>
      </c>
      <c r="J498" s="17">
        <f>ROUND(Table2[[#This Row],[Amount in Sales]],-1)</f>
        <v>240</v>
      </c>
      <c r="Y498" s="16">
        <v>550</v>
      </c>
      <c r="Z498" t="str">
        <f t="shared" si="93"/>
        <v>500-700</v>
      </c>
      <c r="AP498" s="16">
        <v>763</v>
      </c>
      <c r="AQ498" t="s">
        <v>1801</v>
      </c>
      <c r="BH498" s="16">
        <v>322</v>
      </c>
      <c r="BI498">
        <f t="shared" si="100"/>
        <v>542.29999999999995</v>
      </c>
      <c r="BJ498">
        <f t="shared" si="101"/>
        <v>542</v>
      </c>
      <c r="BL498" s="8">
        <v>864</v>
      </c>
      <c r="BM498">
        <v>997</v>
      </c>
    </row>
    <row r="499" spans="1:65" x14ac:dyDescent="0.3">
      <c r="A499" t="s">
        <v>626</v>
      </c>
      <c r="B499" t="s">
        <v>159</v>
      </c>
      <c r="C499" s="1">
        <v>44746</v>
      </c>
      <c r="D499">
        <v>783</v>
      </c>
      <c r="E499">
        <v>452.46999999999997</v>
      </c>
      <c r="F499" t="s">
        <v>1695</v>
      </c>
      <c r="G499">
        <f>ROUND(Table2[[#This Row],[Amount in Sales]],-1)</f>
        <v>780</v>
      </c>
      <c r="I499" s="16">
        <v>437</v>
      </c>
      <c r="J499" s="17">
        <f>ROUND(Table2[[#This Row],[Amount in Sales]],-1)</f>
        <v>780</v>
      </c>
      <c r="Y499" s="16">
        <v>552</v>
      </c>
      <c r="Z499" t="str">
        <f t="shared" si="93"/>
        <v>500-700</v>
      </c>
      <c r="AP499" s="16">
        <v>817</v>
      </c>
      <c r="AQ499" t="s">
        <v>1801</v>
      </c>
      <c r="BH499">
        <v>717</v>
      </c>
      <c r="BI499">
        <f t="shared" si="100"/>
        <v>1060.45</v>
      </c>
      <c r="BJ499">
        <f t="shared" si="101"/>
        <v>1060</v>
      </c>
      <c r="BL499" s="8">
        <v>865</v>
      </c>
      <c r="BM499">
        <v>1026.25</v>
      </c>
    </row>
    <row r="500" spans="1:65" x14ac:dyDescent="0.3">
      <c r="A500" t="s">
        <v>627</v>
      </c>
      <c r="B500" t="s">
        <v>154</v>
      </c>
      <c r="C500" s="1">
        <v>44755</v>
      </c>
      <c r="D500">
        <v>893</v>
      </c>
      <c r="E500">
        <v>17</v>
      </c>
      <c r="F500" t="s">
        <v>1696</v>
      </c>
      <c r="G500">
        <f>ROUND(Table2[[#This Row],[Amount in Sales]],-1)</f>
        <v>890</v>
      </c>
      <c r="I500" s="16">
        <v>402</v>
      </c>
      <c r="J500" s="17">
        <f>ROUND(Table2[[#This Row],[Amount in Sales]],-1)</f>
        <v>890</v>
      </c>
      <c r="Y500" s="16">
        <v>239</v>
      </c>
      <c r="Z500" t="e">
        <f t="shared" si="93"/>
        <v>#N/A</v>
      </c>
      <c r="AP500" s="16">
        <v>824</v>
      </c>
      <c r="AQ500" t="s">
        <v>1801</v>
      </c>
      <c r="BH500" s="16">
        <v>239</v>
      </c>
      <c r="BL500" s="8">
        <v>866</v>
      </c>
      <c r="BM500">
        <v>1371</v>
      </c>
    </row>
    <row r="501" spans="1:65" x14ac:dyDescent="0.3">
      <c r="A501" t="s">
        <v>628</v>
      </c>
      <c r="B501" t="s">
        <v>155</v>
      </c>
      <c r="C501" s="1">
        <v>44787</v>
      </c>
      <c r="D501">
        <v>631</v>
      </c>
      <c r="E501">
        <v>597.52</v>
      </c>
      <c r="F501" t="s">
        <v>1697</v>
      </c>
      <c r="G501">
        <f>ROUND(Table2[[#This Row],[Amount in Sales]],-1)</f>
        <v>630</v>
      </c>
      <c r="I501" s="16">
        <v>591</v>
      </c>
      <c r="J501" s="17">
        <f>ROUND(Table2[[#This Row],[Amount in Sales]],-1)</f>
        <v>630</v>
      </c>
      <c r="Y501" s="16">
        <v>605</v>
      </c>
      <c r="Z501" t="str">
        <f t="shared" si="93"/>
        <v>500-700</v>
      </c>
      <c r="AP501" s="16">
        <v>849</v>
      </c>
      <c r="AQ501" t="s">
        <v>1801</v>
      </c>
      <c r="BH501" s="16">
        <v>508</v>
      </c>
      <c r="BI501">
        <f t="shared" ref="BI501:BI502" si="102">D488+E488</f>
        <v>766.82999999999993</v>
      </c>
      <c r="BJ501">
        <f t="shared" ref="BJ501:BJ502" si="103">ROUND(BI501,0)</f>
        <v>767</v>
      </c>
      <c r="BL501" s="8">
        <v>867</v>
      </c>
      <c r="BM501">
        <v>1051</v>
      </c>
    </row>
    <row r="502" spans="1:65" x14ac:dyDescent="0.3">
      <c r="A502" t="s">
        <v>629</v>
      </c>
      <c r="B502" t="s">
        <v>156</v>
      </c>
      <c r="C502" s="1">
        <v>44799</v>
      </c>
      <c r="D502">
        <v>721</v>
      </c>
      <c r="E502">
        <v>452.75</v>
      </c>
      <c r="F502" t="s">
        <v>1694</v>
      </c>
      <c r="G502">
        <f>ROUND(Table2[[#This Row],[Amount in Sales]],-1)</f>
        <v>720</v>
      </c>
      <c r="I502" s="16">
        <v>613</v>
      </c>
      <c r="J502" s="17">
        <f>ROUND(Table2[[#This Row],[Amount in Sales]],-1)</f>
        <v>720</v>
      </c>
      <c r="Y502" s="16">
        <v>579</v>
      </c>
      <c r="Z502" t="str">
        <f t="shared" si="93"/>
        <v>500-700</v>
      </c>
      <c r="AP502" s="16">
        <v>739</v>
      </c>
      <c r="AQ502" t="s">
        <v>1801</v>
      </c>
      <c r="BH502" s="16">
        <v>806</v>
      </c>
      <c r="BI502">
        <f t="shared" si="102"/>
        <v>1437.6</v>
      </c>
      <c r="BJ502">
        <f t="shared" si="103"/>
        <v>1438</v>
      </c>
      <c r="BL502" s="8">
        <v>868</v>
      </c>
      <c r="BM502">
        <v>1458</v>
      </c>
    </row>
    <row r="503" spans="1:65" x14ac:dyDescent="0.3">
      <c r="A503" t="s">
        <v>630</v>
      </c>
      <c r="B503" t="s">
        <v>157</v>
      </c>
      <c r="C503" s="1">
        <v>44802</v>
      </c>
      <c r="D503">
        <v>383</v>
      </c>
      <c r="E503">
        <v>352.19</v>
      </c>
      <c r="F503" t="s">
        <v>1695</v>
      </c>
      <c r="G503">
        <f>ROUND(Table2[[#This Row],[Amount in Sales]],-1)</f>
        <v>380</v>
      </c>
      <c r="I503" s="16">
        <v>499</v>
      </c>
      <c r="J503" s="17">
        <f>ROUND(Table2[[#This Row],[Amount in Sales]],-1)</f>
        <v>380</v>
      </c>
      <c r="Y503" s="16">
        <v>216</v>
      </c>
      <c r="Z503" t="e">
        <f t="shared" si="93"/>
        <v>#N/A</v>
      </c>
      <c r="AP503" s="16">
        <v>755</v>
      </c>
      <c r="AQ503" t="s">
        <v>1801</v>
      </c>
      <c r="BH503" s="16">
        <v>216</v>
      </c>
      <c r="BL503" s="8">
        <v>869</v>
      </c>
      <c r="BM503">
        <v>1366</v>
      </c>
    </row>
    <row r="504" spans="1:65" x14ac:dyDescent="0.3">
      <c r="A504" t="s">
        <v>631</v>
      </c>
      <c r="B504" t="s">
        <v>154</v>
      </c>
      <c r="C504" s="1">
        <v>44774</v>
      </c>
      <c r="D504">
        <v>692</v>
      </c>
      <c r="E504">
        <v>244.64</v>
      </c>
      <c r="F504" t="s">
        <v>1696</v>
      </c>
      <c r="G504">
        <f>ROUND(Table2[[#This Row],[Amount in Sales]],-1)</f>
        <v>690</v>
      </c>
      <c r="I504" s="16">
        <v>761</v>
      </c>
      <c r="J504" s="17">
        <f>ROUND(Table2[[#This Row],[Amount in Sales]],-1)</f>
        <v>690</v>
      </c>
      <c r="Y504" s="16">
        <v>677</v>
      </c>
      <c r="Z504" t="str">
        <f t="shared" si="93"/>
        <v>500-700</v>
      </c>
      <c r="AP504" s="16">
        <v>819</v>
      </c>
      <c r="AQ504" t="s">
        <v>1801</v>
      </c>
      <c r="BH504" s="16">
        <v>728</v>
      </c>
      <c r="BI504">
        <f>D491+E491</f>
        <v>858.01</v>
      </c>
      <c r="BJ504">
        <f>ROUND(BI504,0)</f>
        <v>858</v>
      </c>
      <c r="BL504" s="8">
        <v>870</v>
      </c>
      <c r="BM504">
        <v>1442</v>
      </c>
    </row>
    <row r="505" spans="1:65" x14ac:dyDescent="0.3">
      <c r="A505" t="s">
        <v>632</v>
      </c>
      <c r="B505" t="s">
        <v>155</v>
      </c>
      <c r="C505" s="1">
        <v>44800</v>
      </c>
      <c r="D505">
        <v>588</v>
      </c>
      <c r="E505">
        <v>295.56</v>
      </c>
      <c r="F505" t="s">
        <v>1697</v>
      </c>
      <c r="G505">
        <f>ROUND(Table2[[#This Row],[Amount in Sales]],-1)</f>
        <v>590</v>
      </c>
      <c r="I505" s="16">
        <v>350</v>
      </c>
      <c r="J505" s="17">
        <f>ROUND(Table2[[#This Row],[Amount in Sales]],-1)</f>
        <v>590</v>
      </c>
      <c r="Y505" s="16">
        <v>278</v>
      </c>
      <c r="Z505" t="e">
        <f t="shared" si="93"/>
        <v>#N/A</v>
      </c>
      <c r="AP505" s="16">
        <v>871</v>
      </c>
      <c r="AQ505" t="s">
        <v>1801</v>
      </c>
      <c r="BH505" s="16">
        <v>278</v>
      </c>
      <c r="BL505" s="8">
        <v>871</v>
      </c>
      <c r="BM505">
        <v>1423.25</v>
      </c>
    </row>
    <row r="506" spans="1:65" x14ac:dyDescent="0.3">
      <c r="A506" t="s">
        <v>633</v>
      </c>
      <c r="B506" t="s">
        <v>156</v>
      </c>
      <c r="C506" s="1">
        <v>44797</v>
      </c>
      <c r="D506">
        <v>329</v>
      </c>
      <c r="E506">
        <v>289.33999999999997</v>
      </c>
      <c r="F506" t="s">
        <v>1694</v>
      </c>
      <c r="G506">
        <f>ROUND(Table2[[#This Row],[Amount in Sales]],-1)</f>
        <v>330</v>
      </c>
      <c r="I506" s="16">
        <v>386</v>
      </c>
      <c r="J506" s="17">
        <f>ROUND(Table2[[#This Row],[Amount in Sales]],-1)</f>
        <v>330</v>
      </c>
      <c r="Y506" s="16">
        <v>686</v>
      </c>
      <c r="Z506" t="str">
        <f t="shared" si="93"/>
        <v>500-700</v>
      </c>
      <c r="AP506" s="16">
        <v>780</v>
      </c>
      <c r="AQ506" t="s">
        <v>1801</v>
      </c>
      <c r="BH506" s="16">
        <v>666</v>
      </c>
      <c r="BI506">
        <f t="shared" ref="BI506:BI510" si="104">D493+E493</f>
        <v>1159.1100000000001</v>
      </c>
      <c r="BJ506">
        <f t="shared" ref="BJ506:BJ510" si="105">ROUND(BI506,0)</f>
        <v>1159</v>
      </c>
      <c r="BL506" s="8">
        <v>873</v>
      </c>
      <c r="BM506">
        <v>1345.5</v>
      </c>
    </row>
    <row r="507" spans="1:65" x14ac:dyDescent="0.3">
      <c r="A507" t="s">
        <v>634</v>
      </c>
      <c r="B507" t="s">
        <v>157</v>
      </c>
      <c r="C507" s="1">
        <v>44766</v>
      </c>
      <c r="D507">
        <v>386</v>
      </c>
      <c r="E507">
        <v>139.75</v>
      </c>
      <c r="F507" t="s">
        <v>1695</v>
      </c>
      <c r="G507">
        <f>ROUND(Table2[[#This Row],[Amount in Sales]],-1)</f>
        <v>390</v>
      </c>
      <c r="I507" s="16">
        <v>580</v>
      </c>
      <c r="J507" s="17">
        <f>ROUND(Table2[[#This Row],[Amount in Sales]],-1)</f>
        <v>390</v>
      </c>
      <c r="Y507" s="16">
        <v>693</v>
      </c>
      <c r="Z507" t="str">
        <f t="shared" si="93"/>
        <v>500-700</v>
      </c>
      <c r="AP507" s="16">
        <v>789</v>
      </c>
      <c r="AQ507" t="s">
        <v>1801</v>
      </c>
      <c r="BH507" s="16">
        <v>880</v>
      </c>
      <c r="BI507">
        <f t="shared" si="104"/>
        <v>1356.17</v>
      </c>
      <c r="BJ507">
        <f t="shared" si="105"/>
        <v>1356</v>
      </c>
      <c r="BL507" s="8">
        <v>874</v>
      </c>
      <c r="BM507">
        <v>1423</v>
      </c>
    </row>
    <row r="508" spans="1:65" x14ac:dyDescent="0.3">
      <c r="A508" t="s">
        <v>635</v>
      </c>
      <c r="B508" t="s">
        <v>154</v>
      </c>
      <c r="C508" s="1">
        <v>44782</v>
      </c>
      <c r="D508">
        <v>513</v>
      </c>
      <c r="E508">
        <v>101.16000000000001</v>
      </c>
      <c r="F508" t="s">
        <v>1696</v>
      </c>
      <c r="G508">
        <f>ROUND(Table2[[#This Row],[Amount in Sales]],-1)</f>
        <v>510</v>
      </c>
      <c r="I508" s="16">
        <v>238</v>
      </c>
      <c r="J508" s="17">
        <f>ROUND(Table2[[#This Row],[Amount in Sales]],-1)</f>
        <v>510</v>
      </c>
      <c r="Y508" s="16">
        <v>686</v>
      </c>
      <c r="Z508" t="str">
        <f t="shared" si="93"/>
        <v>500-700</v>
      </c>
      <c r="AP508" s="16">
        <v>884</v>
      </c>
      <c r="AQ508" t="s">
        <v>1801</v>
      </c>
      <c r="BH508" s="16">
        <v>441</v>
      </c>
      <c r="BI508">
        <f t="shared" si="104"/>
        <v>755.31</v>
      </c>
      <c r="BJ508">
        <f t="shared" si="105"/>
        <v>755</v>
      </c>
      <c r="BL508" s="8">
        <v>875</v>
      </c>
      <c r="BM508">
        <v>992</v>
      </c>
    </row>
    <row r="509" spans="1:65" x14ac:dyDescent="0.3">
      <c r="A509" t="s">
        <v>636</v>
      </c>
      <c r="B509" t="s">
        <v>155</v>
      </c>
      <c r="C509" s="1">
        <v>44790</v>
      </c>
      <c r="D509">
        <v>727</v>
      </c>
      <c r="E509">
        <v>321.96999999999997</v>
      </c>
      <c r="F509" t="s">
        <v>1697</v>
      </c>
      <c r="G509">
        <f>ROUND(Table2[[#This Row],[Amount in Sales]],-1)</f>
        <v>730</v>
      </c>
      <c r="I509" s="16">
        <v>475</v>
      </c>
      <c r="J509" s="17">
        <f>ROUND(Table2[[#This Row],[Amount in Sales]],-1)</f>
        <v>730</v>
      </c>
      <c r="Y509" s="16">
        <v>642</v>
      </c>
      <c r="Z509" t="str">
        <f t="shared" si="93"/>
        <v>500-700</v>
      </c>
      <c r="AP509" s="16">
        <v>805</v>
      </c>
      <c r="AQ509" t="s">
        <v>1801</v>
      </c>
      <c r="BH509">
        <v>798</v>
      </c>
      <c r="BI509">
        <f t="shared" si="104"/>
        <v>1326.67</v>
      </c>
      <c r="BJ509">
        <f t="shared" si="105"/>
        <v>1327</v>
      </c>
      <c r="BL509" s="8">
        <v>878</v>
      </c>
      <c r="BM509">
        <v>1096</v>
      </c>
    </row>
    <row r="510" spans="1:65" x14ac:dyDescent="0.3">
      <c r="A510" t="s">
        <v>637</v>
      </c>
      <c r="B510" t="s">
        <v>156</v>
      </c>
      <c r="C510" s="1">
        <v>44770</v>
      </c>
      <c r="D510">
        <v>898</v>
      </c>
      <c r="E510">
        <v>694.53</v>
      </c>
      <c r="F510" t="s">
        <v>1694</v>
      </c>
      <c r="G510">
        <f>ROUND(Table2[[#This Row],[Amount in Sales]],-1)</f>
        <v>900</v>
      </c>
      <c r="I510" s="16">
        <v>339</v>
      </c>
      <c r="J510" s="17">
        <f>ROUND(Table2[[#This Row],[Amount in Sales]],-1)</f>
        <v>900</v>
      </c>
      <c r="Y510" s="16">
        <v>577</v>
      </c>
      <c r="Z510" t="str">
        <f t="shared" si="93"/>
        <v>500-700</v>
      </c>
      <c r="AP510" s="16">
        <v>842</v>
      </c>
      <c r="AQ510" t="s">
        <v>1801</v>
      </c>
      <c r="BH510" s="16">
        <v>391</v>
      </c>
      <c r="BI510">
        <f t="shared" si="104"/>
        <v>591.59</v>
      </c>
      <c r="BJ510">
        <f t="shared" si="105"/>
        <v>592</v>
      </c>
      <c r="BL510" s="8">
        <v>879</v>
      </c>
      <c r="BM510">
        <v>1071</v>
      </c>
    </row>
    <row r="511" spans="1:65" x14ac:dyDescent="0.3">
      <c r="A511" t="s">
        <v>638</v>
      </c>
      <c r="B511" t="s">
        <v>157</v>
      </c>
      <c r="C511" s="1">
        <v>44759</v>
      </c>
      <c r="D511">
        <v>596</v>
      </c>
      <c r="E511">
        <v>286.2</v>
      </c>
      <c r="F511" t="s">
        <v>1695</v>
      </c>
      <c r="G511">
        <f>ROUND(Table2[[#This Row],[Amount in Sales]],-1)</f>
        <v>600</v>
      </c>
      <c r="I511" s="16">
        <v>384</v>
      </c>
      <c r="J511" s="17">
        <f>ROUND(Table2[[#This Row],[Amount in Sales]],-1)</f>
        <v>600</v>
      </c>
      <c r="Y511" s="16">
        <v>242</v>
      </c>
      <c r="Z511" t="e">
        <f t="shared" si="93"/>
        <v>#N/A</v>
      </c>
      <c r="AP511" s="16">
        <v>819</v>
      </c>
      <c r="AQ511" t="s">
        <v>1801</v>
      </c>
      <c r="BH511" s="16">
        <v>242</v>
      </c>
      <c r="BL511" s="8">
        <v>880</v>
      </c>
      <c r="BM511">
        <v>1494.5</v>
      </c>
    </row>
    <row r="512" spans="1:65" x14ac:dyDescent="0.3">
      <c r="A512" t="s">
        <v>639</v>
      </c>
      <c r="B512" t="s">
        <v>154</v>
      </c>
      <c r="C512" s="1">
        <v>44776</v>
      </c>
      <c r="D512">
        <v>866</v>
      </c>
      <c r="E512">
        <v>504.92</v>
      </c>
      <c r="F512" t="s">
        <v>1696</v>
      </c>
      <c r="G512">
        <f>ROUND(Table2[[#This Row],[Amount in Sales]],-1)</f>
        <v>870</v>
      </c>
      <c r="I512" s="16">
        <v>544</v>
      </c>
      <c r="J512" s="17">
        <f>ROUND(Table2[[#This Row],[Amount in Sales]],-1)</f>
        <v>870</v>
      </c>
      <c r="Y512" s="16">
        <v>643</v>
      </c>
      <c r="Z512" t="str">
        <f t="shared" si="93"/>
        <v>500-700</v>
      </c>
      <c r="AP512" s="16">
        <v>818</v>
      </c>
      <c r="AQ512" t="s">
        <v>1801</v>
      </c>
      <c r="BH512" s="16">
        <v>783</v>
      </c>
      <c r="BI512">
        <f t="shared" ref="BI512:BI527" si="106">D499+E499</f>
        <v>1235.47</v>
      </c>
      <c r="BJ512">
        <f t="shared" ref="BJ512:BJ527" si="107">ROUND(BI512,0)</f>
        <v>1235</v>
      </c>
      <c r="BL512" s="8">
        <v>881</v>
      </c>
      <c r="BM512">
        <v>986.5</v>
      </c>
    </row>
    <row r="513" spans="1:65" x14ac:dyDescent="0.3">
      <c r="A513" t="s">
        <v>640</v>
      </c>
      <c r="B513" t="s">
        <v>155</v>
      </c>
      <c r="C513" s="1">
        <v>44757</v>
      </c>
      <c r="D513">
        <v>822</v>
      </c>
      <c r="E513">
        <v>114.22</v>
      </c>
      <c r="F513" t="s">
        <v>1697</v>
      </c>
      <c r="G513">
        <f>ROUND(Table2[[#This Row],[Amount in Sales]],-1)</f>
        <v>820</v>
      </c>
      <c r="I513" s="16">
        <v>519</v>
      </c>
      <c r="J513" s="17">
        <f>ROUND(Table2[[#This Row],[Amount in Sales]],-1)</f>
        <v>820</v>
      </c>
      <c r="Y513" s="16">
        <v>627</v>
      </c>
      <c r="Z513" t="str">
        <f t="shared" si="93"/>
        <v>500-700</v>
      </c>
      <c r="AP513" s="16">
        <v>861</v>
      </c>
      <c r="AQ513" t="s">
        <v>1801</v>
      </c>
      <c r="BH513">
        <v>893</v>
      </c>
      <c r="BI513">
        <f t="shared" si="106"/>
        <v>910</v>
      </c>
      <c r="BJ513">
        <f t="shared" si="107"/>
        <v>910</v>
      </c>
      <c r="BL513" s="8">
        <v>884</v>
      </c>
      <c r="BM513">
        <v>1322</v>
      </c>
    </row>
    <row r="514" spans="1:65" x14ac:dyDescent="0.3">
      <c r="A514" t="s">
        <v>641</v>
      </c>
      <c r="B514" t="s">
        <v>156</v>
      </c>
      <c r="C514" s="1">
        <v>44771</v>
      </c>
      <c r="D514">
        <v>541</v>
      </c>
      <c r="E514">
        <v>278.33999999999997</v>
      </c>
      <c r="F514" t="s">
        <v>1694</v>
      </c>
      <c r="G514">
        <f>ROUND(Table2[[#This Row],[Amount in Sales]],-1)</f>
        <v>540</v>
      </c>
      <c r="I514" s="16">
        <v>535</v>
      </c>
      <c r="J514" s="17">
        <f>ROUND(Table2[[#This Row],[Amount in Sales]],-1)</f>
        <v>540</v>
      </c>
      <c r="Y514" s="16">
        <v>677</v>
      </c>
      <c r="Z514" t="str">
        <f t="shared" si="93"/>
        <v>500-700</v>
      </c>
      <c r="AP514" s="16">
        <v>756</v>
      </c>
      <c r="AQ514" t="s">
        <v>1801</v>
      </c>
      <c r="BH514" s="16">
        <v>631</v>
      </c>
      <c r="BI514">
        <f t="shared" si="106"/>
        <v>1228.52</v>
      </c>
      <c r="BJ514">
        <f t="shared" si="107"/>
        <v>1229</v>
      </c>
      <c r="BL514" s="8">
        <v>885</v>
      </c>
      <c r="BM514">
        <v>1321</v>
      </c>
    </row>
    <row r="515" spans="1:65" x14ac:dyDescent="0.3">
      <c r="A515" t="s">
        <v>642</v>
      </c>
      <c r="B515" t="s">
        <v>157</v>
      </c>
      <c r="C515" s="1">
        <v>44788</v>
      </c>
      <c r="D515">
        <v>271</v>
      </c>
      <c r="E515">
        <v>148.35</v>
      </c>
      <c r="F515" t="s">
        <v>1695</v>
      </c>
      <c r="G515">
        <f>ROUND(Table2[[#This Row],[Amount in Sales]],-1)</f>
        <v>270</v>
      </c>
      <c r="I515" s="16">
        <v>864</v>
      </c>
      <c r="J515" s="17">
        <f>ROUND(Table2[[#This Row],[Amount in Sales]],-1)</f>
        <v>270</v>
      </c>
      <c r="Y515" s="16">
        <v>524</v>
      </c>
      <c r="Z515" t="str">
        <f t="shared" si="93"/>
        <v>500-700</v>
      </c>
      <c r="AP515" s="16">
        <v>756</v>
      </c>
      <c r="AQ515" t="s">
        <v>1801</v>
      </c>
      <c r="BH515" s="16">
        <v>721</v>
      </c>
      <c r="BI515">
        <f t="shared" si="106"/>
        <v>1173.75</v>
      </c>
      <c r="BJ515">
        <f t="shared" si="107"/>
        <v>1174</v>
      </c>
      <c r="BL515" s="8">
        <v>886</v>
      </c>
      <c r="BM515">
        <v>1366</v>
      </c>
    </row>
    <row r="516" spans="1:65" x14ac:dyDescent="0.3">
      <c r="A516" t="s">
        <v>643</v>
      </c>
      <c r="B516" t="s">
        <v>158</v>
      </c>
      <c r="C516" s="1">
        <v>44762</v>
      </c>
      <c r="D516">
        <v>513</v>
      </c>
      <c r="E516">
        <v>497.36</v>
      </c>
      <c r="F516" t="s">
        <v>1696</v>
      </c>
      <c r="G516">
        <f>ROUND(Table2[[#This Row],[Amount in Sales]],-1)</f>
        <v>510</v>
      </c>
      <c r="I516" s="16">
        <v>507</v>
      </c>
      <c r="J516" s="17">
        <f>ROUND(Table2[[#This Row],[Amount in Sales]],-1)</f>
        <v>510</v>
      </c>
      <c r="Y516" s="16">
        <v>508</v>
      </c>
      <c r="Z516" t="str">
        <f t="shared" si="93"/>
        <v>500-700</v>
      </c>
      <c r="AP516" s="16">
        <v>807</v>
      </c>
      <c r="AQ516" t="s">
        <v>1801</v>
      </c>
      <c r="BH516">
        <v>383</v>
      </c>
      <c r="BI516">
        <f t="shared" si="106"/>
        <v>735.19</v>
      </c>
      <c r="BJ516">
        <f t="shared" si="107"/>
        <v>735</v>
      </c>
      <c r="BL516" s="8">
        <v>888</v>
      </c>
      <c r="BM516">
        <v>1239</v>
      </c>
    </row>
    <row r="517" spans="1:65" x14ac:dyDescent="0.3">
      <c r="A517" t="s">
        <v>644</v>
      </c>
      <c r="B517" t="s">
        <v>154</v>
      </c>
      <c r="C517" s="1">
        <v>44789</v>
      </c>
      <c r="D517">
        <v>812</v>
      </c>
      <c r="E517">
        <v>89.26</v>
      </c>
      <c r="F517" t="s">
        <v>1697</v>
      </c>
      <c r="G517">
        <f>ROUND(Table2[[#This Row],[Amount in Sales]],-1)</f>
        <v>810</v>
      </c>
      <c r="I517" s="16">
        <v>252</v>
      </c>
      <c r="J517" s="17">
        <f>ROUND(Table2[[#This Row],[Amount in Sales]],-1)</f>
        <v>810</v>
      </c>
      <c r="Y517" s="16">
        <v>555</v>
      </c>
      <c r="Z517" t="str">
        <f t="shared" si="93"/>
        <v>500-700</v>
      </c>
      <c r="AP517" s="16">
        <v>826</v>
      </c>
      <c r="AQ517" t="s">
        <v>1801</v>
      </c>
      <c r="BH517" s="16">
        <v>692</v>
      </c>
      <c r="BI517">
        <f t="shared" si="106"/>
        <v>936.64</v>
      </c>
      <c r="BJ517">
        <f t="shared" si="107"/>
        <v>937</v>
      </c>
      <c r="BL517" s="8">
        <v>891</v>
      </c>
      <c r="BM517">
        <v>1232</v>
      </c>
    </row>
    <row r="518" spans="1:65" x14ac:dyDescent="0.3">
      <c r="A518" t="s">
        <v>645</v>
      </c>
      <c r="B518" t="s">
        <v>155</v>
      </c>
      <c r="C518" s="1">
        <v>44761</v>
      </c>
      <c r="D518">
        <v>896</v>
      </c>
      <c r="E518">
        <v>562.04999999999995</v>
      </c>
      <c r="F518" t="s">
        <v>1694</v>
      </c>
      <c r="G518">
        <f>ROUND(Table2[[#This Row],[Amount in Sales]],-1)</f>
        <v>900</v>
      </c>
      <c r="I518" s="16">
        <v>485</v>
      </c>
      <c r="J518" s="17">
        <f>ROUND(Table2[[#This Row],[Amount in Sales]],-1)</f>
        <v>900</v>
      </c>
      <c r="Y518" s="16">
        <v>603</v>
      </c>
      <c r="Z518" t="str">
        <f t="shared" si="93"/>
        <v>500-700</v>
      </c>
      <c r="AP518" s="16">
        <v>831</v>
      </c>
      <c r="AQ518" t="s">
        <v>1801</v>
      </c>
      <c r="BH518">
        <v>588</v>
      </c>
      <c r="BI518">
        <f t="shared" si="106"/>
        <v>883.56</v>
      </c>
      <c r="BJ518">
        <f t="shared" si="107"/>
        <v>884</v>
      </c>
      <c r="BL518" s="8">
        <v>893</v>
      </c>
      <c r="BM518">
        <v>910</v>
      </c>
    </row>
    <row r="519" spans="1:65" x14ac:dyDescent="0.3">
      <c r="A519" t="s">
        <v>646</v>
      </c>
      <c r="B519" t="s">
        <v>156</v>
      </c>
      <c r="C519" s="1">
        <v>44790</v>
      </c>
      <c r="D519">
        <v>752</v>
      </c>
      <c r="E519">
        <v>252.09</v>
      </c>
      <c r="F519" t="s">
        <v>1695</v>
      </c>
      <c r="G519">
        <f>ROUND(Table2[[#This Row],[Amount in Sales]],-1)</f>
        <v>750</v>
      </c>
      <c r="I519" s="16">
        <v>215</v>
      </c>
      <c r="J519" s="17">
        <f>ROUND(Table2[[#This Row],[Amount in Sales]],-1)</f>
        <v>750</v>
      </c>
      <c r="Y519" s="16">
        <v>507</v>
      </c>
      <c r="Z519" t="str">
        <f t="shared" si="93"/>
        <v>500-700</v>
      </c>
      <c r="AP519" s="16">
        <v>833</v>
      </c>
      <c r="AQ519" t="s">
        <v>1801</v>
      </c>
      <c r="BH519" s="16">
        <v>329</v>
      </c>
      <c r="BI519">
        <f t="shared" si="106"/>
        <v>618.33999999999992</v>
      </c>
      <c r="BJ519">
        <f t="shared" si="107"/>
        <v>618</v>
      </c>
      <c r="BL519" s="8">
        <v>895</v>
      </c>
      <c r="BM519">
        <v>1323.6666666666667</v>
      </c>
    </row>
    <row r="520" spans="1:65" x14ac:dyDescent="0.3">
      <c r="A520" t="s">
        <v>647</v>
      </c>
      <c r="B520" t="s">
        <v>157</v>
      </c>
      <c r="C520" s="1">
        <v>44782</v>
      </c>
      <c r="D520">
        <v>266</v>
      </c>
      <c r="E520">
        <v>194.73999999999998</v>
      </c>
      <c r="F520" t="s">
        <v>1696</v>
      </c>
      <c r="G520">
        <f>ROUND(Table2[[#This Row],[Amount in Sales]],-1)</f>
        <v>270</v>
      </c>
      <c r="I520" s="16">
        <v>679</v>
      </c>
      <c r="J520" s="17">
        <f>ROUND(Table2[[#This Row],[Amount in Sales]],-1)</f>
        <v>270</v>
      </c>
      <c r="Y520" s="16">
        <v>592</v>
      </c>
      <c r="Z520" t="str">
        <f t="shared" si="93"/>
        <v>500-700</v>
      </c>
      <c r="AP520" s="16">
        <v>868</v>
      </c>
      <c r="AQ520" t="s">
        <v>1801</v>
      </c>
      <c r="BH520" s="16">
        <v>386</v>
      </c>
      <c r="BI520">
        <f t="shared" si="106"/>
        <v>525.75</v>
      </c>
      <c r="BJ520">
        <f t="shared" si="107"/>
        <v>526</v>
      </c>
      <c r="BL520" s="8">
        <v>896</v>
      </c>
      <c r="BM520">
        <v>1430.5</v>
      </c>
    </row>
    <row r="521" spans="1:65" x14ac:dyDescent="0.3">
      <c r="A521" t="s">
        <v>648</v>
      </c>
      <c r="B521" t="s">
        <v>154</v>
      </c>
      <c r="C521" s="1">
        <v>44802</v>
      </c>
      <c r="D521">
        <v>208</v>
      </c>
      <c r="E521">
        <v>123.37</v>
      </c>
      <c r="F521" t="s">
        <v>1697</v>
      </c>
      <c r="G521">
        <f>ROUND(Table2[[#This Row],[Amount in Sales]],-1)</f>
        <v>210</v>
      </c>
      <c r="I521" s="16">
        <v>561</v>
      </c>
      <c r="J521" s="17">
        <f>ROUND(Table2[[#This Row],[Amount in Sales]],-1)</f>
        <v>210</v>
      </c>
      <c r="Y521" s="16">
        <v>538</v>
      </c>
      <c r="Z521" t="str">
        <f t="shared" si="93"/>
        <v>500-700</v>
      </c>
      <c r="AP521" s="16">
        <v>888</v>
      </c>
      <c r="AQ521" t="s">
        <v>1801</v>
      </c>
      <c r="BH521" s="16">
        <v>513</v>
      </c>
      <c r="BI521">
        <f t="shared" si="106"/>
        <v>614.16</v>
      </c>
      <c r="BJ521">
        <f t="shared" si="107"/>
        <v>614</v>
      </c>
      <c r="BL521" s="8">
        <v>897</v>
      </c>
      <c r="BM521">
        <v>1597</v>
      </c>
    </row>
    <row r="522" spans="1:65" x14ac:dyDescent="0.3">
      <c r="A522" t="s">
        <v>649</v>
      </c>
      <c r="B522" t="s">
        <v>155</v>
      </c>
      <c r="C522" s="1">
        <v>44791</v>
      </c>
      <c r="D522">
        <v>238</v>
      </c>
      <c r="E522">
        <v>0.48</v>
      </c>
      <c r="F522" t="s">
        <v>1694</v>
      </c>
      <c r="G522">
        <f>ROUND(Table2[[#This Row],[Amount in Sales]],-1)</f>
        <v>240</v>
      </c>
      <c r="I522" s="16">
        <v>396</v>
      </c>
      <c r="J522" s="17">
        <f>ROUND(Table2[[#This Row],[Amount in Sales]],-1)</f>
        <v>240</v>
      </c>
      <c r="Y522" s="16">
        <v>666</v>
      </c>
      <c r="Z522" t="str">
        <f t="shared" si="93"/>
        <v>500-700</v>
      </c>
      <c r="AP522" s="16">
        <v>837</v>
      </c>
      <c r="AQ522" t="s">
        <v>1801</v>
      </c>
      <c r="BH522" s="16">
        <v>727</v>
      </c>
      <c r="BI522">
        <f t="shared" si="106"/>
        <v>1048.97</v>
      </c>
      <c r="BJ522">
        <f t="shared" si="107"/>
        <v>1049</v>
      </c>
      <c r="BL522" s="8">
        <v>898</v>
      </c>
      <c r="BM522">
        <v>1399</v>
      </c>
    </row>
    <row r="523" spans="1:65" x14ac:dyDescent="0.3">
      <c r="A523" t="s">
        <v>650</v>
      </c>
      <c r="B523" t="s">
        <v>156</v>
      </c>
      <c r="C523" s="1">
        <v>44795</v>
      </c>
      <c r="D523">
        <v>384</v>
      </c>
      <c r="E523">
        <v>211.32999999999998</v>
      </c>
      <c r="F523" t="s">
        <v>1695</v>
      </c>
      <c r="G523">
        <f>ROUND(Table2[[#This Row],[Amount in Sales]],-1)</f>
        <v>380</v>
      </c>
      <c r="I523" s="16">
        <v>560</v>
      </c>
      <c r="J523" s="17">
        <f>ROUND(Table2[[#This Row],[Amount in Sales]],-1)</f>
        <v>380</v>
      </c>
      <c r="Y523" s="16">
        <v>666</v>
      </c>
      <c r="Z523" t="str">
        <f t="shared" si="93"/>
        <v>500-700</v>
      </c>
      <c r="AP523" s="16">
        <v>794</v>
      </c>
      <c r="AQ523" t="s">
        <v>1801</v>
      </c>
      <c r="BH523" s="16">
        <v>898</v>
      </c>
      <c r="BI523">
        <f t="shared" si="106"/>
        <v>1592.53</v>
      </c>
      <c r="BJ523">
        <f t="shared" si="107"/>
        <v>1593</v>
      </c>
      <c r="BL523" s="8">
        <v>899</v>
      </c>
      <c r="BM523">
        <v>1389</v>
      </c>
    </row>
    <row r="524" spans="1:65" x14ac:dyDescent="0.3">
      <c r="A524" t="s">
        <v>651</v>
      </c>
      <c r="B524" t="s">
        <v>157</v>
      </c>
      <c r="C524" s="1">
        <v>44759</v>
      </c>
      <c r="D524">
        <v>420</v>
      </c>
      <c r="E524">
        <v>406.59999999999997</v>
      </c>
      <c r="F524" t="s">
        <v>1696</v>
      </c>
      <c r="G524">
        <f>ROUND(Table2[[#This Row],[Amount in Sales]],-1)</f>
        <v>420</v>
      </c>
      <c r="I524" s="16">
        <v>592</v>
      </c>
      <c r="J524" s="17">
        <f>ROUND(Table2[[#This Row],[Amount in Sales]],-1)</f>
        <v>420</v>
      </c>
      <c r="Y524" s="16">
        <v>601</v>
      </c>
      <c r="Z524" t="str">
        <f t="shared" si="93"/>
        <v>500-700</v>
      </c>
      <c r="AP524" s="16">
        <v>742</v>
      </c>
      <c r="AQ524" t="s">
        <v>1801</v>
      </c>
      <c r="BH524">
        <v>596</v>
      </c>
      <c r="BI524">
        <f t="shared" si="106"/>
        <v>882.2</v>
      </c>
      <c r="BJ524">
        <f t="shared" si="107"/>
        <v>882</v>
      </c>
      <c r="BL524" s="8" t="s">
        <v>1792</v>
      </c>
      <c r="BM524">
        <v>866.87209302325584</v>
      </c>
    </row>
    <row r="525" spans="1:65" x14ac:dyDescent="0.3">
      <c r="A525" t="s">
        <v>652</v>
      </c>
      <c r="B525" t="s">
        <v>158</v>
      </c>
      <c r="C525" s="1">
        <v>44756</v>
      </c>
      <c r="D525">
        <v>772</v>
      </c>
      <c r="E525">
        <v>620.05999999999995</v>
      </c>
      <c r="F525" t="s">
        <v>1697</v>
      </c>
      <c r="G525">
        <f>ROUND(Table2[[#This Row],[Amount in Sales]],-1)</f>
        <v>770</v>
      </c>
      <c r="I525" s="16">
        <v>511</v>
      </c>
      <c r="J525" s="17">
        <f>ROUND(Table2[[#This Row],[Amount in Sales]],-1)</f>
        <v>770</v>
      </c>
      <c r="Y525" s="16">
        <v>657</v>
      </c>
      <c r="Z525" t="str">
        <f t="shared" si="93"/>
        <v>500-700</v>
      </c>
      <c r="AP525" s="16">
        <v>797</v>
      </c>
      <c r="AQ525" t="s">
        <v>1801</v>
      </c>
      <c r="BH525" s="16">
        <v>866</v>
      </c>
      <c r="BI525">
        <f t="shared" si="106"/>
        <v>1370.92</v>
      </c>
      <c r="BJ525">
        <f t="shared" si="107"/>
        <v>1371</v>
      </c>
    </row>
    <row r="526" spans="1:65" x14ac:dyDescent="0.3">
      <c r="A526" t="s">
        <v>653</v>
      </c>
      <c r="B526" t="s">
        <v>159</v>
      </c>
      <c r="C526" s="1">
        <v>44786</v>
      </c>
      <c r="D526">
        <v>755</v>
      </c>
      <c r="E526">
        <v>262.08999999999997</v>
      </c>
      <c r="F526" t="s">
        <v>1694</v>
      </c>
      <c r="G526">
        <f>ROUND(Table2[[#This Row],[Amount in Sales]],-1)</f>
        <v>760</v>
      </c>
      <c r="I526" s="16">
        <v>891</v>
      </c>
      <c r="J526" s="17">
        <f>ROUND(Table2[[#This Row],[Amount in Sales]],-1)</f>
        <v>760</v>
      </c>
      <c r="Y526" s="16">
        <v>586</v>
      </c>
      <c r="Z526" t="str">
        <f t="shared" si="93"/>
        <v>500-700</v>
      </c>
      <c r="AP526" s="16">
        <v>871</v>
      </c>
      <c r="AQ526" t="s">
        <v>1801</v>
      </c>
      <c r="BH526" s="16">
        <v>822</v>
      </c>
      <c r="BI526">
        <f t="shared" si="106"/>
        <v>936.22</v>
      </c>
      <c r="BJ526">
        <f t="shared" si="107"/>
        <v>936</v>
      </c>
    </row>
    <row r="527" spans="1:65" x14ac:dyDescent="0.3">
      <c r="A527" t="s">
        <v>654</v>
      </c>
      <c r="B527" t="s">
        <v>154</v>
      </c>
      <c r="C527" s="1">
        <v>44757</v>
      </c>
      <c r="D527">
        <v>675</v>
      </c>
      <c r="E527">
        <v>86.23</v>
      </c>
      <c r="F527" t="s">
        <v>1695</v>
      </c>
      <c r="G527">
        <f>ROUND(Table2[[#This Row],[Amount in Sales]],-1)</f>
        <v>680</v>
      </c>
      <c r="I527" s="16">
        <v>306</v>
      </c>
      <c r="J527" s="17">
        <f>ROUND(Table2[[#This Row],[Amount in Sales]],-1)</f>
        <v>680</v>
      </c>
      <c r="Y527" s="16">
        <v>557</v>
      </c>
      <c r="Z527" t="str">
        <f t="shared" ref="Z527:Z590" si="108">VLOOKUP(Y527,Group,2,1)</f>
        <v>500-700</v>
      </c>
      <c r="AP527" s="16">
        <v>718</v>
      </c>
      <c r="AQ527" t="s">
        <v>1801</v>
      </c>
      <c r="BH527" s="16">
        <v>541</v>
      </c>
      <c r="BI527">
        <f t="shared" si="106"/>
        <v>819.33999999999992</v>
      </c>
      <c r="BJ527">
        <f t="shared" si="107"/>
        <v>819</v>
      </c>
    </row>
    <row r="528" spans="1:65" x14ac:dyDescent="0.3">
      <c r="A528" t="s">
        <v>655</v>
      </c>
      <c r="B528" t="s">
        <v>155</v>
      </c>
      <c r="C528" s="1">
        <v>44787</v>
      </c>
      <c r="D528">
        <v>411</v>
      </c>
      <c r="E528">
        <v>382.96</v>
      </c>
      <c r="F528" t="s">
        <v>1696</v>
      </c>
      <c r="G528">
        <f>ROUND(Table2[[#This Row],[Amount in Sales]],-1)</f>
        <v>410</v>
      </c>
      <c r="I528" s="16">
        <v>611</v>
      </c>
      <c r="J528" s="17">
        <f>ROUND(Table2[[#This Row],[Amount in Sales]],-1)</f>
        <v>410</v>
      </c>
      <c r="Y528" s="16">
        <v>271</v>
      </c>
      <c r="Z528" t="e">
        <f t="shared" si="108"/>
        <v>#N/A</v>
      </c>
      <c r="AP528" s="16">
        <v>777</v>
      </c>
      <c r="AQ528" t="s">
        <v>1801</v>
      </c>
      <c r="BH528" s="16">
        <v>271</v>
      </c>
    </row>
    <row r="529" spans="1:62" x14ac:dyDescent="0.3">
      <c r="A529" t="s">
        <v>656</v>
      </c>
      <c r="B529" t="s">
        <v>156</v>
      </c>
      <c r="C529" s="1">
        <v>44763</v>
      </c>
      <c r="D529">
        <v>514</v>
      </c>
      <c r="E529">
        <v>165.14</v>
      </c>
      <c r="F529" t="s">
        <v>1697</v>
      </c>
      <c r="G529">
        <f>ROUND(Table2[[#This Row],[Amount in Sales]],-1)</f>
        <v>510</v>
      </c>
      <c r="I529" s="16">
        <v>334</v>
      </c>
      <c r="J529" s="17">
        <f>ROUND(Table2[[#This Row],[Amount in Sales]],-1)</f>
        <v>510</v>
      </c>
      <c r="Y529" s="16">
        <v>553</v>
      </c>
      <c r="Z529" t="str">
        <f t="shared" si="108"/>
        <v>500-700</v>
      </c>
      <c r="AP529" s="16">
        <v>707</v>
      </c>
      <c r="AQ529" t="s">
        <v>1801</v>
      </c>
      <c r="BH529" s="16">
        <v>513</v>
      </c>
      <c r="BI529">
        <f t="shared" ref="BI529:BI532" si="109">D516+E516</f>
        <v>1010.36</v>
      </c>
      <c r="BJ529">
        <f t="shared" ref="BJ529:BJ532" si="110">ROUND(BI529,0)</f>
        <v>1010</v>
      </c>
    </row>
    <row r="530" spans="1:62" x14ac:dyDescent="0.3">
      <c r="A530" t="s">
        <v>657</v>
      </c>
      <c r="B530" t="s">
        <v>157</v>
      </c>
      <c r="C530" s="1">
        <v>44799</v>
      </c>
      <c r="D530">
        <v>750</v>
      </c>
      <c r="E530">
        <v>143.60999999999999</v>
      </c>
      <c r="F530" t="s">
        <v>1694</v>
      </c>
      <c r="G530">
        <f>ROUND(Table2[[#This Row],[Amount in Sales]],-1)</f>
        <v>750</v>
      </c>
      <c r="I530" s="16">
        <v>484</v>
      </c>
      <c r="J530" s="17">
        <f>ROUND(Table2[[#This Row],[Amount in Sales]],-1)</f>
        <v>750</v>
      </c>
      <c r="Y530" s="16">
        <v>577</v>
      </c>
      <c r="Z530" t="str">
        <f t="shared" si="108"/>
        <v>500-700</v>
      </c>
      <c r="AP530" s="16">
        <v>806</v>
      </c>
      <c r="AQ530" t="s">
        <v>1801</v>
      </c>
      <c r="BH530" s="16">
        <v>812</v>
      </c>
      <c r="BI530">
        <f t="shared" si="109"/>
        <v>901.26</v>
      </c>
      <c r="BJ530">
        <f t="shared" si="110"/>
        <v>901</v>
      </c>
    </row>
    <row r="531" spans="1:62" x14ac:dyDescent="0.3">
      <c r="A531" t="s">
        <v>658</v>
      </c>
      <c r="B531" t="s">
        <v>154</v>
      </c>
      <c r="C531" s="1">
        <v>44798</v>
      </c>
      <c r="D531">
        <v>279</v>
      </c>
      <c r="E531">
        <v>238.92999999999998</v>
      </c>
      <c r="F531" t="s">
        <v>1695</v>
      </c>
      <c r="G531">
        <f>ROUND(Table2[[#This Row],[Amount in Sales]],-1)</f>
        <v>280</v>
      </c>
      <c r="I531" s="16">
        <v>384</v>
      </c>
      <c r="J531" s="17">
        <f>ROUND(Table2[[#This Row],[Amount in Sales]],-1)</f>
        <v>280</v>
      </c>
      <c r="Y531" s="16">
        <v>573</v>
      </c>
      <c r="Z531" t="str">
        <f t="shared" si="108"/>
        <v>500-700</v>
      </c>
      <c r="AP531" s="16">
        <v>835</v>
      </c>
      <c r="AQ531" t="s">
        <v>1801</v>
      </c>
      <c r="BH531" s="16">
        <v>896</v>
      </c>
      <c r="BI531">
        <f t="shared" si="109"/>
        <v>1458.05</v>
      </c>
      <c r="BJ531">
        <f t="shared" si="110"/>
        <v>1458</v>
      </c>
    </row>
    <row r="532" spans="1:62" x14ac:dyDescent="0.3">
      <c r="A532" t="s">
        <v>659</v>
      </c>
      <c r="B532" t="s">
        <v>155</v>
      </c>
      <c r="C532" s="1">
        <v>44807</v>
      </c>
      <c r="D532">
        <v>284</v>
      </c>
      <c r="E532">
        <v>202.1</v>
      </c>
      <c r="F532" t="s">
        <v>1696</v>
      </c>
      <c r="G532">
        <f>ROUND(Table2[[#This Row],[Amount in Sales]],-1)</f>
        <v>280</v>
      </c>
      <c r="I532" s="16">
        <v>627</v>
      </c>
      <c r="J532" s="17">
        <f>ROUND(Table2[[#This Row],[Amount in Sales]],-1)</f>
        <v>280</v>
      </c>
      <c r="Y532" s="16">
        <v>626</v>
      </c>
      <c r="Z532" t="str">
        <f t="shared" si="108"/>
        <v>500-700</v>
      </c>
      <c r="AP532" s="16">
        <v>791</v>
      </c>
      <c r="AQ532" t="s">
        <v>1801</v>
      </c>
      <c r="BH532" s="16">
        <v>752</v>
      </c>
      <c r="BI532">
        <f t="shared" si="109"/>
        <v>1004.09</v>
      </c>
      <c r="BJ532">
        <f t="shared" si="110"/>
        <v>1004</v>
      </c>
    </row>
    <row r="533" spans="1:62" x14ac:dyDescent="0.3">
      <c r="A533" t="s">
        <v>660</v>
      </c>
      <c r="B533" t="s">
        <v>156</v>
      </c>
      <c r="C533" s="1">
        <v>44769</v>
      </c>
      <c r="D533">
        <v>509</v>
      </c>
      <c r="E533">
        <v>370.15</v>
      </c>
      <c r="F533" t="s">
        <v>1697</v>
      </c>
      <c r="G533">
        <f>ROUND(Table2[[#This Row],[Amount in Sales]],-1)</f>
        <v>510</v>
      </c>
      <c r="I533" s="16">
        <v>885</v>
      </c>
      <c r="J533" s="17">
        <f>ROUND(Table2[[#This Row],[Amount in Sales]],-1)</f>
        <v>510</v>
      </c>
      <c r="Y533" s="16">
        <v>266</v>
      </c>
      <c r="Z533" t="e">
        <f t="shared" si="108"/>
        <v>#N/A</v>
      </c>
      <c r="AP533" s="16">
        <v>842</v>
      </c>
      <c r="AQ533" t="s">
        <v>1801</v>
      </c>
      <c r="BH533" s="16">
        <v>266</v>
      </c>
    </row>
    <row r="534" spans="1:62" x14ac:dyDescent="0.3">
      <c r="A534" t="s">
        <v>661</v>
      </c>
      <c r="B534" t="s">
        <v>157</v>
      </c>
      <c r="C534" s="1">
        <v>44779</v>
      </c>
      <c r="D534">
        <v>207</v>
      </c>
      <c r="E534">
        <v>38.89</v>
      </c>
      <c r="F534" t="s">
        <v>1694</v>
      </c>
      <c r="G534">
        <f>ROUND(Table2[[#This Row],[Amount in Sales]],-1)</f>
        <v>210</v>
      </c>
      <c r="I534" s="16">
        <v>592</v>
      </c>
      <c r="J534" s="17">
        <f>ROUND(Table2[[#This Row],[Amount in Sales]],-1)</f>
        <v>210</v>
      </c>
      <c r="Y534" s="16">
        <v>208</v>
      </c>
      <c r="Z534" t="e">
        <f t="shared" si="108"/>
        <v>#N/A</v>
      </c>
      <c r="AP534" s="16">
        <v>707</v>
      </c>
      <c r="AQ534" t="s">
        <v>1801</v>
      </c>
      <c r="BH534" s="16">
        <v>208</v>
      </c>
    </row>
    <row r="535" spans="1:62" x14ac:dyDescent="0.3">
      <c r="A535" t="s">
        <v>662</v>
      </c>
      <c r="B535" t="s">
        <v>158</v>
      </c>
      <c r="C535" s="1">
        <v>44769</v>
      </c>
      <c r="D535">
        <v>509</v>
      </c>
      <c r="E535">
        <v>404.28999999999996</v>
      </c>
      <c r="F535" t="s">
        <v>1695</v>
      </c>
      <c r="G535">
        <f>ROUND(Table2[[#This Row],[Amount in Sales]],-1)</f>
        <v>510</v>
      </c>
      <c r="I535" s="16">
        <v>899</v>
      </c>
      <c r="J535" s="17">
        <f>ROUND(Table2[[#This Row],[Amount in Sales]],-1)</f>
        <v>510</v>
      </c>
      <c r="Y535" s="16">
        <v>238</v>
      </c>
      <c r="Z535" t="e">
        <f t="shared" si="108"/>
        <v>#N/A</v>
      </c>
      <c r="AP535" s="16">
        <v>813</v>
      </c>
      <c r="AQ535" t="s">
        <v>1801</v>
      </c>
      <c r="BH535" s="16">
        <v>238</v>
      </c>
    </row>
    <row r="536" spans="1:62" x14ac:dyDescent="0.3">
      <c r="A536" t="s">
        <v>663</v>
      </c>
      <c r="B536" t="s">
        <v>154</v>
      </c>
      <c r="C536" s="1">
        <v>44756</v>
      </c>
      <c r="D536">
        <v>371</v>
      </c>
      <c r="E536">
        <v>18.060000000000002</v>
      </c>
      <c r="F536" t="s">
        <v>1696</v>
      </c>
      <c r="G536">
        <f>ROUND(Table2[[#This Row],[Amount in Sales]],-1)</f>
        <v>370</v>
      </c>
      <c r="I536" s="16">
        <v>501</v>
      </c>
      <c r="J536" s="17">
        <f>ROUND(Table2[[#This Row],[Amount in Sales]],-1)</f>
        <v>370</v>
      </c>
      <c r="Y536" s="16">
        <v>699</v>
      </c>
      <c r="Z536" t="str">
        <f t="shared" si="108"/>
        <v>500-700</v>
      </c>
      <c r="AP536" s="16">
        <v>701</v>
      </c>
      <c r="AQ536" t="s">
        <v>1801</v>
      </c>
      <c r="BH536" s="16">
        <v>384</v>
      </c>
      <c r="BI536">
        <f t="shared" ref="BI536:BI543" si="111">D523+E523</f>
        <v>595.32999999999993</v>
      </c>
      <c r="BJ536">
        <f t="shared" ref="BJ536:BJ543" si="112">ROUND(BI536,0)</f>
        <v>595</v>
      </c>
    </row>
    <row r="537" spans="1:62" x14ac:dyDescent="0.3">
      <c r="A537" t="s">
        <v>664</v>
      </c>
      <c r="B537" t="s">
        <v>155</v>
      </c>
      <c r="C537" s="1">
        <v>44799</v>
      </c>
      <c r="D537">
        <v>699</v>
      </c>
      <c r="E537">
        <v>414.27</v>
      </c>
      <c r="F537" t="s">
        <v>1697</v>
      </c>
      <c r="G537">
        <f>ROUND(Table2[[#This Row],[Amount in Sales]],-1)</f>
        <v>700</v>
      </c>
      <c r="I537" s="16">
        <v>339</v>
      </c>
      <c r="J537" s="17">
        <f>ROUND(Table2[[#This Row],[Amount in Sales]],-1)</f>
        <v>700</v>
      </c>
      <c r="Y537" s="16">
        <v>579</v>
      </c>
      <c r="Z537" t="str">
        <f t="shared" si="108"/>
        <v>500-700</v>
      </c>
      <c r="AP537" s="16">
        <v>791</v>
      </c>
      <c r="AQ537" t="s">
        <v>1801</v>
      </c>
      <c r="BH537" s="16">
        <v>420</v>
      </c>
      <c r="BI537">
        <f t="shared" si="111"/>
        <v>826.59999999999991</v>
      </c>
      <c r="BJ537">
        <f t="shared" si="112"/>
        <v>827</v>
      </c>
    </row>
    <row r="538" spans="1:62" x14ac:dyDescent="0.3">
      <c r="A538" t="s">
        <v>665</v>
      </c>
      <c r="B538" t="s">
        <v>156</v>
      </c>
      <c r="C538" s="1">
        <v>44807</v>
      </c>
      <c r="D538">
        <v>306</v>
      </c>
      <c r="E538">
        <v>104.25</v>
      </c>
      <c r="F538" t="s">
        <v>1694</v>
      </c>
      <c r="G538">
        <f>ROUND(Table2[[#This Row],[Amount in Sales]],-1)</f>
        <v>310</v>
      </c>
      <c r="I538" s="16">
        <v>677</v>
      </c>
      <c r="J538" s="17">
        <f>ROUND(Table2[[#This Row],[Amount in Sales]],-1)</f>
        <v>310</v>
      </c>
      <c r="Y538" s="16">
        <v>599</v>
      </c>
      <c r="Z538" t="str">
        <f t="shared" si="108"/>
        <v>500-700</v>
      </c>
      <c r="AP538" s="16">
        <v>781</v>
      </c>
      <c r="AQ538" t="s">
        <v>1801</v>
      </c>
      <c r="BH538" s="16">
        <v>772</v>
      </c>
      <c r="BI538">
        <f t="shared" si="111"/>
        <v>1392.06</v>
      </c>
      <c r="BJ538">
        <f t="shared" si="112"/>
        <v>1392</v>
      </c>
    </row>
    <row r="539" spans="1:62" x14ac:dyDescent="0.3">
      <c r="A539" t="s">
        <v>666</v>
      </c>
      <c r="B539" t="s">
        <v>157</v>
      </c>
      <c r="C539" s="1">
        <v>44769</v>
      </c>
      <c r="D539">
        <v>432</v>
      </c>
      <c r="E539">
        <v>70.290000000000006</v>
      </c>
      <c r="F539" t="s">
        <v>1695</v>
      </c>
      <c r="G539">
        <f>ROUND(Table2[[#This Row],[Amount in Sales]],-1)</f>
        <v>430</v>
      </c>
      <c r="I539" s="16">
        <v>239</v>
      </c>
      <c r="J539" s="17">
        <f>ROUND(Table2[[#This Row],[Amount in Sales]],-1)</f>
        <v>430</v>
      </c>
      <c r="Y539" s="16">
        <v>503</v>
      </c>
      <c r="Z539" t="str">
        <f t="shared" si="108"/>
        <v>500-700</v>
      </c>
      <c r="AP539" s="16">
        <v>838</v>
      </c>
      <c r="AQ539" t="s">
        <v>1801</v>
      </c>
      <c r="BH539" s="16">
        <v>755</v>
      </c>
      <c r="BI539">
        <f t="shared" si="111"/>
        <v>1017.0899999999999</v>
      </c>
      <c r="BJ539">
        <f t="shared" si="112"/>
        <v>1017</v>
      </c>
    </row>
    <row r="540" spans="1:62" x14ac:dyDescent="0.3">
      <c r="A540" t="s">
        <v>667</v>
      </c>
      <c r="B540" t="s">
        <v>154</v>
      </c>
      <c r="C540" s="1">
        <v>44805</v>
      </c>
      <c r="D540">
        <v>339</v>
      </c>
      <c r="E540">
        <v>328.15999999999997</v>
      </c>
      <c r="F540" t="s">
        <v>1696</v>
      </c>
      <c r="G540">
        <f>ROUND(Table2[[#This Row],[Amount in Sales]],-1)</f>
        <v>340</v>
      </c>
      <c r="I540" s="16">
        <v>290</v>
      </c>
      <c r="J540" s="17">
        <f>ROUND(Table2[[#This Row],[Amount in Sales]],-1)</f>
        <v>340</v>
      </c>
      <c r="Y540" s="16">
        <v>501</v>
      </c>
      <c r="Z540" t="str">
        <f t="shared" si="108"/>
        <v>500-700</v>
      </c>
      <c r="AP540" s="16">
        <v>753</v>
      </c>
      <c r="AQ540" t="s">
        <v>1801</v>
      </c>
      <c r="BH540" s="16">
        <v>675</v>
      </c>
      <c r="BI540">
        <f t="shared" si="111"/>
        <v>761.23</v>
      </c>
      <c r="BJ540">
        <f t="shared" si="112"/>
        <v>761</v>
      </c>
    </row>
    <row r="541" spans="1:62" x14ac:dyDescent="0.3">
      <c r="A541" t="s">
        <v>668</v>
      </c>
      <c r="B541" t="s">
        <v>155</v>
      </c>
      <c r="C541" s="1">
        <v>44796</v>
      </c>
      <c r="D541">
        <v>802</v>
      </c>
      <c r="E541">
        <v>84</v>
      </c>
      <c r="F541" t="s">
        <v>1697</v>
      </c>
      <c r="G541">
        <f>ROUND(Table2[[#This Row],[Amount in Sales]],-1)</f>
        <v>800</v>
      </c>
      <c r="I541" s="16">
        <v>307</v>
      </c>
      <c r="J541" s="17">
        <f>ROUND(Table2[[#This Row],[Amount in Sales]],-1)</f>
        <v>800</v>
      </c>
      <c r="Y541" s="16">
        <v>514</v>
      </c>
      <c r="Z541" t="str">
        <f t="shared" si="108"/>
        <v>500-700</v>
      </c>
      <c r="AP541" s="16">
        <v>812</v>
      </c>
      <c r="AQ541" t="s">
        <v>1801</v>
      </c>
      <c r="BH541">
        <v>411</v>
      </c>
      <c r="BI541">
        <f t="shared" si="111"/>
        <v>793.96</v>
      </c>
      <c r="BJ541">
        <f t="shared" si="112"/>
        <v>794</v>
      </c>
    </row>
    <row r="542" spans="1:62" x14ac:dyDescent="0.3">
      <c r="A542" t="s">
        <v>669</v>
      </c>
      <c r="B542" t="s">
        <v>156</v>
      </c>
      <c r="C542" s="1">
        <v>44798</v>
      </c>
      <c r="D542">
        <v>674</v>
      </c>
      <c r="E542">
        <v>219.84</v>
      </c>
      <c r="F542" t="s">
        <v>1694</v>
      </c>
      <c r="G542">
        <f>ROUND(Table2[[#This Row],[Amount in Sales]],-1)</f>
        <v>670</v>
      </c>
      <c r="I542" s="16">
        <v>800</v>
      </c>
      <c r="J542" s="17">
        <f>ROUND(Table2[[#This Row],[Amount in Sales]],-1)</f>
        <v>670</v>
      </c>
      <c r="Y542" s="16">
        <v>602</v>
      </c>
      <c r="Z542" t="str">
        <f t="shared" si="108"/>
        <v>500-700</v>
      </c>
      <c r="AP542" s="16">
        <v>884</v>
      </c>
      <c r="AQ542" t="s">
        <v>1801</v>
      </c>
      <c r="BH542" s="16">
        <v>514</v>
      </c>
      <c r="BI542">
        <f t="shared" si="111"/>
        <v>679.14</v>
      </c>
      <c r="BJ542">
        <f t="shared" si="112"/>
        <v>679</v>
      </c>
    </row>
    <row r="543" spans="1:62" x14ac:dyDescent="0.3">
      <c r="A543" t="s">
        <v>670</v>
      </c>
      <c r="B543" t="s">
        <v>157</v>
      </c>
      <c r="C543" s="1">
        <v>44756</v>
      </c>
      <c r="D543">
        <v>399</v>
      </c>
      <c r="E543">
        <v>183.85999999999999</v>
      </c>
      <c r="F543" t="s">
        <v>1695</v>
      </c>
      <c r="G543">
        <f>ROUND(Table2[[#This Row],[Amount in Sales]],-1)</f>
        <v>400</v>
      </c>
      <c r="I543" s="16">
        <v>743</v>
      </c>
      <c r="J543" s="17">
        <f>ROUND(Table2[[#This Row],[Amount in Sales]],-1)</f>
        <v>400</v>
      </c>
      <c r="Y543" s="16">
        <v>766</v>
      </c>
      <c r="Z543" t="str">
        <f t="shared" si="108"/>
        <v>700-900</v>
      </c>
      <c r="AP543" s="16">
        <v>815</v>
      </c>
      <c r="AQ543" t="s">
        <v>1801</v>
      </c>
      <c r="BH543" s="16">
        <v>750</v>
      </c>
      <c r="BI543">
        <f t="shared" si="111"/>
        <v>893.61</v>
      </c>
      <c r="BJ543">
        <f t="shared" si="112"/>
        <v>894</v>
      </c>
    </row>
    <row r="544" spans="1:62" x14ac:dyDescent="0.3">
      <c r="A544" t="s">
        <v>671</v>
      </c>
      <c r="B544" t="s">
        <v>158</v>
      </c>
      <c r="C544" s="1">
        <v>44800</v>
      </c>
      <c r="D544">
        <v>691</v>
      </c>
      <c r="E544">
        <v>608.65</v>
      </c>
      <c r="F544" t="s">
        <v>1696</v>
      </c>
      <c r="G544">
        <f>ROUND(Table2[[#This Row],[Amount in Sales]],-1)</f>
        <v>690</v>
      </c>
      <c r="I544" s="16">
        <v>281</v>
      </c>
      <c r="J544" s="17">
        <f>ROUND(Table2[[#This Row],[Amount in Sales]],-1)</f>
        <v>690</v>
      </c>
      <c r="Y544" s="16">
        <v>279</v>
      </c>
      <c r="Z544" t="e">
        <f t="shared" si="108"/>
        <v>#N/A</v>
      </c>
      <c r="AP544" s="16">
        <v>789</v>
      </c>
      <c r="AQ544" t="s">
        <v>1801</v>
      </c>
      <c r="BH544" s="16">
        <v>279</v>
      </c>
    </row>
    <row r="545" spans="1:62" x14ac:dyDescent="0.3">
      <c r="A545" t="s">
        <v>672</v>
      </c>
      <c r="B545" t="s">
        <v>159</v>
      </c>
      <c r="C545" s="1">
        <v>44758</v>
      </c>
      <c r="D545">
        <v>229</v>
      </c>
      <c r="E545">
        <v>224.23</v>
      </c>
      <c r="F545" t="s">
        <v>1697</v>
      </c>
      <c r="G545">
        <f>ROUND(Table2[[#This Row],[Amount in Sales]],-1)</f>
        <v>230</v>
      </c>
      <c r="I545" s="16">
        <v>486</v>
      </c>
      <c r="J545" s="17">
        <f>ROUND(Table2[[#This Row],[Amount in Sales]],-1)</f>
        <v>230</v>
      </c>
      <c r="Y545" s="16">
        <v>284</v>
      </c>
      <c r="Z545" t="e">
        <f t="shared" si="108"/>
        <v>#N/A</v>
      </c>
      <c r="AP545" s="16">
        <v>755</v>
      </c>
      <c r="AQ545" t="s">
        <v>1801</v>
      </c>
      <c r="BH545" s="16">
        <v>284</v>
      </c>
    </row>
    <row r="546" spans="1:62" x14ac:dyDescent="0.3">
      <c r="A546" t="s">
        <v>673</v>
      </c>
      <c r="B546" t="s">
        <v>154</v>
      </c>
      <c r="C546" s="1">
        <v>44788</v>
      </c>
      <c r="D546">
        <v>350</v>
      </c>
      <c r="E546">
        <v>280.12</v>
      </c>
      <c r="F546" t="s">
        <v>1694</v>
      </c>
      <c r="G546">
        <f>ROUND(Table2[[#This Row],[Amount in Sales]],-1)</f>
        <v>350</v>
      </c>
      <c r="I546" s="16">
        <v>855</v>
      </c>
      <c r="J546" s="17">
        <f>ROUND(Table2[[#This Row],[Amount in Sales]],-1)</f>
        <v>350</v>
      </c>
      <c r="Y546" s="16">
        <v>828</v>
      </c>
      <c r="Z546" t="str">
        <f t="shared" si="108"/>
        <v>700-900</v>
      </c>
      <c r="AP546" s="16">
        <v>770</v>
      </c>
      <c r="AQ546" t="s">
        <v>1801</v>
      </c>
      <c r="BH546">
        <v>509</v>
      </c>
      <c r="BI546">
        <f>D533+E533</f>
        <v>879.15</v>
      </c>
      <c r="BJ546">
        <f>ROUND(BI546,0)</f>
        <v>879</v>
      </c>
    </row>
    <row r="547" spans="1:62" x14ac:dyDescent="0.3">
      <c r="A547" t="s">
        <v>674</v>
      </c>
      <c r="B547" t="s">
        <v>155</v>
      </c>
      <c r="C547" s="1">
        <v>44793</v>
      </c>
      <c r="D547">
        <v>713</v>
      </c>
      <c r="E547">
        <v>266.67</v>
      </c>
      <c r="F547" t="s">
        <v>1695</v>
      </c>
      <c r="G547">
        <f>ROUND(Table2[[#This Row],[Amount in Sales]],-1)</f>
        <v>710</v>
      </c>
      <c r="I547" s="16">
        <v>650</v>
      </c>
      <c r="J547" s="17">
        <f>ROUND(Table2[[#This Row],[Amount in Sales]],-1)</f>
        <v>710</v>
      </c>
      <c r="Y547" s="16">
        <v>207</v>
      </c>
      <c r="Z547" t="e">
        <f t="shared" si="108"/>
        <v>#N/A</v>
      </c>
      <c r="AP547" s="16">
        <v>804</v>
      </c>
      <c r="AQ547" t="s">
        <v>1801</v>
      </c>
      <c r="BH547">
        <v>207</v>
      </c>
    </row>
    <row r="548" spans="1:62" x14ac:dyDescent="0.3">
      <c r="A548" t="s">
        <v>675</v>
      </c>
      <c r="B548" t="s">
        <v>156</v>
      </c>
      <c r="C548" s="1">
        <v>44784</v>
      </c>
      <c r="D548">
        <v>384</v>
      </c>
      <c r="E548">
        <v>17.100000000000001</v>
      </c>
      <c r="F548" t="s">
        <v>1696</v>
      </c>
      <c r="G548">
        <f>ROUND(Table2[[#This Row],[Amount in Sales]],-1)</f>
        <v>380</v>
      </c>
      <c r="I548" s="16">
        <v>587</v>
      </c>
      <c r="J548" s="17">
        <f>ROUND(Table2[[#This Row],[Amount in Sales]],-1)</f>
        <v>380</v>
      </c>
      <c r="Y548" s="16">
        <v>824</v>
      </c>
      <c r="Z548" t="str">
        <f t="shared" si="108"/>
        <v>700-900</v>
      </c>
      <c r="AP548" s="16">
        <v>714</v>
      </c>
      <c r="AQ548" t="s">
        <v>1801</v>
      </c>
      <c r="BH548">
        <v>509</v>
      </c>
      <c r="BI548">
        <f t="shared" ref="BI548:BI557" si="113">D535+E535</f>
        <v>913.29</v>
      </c>
      <c r="BJ548">
        <f t="shared" ref="BJ548:BJ557" si="114">ROUND(BI548,0)</f>
        <v>913</v>
      </c>
    </row>
    <row r="549" spans="1:62" x14ac:dyDescent="0.3">
      <c r="A549" t="s">
        <v>676</v>
      </c>
      <c r="B549" t="s">
        <v>157</v>
      </c>
      <c r="C549" s="1">
        <v>44793</v>
      </c>
      <c r="D549">
        <v>446</v>
      </c>
      <c r="E549">
        <v>407.13</v>
      </c>
      <c r="F549" t="s">
        <v>1697</v>
      </c>
      <c r="G549">
        <f>ROUND(Table2[[#This Row],[Amount in Sales]],-1)</f>
        <v>450</v>
      </c>
      <c r="I549" s="16">
        <v>736</v>
      </c>
      <c r="J549" s="17">
        <f>ROUND(Table2[[#This Row],[Amount in Sales]],-1)</f>
        <v>450</v>
      </c>
      <c r="Y549" s="16">
        <v>867</v>
      </c>
      <c r="Z549" t="str">
        <f t="shared" si="108"/>
        <v>700-900</v>
      </c>
      <c r="AP549" s="16">
        <v>873</v>
      </c>
      <c r="AQ549" t="s">
        <v>1801</v>
      </c>
      <c r="BH549" s="16">
        <v>371</v>
      </c>
      <c r="BI549">
        <f t="shared" si="113"/>
        <v>389.06</v>
      </c>
      <c r="BJ549">
        <f t="shared" si="114"/>
        <v>389</v>
      </c>
    </row>
    <row r="550" spans="1:62" x14ac:dyDescent="0.3">
      <c r="A550" t="s">
        <v>677</v>
      </c>
      <c r="B550" t="s">
        <v>154</v>
      </c>
      <c r="C550" s="1">
        <v>44796</v>
      </c>
      <c r="D550">
        <v>585</v>
      </c>
      <c r="E550">
        <v>478.23</v>
      </c>
      <c r="F550" t="s">
        <v>1694</v>
      </c>
      <c r="G550">
        <f>ROUND(Table2[[#This Row],[Amount in Sales]],-1)</f>
        <v>590</v>
      </c>
      <c r="I550" s="16">
        <v>895</v>
      </c>
      <c r="J550" s="17">
        <f>ROUND(Table2[[#This Row],[Amount in Sales]],-1)</f>
        <v>590</v>
      </c>
      <c r="Y550" s="16">
        <v>796</v>
      </c>
      <c r="Z550" t="str">
        <f t="shared" si="108"/>
        <v>700-900</v>
      </c>
      <c r="AP550" s="16">
        <v>704</v>
      </c>
      <c r="AQ550" t="s">
        <v>1801</v>
      </c>
      <c r="BH550" s="16">
        <v>699</v>
      </c>
      <c r="BI550">
        <f t="shared" si="113"/>
        <v>1113.27</v>
      </c>
      <c r="BJ550">
        <f t="shared" si="114"/>
        <v>1113</v>
      </c>
    </row>
    <row r="551" spans="1:62" x14ac:dyDescent="0.3">
      <c r="A551" t="s">
        <v>678</v>
      </c>
      <c r="B551" t="s">
        <v>155</v>
      </c>
      <c r="C551" s="1">
        <v>44758</v>
      </c>
      <c r="D551">
        <v>623</v>
      </c>
      <c r="E551">
        <v>244.23</v>
      </c>
      <c r="F551" t="s">
        <v>1695</v>
      </c>
      <c r="G551">
        <f>ROUND(Table2[[#This Row],[Amount in Sales]],-1)</f>
        <v>620</v>
      </c>
      <c r="I551" s="16">
        <v>861</v>
      </c>
      <c r="J551" s="17">
        <f>ROUND(Table2[[#This Row],[Amount in Sales]],-1)</f>
        <v>620</v>
      </c>
      <c r="Y551" s="16">
        <v>702</v>
      </c>
      <c r="Z551" t="str">
        <f t="shared" si="108"/>
        <v>700-900</v>
      </c>
      <c r="AP551" s="16">
        <v>898</v>
      </c>
      <c r="AQ551" t="s">
        <v>1801</v>
      </c>
      <c r="BH551" s="16">
        <v>306</v>
      </c>
      <c r="BI551">
        <f t="shared" si="113"/>
        <v>410.25</v>
      </c>
      <c r="BJ551">
        <f t="shared" si="114"/>
        <v>410</v>
      </c>
    </row>
    <row r="552" spans="1:62" x14ac:dyDescent="0.3">
      <c r="A552" t="s">
        <v>679</v>
      </c>
      <c r="B552" t="s">
        <v>156</v>
      </c>
      <c r="C552" s="1">
        <v>44757</v>
      </c>
      <c r="D552">
        <v>351</v>
      </c>
      <c r="E552">
        <v>306.33</v>
      </c>
      <c r="F552" t="s">
        <v>1696</v>
      </c>
      <c r="G552">
        <f>ROUND(Table2[[#This Row],[Amount in Sales]],-1)</f>
        <v>350</v>
      </c>
      <c r="I552" s="16">
        <v>268</v>
      </c>
      <c r="J552" s="17">
        <f>ROUND(Table2[[#This Row],[Amount in Sales]],-1)</f>
        <v>350</v>
      </c>
      <c r="Y552" s="16">
        <v>783</v>
      </c>
      <c r="Z552" t="str">
        <f t="shared" si="108"/>
        <v>700-900</v>
      </c>
      <c r="AP552" s="16">
        <v>833</v>
      </c>
      <c r="AQ552" t="s">
        <v>1801</v>
      </c>
      <c r="BH552" s="16">
        <v>432</v>
      </c>
      <c r="BI552">
        <f t="shared" si="113"/>
        <v>502.29</v>
      </c>
      <c r="BJ552">
        <f t="shared" si="114"/>
        <v>502</v>
      </c>
    </row>
    <row r="553" spans="1:62" x14ac:dyDescent="0.3">
      <c r="A553" t="s">
        <v>680</v>
      </c>
      <c r="B553" t="s">
        <v>157</v>
      </c>
      <c r="C553" s="1">
        <v>44758</v>
      </c>
      <c r="D553">
        <v>224</v>
      </c>
      <c r="E553">
        <v>145.07</v>
      </c>
      <c r="F553" t="s">
        <v>1697</v>
      </c>
      <c r="G553">
        <f>ROUND(Table2[[#This Row],[Amount in Sales]],-1)</f>
        <v>220</v>
      </c>
      <c r="I553" s="16">
        <v>334</v>
      </c>
      <c r="J553" s="17">
        <f>ROUND(Table2[[#This Row],[Amount in Sales]],-1)</f>
        <v>220</v>
      </c>
      <c r="Y553" s="16">
        <v>839</v>
      </c>
      <c r="Z553" t="str">
        <f t="shared" si="108"/>
        <v>700-900</v>
      </c>
      <c r="AP553" s="16">
        <v>778</v>
      </c>
      <c r="AQ553" t="s">
        <v>1801</v>
      </c>
      <c r="BH553" s="16">
        <v>339</v>
      </c>
      <c r="BI553">
        <f t="shared" si="113"/>
        <v>667.16</v>
      </c>
      <c r="BJ553">
        <f t="shared" si="114"/>
        <v>667</v>
      </c>
    </row>
    <row r="554" spans="1:62" x14ac:dyDescent="0.3">
      <c r="A554" t="s">
        <v>681</v>
      </c>
      <c r="B554" t="s">
        <v>154</v>
      </c>
      <c r="C554" s="1">
        <v>44800</v>
      </c>
      <c r="D554">
        <v>445</v>
      </c>
      <c r="E554">
        <v>18.84</v>
      </c>
      <c r="F554" t="s">
        <v>1694</v>
      </c>
      <c r="G554">
        <f>ROUND(Table2[[#This Row],[Amount in Sales]],-1)</f>
        <v>450</v>
      </c>
      <c r="I554" s="16">
        <v>277</v>
      </c>
      <c r="J554" s="17">
        <f>ROUND(Table2[[#This Row],[Amount in Sales]],-1)</f>
        <v>450</v>
      </c>
      <c r="Y554" s="16">
        <v>847</v>
      </c>
      <c r="Z554" t="str">
        <f t="shared" si="108"/>
        <v>700-900</v>
      </c>
      <c r="AP554" s="16">
        <v>701</v>
      </c>
      <c r="AQ554" t="s">
        <v>1801</v>
      </c>
      <c r="BH554" s="16">
        <v>802</v>
      </c>
      <c r="BI554">
        <f t="shared" si="113"/>
        <v>886</v>
      </c>
      <c r="BJ554">
        <f t="shared" si="114"/>
        <v>886</v>
      </c>
    </row>
    <row r="555" spans="1:62" x14ac:dyDescent="0.3">
      <c r="A555" t="s">
        <v>682</v>
      </c>
      <c r="B555" t="s">
        <v>155</v>
      </c>
      <c r="C555" s="1">
        <v>44780</v>
      </c>
      <c r="D555">
        <v>410</v>
      </c>
      <c r="E555">
        <v>29.810000000000002</v>
      </c>
      <c r="F555" t="s">
        <v>1695</v>
      </c>
      <c r="G555">
        <f>ROUND(Table2[[#This Row],[Amount in Sales]],-1)</f>
        <v>410</v>
      </c>
      <c r="I555" s="16">
        <v>241</v>
      </c>
      <c r="J555" s="17">
        <f>ROUND(Table2[[#This Row],[Amount in Sales]],-1)</f>
        <v>410</v>
      </c>
      <c r="Y555" s="16">
        <v>788</v>
      </c>
      <c r="Z555" t="str">
        <f t="shared" si="108"/>
        <v>700-900</v>
      </c>
      <c r="AP555" s="16">
        <v>722</v>
      </c>
      <c r="AQ555" t="s">
        <v>1801</v>
      </c>
      <c r="BH555" s="16">
        <v>674</v>
      </c>
      <c r="BI555">
        <f t="shared" si="113"/>
        <v>893.84</v>
      </c>
      <c r="BJ555">
        <f t="shared" si="114"/>
        <v>894</v>
      </c>
    </row>
    <row r="556" spans="1:62" x14ac:dyDescent="0.3">
      <c r="A556" t="s">
        <v>683</v>
      </c>
      <c r="B556" t="s">
        <v>156</v>
      </c>
      <c r="C556" s="1">
        <v>44807</v>
      </c>
      <c r="D556">
        <v>842</v>
      </c>
      <c r="E556">
        <v>373.82</v>
      </c>
      <c r="F556" t="s">
        <v>1696</v>
      </c>
      <c r="G556">
        <f>ROUND(Table2[[#This Row],[Amount in Sales]],-1)</f>
        <v>840</v>
      </c>
      <c r="I556" s="16">
        <v>839</v>
      </c>
      <c r="J556" s="17">
        <f>ROUND(Table2[[#This Row],[Amount in Sales]],-1)</f>
        <v>840</v>
      </c>
      <c r="Y556" s="16">
        <v>725</v>
      </c>
      <c r="Z556" t="str">
        <f t="shared" si="108"/>
        <v>700-900</v>
      </c>
      <c r="AP556" s="16">
        <v>786</v>
      </c>
      <c r="AQ556" t="s">
        <v>1801</v>
      </c>
      <c r="BH556" s="16">
        <v>399</v>
      </c>
      <c r="BI556">
        <f t="shared" si="113"/>
        <v>582.86</v>
      </c>
      <c r="BJ556">
        <f t="shared" si="114"/>
        <v>583</v>
      </c>
    </row>
    <row r="557" spans="1:62" x14ac:dyDescent="0.3">
      <c r="A557" t="s">
        <v>684</v>
      </c>
      <c r="B557" t="s">
        <v>157</v>
      </c>
      <c r="C557" s="1">
        <v>44798</v>
      </c>
      <c r="D557">
        <v>772</v>
      </c>
      <c r="E557">
        <v>92.83</v>
      </c>
      <c r="F557" t="s">
        <v>1697</v>
      </c>
      <c r="G557">
        <f>ROUND(Table2[[#This Row],[Amount in Sales]],-1)</f>
        <v>770</v>
      </c>
      <c r="I557" s="16">
        <v>812</v>
      </c>
      <c r="J557" s="17">
        <f>ROUND(Table2[[#This Row],[Amount in Sales]],-1)</f>
        <v>770</v>
      </c>
      <c r="Y557" s="16">
        <v>847</v>
      </c>
      <c r="Z557" t="str">
        <f t="shared" si="108"/>
        <v>700-900</v>
      </c>
      <c r="AP557" s="16">
        <v>851</v>
      </c>
      <c r="AQ557" t="s">
        <v>1801</v>
      </c>
      <c r="BH557">
        <v>691</v>
      </c>
      <c r="BI557">
        <f t="shared" si="113"/>
        <v>1299.6500000000001</v>
      </c>
      <c r="BJ557">
        <f t="shared" si="114"/>
        <v>1300</v>
      </c>
    </row>
    <row r="558" spans="1:62" x14ac:dyDescent="0.3">
      <c r="A558" t="s">
        <v>685</v>
      </c>
      <c r="B558" t="s">
        <v>154</v>
      </c>
      <c r="C558" s="1">
        <v>44810</v>
      </c>
      <c r="D558">
        <v>711</v>
      </c>
      <c r="E558">
        <v>643.05999999999995</v>
      </c>
      <c r="F558" t="s">
        <v>1694</v>
      </c>
      <c r="G558">
        <f>ROUND(Table2[[#This Row],[Amount in Sales]],-1)</f>
        <v>710</v>
      </c>
      <c r="I558" s="16">
        <v>541</v>
      </c>
      <c r="J558" s="17">
        <f>ROUND(Table2[[#This Row],[Amount in Sales]],-1)</f>
        <v>710</v>
      </c>
      <c r="Y558" s="16">
        <v>229</v>
      </c>
      <c r="Z558" t="e">
        <f t="shared" si="108"/>
        <v>#N/A</v>
      </c>
      <c r="AP558" s="16">
        <v>722</v>
      </c>
      <c r="AQ558" t="s">
        <v>1801</v>
      </c>
      <c r="BH558">
        <v>229</v>
      </c>
    </row>
    <row r="559" spans="1:62" x14ac:dyDescent="0.3">
      <c r="A559" t="s">
        <v>686</v>
      </c>
      <c r="B559" t="s">
        <v>155</v>
      </c>
      <c r="C559" s="1">
        <v>44764</v>
      </c>
      <c r="D559">
        <v>683</v>
      </c>
      <c r="E559">
        <v>676.11</v>
      </c>
      <c r="F559" t="s">
        <v>1695</v>
      </c>
      <c r="G559">
        <f>ROUND(Table2[[#This Row],[Amount in Sales]],-1)</f>
        <v>680</v>
      </c>
      <c r="I559" s="16">
        <v>740</v>
      </c>
      <c r="J559" s="17">
        <f>ROUND(Table2[[#This Row],[Amount in Sales]],-1)</f>
        <v>680</v>
      </c>
      <c r="Y559" s="16">
        <v>763</v>
      </c>
      <c r="Z559" t="str">
        <f t="shared" si="108"/>
        <v>700-900</v>
      </c>
      <c r="AP559" s="16">
        <v>745</v>
      </c>
      <c r="AQ559" t="s">
        <v>1801</v>
      </c>
      <c r="BH559" s="16">
        <v>350</v>
      </c>
      <c r="BI559">
        <f t="shared" ref="BI559:BI565" si="115">D546+E546</f>
        <v>630.12</v>
      </c>
      <c r="BJ559">
        <f t="shared" ref="BJ559:BJ565" si="116">ROUND(BI559,0)</f>
        <v>630</v>
      </c>
    </row>
    <row r="560" spans="1:62" x14ac:dyDescent="0.3">
      <c r="A560" t="s">
        <v>687</v>
      </c>
      <c r="B560" t="s">
        <v>156</v>
      </c>
      <c r="C560" s="1">
        <v>44766</v>
      </c>
      <c r="D560">
        <v>261</v>
      </c>
      <c r="E560">
        <v>102.09</v>
      </c>
      <c r="F560" t="s">
        <v>1696</v>
      </c>
      <c r="G560">
        <f>ROUND(Table2[[#This Row],[Amount in Sales]],-1)</f>
        <v>260</v>
      </c>
      <c r="I560" s="16">
        <v>881</v>
      </c>
      <c r="J560" s="17">
        <f>ROUND(Table2[[#This Row],[Amount in Sales]],-1)</f>
        <v>260</v>
      </c>
      <c r="Y560" s="16">
        <v>737</v>
      </c>
      <c r="Z560" t="str">
        <f t="shared" si="108"/>
        <v>700-900</v>
      </c>
      <c r="AP560" s="16">
        <v>827</v>
      </c>
      <c r="AQ560" t="s">
        <v>1801</v>
      </c>
      <c r="BH560">
        <v>713</v>
      </c>
      <c r="BI560">
        <f t="shared" si="115"/>
        <v>979.67000000000007</v>
      </c>
      <c r="BJ560">
        <f t="shared" si="116"/>
        <v>980</v>
      </c>
    </row>
    <row r="561" spans="1:62" x14ac:dyDescent="0.3">
      <c r="A561" t="s">
        <v>688</v>
      </c>
      <c r="B561" t="s">
        <v>157</v>
      </c>
      <c r="C561" s="1">
        <v>44794</v>
      </c>
      <c r="D561">
        <v>616</v>
      </c>
      <c r="E561">
        <v>615.79</v>
      </c>
      <c r="F561" t="s">
        <v>1697</v>
      </c>
      <c r="G561">
        <f>ROUND(Table2[[#This Row],[Amount in Sales]],-1)</f>
        <v>620</v>
      </c>
      <c r="I561" s="16">
        <v>760</v>
      </c>
      <c r="J561" s="17">
        <f>ROUND(Table2[[#This Row],[Amount in Sales]],-1)</f>
        <v>620</v>
      </c>
      <c r="Y561" s="16">
        <v>804</v>
      </c>
      <c r="Z561" t="str">
        <f t="shared" si="108"/>
        <v>700-900</v>
      </c>
      <c r="AP561" s="16">
        <v>895</v>
      </c>
      <c r="AQ561" t="s">
        <v>1801</v>
      </c>
      <c r="BH561" s="16">
        <v>384</v>
      </c>
      <c r="BI561">
        <f t="shared" si="115"/>
        <v>401.1</v>
      </c>
      <c r="BJ561">
        <f t="shared" si="116"/>
        <v>401</v>
      </c>
    </row>
    <row r="562" spans="1:62" x14ac:dyDescent="0.3">
      <c r="A562" t="s">
        <v>689</v>
      </c>
      <c r="B562" t="s">
        <v>158</v>
      </c>
      <c r="C562" s="1">
        <v>44800</v>
      </c>
      <c r="D562">
        <v>775</v>
      </c>
      <c r="E562">
        <v>164.29</v>
      </c>
      <c r="F562" t="s">
        <v>1694</v>
      </c>
      <c r="G562">
        <f>ROUND(Table2[[#This Row],[Amount in Sales]],-1)</f>
        <v>780</v>
      </c>
      <c r="I562" s="16">
        <v>814</v>
      </c>
      <c r="J562" s="17">
        <f>ROUND(Table2[[#This Row],[Amount in Sales]],-1)</f>
        <v>780</v>
      </c>
      <c r="Y562" s="16">
        <v>801</v>
      </c>
      <c r="Z562" t="str">
        <f t="shared" si="108"/>
        <v>700-900</v>
      </c>
      <c r="AP562" s="16">
        <v>763</v>
      </c>
      <c r="AQ562" t="s">
        <v>1801</v>
      </c>
      <c r="BH562" s="16">
        <v>446</v>
      </c>
      <c r="BI562">
        <f t="shared" si="115"/>
        <v>853.13</v>
      </c>
      <c r="BJ562">
        <f t="shared" si="116"/>
        <v>853</v>
      </c>
    </row>
    <row r="563" spans="1:62" x14ac:dyDescent="0.3">
      <c r="A563" t="s">
        <v>690</v>
      </c>
      <c r="B563" t="s">
        <v>154</v>
      </c>
      <c r="C563" s="1">
        <v>44792</v>
      </c>
      <c r="D563">
        <v>616</v>
      </c>
      <c r="E563">
        <v>361.74</v>
      </c>
      <c r="F563" t="s">
        <v>1695</v>
      </c>
      <c r="G563">
        <f>ROUND(Table2[[#This Row],[Amount in Sales]],-1)</f>
        <v>620</v>
      </c>
      <c r="I563" s="16">
        <v>557</v>
      </c>
      <c r="J563" s="17">
        <f>ROUND(Table2[[#This Row],[Amount in Sales]],-1)</f>
        <v>620</v>
      </c>
      <c r="Y563" s="16">
        <v>742</v>
      </c>
      <c r="Z563" t="str">
        <f t="shared" si="108"/>
        <v>700-900</v>
      </c>
      <c r="AP563" s="16">
        <v>796</v>
      </c>
      <c r="AQ563" t="s">
        <v>1801</v>
      </c>
      <c r="BH563" s="16">
        <v>585</v>
      </c>
      <c r="BI563">
        <f t="shared" si="115"/>
        <v>1063.23</v>
      </c>
      <c r="BJ563">
        <f t="shared" si="116"/>
        <v>1063</v>
      </c>
    </row>
    <row r="564" spans="1:62" x14ac:dyDescent="0.3">
      <c r="A564" t="s">
        <v>691</v>
      </c>
      <c r="B564" t="s">
        <v>155</v>
      </c>
      <c r="C564" s="1">
        <v>44809</v>
      </c>
      <c r="D564">
        <v>252</v>
      </c>
      <c r="E564">
        <v>6.24</v>
      </c>
      <c r="F564" t="s">
        <v>1696</v>
      </c>
      <c r="G564">
        <f>ROUND(Table2[[#This Row],[Amount in Sales]],-1)</f>
        <v>250</v>
      </c>
      <c r="I564" s="16">
        <v>567</v>
      </c>
      <c r="J564" s="17">
        <f>ROUND(Table2[[#This Row],[Amount in Sales]],-1)</f>
        <v>250</v>
      </c>
      <c r="Y564" s="16">
        <v>789</v>
      </c>
      <c r="Z564" t="str">
        <f t="shared" si="108"/>
        <v>700-900</v>
      </c>
      <c r="AP564" s="16">
        <v>772</v>
      </c>
      <c r="AQ564" t="s">
        <v>1801</v>
      </c>
      <c r="BH564" s="16">
        <v>623</v>
      </c>
      <c r="BI564">
        <f t="shared" si="115"/>
        <v>867.23</v>
      </c>
      <c r="BJ564">
        <f t="shared" si="116"/>
        <v>867</v>
      </c>
    </row>
    <row r="565" spans="1:62" x14ac:dyDescent="0.3">
      <c r="A565" t="s">
        <v>692</v>
      </c>
      <c r="B565" t="s">
        <v>156</v>
      </c>
      <c r="C565" s="1">
        <v>44789</v>
      </c>
      <c r="D565">
        <v>754</v>
      </c>
      <c r="E565">
        <v>499.92</v>
      </c>
      <c r="F565" t="s">
        <v>1697</v>
      </c>
      <c r="G565">
        <f>ROUND(Table2[[#This Row],[Amount in Sales]],-1)</f>
        <v>750</v>
      </c>
      <c r="I565" s="16">
        <v>267</v>
      </c>
      <c r="J565" s="17">
        <f>ROUND(Table2[[#This Row],[Amount in Sales]],-1)</f>
        <v>750</v>
      </c>
      <c r="Y565" s="16">
        <v>783</v>
      </c>
      <c r="Z565" t="str">
        <f t="shared" si="108"/>
        <v>700-900</v>
      </c>
      <c r="AP565" s="16">
        <v>747</v>
      </c>
      <c r="AQ565" t="s">
        <v>1801</v>
      </c>
      <c r="BH565" s="16">
        <v>351</v>
      </c>
      <c r="BI565">
        <f t="shared" si="115"/>
        <v>657.32999999999993</v>
      </c>
      <c r="BJ565">
        <f t="shared" si="116"/>
        <v>657</v>
      </c>
    </row>
    <row r="566" spans="1:62" x14ac:dyDescent="0.3">
      <c r="A566" t="s">
        <v>693</v>
      </c>
      <c r="B566" t="s">
        <v>157</v>
      </c>
      <c r="C566" s="1">
        <v>44757</v>
      </c>
      <c r="D566">
        <v>614</v>
      </c>
      <c r="E566">
        <v>95.28</v>
      </c>
      <c r="F566" t="s">
        <v>1694</v>
      </c>
      <c r="G566">
        <f>ROUND(Table2[[#This Row],[Amount in Sales]],-1)</f>
        <v>610</v>
      </c>
      <c r="I566" s="16">
        <v>726</v>
      </c>
      <c r="J566" s="17">
        <f>ROUND(Table2[[#This Row],[Amount in Sales]],-1)</f>
        <v>610</v>
      </c>
      <c r="Y566" s="16">
        <v>224</v>
      </c>
      <c r="Z566" t="e">
        <f t="shared" si="108"/>
        <v>#N/A</v>
      </c>
      <c r="AP566" s="16">
        <v>787</v>
      </c>
      <c r="AQ566" t="s">
        <v>1801</v>
      </c>
      <c r="BH566" s="16">
        <v>224</v>
      </c>
    </row>
    <row r="567" spans="1:62" x14ac:dyDescent="0.3">
      <c r="A567" t="s">
        <v>694</v>
      </c>
      <c r="B567" t="s">
        <v>154</v>
      </c>
      <c r="C567" s="1">
        <v>44790</v>
      </c>
      <c r="D567">
        <v>413</v>
      </c>
      <c r="E567">
        <v>360.83</v>
      </c>
      <c r="F567" t="s">
        <v>1695</v>
      </c>
      <c r="G567">
        <f>ROUND(Table2[[#This Row],[Amount in Sales]],-1)</f>
        <v>410</v>
      </c>
      <c r="I567" s="16">
        <v>336</v>
      </c>
      <c r="J567" s="17">
        <f>ROUND(Table2[[#This Row],[Amount in Sales]],-1)</f>
        <v>410</v>
      </c>
      <c r="Y567" s="16">
        <v>737</v>
      </c>
      <c r="Z567" t="str">
        <f t="shared" si="108"/>
        <v>700-900</v>
      </c>
      <c r="AP567" s="16">
        <v>832</v>
      </c>
      <c r="AQ567" t="s">
        <v>1801</v>
      </c>
      <c r="BH567" s="16">
        <v>445</v>
      </c>
      <c r="BI567">
        <f t="shared" ref="BI567:BI572" si="117">D554+E554</f>
        <v>463.84</v>
      </c>
      <c r="BJ567">
        <f t="shared" ref="BJ567:BJ572" si="118">ROUND(BI567,0)</f>
        <v>464</v>
      </c>
    </row>
    <row r="568" spans="1:62" x14ac:dyDescent="0.3">
      <c r="A568" t="s">
        <v>695</v>
      </c>
      <c r="B568" t="s">
        <v>155</v>
      </c>
      <c r="C568" s="1">
        <v>44808</v>
      </c>
      <c r="D568">
        <v>895</v>
      </c>
      <c r="E568">
        <v>681.21</v>
      </c>
      <c r="F568" t="s">
        <v>1696</v>
      </c>
      <c r="G568">
        <f>ROUND(Table2[[#This Row],[Amount in Sales]],-1)</f>
        <v>900</v>
      </c>
      <c r="I568" s="16">
        <v>639</v>
      </c>
      <c r="J568" s="17">
        <f>ROUND(Table2[[#This Row],[Amount in Sales]],-1)</f>
        <v>900</v>
      </c>
      <c r="Y568" s="16">
        <v>879</v>
      </c>
      <c r="Z568" t="str">
        <f t="shared" si="108"/>
        <v>700-900</v>
      </c>
      <c r="AP568" s="16">
        <v>863</v>
      </c>
      <c r="AQ568" t="s">
        <v>1801</v>
      </c>
      <c r="BH568" s="16">
        <v>410</v>
      </c>
      <c r="BI568">
        <f t="shared" si="117"/>
        <v>439.81</v>
      </c>
      <c r="BJ568">
        <f t="shared" si="118"/>
        <v>440</v>
      </c>
    </row>
    <row r="569" spans="1:62" x14ac:dyDescent="0.3">
      <c r="A569" t="s">
        <v>696</v>
      </c>
      <c r="B569" t="s">
        <v>156</v>
      </c>
      <c r="C569" s="1">
        <v>44801</v>
      </c>
      <c r="D569">
        <v>460</v>
      </c>
      <c r="E569">
        <v>195.5</v>
      </c>
      <c r="F569" t="s">
        <v>1697</v>
      </c>
      <c r="G569">
        <f>ROUND(Table2[[#This Row],[Amount in Sales]],-1)</f>
        <v>460</v>
      </c>
      <c r="I569" s="16">
        <v>290</v>
      </c>
      <c r="J569" s="17">
        <f>ROUND(Table2[[#This Row],[Amount in Sales]],-1)</f>
        <v>460</v>
      </c>
      <c r="Y569" s="16">
        <v>865</v>
      </c>
      <c r="Z569" t="str">
        <f t="shared" si="108"/>
        <v>700-900</v>
      </c>
      <c r="AP569" s="16">
        <v>761</v>
      </c>
      <c r="AQ569" t="s">
        <v>1801</v>
      </c>
      <c r="BH569" s="16">
        <v>842</v>
      </c>
      <c r="BI569">
        <f t="shared" si="117"/>
        <v>1215.82</v>
      </c>
      <c r="BJ569">
        <f t="shared" si="118"/>
        <v>1216</v>
      </c>
    </row>
    <row r="570" spans="1:62" x14ac:dyDescent="0.3">
      <c r="A570" t="s">
        <v>697</v>
      </c>
      <c r="B570" t="s">
        <v>157</v>
      </c>
      <c r="C570" s="1">
        <v>44769</v>
      </c>
      <c r="D570">
        <v>681</v>
      </c>
      <c r="E570">
        <v>236.85</v>
      </c>
      <c r="F570" t="s">
        <v>1694</v>
      </c>
      <c r="G570">
        <f>ROUND(Table2[[#This Row],[Amount in Sales]],-1)</f>
        <v>680</v>
      </c>
      <c r="I570" s="16">
        <v>305</v>
      </c>
      <c r="J570" s="17">
        <f>ROUND(Table2[[#This Row],[Amount in Sales]],-1)</f>
        <v>680</v>
      </c>
      <c r="Y570" s="16">
        <v>855</v>
      </c>
      <c r="Z570" t="str">
        <f t="shared" si="108"/>
        <v>700-900</v>
      </c>
      <c r="AP570" s="16">
        <v>864</v>
      </c>
      <c r="AQ570" t="s">
        <v>1801</v>
      </c>
      <c r="BH570" s="16">
        <v>772</v>
      </c>
      <c r="BI570">
        <f t="shared" si="117"/>
        <v>864.83</v>
      </c>
      <c r="BJ570">
        <f t="shared" si="118"/>
        <v>865</v>
      </c>
    </row>
    <row r="571" spans="1:62" x14ac:dyDescent="0.3">
      <c r="A571" t="s">
        <v>698</v>
      </c>
      <c r="B571" t="s">
        <v>158</v>
      </c>
      <c r="C571" s="1">
        <v>44757</v>
      </c>
      <c r="D571">
        <v>548</v>
      </c>
      <c r="E571">
        <v>33.019999999999996</v>
      </c>
      <c r="F571" t="s">
        <v>1695</v>
      </c>
      <c r="G571">
        <f>ROUND(Table2[[#This Row],[Amount in Sales]],-1)</f>
        <v>550</v>
      </c>
      <c r="I571" s="16">
        <v>375</v>
      </c>
      <c r="J571" s="17">
        <f>ROUND(Table2[[#This Row],[Amount in Sales]],-1)</f>
        <v>550</v>
      </c>
      <c r="Y571" s="16">
        <v>865</v>
      </c>
      <c r="Z571" t="str">
        <f t="shared" si="108"/>
        <v>700-900</v>
      </c>
      <c r="AP571" s="16">
        <v>891</v>
      </c>
      <c r="AQ571" t="s">
        <v>1801</v>
      </c>
      <c r="BH571">
        <v>711</v>
      </c>
      <c r="BI571">
        <f t="shared" si="117"/>
        <v>1354.06</v>
      </c>
      <c r="BJ571">
        <f t="shared" si="118"/>
        <v>1354</v>
      </c>
    </row>
    <row r="572" spans="1:62" x14ac:dyDescent="0.3">
      <c r="A572" t="s">
        <v>699</v>
      </c>
      <c r="B572" t="s">
        <v>159</v>
      </c>
      <c r="C572" s="1">
        <v>44759</v>
      </c>
      <c r="D572">
        <v>264</v>
      </c>
      <c r="E572">
        <v>210.42</v>
      </c>
      <c r="F572" t="s">
        <v>1696</v>
      </c>
      <c r="G572">
        <f>ROUND(Table2[[#This Row],[Amount in Sales]],-1)</f>
        <v>260</v>
      </c>
      <c r="I572" s="16">
        <v>698</v>
      </c>
      <c r="J572" s="17">
        <f>ROUND(Table2[[#This Row],[Amount in Sales]],-1)</f>
        <v>260</v>
      </c>
      <c r="Y572" s="16">
        <v>724</v>
      </c>
      <c r="Z572" t="str">
        <f t="shared" si="108"/>
        <v>700-900</v>
      </c>
      <c r="AP572" s="16">
        <v>885</v>
      </c>
      <c r="AQ572" t="s">
        <v>1801</v>
      </c>
      <c r="BH572" s="16">
        <v>683</v>
      </c>
      <c r="BI572">
        <f t="shared" si="117"/>
        <v>1359.1100000000001</v>
      </c>
      <c r="BJ572">
        <f t="shared" si="118"/>
        <v>1359</v>
      </c>
    </row>
    <row r="573" spans="1:62" x14ac:dyDescent="0.3">
      <c r="A573" t="s">
        <v>700</v>
      </c>
      <c r="B573" t="s">
        <v>154</v>
      </c>
      <c r="C573" s="1">
        <v>44805</v>
      </c>
      <c r="D573">
        <v>431</v>
      </c>
      <c r="E573">
        <v>4.3499999999999996</v>
      </c>
      <c r="F573" t="s">
        <v>1697</v>
      </c>
      <c r="G573">
        <f>ROUND(Table2[[#This Row],[Amount in Sales]],-1)</f>
        <v>430</v>
      </c>
      <c r="I573" s="16">
        <v>602</v>
      </c>
      <c r="J573" s="17">
        <f>ROUND(Table2[[#This Row],[Amount in Sales]],-1)</f>
        <v>430</v>
      </c>
      <c r="Y573" s="16">
        <v>261</v>
      </c>
      <c r="Z573" t="e">
        <f t="shared" si="108"/>
        <v>#N/A</v>
      </c>
      <c r="AP573" s="16">
        <v>899</v>
      </c>
      <c r="AQ573" t="s">
        <v>1801</v>
      </c>
      <c r="BH573" s="16">
        <v>261</v>
      </c>
    </row>
    <row r="574" spans="1:62" x14ac:dyDescent="0.3">
      <c r="A574" t="s">
        <v>701</v>
      </c>
      <c r="B574" t="s">
        <v>155</v>
      </c>
      <c r="C574" s="1">
        <v>44760</v>
      </c>
      <c r="D574">
        <v>772</v>
      </c>
      <c r="E574">
        <v>314.52999999999997</v>
      </c>
      <c r="F574" t="s">
        <v>1694</v>
      </c>
      <c r="G574">
        <f>ROUND(Table2[[#This Row],[Amount in Sales]],-1)</f>
        <v>770</v>
      </c>
      <c r="I574" s="16">
        <v>869</v>
      </c>
      <c r="J574" s="17">
        <f>ROUND(Table2[[#This Row],[Amount in Sales]],-1)</f>
        <v>770</v>
      </c>
      <c r="Y574" s="16">
        <v>756</v>
      </c>
      <c r="Z574" t="str">
        <f t="shared" si="108"/>
        <v>700-900</v>
      </c>
      <c r="AP574" s="16">
        <v>800</v>
      </c>
      <c r="AQ574" t="s">
        <v>1801</v>
      </c>
      <c r="BH574" s="16">
        <v>616</v>
      </c>
      <c r="BI574">
        <f t="shared" ref="BI574:BI576" si="119">D561+E561</f>
        <v>1231.79</v>
      </c>
      <c r="BJ574">
        <f t="shared" ref="BJ574:BJ576" si="120">ROUND(BI574,0)</f>
        <v>1232</v>
      </c>
    </row>
    <row r="575" spans="1:62" x14ac:dyDescent="0.3">
      <c r="A575" t="s">
        <v>702</v>
      </c>
      <c r="B575" t="s">
        <v>156</v>
      </c>
      <c r="C575" s="1">
        <v>44791</v>
      </c>
      <c r="D575">
        <v>253</v>
      </c>
      <c r="E575">
        <v>143.16</v>
      </c>
      <c r="F575" t="s">
        <v>1695</v>
      </c>
      <c r="G575">
        <f>ROUND(Table2[[#This Row],[Amount in Sales]],-1)</f>
        <v>250</v>
      </c>
      <c r="I575" s="16">
        <v>248</v>
      </c>
      <c r="J575" s="17">
        <f>ROUND(Table2[[#This Row],[Amount in Sales]],-1)</f>
        <v>250</v>
      </c>
      <c r="Y575" s="16">
        <v>763</v>
      </c>
      <c r="Z575" t="str">
        <f t="shared" si="108"/>
        <v>700-900</v>
      </c>
      <c r="AP575" s="16">
        <v>743</v>
      </c>
      <c r="AQ575" t="s">
        <v>1801</v>
      </c>
      <c r="BH575" s="16">
        <v>775</v>
      </c>
      <c r="BI575">
        <f t="shared" si="119"/>
        <v>939.29</v>
      </c>
      <c r="BJ575">
        <f t="shared" si="120"/>
        <v>939</v>
      </c>
    </row>
    <row r="576" spans="1:62" x14ac:dyDescent="0.3">
      <c r="A576" t="s">
        <v>703</v>
      </c>
      <c r="B576" t="s">
        <v>157</v>
      </c>
      <c r="C576" s="1">
        <v>44768</v>
      </c>
      <c r="D576">
        <v>792</v>
      </c>
      <c r="E576">
        <v>153.47</v>
      </c>
      <c r="F576" t="s">
        <v>1696</v>
      </c>
      <c r="G576">
        <f>ROUND(Table2[[#This Row],[Amount in Sales]],-1)</f>
        <v>790</v>
      </c>
      <c r="I576" s="16">
        <v>622</v>
      </c>
      <c r="J576" s="17">
        <f>ROUND(Table2[[#This Row],[Amount in Sales]],-1)</f>
        <v>790</v>
      </c>
      <c r="Y576" s="16">
        <v>817</v>
      </c>
      <c r="Z576" t="str">
        <f t="shared" si="108"/>
        <v>700-900</v>
      </c>
      <c r="AP576" s="16">
        <v>855</v>
      </c>
      <c r="AQ576" t="s">
        <v>1801</v>
      </c>
      <c r="BH576" s="16">
        <v>616</v>
      </c>
      <c r="BI576">
        <f t="shared" si="119"/>
        <v>977.74</v>
      </c>
      <c r="BJ576">
        <f t="shared" si="120"/>
        <v>978</v>
      </c>
    </row>
    <row r="577" spans="1:62" x14ac:dyDescent="0.3">
      <c r="A577" t="s">
        <v>704</v>
      </c>
      <c r="B577" t="s">
        <v>154</v>
      </c>
      <c r="C577" s="1">
        <v>44759</v>
      </c>
      <c r="D577">
        <v>628</v>
      </c>
      <c r="E577">
        <v>388.51</v>
      </c>
      <c r="F577" t="s">
        <v>1697</v>
      </c>
      <c r="G577">
        <f>ROUND(Table2[[#This Row],[Amount in Sales]],-1)</f>
        <v>630</v>
      </c>
      <c r="I577" s="16">
        <v>498</v>
      </c>
      <c r="J577" s="17">
        <f>ROUND(Table2[[#This Row],[Amount in Sales]],-1)</f>
        <v>630</v>
      </c>
      <c r="Y577" s="16">
        <v>252</v>
      </c>
      <c r="Z577" t="e">
        <f t="shared" si="108"/>
        <v>#N/A</v>
      </c>
      <c r="AP577" s="16">
        <v>736</v>
      </c>
      <c r="AQ577" t="s">
        <v>1801</v>
      </c>
      <c r="BH577" s="16">
        <v>252</v>
      </c>
    </row>
    <row r="578" spans="1:62" x14ac:dyDescent="0.3">
      <c r="A578" t="s">
        <v>705</v>
      </c>
      <c r="B578" t="s">
        <v>155</v>
      </c>
      <c r="C578" s="1">
        <v>44781</v>
      </c>
      <c r="D578">
        <v>809</v>
      </c>
      <c r="E578">
        <v>535.29</v>
      </c>
      <c r="F578" t="s">
        <v>1694</v>
      </c>
      <c r="G578">
        <f>ROUND(Table2[[#This Row],[Amount in Sales]],-1)</f>
        <v>810</v>
      </c>
      <c r="I578" s="16">
        <v>896</v>
      </c>
      <c r="J578" s="17">
        <f>ROUND(Table2[[#This Row],[Amount in Sales]],-1)</f>
        <v>810</v>
      </c>
      <c r="Y578" s="16">
        <v>824</v>
      </c>
      <c r="Z578" t="str">
        <f t="shared" si="108"/>
        <v>700-900</v>
      </c>
      <c r="AP578" s="16">
        <v>895</v>
      </c>
      <c r="AQ578" t="s">
        <v>1801</v>
      </c>
      <c r="BH578" s="16">
        <v>754</v>
      </c>
      <c r="BI578">
        <f t="shared" ref="BI578:BI584" si="121">D565+E565</f>
        <v>1253.92</v>
      </c>
      <c r="BJ578">
        <f t="shared" ref="BJ578:BJ584" si="122">ROUND(BI578,0)</f>
        <v>1254</v>
      </c>
    </row>
    <row r="579" spans="1:62" x14ac:dyDescent="0.3">
      <c r="A579" t="s">
        <v>706</v>
      </c>
      <c r="B579" t="s">
        <v>156</v>
      </c>
      <c r="C579" s="1">
        <v>44785</v>
      </c>
      <c r="D579">
        <v>347</v>
      </c>
      <c r="E579">
        <v>9.86</v>
      </c>
      <c r="F579" t="s">
        <v>1695</v>
      </c>
      <c r="G579">
        <f>ROUND(Table2[[#This Row],[Amount in Sales]],-1)</f>
        <v>350</v>
      </c>
      <c r="I579" s="16">
        <v>773</v>
      </c>
      <c r="J579" s="17">
        <f>ROUND(Table2[[#This Row],[Amount in Sales]],-1)</f>
        <v>350</v>
      </c>
      <c r="Y579" s="16">
        <v>849</v>
      </c>
      <c r="Z579" t="str">
        <f t="shared" si="108"/>
        <v>700-900</v>
      </c>
      <c r="AP579" s="16">
        <v>861</v>
      </c>
      <c r="AQ579" t="s">
        <v>1801</v>
      </c>
      <c r="BH579">
        <v>614</v>
      </c>
      <c r="BI579">
        <f t="shared" si="121"/>
        <v>709.28</v>
      </c>
      <c r="BJ579">
        <f t="shared" si="122"/>
        <v>709</v>
      </c>
    </row>
    <row r="580" spans="1:62" x14ac:dyDescent="0.3">
      <c r="A580" t="s">
        <v>707</v>
      </c>
      <c r="B580" t="s">
        <v>157</v>
      </c>
      <c r="C580" s="1">
        <v>44775</v>
      </c>
      <c r="D580">
        <v>695</v>
      </c>
      <c r="E580">
        <v>227.10999999999999</v>
      </c>
      <c r="F580" t="s">
        <v>1696</v>
      </c>
      <c r="G580">
        <f>ROUND(Table2[[#This Row],[Amount in Sales]],-1)</f>
        <v>700</v>
      </c>
      <c r="I580" s="16">
        <v>840</v>
      </c>
      <c r="J580" s="17">
        <f>ROUND(Table2[[#This Row],[Amount in Sales]],-1)</f>
        <v>700</v>
      </c>
      <c r="Y580" s="16">
        <v>739</v>
      </c>
      <c r="Z580" t="str">
        <f t="shared" si="108"/>
        <v>700-900</v>
      </c>
      <c r="AP580" s="16">
        <v>839</v>
      </c>
      <c r="AQ580" t="s">
        <v>1801</v>
      </c>
      <c r="BH580" s="16">
        <v>413</v>
      </c>
      <c r="BI580">
        <f t="shared" si="121"/>
        <v>773.82999999999993</v>
      </c>
      <c r="BJ580">
        <f t="shared" si="122"/>
        <v>774</v>
      </c>
    </row>
    <row r="581" spans="1:62" x14ac:dyDescent="0.3">
      <c r="A581" t="s">
        <v>708</v>
      </c>
      <c r="B581" t="s">
        <v>158</v>
      </c>
      <c r="C581" s="1">
        <v>44773</v>
      </c>
      <c r="D581">
        <v>551</v>
      </c>
      <c r="E581">
        <v>62.199999999999996</v>
      </c>
      <c r="F581" t="s">
        <v>1697</v>
      </c>
      <c r="G581">
        <f>ROUND(Table2[[#This Row],[Amount in Sales]],-1)</f>
        <v>550</v>
      </c>
      <c r="I581" s="16">
        <v>654</v>
      </c>
      <c r="J581" s="17">
        <f>ROUND(Table2[[#This Row],[Amount in Sales]],-1)</f>
        <v>550</v>
      </c>
      <c r="Y581" s="16">
        <v>755</v>
      </c>
      <c r="Z581" t="str">
        <f t="shared" si="108"/>
        <v>700-900</v>
      </c>
      <c r="AP581" s="16">
        <v>812</v>
      </c>
      <c r="AQ581" t="s">
        <v>1801</v>
      </c>
      <c r="BH581" s="16">
        <v>895</v>
      </c>
      <c r="BI581">
        <f t="shared" si="121"/>
        <v>1576.21</v>
      </c>
      <c r="BJ581">
        <f t="shared" si="122"/>
        <v>1576</v>
      </c>
    </row>
    <row r="582" spans="1:62" x14ac:dyDescent="0.3">
      <c r="A582" t="s">
        <v>709</v>
      </c>
      <c r="B582" t="s">
        <v>154</v>
      </c>
      <c r="C582" s="1">
        <v>44796</v>
      </c>
      <c r="D582">
        <v>274</v>
      </c>
      <c r="E582">
        <v>17.510000000000002</v>
      </c>
      <c r="F582" t="s">
        <v>1694</v>
      </c>
      <c r="G582">
        <f>ROUND(Table2[[#This Row],[Amount in Sales]],-1)</f>
        <v>270</v>
      </c>
      <c r="I582" s="16">
        <v>831</v>
      </c>
      <c r="J582" s="17">
        <f>ROUND(Table2[[#This Row],[Amount in Sales]],-1)</f>
        <v>270</v>
      </c>
      <c r="Y582" s="16">
        <v>819</v>
      </c>
      <c r="Z582" t="str">
        <f t="shared" si="108"/>
        <v>700-900</v>
      </c>
      <c r="AP582" s="16">
        <v>740</v>
      </c>
      <c r="AQ582" t="s">
        <v>1801</v>
      </c>
      <c r="BH582" s="16">
        <v>460</v>
      </c>
      <c r="BI582">
        <f t="shared" si="121"/>
        <v>655.5</v>
      </c>
      <c r="BJ582">
        <f t="shared" si="122"/>
        <v>656</v>
      </c>
    </row>
    <row r="583" spans="1:62" x14ac:dyDescent="0.3">
      <c r="A583" t="s">
        <v>710</v>
      </c>
      <c r="B583" t="s">
        <v>155</v>
      </c>
      <c r="C583" s="1">
        <v>44801</v>
      </c>
      <c r="D583">
        <v>623</v>
      </c>
      <c r="E583">
        <v>372.84999999999997</v>
      </c>
      <c r="F583" t="s">
        <v>1695</v>
      </c>
      <c r="G583">
        <f>ROUND(Table2[[#This Row],[Amount in Sales]],-1)</f>
        <v>620</v>
      </c>
      <c r="I583" s="16">
        <v>874</v>
      </c>
      <c r="J583" s="17">
        <f>ROUND(Table2[[#This Row],[Amount in Sales]],-1)</f>
        <v>620</v>
      </c>
      <c r="Y583" s="16">
        <v>871</v>
      </c>
      <c r="Z583" t="str">
        <f t="shared" si="108"/>
        <v>700-900</v>
      </c>
      <c r="AP583" s="16">
        <v>881</v>
      </c>
      <c r="AQ583" t="s">
        <v>1801</v>
      </c>
      <c r="BH583" s="16">
        <v>681</v>
      </c>
      <c r="BI583">
        <f t="shared" si="121"/>
        <v>917.85</v>
      </c>
      <c r="BJ583">
        <f t="shared" si="122"/>
        <v>918</v>
      </c>
    </row>
    <row r="584" spans="1:62" x14ac:dyDescent="0.3">
      <c r="A584" t="s">
        <v>711</v>
      </c>
      <c r="B584" t="s">
        <v>156</v>
      </c>
      <c r="C584" s="1">
        <v>44779</v>
      </c>
      <c r="D584">
        <v>577</v>
      </c>
      <c r="E584">
        <v>200.48999999999998</v>
      </c>
      <c r="F584" t="s">
        <v>1696</v>
      </c>
      <c r="G584">
        <f>ROUND(Table2[[#This Row],[Amount in Sales]],-1)</f>
        <v>580</v>
      </c>
      <c r="I584" s="16">
        <v>564</v>
      </c>
      <c r="J584" s="17">
        <f>ROUND(Table2[[#This Row],[Amount in Sales]],-1)</f>
        <v>580</v>
      </c>
      <c r="Y584" s="16">
        <v>780</v>
      </c>
      <c r="Z584" t="str">
        <f t="shared" si="108"/>
        <v>700-900</v>
      </c>
      <c r="AP584" s="16">
        <v>760</v>
      </c>
      <c r="AQ584" t="s">
        <v>1801</v>
      </c>
      <c r="BH584" s="16">
        <v>548</v>
      </c>
      <c r="BI584">
        <f t="shared" si="121"/>
        <v>581.02</v>
      </c>
      <c r="BJ584">
        <f t="shared" si="122"/>
        <v>581</v>
      </c>
    </row>
    <row r="585" spans="1:62" x14ac:dyDescent="0.3">
      <c r="A585" t="s">
        <v>712</v>
      </c>
      <c r="B585" t="s">
        <v>157</v>
      </c>
      <c r="C585" s="1">
        <v>44772</v>
      </c>
      <c r="D585">
        <v>479</v>
      </c>
      <c r="E585">
        <v>148.01999999999998</v>
      </c>
      <c r="F585" t="s">
        <v>1697</v>
      </c>
      <c r="G585">
        <f>ROUND(Table2[[#This Row],[Amount in Sales]],-1)</f>
        <v>480</v>
      </c>
      <c r="I585" s="16">
        <v>762</v>
      </c>
      <c r="J585" s="17">
        <f>ROUND(Table2[[#This Row],[Amount in Sales]],-1)</f>
        <v>480</v>
      </c>
      <c r="Y585" s="16">
        <v>264</v>
      </c>
      <c r="Z585" t="e">
        <f t="shared" si="108"/>
        <v>#N/A</v>
      </c>
      <c r="AP585" s="16">
        <v>814</v>
      </c>
      <c r="AQ585" t="s">
        <v>1801</v>
      </c>
      <c r="BH585" s="16">
        <v>264</v>
      </c>
    </row>
    <row r="586" spans="1:62" x14ac:dyDescent="0.3">
      <c r="A586" t="s">
        <v>713</v>
      </c>
      <c r="B586" t="s">
        <v>154</v>
      </c>
      <c r="C586" s="1">
        <v>44757</v>
      </c>
      <c r="D586">
        <v>541</v>
      </c>
      <c r="E586">
        <v>1.17</v>
      </c>
      <c r="F586" t="s">
        <v>1694</v>
      </c>
      <c r="G586">
        <f>ROUND(Table2[[#This Row],[Amount in Sales]],-1)</f>
        <v>540</v>
      </c>
      <c r="I586" s="16">
        <v>862</v>
      </c>
      <c r="J586" s="17">
        <f>ROUND(Table2[[#This Row],[Amount in Sales]],-1)</f>
        <v>540</v>
      </c>
      <c r="Y586" s="16">
        <v>789</v>
      </c>
      <c r="Z586" t="str">
        <f t="shared" si="108"/>
        <v>700-900</v>
      </c>
      <c r="AP586" s="16">
        <v>726</v>
      </c>
      <c r="AQ586" t="s">
        <v>1801</v>
      </c>
      <c r="BH586">
        <v>431</v>
      </c>
      <c r="BI586">
        <f t="shared" ref="BI586:BI587" si="123">D573+E573</f>
        <v>435.35</v>
      </c>
      <c r="BJ586">
        <f t="shared" ref="BJ586:BJ587" si="124">ROUND(BI586,0)</f>
        <v>435</v>
      </c>
    </row>
    <row r="587" spans="1:62" x14ac:dyDescent="0.3">
      <c r="A587" t="s">
        <v>714</v>
      </c>
      <c r="B587" t="s">
        <v>155</v>
      </c>
      <c r="C587" s="1">
        <v>44808</v>
      </c>
      <c r="D587">
        <v>878</v>
      </c>
      <c r="E587">
        <v>218.26999999999998</v>
      </c>
      <c r="F587" t="s">
        <v>1695</v>
      </c>
      <c r="G587">
        <f>ROUND(Table2[[#This Row],[Amount in Sales]],-1)</f>
        <v>880</v>
      </c>
      <c r="I587" s="16">
        <v>854</v>
      </c>
      <c r="J587" s="17">
        <f>ROUND(Table2[[#This Row],[Amount in Sales]],-1)</f>
        <v>880</v>
      </c>
      <c r="Y587" s="16">
        <v>884</v>
      </c>
      <c r="Z587" t="str">
        <f t="shared" si="108"/>
        <v>700-900</v>
      </c>
      <c r="AP587" s="16">
        <v>869</v>
      </c>
      <c r="AQ587" t="s">
        <v>1801</v>
      </c>
      <c r="BH587" s="16">
        <v>772</v>
      </c>
      <c r="BI587">
        <f t="shared" si="123"/>
        <v>1086.53</v>
      </c>
      <c r="BJ587">
        <f t="shared" si="124"/>
        <v>1087</v>
      </c>
    </row>
    <row r="588" spans="1:62" x14ac:dyDescent="0.3">
      <c r="A588" t="s">
        <v>715</v>
      </c>
      <c r="B588" t="s">
        <v>156</v>
      </c>
      <c r="C588" s="1">
        <v>44782</v>
      </c>
      <c r="D588">
        <v>822</v>
      </c>
      <c r="E588">
        <v>103.81</v>
      </c>
      <c r="F588" t="s">
        <v>1696</v>
      </c>
      <c r="G588">
        <f>ROUND(Table2[[#This Row],[Amount in Sales]],-1)</f>
        <v>820</v>
      </c>
      <c r="I588" s="16">
        <v>427</v>
      </c>
      <c r="J588" s="17">
        <f>ROUND(Table2[[#This Row],[Amount in Sales]],-1)</f>
        <v>820</v>
      </c>
      <c r="Y588" s="16">
        <v>253</v>
      </c>
      <c r="Z588" t="e">
        <f t="shared" si="108"/>
        <v>#N/A</v>
      </c>
      <c r="AP588" s="16">
        <v>896</v>
      </c>
      <c r="AQ588" t="s">
        <v>1801</v>
      </c>
      <c r="BH588" s="16">
        <v>253</v>
      </c>
    </row>
    <row r="589" spans="1:62" x14ac:dyDescent="0.3">
      <c r="A589" t="s">
        <v>716</v>
      </c>
      <c r="B589" t="s">
        <v>157</v>
      </c>
      <c r="C589" s="1">
        <v>44787</v>
      </c>
      <c r="D589">
        <v>319</v>
      </c>
      <c r="E589">
        <v>220.10999999999999</v>
      </c>
      <c r="F589" t="s">
        <v>1697</v>
      </c>
      <c r="G589">
        <f>ROUND(Table2[[#This Row],[Amount in Sales]],-1)</f>
        <v>320</v>
      </c>
      <c r="I589" s="16">
        <v>859</v>
      </c>
      <c r="J589" s="17">
        <f>ROUND(Table2[[#This Row],[Amount in Sales]],-1)</f>
        <v>320</v>
      </c>
      <c r="Y589" s="16">
        <v>805</v>
      </c>
      <c r="Z589" t="str">
        <f t="shared" si="108"/>
        <v>700-900</v>
      </c>
      <c r="AP589" s="16">
        <v>773</v>
      </c>
      <c r="AQ589" t="s">
        <v>1801</v>
      </c>
      <c r="BH589" s="16">
        <v>792</v>
      </c>
      <c r="BI589">
        <f t="shared" ref="BI589:BI594" si="125">D576+E576</f>
        <v>945.47</v>
      </c>
      <c r="BJ589">
        <f t="shared" ref="BJ589:BJ594" si="126">ROUND(BI589,0)</f>
        <v>945</v>
      </c>
    </row>
    <row r="590" spans="1:62" x14ac:dyDescent="0.3">
      <c r="A590" t="s">
        <v>717</v>
      </c>
      <c r="B590" t="s">
        <v>158</v>
      </c>
      <c r="C590" s="1">
        <v>44787</v>
      </c>
      <c r="D590">
        <v>583</v>
      </c>
      <c r="E590">
        <v>70.34</v>
      </c>
      <c r="F590" t="s">
        <v>1694</v>
      </c>
      <c r="G590">
        <f>ROUND(Table2[[#This Row],[Amount in Sales]],-1)</f>
        <v>580</v>
      </c>
      <c r="I590" s="16">
        <v>536</v>
      </c>
      <c r="J590" s="17">
        <f>ROUND(Table2[[#This Row],[Amount in Sales]],-1)</f>
        <v>580</v>
      </c>
      <c r="Y590" s="16">
        <v>842</v>
      </c>
      <c r="Z590" t="str">
        <f t="shared" si="108"/>
        <v>700-900</v>
      </c>
      <c r="AP590" s="16">
        <v>840</v>
      </c>
      <c r="AQ590" t="s">
        <v>1801</v>
      </c>
      <c r="BH590">
        <v>628</v>
      </c>
      <c r="BI590">
        <f t="shared" si="125"/>
        <v>1016.51</v>
      </c>
      <c r="BJ590">
        <f t="shared" si="126"/>
        <v>1017</v>
      </c>
    </row>
    <row r="591" spans="1:62" x14ac:dyDescent="0.3">
      <c r="A591" t="s">
        <v>718</v>
      </c>
      <c r="B591" t="s">
        <v>159</v>
      </c>
      <c r="C591" s="1">
        <v>44757</v>
      </c>
      <c r="D591">
        <v>326</v>
      </c>
      <c r="E591">
        <v>244.47</v>
      </c>
      <c r="F591" t="s">
        <v>1695</v>
      </c>
      <c r="G591">
        <f>ROUND(Table2[[#This Row],[Amount in Sales]],-1)</f>
        <v>330</v>
      </c>
      <c r="I591" s="16">
        <v>210</v>
      </c>
      <c r="J591" s="17">
        <f>ROUND(Table2[[#This Row],[Amount in Sales]],-1)</f>
        <v>330</v>
      </c>
      <c r="Y591" s="16">
        <v>819</v>
      </c>
      <c r="Z591" t="str">
        <f t="shared" ref="Z591:Z654" si="127">VLOOKUP(Y591,Group,2,1)</f>
        <v>700-900</v>
      </c>
      <c r="AP591" s="16">
        <v>831</v>
      </c>
      <c r="AQ591" t="s">
        <v>1801</v>
      </c>
      <c r="BH591" s="16">
        <v>809</v>
      </c>
      <c r="BI591">
        <f t="shared" si="125"/>
        <v>1344.29</v>
      </c>
      <c r="BJ591">
        <f t="shared" si="126"/>
        <v>1344</v>
      </c>
    </row>
    <row r="592" spans="1:62" x14ac:dyDescent="0.3">
      <c r="A592" t="s">
        <v>719</v>
      </c>
      <c r="B592" t="s">
        <v>154</v>
      </c>
      <c r="C592" s="1">
        <v>44761</v>
      </c>
      <c r="D592">
        <v>345</v>
      </c>
      <c r="E592">
        <v>40.659999999999997</v>
      </c>
      <c r="F592" t="s">
        <v>1696</v>
      </c>
      <c r="G592">
        <f>ROUND(Table2[[#This Row],[Amount in Sales]],-1)</f>
        <v>350</v>
      </c>
      <c r="I592" s="16">
        <v>568</v>
      </c>
      <c r="J592" s="17">
        <f>ROUND(Table2[[#This Row],[Amount in Sales]],-1)</f>
        <v>350</v>
      </c>
      <c r="Y592" s="16">
        <v>818</v>
      </c>
      <c r="Z592" t="str">
        <f t="shared" si="127"/>
        <v>700-900</v>
      </c>
      <c r="AP592" s="16">
        <v>874</v>
      </c>
      <c r="AQ592" t="s">
        <v>1801</v>
      </c>
      <c r="BH592" s="16">
        <v>347</v>
      </c>
      <c r="BI592">
        <f t="shared" si="125"/>
        <v>356.86</v>
      </c>
      <c r="BJ592">
        <f t="shared" si="126"/>
        <v>357</v>
      </c>
    </row>
    <row r="593" spans="1:62" x14ac:dyDescent="0.3">
      <c r="A593" t="s">
        <v>720</v>
      </c>
      <c r="B593" t="s">
        <v>155</v>
      </c>
      <c r="C593" s="1">
        <v>44788</v>
      </c>
      <c r="D593">
        <v>425</v>
      </c>
      <c r="E593">
        <v>201.06</v>
      </c>
      <c r="F593" t="s">
        <v>1697</v>
      </c>
      <c r="G593">
        <f>ROUND(Table2[[#This Row],[Amount in Sales]],-1)</f>
        <v>430</v>
      </c>
      <c r="I593" s="16">
        <v>226</v>
      </c>
      <c r="J593" s="17">
        <f>ROUND(Table2[[#This Row],[Amount in Sales]],-1)</f>
        <v>430</v>
      </c>
      <c r="Y593" s="16">
        <v>861</v>
      </c>
      <c r="Z593" t="str">
        <f t="shared" si="127"/>
        <v>700-900</v>
      </c>
      <c r="AP593" s="16">
        <v>762</v>
      </c>
      <c r="AQ593" t="s">
        <v>1801</v>
      </c>
      <c r="BH593" s="16">
        <v>695</v>
      </c>
      <c r="BI593">
        <f t="shared" si="125"/>
        <v>922.11</v>
      </c>
      <c r="BJ593">
        <f t="shared" si="126"/>
        <v>922</v>
      </c>
    </row>
    <row r="594" spans="1:62" x14ac:dyDescent="0.3">
      <c r="A594" t="s">
        <v>721</v>
      </c>
      <c r="B594" t="s">
        <v>156</v>
      </c>
      <c r="C594" s="1">
        <v>44788</v>
      </c>
      <c r="D594">
        <v>854</v>
      </c>
      <c r="E594">
        <v>150.10999999999999</v>
      </c>
      <c r="F594" t="s">
        <v>1694</v>
      </c>
      <c r="G594">
        <f>ROUND(Table2[[#This Row],[Amount in Sales]],-1)</f>
        <v>850</v>
      </c>
      <c r="I594" s="16">
        <v>857</v>
      </c>
      <c r="J594" s="17">
        <f>ROUND(Table2[[#This Row],[Amount in Sales]],-1)</f>
        <v>850</v>
      </c>
      <c r="Y594" s="16">
        <v>756</v>
      </c>
      <c r="Z594" t="str">
        <f t="shared" si="127"/>
        <v>700-900</v>
      </c>
      <c r="AP594" s="16">
        <v>862</v>
      </c>
      <c r="AQ594" t="s">
        <v>1801</v>
      </c>
      <c r="BH594" s="16">
        <v>551</v>
      </c>
      <c r="BI594">
        <f t="shared" si="125"/>
        <v>613.20000000000005</v>
      </c>
      <c r="BJ594">
        <f t="shared" si="126"/>
        <v>613</v>
      </c>
    </row>
    <row r="595" spans="1:62" x14ac:dyDescent="0.3">
      <c r="A595" t="s">
        <v>722</v>
      </c>
      <c r="B595" t="s">
        <v>157</v>
      </c>
      <c r="C595" s="1">
        <v>44758</v>
      </c>
      <c r="D595">
        <v>310</v>
      </c>
      <c r="E595">
        <v>152.57999999999998</v>
      </c>
      <c r="F595" t="s">
        <v>1695</v>
      </c>
      <c r="G595">
        <f>ROUND(Table2[[#This Row],[Amount in Sales]],-1)</f>
        <v>310</v>
      </c>
      <c r="I595" s="16">
        <v>265</v>
      </c>
      <c r="J595" s="17">
        <f>ROUND(Table2[[#This Row],[Amount in Sales]],-1)</f>
        <v>310</v>
      </c>
      <c r="Y595" s="16">
        <v>274</v>
      </c>
      <c r="Z595" t="e">
        <f t="shared" si="127"/>
        <v>#N/A</v>
      </c>
      <c r="AP595" s="16">
        <v>854</v>
      </c>
      <c r="AQ595" t="s">
        <v>1801</v>
      </c>
      <c r="BH595" s="16">
        <v>274</v>
      </c>
    </row>
    <row r="596" spans="1:62" x14ac:dyDescent="0.3">
      <c r="A596" t="s">
        <v>723</v>
      </c>
      <c r="B596" t="s">
        <v>154</v>
      </c>
      <c r="C596" s="1">
        <v>44795</v>
      </c>
      <c r="D596">
        <v>387</v>
      </c>
      <c r="E596">
        <v>379.69</v>
      </c>
      <c r="F596" t="s">
        <v>1696</v>
      </c>
      <c r="G596">
        <f>ROUND(Table2[[#This Row],[Amount in Sales]],-1)</f>
        <v>390</v>
      </c>
      <c r="I596" s="16">
        <v>355</v>
      </c>
      <c r="J596" s="17">
        <f>ROUND(Table2[[#This Row],[Amount in Sales]],-1)</f>
        <v>390</v>
      </c>
      <c r="Y596" s="16">
        <v>756</v>
      </c>
      <c r="Z596" t="str">
        <f t="shared" si="127"/>
        <v>700-900</v>
      </c>
      <c r="AP596" s="16">
        <v>859</v>
      </c>
      <c r="AQ596" t="s">
        <v>1801</v>
      </c>
      <c r="BH596" s="16">
        <v>623</v>
      </c>
      <c r="BI596">
        <f t="shared" ref="BI596:BI614" si="128">D583+E583</f>
        <v>995.84999999999991</v>
      </c>
      <c r="BJ596">
        <f t="shared" ref="BJ596:BJ614" si="129">ROUND(BI596,0)</f>
        <v>996</v>
      </c>
    </row>
    <row r="597" spans="1:62" x14ac:dyDescent="0.3">
      <c r="A597" t="s">
        <v>724</v>
      </c>
      <c r="B597" t="s">
        <v>155</v>
      </c>
      <c r="C597" s="1">
        <v>44791</v>
      </c>
      <c r="D597">
        <v>402</v>
      </c>
      <c r="E597">
        <v>176.37</v>
      </c>
      <c r="F597" t="s">
        <v>1697</v>
      </c>
      <c r="G597">
        <f>ROUND(Table2[[#This Row],[Amount in Sales]],-1)</f>
        <v>400</v>
      </c>
      <c r="I597" s="16">
        <v>897</v>
      </c>
      <c r="J597" s="17">
        <f>ROUND(Table2[[#This Row],[Amount in Sales]],-1)</f>
        <v>400</v>
      </c>
      <c r="Y597" s="16">
        <v>807</v>
      </c>
      <c r="Z597" t="str">
        <f t="shared" si="127"/>
        <v>700-900</v>
      </c>
      <c r="AP597" s="16">
        <v>857</v>
      </c>
      <c r="AQ597" t="s">
        <v>1801</v>
      </c>
      <c r="BH597" s="16">
        <v>577</v>
      </c>
      <c r="BI597">
        <f t="shared" si="128"/>
        <v>777.49</v>
      </c>
      <c r="BJ597">
        <f t="shared" si="129"/>
        <v>777</v>
      </c>
    </row>
    <row r="598" spans="1:62" x14ac:dyDescent="0.3">
      <c r="A598" t="s">
        <v>725</v>
      </c>
      <c r="B598" t="s">
        <v>156</v>
      </c>
      <c r="C598" s="1">
        <v>44791</v>
      </c>
      <c r="D598">
        <v>808</v>
      </c>
      <c r="E598">
        <v>190.39</v>
      </c>
      <c r="F598" t="s">
        <v>1694</v>
      </c>
      <c r="G598">
        <f>ROUND(Table2[[#This Row],[Amount in Sales]],-1)</f>
        <v>810</v>
      </c>
      <c r="I598" s="16">
        <v>482</v>
      </c>
      <c r="J598" s="17">
        <f>ROUND(Table2[[#This Row],[Amount in Sales]],-1)</f>
        <v>810</v>
      </c>
      <c r="Y598" s="16">
        <v>826</v>
      </c>
      <c r="Z598" t="str">
        <f t="shared" si="127"/>
        <v>700-900</v>
      </c>
      <c r="AP598" s="16">
        <v>897</v>
      </c>
      <c r="AQ598" t="s">
        <v>1801</v>
      </c>
      <c r="BH598">
        <v>479</v>
      </c>
      <c r="BI598">
        <f t="shared" si="128"/>
        <v>627.02</v>
      </c>
      <c r="BJ598">
        <f t="shared" si="129"/>
        <v>627</v>
      </c>
    </row>
    <row r="599" spans="1:62" x14ac:dyDescent="0.3">
      <c r="A599" t="s">
        <v>726</v>
      </c>
      <c r="B599" t="s">
        <v>157</v>
      </c>
      <c r="C599" s="1">
        <v>44794</v>
      </c>
      <c r="D599">
        <v>668</v>
      </c>
      <c r="E599">
        <v>521.72</v>
      </c>
      <c r="F599" t="s">
        <v>1695</v>
      </c>
      <c r="G599">
        <f>ROUND(Table2[[#This Row],[Amount in Sales]],-1)</f>
        <v>670</v>
      </c>
      <c r="I599" s="16">
        <v>612</v>
      </c>
      <c r="J599" s="17">
        <f>ROUND(Table2[[#This Row],[Amount in Sales]],-1)</f>
        <v>670</v>
      </c>
      <c r="Y599" s="16">
        <v>831</v>
      </c>
      <c r="Z599" t="str">
        <f t="shared" si="127"/>
        <v>700-900</v>
      </c>
      <c r="AP599" s="16">
        <v>777</v>
      </c>
      <c r="AQ599" t="s">
        <v>1801</v>
      </c>
      <c r="BH599" s="16">
        <v>541</v>
      </c>
      <c r="BI599">
        <f t="shared" si="128"/>
        <v>542.16999999999996</v>
      </c>
      <c r="BJ599">
        <f t="shared" si="129"/>
        <v>542</v>
      </c>
    </row>
    <row r="600" spans="1:62" x14ac:dyDescent="0.3">
      <c r="A600" t="s">
        <v>727</v>
      </c>
      <c r="B600" t="s">
        <v>154</v>
      </c>
      <c r="C600" s="1">
        <v>44756</v>
      </c>
      <c r="D600">
        <v>534</v>
      </c>
      <c r="E600">
        <v>66.81</v>
      </c>
      <c r="F600" t="s">
        <v>1696</v>
      </c>
      <c r="G600">
        <f>ROUND(Table2[[#This Row],[Amount in Sales]],-1)</f>
        <v>530</v>
      </c>
      <c r="I600" s="16">
        <v>777</v>
      </c>
      <c r="J600" s="17">
        <f>ROUND(Table2[[#This Row],[Amount in Sales]],-1)</f>
        <v>530</v>
      </c>
      <c r="Y600" s="16">
        <v>833</v>
      </c>
      <c r="Z600" t="str">
        <f t="shared" si="127"/>
        <v>700-900</v>
      </c>
      <c r="AP600" s="16">
        <v>791</v>
      </c>
      <c r="AQ600" t="s">
        <v>1801</v>
      </c>
      <c r="BH600" s="16">
        <v>878</v>
      </c>
      <c r="BI600">
        <f t="shared" si="128"/>
        <v>1096.27</v>
      </c>
      <c r="BJ600">
        <f t="shared" si="129"/>
        <v>1096</v>
      </c>
    </row>
    <row r="601" spans="1:62" x14ac:dyDescent="0.3">
      <c r="A601" t="s">
        <v>728</v>
      </c>
      <c r="B601" t="s">
        <v>155</v>
      </c>
      <c r="C601" s="1">
        <v>44789</v>
      </c>
      <c r="D601">
        <v>689</v>
      </c>
      <c r="E601">
        <v>55.879999999999995</v>
      </c>
      <c r="F601" t="s">
        <v>1697</v>
      </c>
      <c r="G601">
        <f>ROUND(Table2[[#This Row],[Amount in Sales]],-1)</f>
        <v>690</v>
      </c>
      <c r="I601" s="16">
        <v>572</v>
      </c>
      <c r="J601" s="17">
        <f>ROUND(Table2[[#This Row],[Amount in Sales]],-1)</f>
        <v>690</v>
      </c>
      <c r="Y601" s="16">
        <v>868</v>
      </c>
      <c r="Z601" t="str">
        <f t="shared" si="127"/>
        <v>700-900</v>
      </c>
      <c r="AP601" s="16">
        <v>726</v>
      </c>
      <c r="AQ601" t="s">
        <v>1801</v>
      </c>
      <c r="BH601">
        <v>822</v>
      </c>
      <c r="BI601">
        <f t="shared" si="128"/>
        <v>925.81</v>
      </c>
      <c r="BJ601">
        <f t="shared" si="129"/>
        <v>926</v>
      </c>
    </row>
    <row r="602" spans="1:62" x14ac:dyDescent="0.3">
      <c r="A602" t="s">
        <v>729</v>
      </c>
      <c r="B602" t="s">
        <v>156</v>
      </c>
      <c r="C602" s="1">
        <v>44810</v>
      </c>
      <c r="D602">
        <v>237</v>
      </c>
      <c r="E602">
        <v>57.86</v>
      </c>
      <c r="F602" t="s">
        <v>1694</v>
      </c>
      <c r="G602">
        <f>ROUND(Table2[[#This Row],[Amount in Sales]],-1)</f>
        <v>240</v>
      </c>
      <c r="I602" s="16">
        <v>692</v>
      </c>
      <c r="J602" s="17">
        <f>ROUND(Table2[[#This Row],[Amount in Sales]],-1)</f>
        <v>240</v>
      </c>
      <c r="Y602" s="16">
        <v>888</v>
      </c>
      <c r="Z602" t="str">
        <f t="shared" si="127"/>
        <v>700-900</v>
      </c>
      <c r="AP602" s="16">
        <v>706</v>
      </c>
      <c r="AQ602" t="s">
        <v>1801</v>
      </c>
      <c r="BH602" s="16">
        <v>319</v>
      </c>
      <c r="BI602">
        <f t="shared" si="128"/>
        <v>539.11</v>
      </c>
      <c r="BJ602">
        <f t="shared" si="129"/>
        <v>539</v>
      </c>
    </row>
    <row r="603" spans="1:62" x14ac:dyDescent="0.3">
      <c r="A603" t="s">
        <v>730</v>
      </c>
      <c r="B603" t="s">
        <v>157</v>
      </c>
      <c r="C603" s="1">
        <v>44798</v>
      </c>
      <c r="D603">
        <v>525</v>
      </c>
      <c r="E603">
        <v>78.86</v>
      </c>
      <c r="F603" t="s">
        <v>1695</v>
      </c>
      <c r="G603">
        <f>ROUND(Table2[[#This Row],[Amount in Sales]],-1)</f>
        <v>530</v>
      </c>
      <c r="I603" s="16">
        <v>791</v>
      </c>
      <c r="J603" s="17">
        <f>ROUND(Table2[[#This Row],[Amount in Sales]],-1)</f>
        <v>530</v>
      </c>
      <c r="Y603" s="16">
        <v>837</v>
      </c>
      <c r="Z603" t="str">
        <f t="shared" si="127"/>
        <v>700-900</v>
      </c>
      <c r="AP603" s="16">
        <v>700</v>
      </c>
      <c r="AQ603" t="s">
        <v>1801</v>
      </c>
      <c r="BH603" s="16">
        <v>583</v>
      </c>
      <c r="BI603">
        <f t="shared" si="128"/>
        <v>653.34</v>
      </c>
      <c r="BJ603">
        <f t="shared" si="129"/>
        <v>653</v>
      </c>
    </row>
    <row r="604" spans="1:62" x14ac:dyDescent="0.3">
      <c r="A604" t="s">
        <v>731</v>
      </c>
      <c r="B604" t="s">
        <v>154</v>
      </c>
      <c r="C604" s="1">
        <v>44791</v>
      </c>
      <c r="D604">
        <v>643</v>
      </c>
      <c r="E604">
        <v>104.95</v>
      </c>
      <c r="F604" t="s">
        <v>1696</v>
      </c>
      <c r="G604">
        <f>ROUND(Table2[[#This Row],[Amount in Sales]],-1)</f>
        <v>640</v>
      </c>
      <c r="I604" s="16">
        <v>332</v>
      </c>
      <c r="J604" s="17">
        <f>ROUND(Table2[[#This Row],[Amount in Sales]],-1)</f>
        <v>640</v>
      </c>
      <c r="Y604" s="16">
        <v>794</v>
      </c>
      <c r="Z604" t="str">
        <f t="shared" si="127"/>
        <v>700-900</v>
      </c>
      <c r="AP604" s="16">
        <v>839</v>
      </c>
      <c r="AQ604" t="s">
        <v>1801</v>
      </c>
      <c r="BH604" s="16">
        <v>326</v>
      </c>
      <c r="BI604">
        <f t="shared" si="128"/>
        <v>570.47</v>
      </c>
      <c r="BJ604">
        <f t="shared" si="129"/>
        <v>570</v>
      </c>
    </row>
    <row r="605" spans="1:62" x14ac:dyDescent="0.3">
      <c r="A605" t="s">
        <v>732</v>
      </c>
      <c r="B605" t="s">
        <v>155</v>
      </c>
      <c r="C605" s="1">
        <v>44796</v>
      </c>
      <c r="D605">
        <v>308</v>
      </c>
      <c r="E605">
        <v>187.28</v>
      </c>
      <c r="F605" t="s">
        <v>1697</v>
      </c>
      <c r="G605">
        <f>ROUND(Table2[[#This Row],[Amount in Sales]],-1)</f>
        <v>310</v>
      </c>
      <c r="I605" s="16">
        <v>241</v>
      </c>
      <c r="J605" s="17">
        <f>ROUND(Table2[[#This Row],[Amount in Sales]],-1)</f>
        <v>310</v>
      </c>
      <c r="Y605" s="16">
        <v>742</v>
      </c>
      <c r="Z605" t="str">
        <f t="shared" si="127"/>
        <v>700-900</v>
      </c>
      <c r="AP605" s="16">
        <v>845</v>
      </c>
      <c r="AQ605" t="s">
        <v>1801</v>
      </c>
      <c r="BH605" s="16">
        <v>345</v>
      </c>
      <c r="BI605">
        <f t="shared" si="128"/>
        <v>385.65999999999997</v>
      </c>
      <c r="BJ605">
        <f t="shared" si="129"/>
        <v>386</v>
      </c>
    </row>
    <row r="606" spans="1:62" x14ac:dyDescent="0.3">
      <c r="A606" t="s">
        <v>733</v>
      </c>
      <c r="B606" t="s">
        <v>156</v>
      </c>
      <c r="C606" s="1">
        <v>44810</v>
      </c>
      <c r="D606">
        <v>834</v>
      </c>
      <c r="E606">
        <v>349.9</v>
      </c>
      <c r="F606" t="s">
        <v>1694</v>
      </c>
      <c r="G606">
        <f>ROUND(Table2[[#This Row],[Amount in Sales]],-1)</f>
        <v>830</v>
      </c>
      <c r="I606" s="16">
        <v>494</v>
      </c>
      <c r="J606" s="17">
        <f>ROUND(Table2[[#This Row],[Amount in Sales]],-1)</f>
        <v>830</v>
      </c>
      <c r="Y606" s="16">
        <v>797</v>
      </c>
      <c r="Z606" t="str">
        <f t="shared" si="127"/>
        <v>700-900</v>
      </c>
      <c r="AP606" s="16">
        <v>855</v>
      </c>
      <c r="AQ606" t="s">
        <v>1801</v>
      </c>
      <c r="BH606" s="16">
        <v>425</v>
      </c>
      <c r="BI606">
        <f t="shared" si="128"/>
        <v>626.05999999999995</v>
      </c>
      <c r="BJ606">
        <f t="shared" si="129"/>
        <v>626</v>
      </c>
    </row>
    <row r="607" spans="1:62" x14ac:dyDescent="0.3">
      <c r="A607" t="s">
        <v>734</v>
      </c>
      <c r="B607" t="s">
        <v>157</v>
      </c>
      <c r="C607" s="1">
        <v>44791</v>
      </c>
      <c r="D607">
        <v>851</v>
      </c>
      <c r="E607">
        <v>31.700000000000003</v>
      </c>
      <c r="F607" t="s">
        <v>1695</v>
      </c>
      <c r="G607">
        <f>ROUND(Table2[[#This Row],[Amount in Sales]],-1)</f>
        <v>850</v>
      </c>
      <c r="I607" s="16">
        <v>260</v>
      </c>
      <c r="J607" s="17">
        <f>ROUND(Table2[[#This Row],[Amount in Sales]],-1)</f>
        <v>850</v>
      </c>
      <c r="Y607" s="16">
        <v>871</v>
      </c>
      <c r="Z607" t="str">
        <f t="shared" si="127"/>
        <v>700-900</v>
      </c>
      <c r="AP607" s="16">
        <v>807</v>
      </c>
      <c r="AQ607" t="s">
        <v>1801</v>
      </c>
      <c r="BH607" s="16">
        <v>854</v>
      </c>
      <c r="BI607">
        <f t="shared" si="128"/>
        <v>1004.11</v>
      </c>
      <c r="BJ607">
        <f t="shared" si="129"/>
        <v>1004</v>
      </c>
    </row>
    <row r="608" spans="1:62" x14ac:dyDescent="0.3">
      <c r="A608" t="s">
        <v>735</v>
      </c>
      <c r="B608" t="s">
        <v>158</v>
      </c>
      <c r="C608" s="1">
        <v>44797</v>
      </c>
      <c r="D608">
        <v>567</v>
      </c>
      <c r="E608">
        <v>222.2</v>
      </c>
      <c r="F608" t="s">
        <v>1696</v>
      </c>
      <c r="G608">
        <f>ROUND(Table2[[#This Row],[Amount in Sales]],-1)</f>
        <v>570</v>
      </c>
      <c r="I608" s="16">
        <v>726</v>
      </c>
      <c r="J608" s="17">
        <f>ROUND(Table2[[#This Row],[Amount in Sales]],-1)</f>
        <v>570</v>
      </c>
      <c r="Y608" s="16">
        <v>718</v>
      </c>
      <c r="Z608" t="str">
        <f t="shared" si="127"/>
        <v>700-900</v>
      </c>
      <c r="AP608" s="16">
        <v>836</v>
      </c>
      <c r="AQ608" t="s">
        <v>1801</v>
      </c>
      <c r="BH608">
        <v>310</v>
      </c>
      <c r="BI608">
        <f t="shared" si="128"/>
        <v>462.58</v>
      </c>
      <c r="BJ608">
        <f t="shared" si="129"/>
        <v>463</v>
      </c>
    </row>
    <row r="609" spans="1:62" x14ac:dyDescent="0.3">
      <c r="A609" t="s">
        <v>736</v>
      </c>
      <c r="B609" t="s">
        <v>154</v>
      </c>
      <c r="C609" s="1">
        <v>44777</v>
      </c>
      <c r="D609">
        <v>565</v>
      </c>
      <c r="E609">
        <v>133.51</v>
      </c>
      <c r="F609" t="s">
        <v>1697</v>
      </c>
      <c r="G609">
        <f>ROUND(Table2[[#This Row],[Amount in Sales]],-1)</f>
        <v>570</v>
      </c>
      <c r="I609" s="16">
        <v>402</v>
      </c>
      <c r="J609" s="17">
        <f>ROUND(Table2[[#This Row],[Amount in Sales]],-1)</f>
        <v>570</v>
      </c>
      <c r="Y609" s="16">
        <v>777</v>
      </c>
      <c r="Z609" t="str">
        <f t="shared" si="127"/>
        <v>700-900</v>
      </c>
      <c r="AP609" s="16">
        <v>865</v>
      </c>
      <c r="AQ609" t="s">
        <v>1801</v>
      </c>
      <c r="BH609" s="16">
        <v>387</v>
      </c>
      <c r="BI609">
        <f t="shared" si="128"/>
        <v>766.69</v>
      </c>
      <c r="BJ609">
        <f t="shared" si="129"/>
        <v>767</v>
      </c>
    </row>
    <row r="610" spans="1:62" x14ac:dyDescent="0.3">
      <c r="A610" t="s">
        <v>737</v>
      </c>
      <c r="B610" t="s">
        <v>155</v>
      </c>
      <c r="C610" s="1">
        <v>44802</v>
      </c>
      <c r="D610">
        <v>245</v>
      </c>
      <c r="E610">
        <v>243.38</v>
      </c>
      <c r="F610" t="s">
        <v>1694</v>
      </c>
      <c r="G610">
        <f>ROUND(Table2[[#This Row],[Amount in Sales]],-1)</f>
        <v>250</v>
      </c>
      <c r="I610" s="16">
        <v>369</v>
      </c>
      <c r="J610" s="17">
        <f>ROUND(Table2[[#This Row],[Amount in Sales]],-1)</f>
        <v>250</v>
      </c>
      <c r="Y610" s="16">
        <v>707</v>
      </c>
      <c r="Z610" t="str">
        <f t="shared" si="127"/>
        <v>700-900</v>
      </c>
      <c r="AP610" s="16">
        <v>721</v>
      </c>
      <c r="AQ610" t="s">
        <v>1801</v>
      </c>
      <c r="BH610" s="16">
        <v>402</v>
      </c>
      <c r="BI610">
        <f t="shared" si="128"/>
        <v>578.37</v>
      </c>
      <c r="BJ610">
        <f t="shared" si="129"/>
        <v>578</v>
      </c>
    </row>
    <row r="611" spans="1:62" x14ac:dyDescent="0.3">
      <c r="A611" t="s">
        <v>738</v>
      </c>
      <c r="B611" t="s">
        <v>156</v>
      </c>
      <c r="C611" s="1">
        <v>44758</v>
      </c>
      <c r="D611">
        <v>765</v>
      </c>
      <c r="E611">
        <v>628.01</v>
      </c>
      <c r="F611" t="s">
        <v>1695</v>
      </c>
      <c r="G611">
        <f>ROUND(Table2[[#This Row],[Amount in Sales]],-1)</f>
        <v>770</v>
      </c>
      <c r="I611" s="16">
        <v>657</v>
      </c>
      <c r="J611" s="17">
        <f>ROUND(Table2[[#This Row],[Amount in Sales]],-1)</f>
        <v>770</v>
      </c>
      <c r="Y611" s="16">
        <v>806</v>
      </c>
      <c r="Z611" t="str">
        <f t="shared" si="127"/>
        <v>700-900</v>
      </c>
      <c r="AP611" s="16">
        <v>844</v>
      </c>
      <c r="AQ611" t="s">
        <v>1801</v>
      </c>
      <c r="BH611" s="16">
        <v>808</v>
      </c>
      <c r="BI611">
        <f t="shared" si="128"/>
        <v>998.39</v>
      </c>
      <c r="BJ611">
        <f t="shared" si="129"/>
        <v>998</v>
      </c>
    </row>
    <row r="612" spans="1:62" x14ac:dyDescent="0.3">
      <c r="A612" t="s">
        <v>739</v>
      </c>
      <c r="B612" t="s">
        <v>157</v>
      </c>
      <c r="C612" s="1">
        <v>44768</v>
      </c>
      <c r="D612">
        <v>746</v>
      </c>
      <c r="E612">
        <v>598.1</v>
      </c>
      <c r="F612" t="s">
        <v>1696</v>
      </c>
      <c r="G612">
        <f>ROUND(Table2[[#This Row],[Amount in Sales]],-1)</f>
        <v>750</v>
      </c>
      <c r="I612" s="16">
        <v>482</v>
      </c>
      <c r="J612" s="17">
        <f>ROUND(Table2[[#This Row],[Amount in Sales]],-1)</f>
        <v>750</v>
      </c>
      <c r="Y612" s="16">
        <v>835</v>
      </c>
      <c r="Z612" t="str">
        <f t="shared" si="127"/>
        <v>700-900</v>
      </c>
      <c r="AP612" s="16">
        <v>820</v>
      </c>
      <c r="AQ612" t="s">
        <v>1801</v>
      </c>
      <c r="BH612" s="16">
        <v>668</v>
      </c>
      <c r="BI612">
        <f t="shared" si="128"/>
        <v>1189.72</v>
      </c>
      <c r="BJ612">
        <f t="shared" si="129"/>
        <v>1190</v>
      </c>
    </row>
    <row r="613" spans="1:62" x14ac:dyDescent="0.3">
      <c r="A613" t="s">
        <v>740</v>
      </c>
      <c r="B613" t="s">
        <v>154</v>
      </c>
      <c r="C613" s="1">
        <v>44756</v>
      </c>
      <c r="D613">
        <v>470</v>
      </c>
      <c r="E613">
        <v>109.26</v>
      </c>
      <c r="F613" t="s">
        <v>1697</v>
      </c>
      <c r="G613">
        <f>ROUND(Table2[[#This Row],[Amount in Sales]],-1)</f>
        <v>470</v>
      </c>
      <c r="I613" s="16">
        <v>652</v>
      </c>
      <c r="J613" s="17">
        <f>ROUND(Table2[[#This Row],[Amount in Sales]],-1)</f>
        <v>470</v>
      </c>
      <c r="Y613" s="16">
        <v>791</v>
      </c>
      <c r="Z613" t="str">
        <f t="shared" si="127"/>
        <v>700-900</v>
      </c>
      <c r="AP613" s="16">
        <v>816</v>
      </c>
      <c r="AQ613" t="s">
        <v>1801</v>
      </c>
      <c r="BH613" s="16">
        <v>534</v>
      </c>
      <c r="BI613">
        <f t="shared" si="128"/>
        <v>600.80999999999995</v>
      </c>
      <c r="BJ613">
        <f t="shared" si="129"/>
        <v>601</v>
      </c>
    </row>
    <row r="614" spans="1:62" x14ac:dyDescent="0.3">
      <c r="A614" t="s">
        <v>741</v>
      </c>
      <c r="B614" t="s">
        <v>155</v>
      </c>
      <c r="C614" s="1">
        <v>44809</v>
      </c>
      <c r="D614">
        <v>694</v>
      </c>
      <c r="E614">
        <v>528.72</v>
      </c>
      <c r="F614" t="s">
        <v>1694</v>
      </c>
      <c r="G614">
        <f>ROUND(Table2[[#This Row],[Amount in Sales]],-1)</f>
        <v>690</v>
      </c>
      <c r="I614" s="16">
        <v>556</v>
      </c>
      <c r="J614" s="17">
        <f>ROUND(Table2[[#This Row],[Amount in Sales]],-1)</f>
        <v>690</v>
      </c>
      <c r="Y614" s="16">
        <v>842</v>
      </c>
      <c r="Z614" t="str">
        <f t="shared" si="127"/>
        <v>700-900</v>
      </c>
      <c r="AP614" s="16">
        <v>886</v>
      </c>
      <c r="AQ614" t="s">
        <v>1801</v>
      </c>
      <c r="BH614" s="16">
        <v>689</v>
      </c>
      <c r="BI614">
        <f t="shared" si="128"/>
        <v>744.88</v>
      </c>
      <c r="BJ614">
        <f t="shared" si="129"/>
        <v>745</v>
      </c>
    </row>
    <row r="615" spans="1:62" x14ac:dyDescent="0.3">
      <c r="A615" t="s">
        <v>742</v>
      </c>
      <c r="B615" t="s">
        <v>156</v>
      </c>
      <c r="C615" s="1">
        <v>44801</v>
      </c>
      <c r="D615">
        <v>839</v>
      </c>
      <c r="E615">
        <v>694.64</v>
      </c>
      <c r="F615" t="s">
        <v>1695</v>
      </c>
      <c r="G615">
        <f>ROUND(Table2[[#This Row],[Amount in Sales]],-1)</f>
        <v>840</v>
      </c>
      <c r="I615" s="16">
        <v>706</v>
      </c>
      <c r="J615" s="17">
        <f>ROUND(Table2[[#This Row],[Amount in Sales]],-1)</f>
        <v>840</v>
      </c>
      <c r="Y615" s="16">
        <v>237</v>
      </c>
      <c r="Z615" t="e">
        <f t="shared" si="127"/>
        <v>#N/A</v>
      </c>
      <c r="AP615" s="16">
        <v>735</v>
      </c>
      <c r="AQ615" t="s">
        <v>1801</v>
      </c>
      <c r="BH615" s="16">
        <v>237</v>
      </c>
    </row>
    <row r="616" spans="1:62" x14ac:dyDescent="0.3">
      <c r="A616" t="s">
        <v>743</v>
      </c>
      <c r="B616" t="s">
        <v>157</v>
      </c>
      <c r="C616" s="1">
        <v>44794</v>
      </c>
      <c r="D616">
        <v>476</v>
      </c>
      <c r="E616">
        <v>141.51</v>
      </c>
      <c r="F616" t="s">
        <v>1696</v>
      </c>
      <c r="G616">
        <f>ROUND(Table2[[#This Row],[Amount in Sales]],-1)</f>
        <v>480</v>
      </c>
      <c r="I616" s="16">
        <v>460</v>
      </c>
      <c r="J616" s="17">
        <f>ROUND(Table2[[#This Row],[Amount in Sales]],-1)</f>
        <v>480</v>
      </c>
      <c r="Y616" s="16">
        <v>707</v>
      </c>
      <c r="Z616" t="str">
        <f t="shared" si="127"/>
        <v>700-900</v>
      </c>
      <c r="AP616" s="16">
        <v>879</v>
      </c>
      <c r="AQ616" t="s">
        <v>1801</v>
      </c>
      <c r="BH616" s="16">
        <v>525</v>
      </c>
      <c r="BI616">
        <f t="shared" ref="BI616:BI622" si="130">D603+E603</f>
        <v>603.86</v>
      </c>
      <c r="BJ616">
        <f t="shared" ref="BJ616:BJ622" si="131">ROUND(BI616,0)</f>
        <v>604</v>
      </c>
    </row>
    <row r="617" spans="1:62" x14ac:dyDescent="0.3">
      <c r="A617" t="s">
        <v>744</v>
      </c>
      <c r="B617" t="s">
        <v>158</v>
      </c>
      <c r="C617" s="1">
        <v>44792</v>
      </c>
      <c r="D617">
        <v>201</v>
      </c>
      <c r="E617">
        <v>162.29</v>
      </c>
      <c r="F617" t="s">
        <v>1697</v>
      </c>
      <c r="G617">
        <f>ROUND(Table2[[#This Row],[Amount in Sales]],-1)</f>
        <v>200</v>
      </c>
      <c r="I617" s="16">
        <v>248</v>
      </c>
      <c r="J617" s="17">
        <f>ROUND(Table2[[#This Row],[Amount in Sales]],-1)</f>
        <v>200</v>
      </c>
      <c r="Y617" s="16">
        <v>813</v>
      </c>
      <c r="Z617" t="str">
        <f t="shared" si="127"/>
        <v>700-900</v>
      </c>
      <c r="AP617" s="16">
        <v>784</v>
      </c>
      <c r="AQ617" t="s">
        <v>1801</v>
      </c>
      <c r="BH617" s="16">
        <v>643</v>
      </c>
      <c r="BI617">
        <f t="shared" si="130"/>
        <v>747.95</v>
      </c>
      <c r="BJ617">
        <f t="shared" si="131"/>
        <v>748</v>
      </c>
    </row>
    <row r="618" spans="1:62" x14ac:dyDescent="0.3">
      <c r="A618" t="s">
        <v>745</v>
      </c>
      <c r="B618" t="s">
        <v>159</v>
      </c>
      <c r="C618" s="1">
        <v>44770</v>
      </c>
      <c r="D618">
        <v>217</v>
      </c>
      <c r="E618">
        <v>15.74</v>
      </c>
      <c r="F618" t="s">
        <v>1694</v>
      </c>
      <c r="G618">
        <f>ROUND(Table2[[#This Row],[Amount in Sales]],-1)</f>
        <v>220</v>
      </c>
      <c r="I618" s="16">
        <v>700</v>
      </c>
      <c r="J618" s="17">
        <f>ROUND(Table2[[#This Row],[Amount in Sales]],-1)</f>
        <v>220</v>
      </c>
      <c r="Y618" s="16">
        <v>701</v>
      </c>
      <c r="Z618" t="str">
        <f t="shared" si="127"/>
        <v>700-900</v>
      </c>
      <c r="AP618" s="16">
        <v>865</v>
      </c>
      <c r="AQ618" t="s">
        <v>1801</v>
      </c>
      <c r="BH618" s="16">
        <v>308</v>
      </c>
      <c r="BI618">
        <f t="shared" si="130"/>
        <v>495.28</v>
      </c>
      <c r="BJ618">
        <f t="shared" si="131"/>
        <v>495</v>
      </c>
    </row>
    <row r="619" spans="1:62" x14ac:dyDescent="0.3">
      <c r="A619" t="s">
        <v>746</v>
      </c>
      <c r="B619" t="s">
        <v>154</v>
      </c>
      <c r="C619" s="1">
        <v>44761</v>
      </c>
      <c r="D619">
        <v>709</v>
      </c>
      <c r="E619">
        <v>92.77000000000001</v>
      </c>
      <c r="F619" t="s">
        <v>1695</v>
      </c>
      <c r="G619">
        <f>ROUND(Table2[[#This Row],[Amount in Sales]],-1)</f>
        <v>710</v>
      </c>
      <c r="I619" s="16">
        <v>329</v>
      </c>
      <c r="J619" s="17">
        <f>ROUND(Table2[[#This Row],[Amount in Sales]],-1)</f>
        <v>710</v>
      </c>
      <c r="Y619" s="16">
        <v>791</v>
      </c>
      <c r="Z619" t="str">
        <f t="shared" si="127"/>
        <v>700-900</v>
      </c>
      <c r="AP619" s="16">
        <v>868</v>
      </c>
      <c r="AQ619" t="s">
        <v>1801</v>
      </c>
      <c r="BH619" s="16">
        <v>834</v>
      </c>
      <c r="BI619">
        <f t="shared" si="130"/>
        <v>1183.9000000000001</v>
      </c>
      <c r="BJ619">
        <f t="shared" si="131"/>
        <v>1184</v>
      </c>
    </row>
    <row r="620" spans="1:62" x14ac:dyDescent="0.3">
      <c r="A620" t="s">
        <v>747</v>
      </c>
      <c r="B620" t="s">
        <v>155</v>
      </c>
      <c r="C620" s="1">
        <v>44773</v>
      </c>
      <c r="D620">
        <v>405</v>
      </c>
      <c r="E620">
        <v>344.51</v>
      </c>
      <c r="F620" t="s">
        <v>1696</v>
      </c>
      <c r="G620">
        <f>ROUND(Table2[[#This Row],[Amount in Sales]],-1)</f>
        <v>410</v>
      </c>
      <c r="I620" s="16">
        <v>656</v>
      </c>
      <c r="J620" s="17">
        <f>ROUND(Table2[[#This Row],[Amount in Sales]],-1)</f>
        <v>410</v>
      </c>
      <c r="Y620" s="16">
        <v>781</v>
      </c>
      <c r="Z620" t="str">
        <f t="shared" si="127"/>
        <v>700-900</v>
      </c>
      <c r="AP620" s="16">
        <v>717</v>
      </c>
      <c r="AQ620" t="s">
        <v>1801</v>
      </c>
      <c r="BH620" s="16">
        <v>851</v>
      </c>
      <c r="BI620">
        <f t="shared" si="130"/>
        <v>882.7</v>
      </c>
      <c r="BJ620">
        <f t="shared" si="131"/>
        <v>883</v>
      </c>
    </row>
    <row r="621" spans="1:62" x14ac:dyDescent="0.3">
      <c r="A621" t="s">
        <v>748</v>
      </c>
      <c r="B621" t="s">
        <v>156</v>
      </c>
      <c r="C621" s="1">
        <v>44766</v>
      </c>
      <c r="D621">
        <v>490</v>
      </c>
      <c r="E621">
        <v>17.720000000000002</v>
      </c>
      <c r="F621" t="s">
        <v>1697</v>
      </c>
      <c r="G621">
        <f>ROUND(Table2[[#This Row],[Amount in Sales]],-1)</f>
        <v>490</v>
      </c>
      <c r="I621" s="16">
        <v>452</v>
      </c>
      <c r="J621" s="17">
        <f>ROUND(Table2[[#This Row],[Amount in Sales]],-1)</f>
        <v>490</v>
      </c>
      <c r="Y621" s="16">
        <v>838</v>
      </c>
      <c r="Z621" t="str">
        <f t="shared" si="127"/>
        <v>700-900</v>
      </c>
      <c r="AP621" s="16">
        <v>806</v>
      </c>
      <c r="AQ621" t="s">
        <v>1801</v>
      </c>
      <c r="BH621" s="16">
        <v>567</v>
      </c>
      <c r="BI621">
        <f t="shared" si="130"/>
        <v>789.2</v>
      </c>
      <c r="BJ621">
        <f t="shared" si="131"/>
        <v>789</v>
      </c>
    </row>
    <row r="622" spans="1:62" x14ac:dyDescent="0.3">
      <c r="A622" t="s">
        <v>749</v>
      </c>
      <c r="B622" t="s">
        <v>157</v>
      </c>
      <c r="C622" s="1">
        <v>44793</v>
      </c>
      <c r="D622">
        <v>718</v>
      </c>
      <c r="E622">
        <v>652.41999999999996</v>
      </c>
      <c r="F622" t="s">
        <v>1694</v>
      </c>
      <c r="G622">
        <f>ROUND(Table2[[#This Row],[Amount in Sales]],-1)</f>
        <v>720</v>
      </c>
      <c r="I622" s="16">
        <v>839</v>
      </c>
      <c r="J622" s="17">
        <f>ROUND(Table2[[#This Row],[Amount in Sales]],-1)</f>
        <v>720</v>
      </c>
      <c r="Y622" s="16">
        <v>753</v>
      </c>
      <c r="Z622" t="str">
        <f t="shared" si="127"/>
        <v>700-900</v>
      </c>
      <c r="AP622" s="16">
        <v>728</v>
      </c>
      <c r="AQ622" t="s">
        <v>1801</v>
      </c>
      <c r="BH622" s="16">
        <v>565</v>
      </c>
      <c r="BI622">
        <f t="shared" si="130"/>
        <v>698.51</v>
      </c>
      <c r="BJ622">
        <f t="shared" si="131"/>
        <v>699</v>
      </c>
    </row>
    <row r="623" spans="1:62" x14ac:dyDescent="0.3">
      <c r="A623" t="s">
        <v>750</v>
      </c>
      <c r="B623" t="s">
        <v>154</v>
      </c>
      <c r="C623" s="1">
        <v>44769</v>
      </c>
      <c r="D623">
        <v>298</v>
      </c>
      <c r="E623">
        <v>24.42</v>
      </c>
      <c r="F623" t="s">
        <v>1695</v>
      </c>
      <c r="G623">
        <f>ROUND(Table2[[#This Row],[Amount in Sales]],-1)</f>
        <v>300</v>
      </c>
      <c r="I623" s="16">
        <v>845</v>
      </c>
      <c r="J623" s="17">
        <f>ROUND(Table2[[#This Row],[Amount in Sales]],-1)</f>
        <v>300</v>
      </c>
      <c r="Y623" s="16">
        <v>245</v>
      </c>
      <c r="Z623" t="e">
        <f t="shared" si="127"/>
        <v>#N/A</v>
      </c>
      <c r="AP623" s="16">
        <v>880</v>
      </c>
      <c r="AQ623" t="s">
        <v>1801</v>
      </c>
      <c r="BH623" s="16">
        <v>245</v>
      </c>
    </row>
    <row r="624" spans="1:62" x14ac:dyDescent="0.3">
      <c r="A624" t="s">
        <v>751</v>
      </c>
      <c r="B624" t="s">
        <v>155</v>
      </c>
      <c r="C624" s="1">
        <v>44758</v>
      </c>
      <c r="D624">
        <v>612</v>
      </c>
      <c r="E624">
        <v>432.81</v>
      </c>
      <c r="F624" t="s">
        <v>1696</v>
      </c>
      <c r="G624">
        <f>ROUND(Table2[[#This Row],[Amount in Sales]],-1)</f>
        <v>610</v>
      </c>
      <c r="I624" s="16">
        <v>855</v>
      </c>
      <c r="J624" s="17">
        <f>ROUND(Table2[[#This Row],[Amount in Sales]],-1)</f>
        <v>610</v>
      </c>
      <c r="Y624" s="16">
        <v>812</v>
      </c>
      <c r="Z624" t="str">
        <f t="shared" si="127"/>
        <v>700-900</v>
      </c>
      <c r="AP624" s="16">
        <v>798</v>
      </c>
      <c r="AQ624" t="s">
        <v>1801</v>
      </c>
      <c r="BH624" s="16">
        <v>765</v>
      </c>
      <c r="BI624">
        <f t="shared" ref="BI624:BI629" si="132">D611+E611</f>
        <v>1393.01</v>
      </c>
      <c r="BJ624">
        <f t="shared" ref="BJ624:BJ629" si="133">ROUND(BI624,0)</f>
        <v>1393</v>
      </c>
    </row>
    <row r="625" spans="1:62" x14ac:dyDescent="0.3">
      <c r="A625" t="s">
        <v>752</v>
      </c>
      <c r="B625" t="s">
        <v>156</v>
      </c>
      <c r="C625" s="1">
        <v>44803</v>
      </c>
      <c r="D625">
        <v>797</v>
      </c>
      <c r="E625">
        <v>599.6</v>
      </c>
      <c r="F625" t="s">
        <v>1697</v>
      </c>
      <c r="G625">
        <f>ROUND(Table2[[#This Row],[Amount in Sales]],-1)</f>
        <v>800</v>
      </c>
      <c r="I625" s="16">
        <v>423</v>
      </c>
      <c r="J625" s="17">
        <f>ROUND(Table2[[#This Row],[Amount in Sales]],-1)</f>
        <v>800</v>
      </c>
      <c r="Y625" s="16">
        <v>884</v>
      </c>
      <c r="Z625" t="str">
        <f t="shared" si="127"/>
        <v>700-900</v>
      </c>
      <c r="AP625" s="16">
        <v>783</v>
      </c>
      <c r="AQ625" t="s">
        <v>1801</v>
      </c>
      <c r="BH625" s="16">
        <v>746</v>
      </c>
      <c r="BI625">
        <f t="shared" si="132"/>
        <v>1344.1</v>
      </c>
      <c r="BJ625">
        <f t="shared" si="133"/>
        <v>1344</v>
      </c>
    </row>
    <row r="626" spans="1:62" x14ac:dyDescent="0.3">
      <c r="A626" t="s">
        <v>753</v>
      </c>
      <c r="B626" t="s">
        <v>157</v>
      </c>
      <c r="C626" s="1">
        <v>44808</v>
      </c>
      <c r="D626">
        <v>448</v>
      </c>
      <c r="E626">
        <v>353.75</v>
      </c>
      <c r="F626" t="s">
        <v>1694</v>
      </c>
      <c r="G626">
        <f>ROUND(Table2[[#This Row],[Amount in Sales]],-1)</f>
        <v>450</v>
      </c>
      <c r="I626" s="16">
        <v>631</v>
      </c>
      <c r="J626" s="17">
        <f>ROUND(Table2[[#This Row],[Amount in Sales]],-1)</f>
        <v>450</v>
      </c>
      <c r="Y626" s="16">
        <v>815</v>
      </c>
      <c r="Z626" t="str">
        <f t="shared" si="127"/>
        <v>700-900</v>
      </c>
      <c r="AP626" s="16">
        <v>893</v>
      </c>
      <c r="AQ626" t="s">
        <v>1801</v>
      </c>
      <c r="BH626" s="16">
        <v>470</v>
      </c>
      <c r="BI626">
        <f t="shared" si="132"/>
        <v>579.26</v>
      </c>
      <c r="BJ626">
        <f t="shared" si="133"/>
        <v>579</v>
      </c>
    </row>
    <row r="627" spans="1:62" x14ac:dyDescent="0.3">
      <c r="A627" t="s">
        <v>754</v>
      </c>
      <c r="B627" t="s">
        <v>158</v>
      </c>
      <c r="C627" s="1">
        <v>44784</v>
      </c>
      <c r="D627">
        <v>512</v>
      </c>
      <c r="E627">
        <v>350.17</v>
      </c>
      <c r="F627" t="s">
        <v>1695</v>
      </c>
      <c r="G627">
        <f>ROUND(Table2[[#This Row],[Amount in Sales]],-1)</f>
        <v>510</v>
      </c>
      <c r="I627" s="16">
        <v>807</v>
      </c>
      <c r="J627" s="17">
        <f>ROUND(Table2[[#This Row],[Amount in Sales]],-1)</f>
        <v>510</v>
      </c>
      <c r="Y627" s="16">
        <v>789</v>
      </c>
      <c r="Z627" t="str">
        <f t="shared" si="127"/>
        <v>700-900</v>
      </c>
      <c r="AP627" s="16">
        <v>721</v>
      </c>
      <c r="AQ627" t="s">
        <v>1801</v>
      </c>
      <c r="BH627" s="16">
        <v>694</v>
      </c>
      <c r="BI627">
        <f t="shared" si="132"/>
        <v>1222.72</v>
      </c>
      <c r="BJ627">
        <f t="shared" si="133"/>
        <v>1223</v>
      </c>
    </row>
    <row r="628" spans="1:62" x14ac:dyDescent="0.3">
      <c r="A628" t="s">
        <v>755</v>
      </c>
      <c r="B628" t="s">
        <v>154</v>
      </c>
      <c r="C628" s="1">
        <v>44764</v>
      </c>
      <c r="D628">
        <v>427</v>
      </c>
      <c r="E628">
        <v>334.95</v>
      </c>
      <c r="F628" t="s">
        <v>1696</v>
      </c>
      <c r="G628">
        <f>ROUND(Table2[[#This Row],[Amount in Sales]],-1)</f>
        <v>430</v>
      </c>
      <c r="I628" s="16">
        <v>836</v>
      </c>
      <c r="J628" s="17">
        <f>ROUND(Table2[[#This Row],[Amount in Sales]],-1)</f>
        <v>430</v>
      </c>
      <c r="Y628" s="16">
        <v>755</v>
      </c>
      <c r="Z628" t="str">
        <f t="shared" si="127"/>
        <v>700-900</v>
      </c>
      <c r="AP628" s="16">
        <v>727</v>
      </c>
      <c r="AQ628" t="s">
        <v>1801</v>
      </c>
      <c r="BH628">
        <v>839</v>
      </c>
      <c r="BI628">
        <f t="shared" si="132"/>
        <v>1533.6399999999999</v>
      </c>
      <c r="BJ628">
        <f t="shared" si="133"/>
        <v>1534</v>
      </c>
    </row>
    <row r="629" spans="1:62" x14ac:dyDescent="0.3">
      <c r="A629" t="s">
        <v>756</v>
      </c>
      <c r="B629" t="s">
        <v>155</v>
      </c>
      <c r="C629" s="1">
        <v>44795</v>
      </c>
      <c r="D629">
        <v>256</v>
      </c>
      <c r="E629">
        <v>56.6</v>
      </c>
      <c r="F629" t="s">
        <v>1697</v>
      </c>
      <c r="G629">
        <f>ROUND(Table2[[#This Row],[Amount in Sales]],-1)</f>
        <v>260</v>
      </c>
      <c r="I629" s="16">
        <v>676</v>
      </c>
      <c r="J629" s="17">
        <f>ROUND(Table2[[#This Row],[Amount in Sales]],-1)</f>
        <v>260</v>
      </c>
      <c r="Y629" s="16">
        <v>770</v>
      </c>
      <c r="Z629" t="str">
        <f t="shared" si="127"/>
        <v>700-900</v>
      </c>
      <c r="AP629" s="16">
        <v>898</v>
      </c>
      <c r="AQ629" t="s">
        <v>1801</v>
      </c>
      <c r="BH629" s="16">
        <v>476</v>
      </c>
      <c r="BI629">
        <f t="shared" si="132"/>
        <v>617.51</v>
      </c>
      <c r="BJ629">
        <f t="shared" si="133"/>
        <v>618</v>
      </c>
    </row>
    <row r="630" spans="1:62" x14ac:dyDescent="0.3">
      <c r="A630" t="s">
        <v>757</v>
      </c>
      <c r="B630" t="s">
        <v>156</v>
      </c>
      <c r="C630" s="1">
        <v>44799</v>
      </c>
      <c r="D630">
        <v>413</v>
      </c>
      <c r="E630">
        <v>72.070000000000007</v>
      </c>
      <c r="F630" t="s">
        <v>1694</v>
      </c>
      <c r="G630">
        <f>ROUND(Table2[[#This Row],[Amount in Sales]],-1)</f>
        <v>410</v>
      </c>
      <c r="I630" s="16">
        <v>330</v>
      </c>
      <c r="J630" s="17">
        <f>ROUND(Table2[[#This Row],[Amount in Sales]],-1)</f>
        <v>410</v>
      </c>
      <c r="Y630" s="16">
        <v>201</v>
      </c>
      <c r="Z630" t="e">
        <f t="shared" si="127"/>
        <v>#N/A</v>
      </c>
      <c r="AP630" s="16">
        <v>866</v>
      </c>
      <c r="AQ630" t="s">
        <v>1801</v>
      </c>
      <c r="BH630" s="16">
        <v>201</v>
      </c>
    </row>
    <row r="631" spans="1:62" x14ac:dyDescent="0.3">
      <c r="A631" t="s">
        <v>758</v>
      </c>
      <c r="B631" t="s">
        <v>157</v>
      </c>
      <c r="C631" s="1">
        <v>44800</v>
      </c>
      <c r="D631">
        <v>565</v>
      </c>
      <c r="E631">
        <v>160.51999999999998</v>
      </c>
      <c r="F631" t="s">
        <v>1695</v>
      </c>
      <c r="G631">
        <f>ROUND(Table2[[#This Row],[Amount in Sales]],-1)</f>
        <v>570</v>
      </c>
      <c r="I631" s="16">
        <v>523</v>
      </c>
      <c r="J631" s="17">
        <f>ROUND(Table2[[#This Row],[Amount in Sales]],-1)</f>
        <v>570</v>
      </c>
      <c r="Y631" s="16">
        <v>217</v>
      </c>
      <c r="Z631" t="e">
        <f t="shared" si="127"/>
        <v>#N/A</v>
      </c>
      <c r="AP631" s="16">
        <v>822</v>
      </c>
      <c r="AQ631" t="s">
        <v>1801</v>
      </c>
      <c r="BH631" s="16">
        <v>217</v>
      </c>
    </row>
    <row r="632" spans="1:62" x14ac:dyDescent="0.3">
      <c r="A632" t="s">
        <v>759</v>
      </c>
      <c r="B632" t="s">
        <v>154</v>
      </c>
      <c r="C632" s="1">
        <v>44771</v>
      </c>
      <c r="D632">
        <v>797</v>
      </c>
      <c r="E632">
        <v>225.42999999999998</v>
      </c>
      <c r="F632" t="s">
        <v>1696</v>
      </c>
      <c r="G632">
        <f>ROUND(Table2[[#This Row],[Amount in Sales]],-1)</f>
        <v>800</v>
      </c>
      <c r="I632" s="16">
        <v>865</v>
      </c>
      <c r="J632" s="17">
        <f>ROUND(Table2[[#This Row],[Amount in Sales]],-1)</f>
        <v>800</v>
      </c>
      <c r="Y632" s="16">
        <v>804</v>
      </c>
      <c r="Z632" t="str">
        <f t="shared" si="127"/>
        <v>700-900</v>
      </c>
      <c r="AP632" s="16">
        <v>812</v>
      </c>
      <c r="AQ632" t="s">
        <v>1801</v>
      </c>
      <c r="BH632" s="16">
        <v>709</v>
      </c>
      <c r="BI632">
        <f t="shared" ref="BI632:BI635" si="134">D619+E619</f>
        <v>801.77</v>
      </c>
      <c r="BJ632">
        <f t="shared" ref="BJ632:BJ635" si="135">ROUND(BI632,0)</f>
        <v>802</v>
      </c>
    </row>
    <row r="633" spans="1:62" x14ac:dyDescent="0.3">
      <c r="A633" t="s">
        <v>760</v>
      </c>
      <c r="B633" t="s">
        <v>155</v>
      </c>
      <c r="C633" s="1">
        <v>44760</v>
      </c>
      <c r="D633">
        <v>828</v>
      </c>
      <c r="E633">
        <v>209.64999999999998</v>
      </c>
      <c r="F633" t="s">
        <v>1697</v>
      </c>
      <c r="G633">
        <f>ROUND(Table2[[#This Row],[Amount in Sales]],-1)</f>
        <v>830</v>
      </c>
      <c r="I633" s="16">
        <v>495</v>
      </c>
      <c r="J633" s="17">
        <f>ROUND(Table2[[#This Row],[Amount in Sales]],-1)</f>
        <v>830</v>
      </c>
      <c r="Y633" s="16">
        <v>714</v>
      </c>
      <c r="Z633" t="str">
        <f t="shared" si="127"/>
        <v>700-900</v>
      </c>
      <c r="AP633" s="16">
        <v>896</v>
      </c>
      <c r="AQ633" t="s">
        <v>1801</v>
      </c>
      <c r="BH633" s="16">
        <v>405</v>
      </c>
      <c r="BI633">
        <f t="shared" si="134"/>
        <v>749.51</v>
      </c>
      <c r="BJ633">
        <f t="shared" si="135"/>
        <v>750</v>
      </c>
    </row>
    <row r="634" spans="1:62" x14ac:dyDescent="0.3">
      <c r="A634" t="s">
        <v>761</v>
      </c>
      <c r="B634" t="s">
        <v>156</v>
      </c>
      <c r="C634" s="1">
        <v>44778</v>
      </c>
      <c r="D634">
        <v>217</v>
      </c>
      <c r="E634">
        <v>95.77000000000001</v>
      </c>
      <c r="F634" t="s">
        <v>1694</v>
      </c>
      <c r="G634">
        <f>ROUND(Table2[[#This Row],[Amount in Sales]],-1)</f>
        <v>220</v>
      </c>
      <c r="I634" s="16">
        <v>721</v>
      </c>
      <c r="J634" s="17">
        <f>ROUND(Table2[[#This Row],[Amount in Sales]],-1)</f>
        <v>220</v>
      </c>
      <c r="Y634" s="16">
        <v>873</v>
      </c>
      <c r="Z634" t="str">
        <f t="shared" si="127"/>
        <v>700-900</v>
      </c>
      <c r="AP634" s="16">
        <v>752</v>
      </c>
      <c r="AQ634" t="s">
        <v>1801</v>
      </c>
      <c r="BH634" s="16">
        <v>490</v>
      </c>
      <c r="BI634">
        <f t="shared" si="134"/>
        <v>507.72</v>
      </c>
      <c r="BJ634">
        <f t="shared" si="135"/>
        <v>508</v>
      </c>
    </row>
    <row r="635" spans="1:62" x14ac:dyDescent="0.3">
      <c r="A635" t="s">
        <v>762</v>
      </c>
      <c r="B635" t="s">
        <v>157</v>
      </c>
      <c r="C635" s="1">
        <v>44755</v>
      </c>
      <c r="D635">
        <v>701</v>
      </c>
      <c r="E635">
        <v>308.40999999999997</v>
      </c>
      <c r="F635" t="s">
        <v>1695</v>
      </c>
      <c r="G635">
        <f>ROUND(Table2[[#This Row],[Amount in Sales]],-1)</f>
        <v>700</v>
      </c>
      <c r="I635" s="16">
        <v>258</v>
      </c>
      <c r="J635" s="17">
        <f>ROUND(Table2[[#This Row],[Amount in Sales]],-1)</f>
        <v>700</v>
      </c>
      <c r="Y635" s="16">
        <v>704</v>
      </c>
      <c r="Z635" t="str">
        <f t="shared" si="127"/>
        <v>700-900</v>
      </c>
      <c r="AP635" s="16">
        <v>772</v>
      </c>
      <c r="AQ635" t="s">
        <v>1801</v>
      </c>
      <c r="BH635" s="16">
        <v>718</v>
      </c>
      <c r="BI635">
        <f t="shared" si="134"/>
        <v>1370.42</v>
      </c>
      <c r="BJ635">
        <f t="shared" si="135"/>
        <v>1370</v>
      </c>
    </row>
    <row r="636" spans="1:62" x14ac:dyDescent="0.3">
      <c r="A636" t="s">
        <v>763</v>
      </c>
      <c r="B636" t="s">
        <v>158</v>
      </c>
      <c r="C636" s="1">
        <v>44770</v>
      </c>
      <c r="D636">
        <v>613</v>
      </c>
      <c r="E636">
        <v>270.06</v>
      </c>
      <c r="F636" t="s">
        <v>1696</v>
      </c>
      <c r="G636">
        <f>ROUND(Table2[[#This Row],[Amount in Sales]],-1)</f>
        <v>610</v>
      </c>
      <c r="I636" s="16">
        <v>844</v>
      </c>
      <c r="J636" s="17">
        <f>ROUND(Table2[[#This Row],[Amount in Sales]],-1)</f>
        <v>610</v>
      </c>
      <c r="Y636" s="16">
        <v>298</v>
      </c>
      <c r="Z636" t="e">
        <f t="shared" si="127"/>
        <v>#N/A</v>
      </c>
      <c r="AP636" s="16">
        <v>755</v>
      </c>
      <c r="AQ636" t="s">
        <v>1801</v>
      </c>
      <c r="BH636">
        <v>298</v>
      </c>
    </row>
    <row r="637" spans="1:62" x14ac:dyDescent="0.3">
      <c r="A637" t="s">
        <v>764</v>
      </c>
      <c r="B637" t="s">
        <v>159</v>
      </c>
      <c r="C637" s="1">
        <v>44772</v>
      </c>
      <c r="D637">
        <v>513</v>
      </c>
      <c r="E637">
        <v>416.59999999999997</v>
      </c>
      <c r="F637" t="s">
        <v>1697</v>
      </c>
      <c r="G637">
        <f>ROUND(Table2[[#This Row],[Amount in Sales]],-1)</f>
        <v>510</v>
      </c>
      <c r="I637" s="16">
        <v>197</v>
      </c>
      <c r="J637" s="17">
        <f>ROUND(Table2[[#This Row],[Amount in Sales]],-1)</f>
        <v>510</v>
      </c>
      <c r="Y637" s="16">
        <v>898</v>
      </c>
      <c r="Z637" t="str">
        <f t="shared" si="127"/>
        <v>700-900</v>
      </c>
      <c r="AP637" s="16">
        <v>750</v>
      </c>
      <c r="AQ637" t="s">
        <v>1801</v>
      </c>
      <c r="BH637" s="16">
        <v>612</v>
      </c>
      <c r="BI637">
        <f t="shared" ref="BI637:BI641" si="136">D624+E624</f>
        <v>1044.81</v>
      </c>
      <c r="BJ637">
        <f t="shared" ref="BJ637:BJ641" si="137">ROUND(BI637,0)</f>
        <v>1045</v>
      </c>
    </row>
    <row r="638" spans="1:62" x14ac:dyDescent="0.3">
      <c r="A638" t="s">
        <v>765</v>
      </c>
      <c r="B638" t="s">
        <v>154</v>
      </c>
      <c r="C638" s="1">
        <v>44799</v>
      </c>
      <c r="D638">
        <v>447</v>
      </c>
      <c r="E638">
        <v>309.19</v>
      </c>
      <c r="F638" t="s">
        <v>1694</v>
      </c>
      <c r="G638">
        <f>ROUND(Table2[[#This Row],[Amount in Sales]],-1)</f>
        <v>450</v>
      </c>
      <c r="I638" s="16">
        <v>216</v>
      </c>
      <c r="J638" s="17">
        <f>ROUND(Table2[[#This Row],[Amount in Sales]],-1)</f>
        <v>450</v>
      </c>
      <c r="Y638" s="16">
        <v>833</v>
      </c>
      <c r="Z638" t="str">
        <f t="shared" si="127"/>
        <v>700-900</v>
      </c>
      <c r="AP638" s="16">
        <v>802</v>
      </c>
      <c r="AQ638" t="s">
        <v>1801</v>
      </c>
      <c r="BH638" s="16">
        <v>797</v>
      </c>
      <c r="BI638">
        <f t="shared" si="136"/>
        <v>1396.6</v>
      </c>
      <c r="BJ638">
        <f t="shared" si="137"/>
        <v>1397</v>
      </c>
    </row>
    <row r="639" spans="1:62" x14ac:dyDescent="0.3">
      <c r="A639" t="s">
        <v>766</v>
      </c>
      <c r="B639" t="s">
        <v>155</v>
      </c>
      <c r="C639" s="1">
        <v>44782</v>
      </c>
      <c r="D639">
        <v>672</v>
      </c>
      <c r="E639">
        <v>658.53</v>
      </c>
      <c r="F639" t="s">
        <v>1695</v>
      </c>
      <c r="G639">
        <f>ROUND(Table2[[#This Row],[Amount in Sales]],-1)</f>
        <v>670</v>
      </c>
      <c r="I639" s="16">
        <v>254</v>
      </c>
      <c r="J639" s="17">
        <f>ROUND(Table2[[#This Row],[Amount in Sales]],-1)</f>
        <v>670</v>
      </c>
      <c r="Y639" s="16">
        <v>778</v>
      </c>
      <c r="Z639" t="str">
        <f t="shared" si="127"/>
        <v>700-900</v>
      </c>
      <c r="AP639" s="16">
        <v>713</v>
      </c>
      <c r="AQ639" t="s">
        <v>1801</v>
      </c>
      <c r="BH639" s="16">
        <v>448</v>
      </c>
      <c r="BI639">
        <f t="shared" si="136"/>
        <v>801.75</v>
      </c>
      <c r="BJ639">
        <f t="shared" si="137"/>
        <v>802</v>
      </c>
    </row>
    <row r="640" spans="1:62" x14ac:dyDescent="0.3">
      <c r="A640" t="s">
        <v>767</v>
      </c>
      <c r="B640" t="s">
        <v>156</v>
      </c>
      <c r="C640" s="1">
        <v>44761</v>
      </c>
      <c r="D640">
        <v>376</v>
      </c>
      <c r="E640">
        <v>10.56</v>
      </c>
      <c r="F640" t="s">
        <v>1696</v>
      </c>
      <c r="G640">
        <f>ROUND(Table2[[#This Row],[Amount in Sales]],-1)</f>
        <v>380</v>
      </c>
      <c r="I640" s="16">
        <v>463</v>
      </c>
      <c r="J640" s="17">
        <f>ROUND(Table2[[#This Row],[Amount in Sales]],-1)</f>
        <v>380</v>
      </c>
      <c r="Y640" s="16">
        <v>701</v>
      </c>
      <c r="Z640" t="str">
        <f t="shared" si="127"/>
        <v>700-900</v>
      </c>
      <c r="AP640" s="16">
        <v>842</v>
      </c>
      <c r="AQ640" t="s">
        <v>1801</v>
      </c>
      <c r="BH640" s="16">
        <v>512</v>
      </c>
      <c r="BI640">
        <f t="shared" si="136"/>
        <v>862.17000000000007</v>
      </c>
      <c r="BJ640">
        <f t="shared" si="137"/>
        <v>862</v>
      </c>
    </row>
    <row r="641" spans="1:62" x14ac:dyDescent="0.3">
      <c r="A641" t="s">
        <v>768</v>
      </c>
      <c r="B641" t="s">
        <v>157</v>
      </c>
      <c r="C641" s="1">
        <v>44794</v>
      </c>
      <c r="D641">
        <v>647</v>
      </c>
      <c r="E641">
        <v>57.97</v>
      </c>
      <c r="F641" t="s">
        <v>1697</v>
      </c>
      <c r="G641">
        <f>ROUND(Table2[[#This Row],[Amount in Sales]],-1)</f>
        <v>650</v>
      </c>
      <c r="I641" s="16">
        <v>512</v>
      </c>
      <c r="J641" s="17">
        <f>ROUND(Table2[[#This Row],[Amount in Sales]],-1)</f>
        <v>650</v>
      </c>
      <c r="Y641" s="16">
        <v>722</v>
      </c>
      <c r="Z641" t="str">
        <f t="shared" si="127"/>
        <v>700-900</v>
      </c>
      <c r="AP641" s="16">
        <v>772</v>
      </c>
      <c r="AQ641" t="s">
        <v>1801</v>
      </c>
      <c r="BH641" s="16">
        <v>427</v>
      </c>
      <c r="BI641">
        <f t="shared" si="136"/>
        <v>761.95</v>
      </c>
      <c r="BJ641">
        <f t="shared" si="137"/>
        <v>762</v>
      </c>
    </row>
    <row r="642" spans="1:62" x14ac:dyDescent="0.3">
      <c r="A642" t="s">
        <v>769</v>
      </c>
      <c r="B642" t="s">
        <v>154</v>
      </c>
      <c r="C642" s="1">
        <v>44762</v>
      </c>
      <c r="D642">
        <v>391</v>
      </c>
      <c r="E642">
        <v>322.61</v>
      </c>
      <c r="F642" t="s">
        <v>1694</v>
      </c>
      <c r="G642">
        <f>ROUND(Table2[[#This Row],[Amount in Sales]],-1)</f>
        <v>390</v>
      </c>
      <c r="I642" s="16">
        <v>820</v>
      </c>
      <c r="J642" s="17">
        <f>ROUND(Table2[[#This Row],[Amount in Sales]],-1)</f>
        <v>390</v>
      </c>
      <c r="Y642" s="16">
        <v>256</v>
      </c>
      <c r="Z642" t="e">
        <f t="shared" si="127"/>
        <v>#N/A</v>
      </c>
      <c r="AP642" s="16">
        <v>711</v>
      </c>
      <c r="AQ642" t="s">
        <v>1801</v>
      </c>
      <c r="BH642" s="16">
        <v>256</v>
      </c>
    </row>
    <row r="643" spans="1:62" x14ac:dyDescent="0.3">
      <c r="A643" t="s">
        <v>770</v>
      </c>
      <c r="B643" t="s">
        <v>155</v>
      </c>
      <c r="C643" s="1">
        <v>44769</v>
      </c>
      <c r="D643">
        <v>800</v>
      </c>
      <c r="E643">
        <v>513.64</v>
      </c>
      <c r="F643" t="s">
        <v>1695</v>
      </c>
      <c r="G643">
        <f>ROUND(Table2[[#This Row],[Amount in Sales]],-1)</f>
        <v>800</v>
      </c>
      <c r="I643" s="16">
        <v>621</v>
      </c>
      <c r="J643" s="17">
        <f>ROUND(Table2[[#This Row],[Amount in Sales]],-1)</f>
        <v>800</v>
      </c>
      <c r="Y643" s="16">
        <v>786</v>
      </c>
      <c r="Z643" t="str">
        <f t="shared" si="127"/>
        <v>700-900</v>
      </c>
      <c r="AP643" s="16">
        <v>775</v>
      </c>
      <c r="AQ643" t="s">
        <v>1801</v>
      </c>
      <c r="BH643">
        <v>413</v>
      </c>
      <c r="BI643">
        <f t="shared" ref="BI643:BI646" si="138">D630+E630</f>
        <v>485.07</v>
      </c>
      <c r="BJ643">
        <f t="shared" ref="BJ643:BJ646" si="139">ROUND(BI643,0)</f>
        <v>485</v>
      </c>
    </row>
    <row r="644" spans="1:62" x14ac:dyDescent="0.3">
      <c r="A644" t="s">
        <v>771</v>
      </c>
      <c r="B644" t="s">
        <v>156</v>
      </c>
      <c r="C644" s="1">
        <v>44770</v>
      </c>
      <c r="D644">
        <v>871</v>
      </c>
      <c r="E644">
        <v>608.68999999999994</v>
      </c>
      <c r="F644" t="s">
        <v>1696</v>
      </c>
      <c r="G644">
        <f>ROUND(Table2[[#This Row],[Amount in Sales]],-1)</f>
        <v>870</v>
      </c>
      <c r="I644" s="16">
        <v>616</v>
      </c>
      <c r="J644" s="17">
        <f>ROUND(Table2[[#This Row],[Amount in Sales]],-1)</f>
        <v>870</v>
      </c>
      <c r="Y644" s="16">
        <v>851</v>
      </c>
      <c r="Z644" t="str">
        <f t="shared" si="127"/>
        <v>700-900</v>
      </c>
      <c r="AP644" s="16">
        <v>754</v>
      </c>
      <c r="AQ644" t="s">
        <v>1801</v>
      </c>
      <c r="BH644">
        <v>565</v>
      </c>
      <c r="BI644">
        <f t="shared" si="138"/>
        <v>725.52</v>
      </c>
      <c r="BJ644">
        <f t="shared" si="139"/>
        <v>726</v>
      </c>
    </row>
    <row r="645" spans="1:62" x14ac:dyDescent="0.3">
      <c r="A645" t="s">
        <v>772</v>
      </c>
      <c r="B645" t="s">
        <v>157</v>
      </c>
      <c r="C645" s="1">
        <v>44797</v>
      </c>
      <c r="D645">
        <v>758</v>
      </c>
      <c r="E645">
        <v>371.40999999999997</v>
      </c>
      <c r="F645" t="s">
        <v>1697</v>
      </c>
      <c r="G645">
        <f>ROUND(Table2[[#This Row],[Amount in Sales]],-1)</f>
        <v>760</v>
      </c>
      <c r="I645" s="16">
        <v>506</v>
      </c>
      <c r="J645" s="17">
        <f>ROUND(Table2[[#This Row],[Amount in Sales]],-1)</f>
        <v>760</v>
      </c>
      <c r="Y645" s="16">
        <v>722</v>
      </c>
      <c r="Z645" t="str">
        <f t="shared" si="127"/>
        <v>700-900</v>
      </c>
      <c r="AP645" s="16">
        <v>895</v>
      </c>
      <c r="AQ645" t="s">
        <v>1801</v>
      </c>
      <c r="BH645" s="16">
        <v>797</v>
      </c>
      <c r="BI645">
        <f t="shared" si="138"/>
        <v>1022.43</v>
      </c>
      <c r="BJ645">
        <f t="shared" si="139"/>
        <v>1022</v>
      </c>
    </row>
    <row r="646" spans="1:62" x14ac:dyDescent="0.3">
      <c r="A646" t="s">
        <v>773</v>
      </c>
      <c r="B646" t="s">
        <v>154</v>
      </c>
      <c r="C646" s="1">
        <v>44783</v>
      </c>
      <c r="D646">
        <v>433</v>
      </c>
      <c r="E646">
        <v>299.90999999999997</v>
      </c>
      <c r="F646" t="s">
        <v>1694</v>
      </c>
      <c r="G646">
        <f>ROUND(Table2[[#This Row],[Amount in Sales]],-1)</f>
        <v>430</v>
      </c>
      <c r="I646" s="16">
        <v>246</v>
      </c>
      <c r="J646" s="17">
        <f>ROUND(Table2[[#This Row],[Amount in Sales]],-1)</f>
        <v>430</v>
      </c>
      <c r="Y646" s="16">
        <v>745</v>
      </c>
      <c r="Z646" t="str">
        <f t="shared" si="127"/>
        <v>700-900</v>
      </c>
      <c r="AP646" s="16">
        <v>772</v>
      </c>
      <c r="AQ646" t="s">
        <v>1801</v>
      </c>
      <c r="BH646" s="16">
        <v>828</v>
      </c>
      <c r="BI646">
        <f t="shared" si="138"/>
        <v>1037.6500000000001</v>
      </c>
      <c r="BJ646">
        <f t="shared" si="139"/>
        <v>1038</v>
      </c>
    </row>
    <row r="647" spans="1:62" x14ac:dyDescent="0.3">
      <c r="A647" t="s">
        <v>774</v>
      </c>
      <c r="B647" t="s">
        <v>155</v>
      </c>
      <c r="C647" s="1">
        <v>44801</v>
      </c>
      <c r="D647">
        <v>363</v>
      </c>
      <c r="E647">
        <v>73.150000000000006</v>
      </c>
      <c r="F647" t="s">
        <v>1695</v>
      </c>
      <c r="G647">
        <f>ROUND(Table2[[#This Row],[Amount in Sales]],-1)</f>
        <v>360</v>
      </c>
      <c r="I647" s="16">
        <v>649</v>
      </c>
      <c r="J647" s="17">
        <f>ROUND(Table2[[#This Row],[Amount in Sales]],-1)</f>
        <v>360</v>
      </c>
      <c r="Y647" s="16">
        <v>217</v>
      </c>
      <c r="Z647" t="e">
        <f t="shared" si="127"/>
        <v>#N/A</v>
      </c>
      <c r="AP647" s="16">
        <v>792</v>
      </c>
      <c r="AQ647" t="s">
        <v>1801</v>
      </c>
      <c r="BH647" s="16">
        <v>217</v>
      </c>
    </row>
    <row r="648" spans="1:62" x14ac:dyDescent="0.3">
      <c r="A648" t="s">
        <v>775</v>
      </c>
      <c r="B648" t="s">
        <v>156</v>
      </c>
      <c r="C648" s="1">
        <v>44808</v>
      </c>
      <c r="D648">
        <v>453</v>
      </c>
      <c r="E648">
        <v>144.97</v>
      </c>
      <c r="F648" t="s">
        <v>1696</v>
      </c>
      <c r="G648">
        <f>ROUND(Table2[[#This Row],[Amount in Sales]],-1)</f>
        <v>450</v>
      </c>
      <c r="I648" s="16">
        <v>421</v>
      </c>
      <c r="J648" s="17">
        <f>ROUND(Table2[[#This Row],[Amount in Sales]],-1)</f>
        <v>450</v>
      </c>
      <c r="Y648" s="16">
        <v>827</v>
      </c>
      <c r="Z648" t="str">
        <f t="shared" si="127"/>
        <v>700-900</v>
      </c>
      <c r="AP648" s="16">
        <v>809</v>
      </c>
      <c r="AQ648" t="s">
        <v>1801</v>
      </c>
      <c r="BH648" s="16">
        <v>701</v>
      </c>
      <c r="BI648">
        <f t="shared" ref="BI648:BI673" si="140">D635+E635</f>
        <v>1009.41</v>
      </c>
      <c r="BJ648">
        <f t="shared" ref="BJ648:BJ673" si="141">ROUND(BI648,0)</f>
        <v>1009</v>
      </c>
    </row>
    <row r="649" spans="1:62" x14ac:dyDescent="0.3">
      <c r="A649" t="s">
        <v>776</v>
      </c>
      <c r="B649" t="s">
        <v>157</v>
      </c>
      <c r="C649" s="1">
        <v>44808</v>
      </c>
      <c r="D649">
        <v>306</v>
      </c>
      <c r="E649">
        <v>150.1</v>
      </c>
      <c r="F649" t="s">
        <v>1697</v>
      </c>
      <c r="G649">
        <f>ROUND(Table2[[#This Row],[Amount in Sales]],-1)</f>
        <v>310</v>
      </c>
      <c r="I649" s="16">
        <v>816</v>
      </c>
      <c r="J649" s="17">
        <f>ROUND(Table2[[#This Row],[Amount in Sales]],-1)</f>
        <v>310</v>
      </c>
      <c r="Y649" s="16">
        <v>895</v>
      </c>
      <c r="Z649" t="str">
        <f t="shared" si="127"/>
        <v>700-900</v>
      </c>
      <c r="AP649" s="16">
        <v>878</v>
      </c>
      <c r="AQ649" t="s">
        <v>1801</v>
      </c>
      <c r="BH649">
        <v>613</v>
      </c>
      <c r="BI649">
        <f t="shared" si="140"/>
        <v>883.06</v>
      </c>
      <c r="BJ649">
        <f t="shared" si="141"/>
        <v>883</v>
      </c>
    </row>
    <row r="650" spans="1:62" x14ac:dyDescent="0.3">
      <c r="A650" t="s">
        <v>777</v>
      </c>
      <c r="B650" t="s">
        <v>154</v>
      </c>
      <c r="C650" s="1">
        <v>44781</v>
      </c>
      <c r="D650">
        <v>697</v>
      </c>
      <c r="E650">
        <v>640.86</v>
      </c>
      <c r="F650" t="s">
        <v>1694</v>
      </c>
      <c r="G650">
        <f>ROUND(Table2[[#This Row],[Amount in Sales]],-1)</f>
        <v>700</v>
      </c>
      <c r="I650" s="16">
        <v>409</v>
      </c>
      <c r="J650" s="17">
        <f>ROUND(Table2[[#This Row],[Amount in Sales]],-1)</f>
        <v>700</v>
      </c>
      <c r="Y650" s="16">
        <v>763</v>
      </c>
      <c r="Z650" t="str">
        <f t="shared" si="127"/>
        <v>700-900</v>
      </c>
      <c r="AP650" s="16">
        <v>822</v>
      </c>
      <c r="AQ650" t="s">
        <v>1801</v>
      </c>
      <c r="BH650" s="16">
        <v>513</v>
      </c>
      <c r="BI650">
        <f t="shared" si="140"/>
        <v>929.59999999999991</v>
      </c>
      <c r="BJ650">
        <f t="shared" si="141"/>
        <v>930</v>
      </c>
    </row>
    <row r="651" spans="1:62" x14ac:dyDescent="0.3">
      <c r="A651" t="s">
        <v>778</v>
      </c>
      <c r="B651" t="s">
        <v>155</v>
      </c>
      <c r="C651" s="1">
        <v>44783</v>
      </c>
      <c r="D651">
        <v>794</v>
      </c>
      <c r="E651">
        <v>392.90999999999997</v>
      </c>
      <c r="F651" t="s">
        <v>1695</v>
      </c>
      <c r="G651">
        <f>ROUND(Table2[[#This Row],[Amount in Sales]],-1)</f>
        <v>790</v>
      </c>
      <c r="I651" s="16">
        <v>333</v>
      </c>
      <c r="J651" s="17">
        <f>ROUND(Table2[[#This Row],[Amount in Sales]],-1)</f>
        <v>790</v>
      </c>
      <c r="Y651" s="16">
        <v>796</v>
      </c>
      <c r="Z651" t="str">
        <f t="shared" si="127"/>
        <v>700-900</v>
      </c>
      <c r="AP651" s="16">
        <v>854</v>
      </c>
      <c r="AQ651" t="s">
        <v>1801</v>
      </c>
      <c r="BH651" s="16">
        <v>447</v>
      </c>
      <c r="BI651">
        <f t="shared" si="140"/>
        <v>756.19</v>
      </c>
      <c r="BJ651">
        <f t="shared" si="141"/>
        <v>756</v>
      </c>
    </row>
    <row r="652" spans="1:62" x14ac:dyDescent="0.3">
      <c r="A652" t="s">
        <v>779</v>
      </c>
      <c r="B652" t="s">
        <v>156</v>
      </c>
      <c r="C652" s="1">
        <v>44762</v>
      </c>
      <c r="D652">
        <v>335</v>
      </c>
      <c r="E652">
        <v>124.44000000000001</v>
      </c>
      <c r="F652" t="s">
        <v>1696</v>
      </c>
      <c r="G652">
        <f>ROUND(Table2[[#This Row],[Amount in Sales]],-1)</f>
        <v>340</v>
      </c>
      <c r="I652" s="16">
        <v>423</v>
      </c>
      <c r="J652" s="17">
        <f>ROUND(Table2[[#This Row],[Amount in Sales]],-1)</f>
        <v>340</v>
      </c>
      <c r="Y652" s="16">
        <v>772</v>
      </c>
      <c r="Z652" t="str">
        <f t="shared" si="127"/>
        <v>700-900</v>
      </c>
      <c r="AP652" s="16">
        <v>808</v>
      </c>
      <c r="AQ652" t="s">
        <v>1801</v>
      </c>
      <c r="BH652" s="16">
        <v>672</v>
      </c>
      <c r="BI652">
        <f t="shared" si="140"/>
        <v>1330.53</v>
      </c>
      <c r="BJ652">
        <f t="shared" si="141"/>
        <v>1331</v>
      </c>
    </row>
    <row r="653" spans="1:62" x14ac:dyDescent="0.3">
      <c r="A653" t="s">
        <v>780</v>
      </c>
      <c r="B653" t="s">
        <v>157</v>
      </c>
      <c r="C653" s="1">
        <v>44800</v>
      </c>
      <c r="D653">
        <v>669</v>
      </c>
      <c r="E653">
        <v>145.26</v>
      </c>
      <c r="F653" t="s">
        <v>1697</v>
      </c>
      <c r="G653">
        <f>ROUND(Table2[[#This Row],[Amount in Sales]],-1)</f>
        <v>670</v>
      </c>
      <c r="I653" s="16">
        <v>305</v>
      </c>
      <c r="J653" s="17">
        <f>ROUND(Table2[[#This Row],[Amount in Sales]],-1)</f>
        <v>670</v>
      </c>
      <c r="Y653" s="16">
        <v>747</v>
      </c>
      <c r="Z653" t="str">
        <f t="shared" si="127"/>
        <v>700-900</v>
      </c>
      <c r="AP653" s="16">
        <v>834</v>
      </c>
      <c r="AQ653" t="s">
        <v>1801</v>
      </c>
      <c r="BH653" s="16">
        <v>376</v>
      </c>
      <c r="BI653">
        <f t="shared" si="140"/>
        <v>386.56</v>
      </c>
      <c r="BJ653">
        <f t="shared" si="141"/>
        <v>387</v>
      </c>
    </row>
    <row r="654" spans="1:62" x14ac:dyDescent="0.3">
      <c r="A654" t="s">
        <v>781</v>
      </c>
      <c r="B654" t="s">
        <v>158</v>
      </c>
      <c r="C654" s="1">
        <v>44799</v>
      </c>
      <c r="D654">
        <v>519</v>
      </c>
      <c r="E654">
        <v>476.52</v>
      </c>
      <c r="F654" t="s">
        <v>1694</v>
      </c>
      <c r="G654">
        <f>ROUND(Table2[[#This Row],[Amount in Sales]],-1)</f>
        <v>520</v>
      </c>
      <c r="I654" s="16">
        <v>377</v>
      </c>
      <c r="J654" s="17">
        <f>ROUND(Table2[[#This Row],[Amount in Sales]],-1)</f>
        <v>520</v>
      </c>
      <c r="Y654" s="16">
        <v>787</v>
      </c>
      <c r="Z654" t="str">
        <f t="shared" si="127"/>
        <v>700-900</v>
      </c>
      <c r="AP654" s="16">
        <v>851</v>
      </c>
      <c r="AQ654" t="s">
        <v>1801</v>
      </c>
      <c r="BH654" s="16">
        <v>647</v>
      </c>
      <c r="BI654">
        <f t="shared" si="140"/>
        <v>704.97</v>
      </c>
      <c r="BJ654">
        <f t="shared" si="141"/>
        <v>705</v>
      </c>
    </row>
    <row r="655" spans="1:62" x14ac:dyDescent="0.3">
      <c r="A655" t="s">
        <v>782</v>
      </c>
      <c r="B655" t="s">
        <v>154</v>
      </c>
      <c r="C655" s="1">
        <v>44777</v>
      </c>
      <c r="D655">
        <v>304</v>
      </c>
      <c r="E655">
        <v>272.07</v>
      </c>
      <c r="F655" t="s">
        <v>1695</v>
      </c>
      <c r="G655">
        <f>ROUND(Table2[[#This Row],[Amount in Sales]],-1)</f>
        <v>300</v>
      </c>
      <c r="I655" s="16">
        <v>405</v>
      </c>
      <c r="J655" s="17">
        <f>ROUND(Table2[[#This Row],[Amount in Sales]],-1)</f>
        <v>300</v>
      </c>
      <c r="Y655" s="16">
        <v>832</v>
      </c>
      <c r="Z655" t="str">
        <f t="shared" ref="Z655:Z718" si="142">VLOOKUP(Y655,Group,2,1)</f>
        <v>700-900</v>
      </c>
      <c r="AP655" s="16">
        <v>765</v>
      </c>
      <c r="AQ655" t="s">
        <v>1801</v>
      </c>
      <c r="BH655">
        <v>391</v>
      </c>
      <c r="BI655">
        <f t="shared" si="140"/>
        <v>713.61</v>
      </c>
      <c r="BJ655">
        <f t="shared" si="141"/>
        <v>714</v>
      </c>
    </row>
    <row r="656" spans="1:62" x14ac:dyDescent="0.3">
      <c r="A656" t="s">
        <v>783</v>
      </c>
      <c r="B656" t="s">
        <v>155</v>
      </c>
      <c r="C656" s="1">
        <v>44800</v>
      </c>
      <c r="D656">
        <v>594</v>
      </c>
      <c r="E656">
        <v>23.700000000000003</v>
      </c>
      <c r="F656" t="s">
        <v>1696</v>
      </c>
      <c r="G656">
        <f>ROUND(Table2[[#This Row],[Amount in Sales]],-1)</f>
        <v>590</v>
      </c>
      <c r="I656" s="16">
        <v>512</v>
      </c>
      <c r="J656" s="17">
        <f>ROUND(Table2[[#This Row],[Amount in Sales]],-1)</f>
        <v>590</v>
      </c>
      <c r="Y656" s="16">
        <v>863</v>
      </c>
      <c r="Z656" t="str">
        <f t="shared" si="142"/>
        <v>700-900</v>
      </c>
      <c r="AP656" s="16">
        <v>746</v>
      </c>
      <c r="AQ656" t="s">
        <v>1801</v>
      </c>
      <c r="BH656" s="16">
        <v>800</v>
      </c>
      <c r="BI656">
        <f t="shared" si="140"/>
        <v>1313.6399999999999</v>
      </c>
      <c r="BJ656">
        <f t="shared" si="141"/>
        <v>1314</v>
      </c>
    </row>
    <row r="657" spans="1:62" x14ac:dyDescent="0.3">
      <c r="A657" t="s">
        <v>784</v>
      </c>
      <c r="B657" t="s">
        <v>156</v>
      </c>
      <c r="C657" s="1">
        <v>44770</v>
      </c>
      <c r="D657">
        <v>300</v>
      </c>
      <c r="E657">
        <v>57.379999999999995</v>
      </c>
      <c r="F657" t="s">
        <v>1697</v>
      </c>
      <c r="G657">
        <f>ROUND(Table2[[#This Row],[Amount in Sales]],-1)</f>
        <v>300</v>
      </c>
      <c r="I657" s="16">
        <v>369</v>
      </c>
      <c r="J657" s="17">
        <f>ROUND(Table2[[#This Row],[Amount in Sales]],-1)</f>
        <v>300</v>
      </c>
      <c r="Y657" s="16">
        <v>761</v>
      </c>
      <c r="Z657" t="str">
        <f t="shared" si="142"/>
        <v>700-900</v>
      </c>
      <c r="AP657" s="16">
        <v>839</v>
      </c>
      <c r="AQ657" t="s">
        <v>1801</v>
      </c>
      <c r="BH657" s="16">
        <v>871</v>
      </c>
      <c r="BI657">
        <f t="shared" si="140"/>
        <v>1479.69</v>
      </c>
      <c r="BJ657">
        <f t="shared" si="141"/>
        <v>1480</v>
      </c>
    </row>
    <row r="658" spans="1:62" x14ac:dyDescent="0.3">
      <c r="A658" t="s">
        <v>785</v>
      </c>
      <c r="B658" t="s">
        <v>157</v>
      </c>
      <c r="C658" s="1">
        <v>44774</v>
      </c>
      <c r="D658">
        <v>400</v>
      </c>
      <c r="E658">
        <v>331</v>
      </c>
      <c r="F658" t="s">
        <v>1694</v>
      </c>
      <c r="G658">
        <f>ROUND(Table2[[#This Row],[Amount in Sales]],-1)</f>
        <v>400</v>
      </c>
      <c r="I658" s="16">
        <v>612</v>
      </c>
      <c r="J658" s="17">
        <f>ROUND(Table2[[#This Row],[Amount in Sales]],-1)</f>
        <v>400</v>
      </c>
      <c r="Y658" s="16">
        <v>864</v>
      </c>
      <c r="Z658" t="str">
        <f t="shared" si="142"/>
        <v>700-900</v>
      </c>
      <c r="AP658" s="16">
        <v>709</v>
      </c>
      <c r="AQ658" t="s">
        <v>1801</v>
      </c>
      <c r="BH658" s="16">
        <v>758</v>
      </c>
      <c r="BI658">
        <f t="shared" si="140"/>
        <v>1129.4099999999999</v>
      </c>
      <c r="BJ658">
        <f t="shared" si="141"/>
        <v>1129</v>
      </c>
    </row>
    <row r="659" spans="1:62" x14ac:dyDescent="0.3">
      <c r="A659" t="s">
        <v>786</v>
      </c>
      <c r="B659" t="s">
        <v>154</v>
      </c>
      <c r="C659" s="1">
        <v>44779</v>
      </c>
      <c r="D659">
        <v>495</v>
      </c>
      <c r="E659">
        <v>225.19</v>
      </c>
      <c r="F659" t="s">
        <v>1695</v>
      </c>
      <c r="G659">
        <f>ROUND(Table2[[#This Row],[Amount in Sales]],-1)</f>
        <v>500</v>
      </c>
      <c r="I659" s="16">
        <v>473</v>
      </c>
      <c r="J659" s="17">
        <f>ROUND(Table2[[#This Row],[Amount in Sales]],-1)</f>
        <v>500</v>
      </c>
      <c r="Y659" s="16">
        <v>891</v>
      </c>
      <c r="Z659" t="str">
        <f t="shared" si="142"/>
        <v>700-900</v>
      </c>
      <c r="AP659" s="16">
        <v>718</v>
      </c>
      <c r="AQ659" t="s">
        <v>1801</v>
      </c>
      <c r="BH659" s="16">
        <v>433</v>
      </c>
      <c r="BI659">
        <f t="shared" si="140"/>
        <v>732.91</v>
      </c>
      <c r="BJ659">
        <f t="shared" si="141"/>
        <v>733</v>
      </c>
    </row>
    <row r="660" spans="1:62" x14ac:dyDescent="0.3">
      <c r="A660" t="s">
        <v>787</v>
      </c>
      <c r="B660" t="s">
        <v>155</v>
      </c>
      <c r="C660" s="1">
        <v>44796</v>
      </c>
      <c r="D660">
        <v>526</v>
      </c>
      <c r="E660">
        <v>435.08</v>
      </c>
      <c r="F660" t="s">
        <v>1696</v>
      </c>
      <c r="G660">
        <f>ROUND(Table2[[#This Row],[Amount in Sales]],-1)</f>
        <v>530</v>
      </c>
      <c r="I660" s="16">
        <v>581</v>
      </c>
      <c r="J660" s="17">
        <f>ROUND(Table2[[#This Row],[Amount in Sales]],-1)</f>
        <v>530</v>
      </c>
      <c r="Y660" s="16">
        <v>885</v>
      </c>
      <c r="Z660" t="str">
        <f t="shared" si="142"/>
        <v>700-900</v>
      </c>
      <c r="AP660" s="16">
        <v>797</v>
      </c>
      <c r="AQ660" t="s">
        <v>1801</v>
      </c>
      <c r="BH660">
        <v>363</v>
      </c>
      <c r="BI660">
        <f t="shared" si="140"/>
        <v>436.15</v>
      </c>
      <c r="BJ660">
        <f t="shared" si="141"/>
        <v>436</v>
      </c>
    </row>
    <row r="661" spans="1:62" x14ac:dyDescent="0.3">
      <c r="A661" t="s">
        <v>788</v>
      </c>
      <c r="B661" t="s">
        <v>156</v>
      </c>
      <c r="C661" s="1">
        <v>44772</v>
      </c>
      <c r="D661">
        <v>243</v>
      </c>
      <c r="E661">
        <v>116.46000000000001</v>
      </c>
      <c r="F661" t="s">
        <v>1697</v>
      </c>
      <c r="G661">
        <f>ROUND(Table2[[#This Row],[Amount in Sales]],-1)</f>
        <v>240</v>
      </c>
      <c r="I661" s="16">
        <v>886</v>
      </c>
      <c r="J661" s="17">
        <f>ROUND(Table2[[#This Row],[Amount in Sales]],-1)</f>
        <v>240</v>
      </c>
      <c r="Y661" s="16">
        <v>899</v>
      </c>
      <c r="Z661" t="str">
        <f t="shared" si="142"/>
        <v>700-900</v>
      </c>
      <c r="AP661" s="16">
        <v>797</v>
      </c>
      <c r="AQ661" t="s">
        <v>1801</v>
      </c>
      <c r="BH661" s="16">
        <v>453</v>
      </c>
      <c r="BI661">
        <f t="shared" si="140"/>
        <v>597.97</v>
      </c>
      <c r="BJ661">
        <f t="shared" si="141"/>
        <v>598</v>
      </c>
    </row>
    <row r="662" spans="1:62" x14ac:dyDescent="0.3">
      <c r="A662" t="s">
        <v>789</v>
      </c>
      <c r="B662" t="s">
        <v>157</v>
      </c>
      <c r="C662" s="1">
        <v>44809</v>
      </c>
      <c r="D662">
        <v>637</v>
      </c>
      <c r="E662">
        <v>31.810000000000002</v>
      </c>
      <c r="F662" t="s">
        <v>1694</v>
      </c>
      <c r="G662">
        <f>ROUND(Table2[[#This Row],[Amount in Sales]],-1)</f>
        <v>640</v>
      </c>
      <c r="I662" s="16">
        <v>735</v>
      </c>
      <c r="J662" s="17">
        <f>ROUND(Table2[[#This Row],[Amount in Sales]],-1)</f>
        <v>640</v>
      </c>
      <c r="Y662" s="16">
        <v>800</v>
      </c>
      <c r="Z662" t="str">
        <f t="shared" si="142"/>
        <v>700-900</v>
      </c>
      <c r="AP662" s="16">
        <v>828</v>
      </c>
      <c r="AQ662" t="s">
        <v>1801</v>
      </c>
      <c r="BH662" s="16">
        <v>306</v>
      </c>
      <c r="BI662">
        <f t="shared" si="140"/>
        <v>456.1</v>
      </c>
      <c r="BJ662">
        <f t="shared" si="141"/>
        <v>456</v>
      </c>
    </row>
    <row r="663" spans="1:62" x14ac:dyDescent="0.3">
      <c r="A663" t="s">
        <v>790</v>
      </c>
      <c r="B663" t="s">
        <v>158</v>
      </c>
      <c r="C663" s="1">
        <v>44757</v>
      </c>
      <c r="D663">
        <v>270</v>
      </c>
      <c r="E663">
        <v>98.36</v>
      </c>
      <c r="F663" t="s">
        <v>1695</v>
      </c>
      <c r="G663">
        <f>ROUND(Table2[[#This Row],[Amount in Sales]],-1)</f>
        <v>270</v>
      </c>
      <c r="I663" s="16">
        <v>521</v>
      </c>
      <c r="J663" s="17">
        <f>ROUND(Table2[[#This Row],[Amount in Sales]],-1)</f>
        <v>270</v>
      </c>
      <c r="Y663" s="16">
        <v>743</v>
      </c>
      <c r="Z663" t="str">
        <f t="shared" si="142"/>
        <v>700-900</v>
      </c>
      <c r="AP663" s="16">
        <v>701</v>
      </c>
      <c r="AQ663" t="s">
        <v>1801</v>
      </c>
      <c r="BH663" s="16">
        <v>697</v>
      </c>
      <c r="BI663">
        <f t="shared" si="140"/>
        <v>1337.8600000000001</v>
      </c>
      <c r="BJ663">
        <f t="shared" si="141"/>
        <v>1338</v>
      </c>
    </row>
    <row r="664" spans="1:62" x14ac:dyDescent="0.3">
      <c r="A664" t="s">
        <v>791</v>
      </c>
      <c r="B664" t="s">
        <v>159</v>
      </c>
      <c r="C664" s="1">
        <v>44782</v>
      </c>
      <c r="D664">
        <v>364</v>
      </c>
      <c r="E664">
        <v>22.970000000000002</v>
      </c>
      <c r="F664" t="s">
        <v>1696</v>
      </c>
      <c r="G664">
        <f>ROUND(Table2[[#This Row],[Amount in Sales]],-1)</f>
        <v>360</v>
      </c>
      <c r="I664" s="16">
        <v>555</v>
      </c>
      <c r="J664" s="17">
        <f>ROUND(Table2[[#This Row],[Amount in Sales]],-1)</f>
        <v>360</v>
      </c>
      <c r="Y664" s="16">
        <v>855</v>
      </c>
      <c r="Z664" t="str">
        <f t="shared" si="142"/>
        <v>700-900</v>
      </c>
      <c r="AP664" s="16">
        <v>800</v>
      </c>
      <c r="AQ664" t="s">
        <v>1801</v>
      </c>
      <c r="BH664" s="16">
        <v>794</v>
      </c>
      <c r="BI664">
        <f t="shared" si="140"/>
        <v>1186.9099999999999</v>
      </c>
      <c r="BJ664">
        <f t="shared" si="141"/>
        <v>1187</v>
      </c>
    </row>
    <row r="665" spans="1:62" x14ac:dyDescent="0.3">
      <c r="A665" t="s">
        <v>792</v>
      </c>
      <c r="B665" t="s">
        <v>154</v>
      </c>
      <c r="C665" s="1">
        <v>44809</v>
      </c>
      <c r="D665">
        <v>645</v>
      </c>
      <c r="E665">
        <v>38.199999999999996</v>
      </c>
      <c r="F665" t="s">
        <v>1697</v>
      </c>
      <c r="G665">
        <f>ROUND(Table2[[#This Row],[Amount in Sales]],-1)</f>
        <v>650</v>
      </c>
      <c r="I665" s="16">
        <v>553</v>
      </c>
      <c r="J665" s="17">
        <f>ROUND(Table2[[#This Row],[Amount in Sales]],-1)</f>
        <v>650</v>
      </c>
      <c r="Y665" s="16">
        <v>736</v>
      </c>
      <c r="Z665" t="str">
        <f t="shared" si="142"/>
        <v>700-900</v>
      </c>
      <c r="AP665" s="16">
        <v>871</v>
      </c>
      <c r="AQ665" t="s">
        <v>1801</v>
      </c>
      <c r="BH665" s="16">
        <v>335</v>
      </c>
      <c r="BI665">
        <f t="shared" si="140"/>
        <v>459.44</v>
      </c>
      <c r="BJ665">
        <f t="shared" si="141"/>
        <v>459</v>
      </c>
    </row>
    <row r="666" spans="1:62" x14ac:dyDescent="0.3">
      <c r="A666" t="s">
        <v>793</v>
      </c>
      <c r="B666" t="s">
        <v>155</v>
      </c>
      <c r="C666" s="1">
        <v>44795</v>
      </c>
      <c r="D666">
        <v>746</v>
      </c>
      <c r="E666">
        <v>242.97</v>
      </c>
      <c r="F666" t="s">
        <v>1694</v>
      </c>
      <c r="G666">
        <f>ROUND(Table2[[#This Row],[Amount in Sales]],-1)</f>
        <v>750</v>
      </c>
      <c r="I666" s="16">
        <v>240</v>
      </c>
      <c r="J666" s="17">
        <f>ROUND(Table2[[#This Row],[Amount in Sales]],-1)</f>
        <v>750</v>
      </c>
      <c r="Y666" s="16">
        <v>895</v>
      </c>
      <c r="Z666" t="str">
        <f t="shared" si="142"/>
        <v>700-900</v>
      </c>
      <c r="AP666" s="16">
        <v>758</v>
      </c>
      <c r="AQ666" t="s">
        <v>1801</v>
      </c>
      <c r="BH666" s="16">
        <v>669</v>
      </c>
      <c r="BI666">
        <f t="shared" si="140"/>
        <v>814.26</v>
      </c>
      <c r="BJ666">
        <f t="shared" si="141"/>
        <v>814</v>
      </c>
    </row>
    <row r="667" spans="1:62" x14ac:dyDescent="0.3">
      <c r="A667" t="s">
        <v>794</v>
      </c>
      <c r="B667" t="s">
        <v>156</v>
      </c>
      <c r="C667" s="1">
        <v>44801</v>
      </c>
      <c r="D667">
        <v>450</v>
      </c>
      <c r="E667">
        <v>164.06</v>
      </c>
      <c r="F667" t="s">
        <v>1695</v>
      </c>
      <c r="G667">
        <f>ROUND(Table2[[#This Row],[Amount in Sales]],-1)</f>
        <v>450</v>
      </c>
      <c r="I667" s="16">
        <v>879</v>
      </c>
      <c r="J667" s="17">
        <f>ROUND(Table2[[#This Row],[Amount in Sales]],-1)</f>
        <v>450</v>
      </c>
      <c r="Y667" s="16">
        <v>861</v>
      </c>
      <c r="Z667" t="str">
        <f t="shared" si="142"/>
        <v>700-900</v>
      </c>
      <c r="AP667" s="16">
        <v>794</v>
      </c>
      <c r="AQ667" t="s">
        <v>1801</v>
      </c>
      <c r="BH667" s="16">
        <v>519</v>
      </c>
      <c r="BI667">
        <f t="shared" si="140"/>
        <v>995.52</v>
      </c>
      <c r="BJ667">
        <f t="shared" si="141"/>
        <v>996</v>
      </c>
    </row>
    <row r="668" spans="1:62" x14ac:dyDescent="0.3">
      <c r="A668" t="s">
        <v>795</v>
      </c>
      <c r="B668" t="s">
        <v>157</v>
      </c>
      <c r="C668" s="1">
        <v>44770</v>
      </c>
      <c r="D668">
        <v>413</v>
      </c>
      <c r="E668">
        <v>200.25</v>
      </c>
      <c r="F668" t="s">
        <v>1696</v>
      </c>
      <c r="G668">
        <f>ROUND(Table2[[#This Row],[Amount in Sales]],-1)</f>
        <v>410</v>
      </c>
      <c r="I668" s="16">
        <v>784</v>
      </c>
      <c r="J668" s="17">
        <f>ROUND(Table2[[#This Row],[Amount in Sales]],-1)</f>
        <v>410</v>
      </c>
      <c r="Y668" s="16">
        <v>839</v>
      </c>
      <c r="Z668" t="str">
        <f t="shared" si="142"/>
        <v>700-900</v>
      </c>
      <c r="AP668" s="16">
        <v>746</v>
      </c>
      <c r="AQ668" t="s">
        <v>1801</v>
      </c>
      <c r="BH668" s="16">
        <v>304</v>
      </c>
      <c r="BI668">
        <f t="shared" si="140"/>
        <v>576.06999999999994</v>
      </c>
      <c r="BJ668">
        <f t="shared" si="141"/>
        <v>576</v>
      </c>
    </row>
    <row r="669" spans="1:62" x14ac:dyDescent="0.3">
      <c r="A669" t="s">
        <v>796</v>
      </c>
      <c r="B669" t="s">
        <v>154</v>
      </c>
      <c r="C669" s="1">
        <v>44764</v>
      </c>
      <c r="D669">
        <v>471</v>
      </c>
      <c r="E669">
        <v>313.19</v>
      </c>
      <c r="F669" t="s">
        <v>1697</v>
      </c>
      <c r="G669">
        <f>ROUND(Table2[[#This Row],[Amount in Sales]],-1)</f>
        <v>470</v>
      </c>
      <c r="I669" s="16">
        <v>865</v>
      </c>
      <c r="J669" s="17">
        <f>ROUND(Table2[[#This Row],[Amount in Sales]],-1)</f>
        <v>470</v>
      </c>
      <c r="Y669" s="16">
        <v>812</v>
      </c>
      <c r="Z669" t="str">
        <f t="shared" si="142"/>
        <v>700-900</v>
      </c>
      <c r="AP669" s="16">
        <v>747</v>
      </c>
      <c r="AQ669" t="s">
        <v>1801</v>
      </c>
      <c r="BH669" s="16">
        <v>594</v>
      </c>
      <c r="BI669">
        <f t="shared" si="140"/>
        <v>617.70000000000005</v>
      </c>
      <c r="BJ669">
        <f t="shared" si="141"/>
        <v>618</v>
      </c>
    </row>
    <row r="670" spans="1:62" x14ac:dyDescent="0.3">
      <c r="A670" t="s">
        <v>797</v>
      </c>
      <c r="B670" t="s">
        <v>155</v>
      </c>
      <c r="C670" s="1">
        <v>44776</v>
      </c>
      <c r="D670">
        <v>550</v>
      </c>
      <c r="E670">
        <v>124.68</v>
      </c>
      <c r="F670" t="s">
        <v>1694</v>
      </c>
      <c r="G670">
        <f>ROUND(Table2[[#This Row],[Amount in Sales]],-1)</f>
        <v>550</v>
      </c>
      <c r="I670" s="16">
        <v>247</v>
      </c>
      <c r="J670" s="17">
        <f>ROUND(Table2[[#This Row],[Amount in Sales]],-1)</f>
        <v>550</v>
      </c>
      <c r="Y670" s="16">
        <v>740</v>
      </c>
      <c r="Z670" t="str">
        <f t="shared" si="142"/>
        <v>700-900</v>
      </c>
      <c r="AP670" s="16">
        <v>830</v>
      </c>
      <c r="AQ670" t="s">
        <v>1801</v>
      </c>
      <c r="BH670" s="16">
        <v>300</v>
      </c>
      <c r="BI670">
        <f t="shared" si="140"/>
        <v>357.38</v>
      </c>
      <c r="BJ670">
        <f t="shared" si="141"/>
        <v>357</v>
      </c>
    </row>
    <row r="671" spans="1:62" x14ac:dyDescent="0.3">
      <c r="A671" t="s">
        <v>798</v>
      </c>
      <c r="B671" t="s">
        <v>156</v>
      </c>
      <c r="C671" s="1">
        <v>44771</v>
      </c>
      <c r="D671">
        <v>747</v>
      </c>
      <c r="E671">
        <v>288.3</v>
      </c>
      <c r="F671" t="s">
        <v>1695</v>
      </c>
      <c r="G671">
        <f>ROUND(Table2[[#This Row],[Amount in Sales]],-1)</f>
        <v>750</v>
      </c>
      <c r="I671" s="16">
        <v>435</v>
      </c>
      <c r="J671" s="17">
        <f>ROUND(Table2[[#This Row],[Amount in Sales]],-1)</f>
        <v>750</v>
      </c>
      <c r="Y671" s="16">
        <v>881</v>
      </c>
      <c r="Z671" t="str">
        <f t="shared" si="142"/>
        <v>700-900</v>
      </c>
      <c r="AP671" s="16">
        <v>788</v>
      </c>
      <c r="AQ671" t="s">
        <v>1801</v>
      </c>
      <c r="BH671" s="16">
        <v>400</v>
      </c>
      <c r="BI671">
        <f t="shared" si="140"/>
        <v>731</v>
      </c>
      <c r="BJ671">
        <f t="shared" si="141"/>
        <v>731</v>
      </c>
    </row>
    <row r="672" spans="1:62" x14ac:dyDescent="0.3">
      <c r="A672" t="s">
        <v>799</v>
      </c>
      <c r="B672" t="s">
        <v>157</v>
      </c>
      <c r="C672" s="1">
        <v>44794</v>
      </c>
      <c r="D672">
        <v>552</v>
      </c>
      <c r="E672">
        <v>12.77</v>
      </c>
      <c r="F672" t="s">
        <v>1696</v>
      </c>
      <c r="G672">
        <f>ROUND(Table2[[#This Row],[Amount in Sales]],-1)</f>
        <v>550</v>
      </c>
      <c r="I672" s="16">
        <v>868</v>
      </c>
      <c r="J672" s="17">
        <f>ROUND(Table2[[#This Row],[Amount in Sales]],-1)</f>
        <v>550</v>
      </c>
      <c r="Y672" s="16">
        <v>760</v>
      </c>
      <c r="Z672" t="str">
        <f t="shared" si="142"/>
        <v>700-900</v>
      </c>
      <c r="AP672" s="16">
        <v>875</v>
      </c>
      <c r="AQ672" t="s">
        <v>1801</v>
      </c>
      <c r="BH672" s="16">
        <v>495</v>
      </c>
      <c r="BI672">
        <f t="shared" si="140"/>
        <v>720.19</v>
      </c>
      <c r="BJ672">
        <f t="shared" si="141"/>
        <v>720</v>
      </c>
    </row>
    <row r="673" spans="1:62" x14ac:dyDescent="0.3">
      <c r="A673" t="s">
        <v>800</v>
      </c>
      <c r="B673" t="s">
        <v>158</v>
      </c>
      <c r="C673" s="1">
        <v>44792</v>
      </c>
      <c r="D673">
        <v>441</v>
      </c>
      <c r="E673">
        <v>181.06</v>
      </c>
      <c r="F673" t="s">
        <v>1697</v>
      </c>
      <c r="G673">
        <f>ROUND(Table2[[#This Row],[Amount in Sales]],-1)</f>
        <v>440</v>
      </c>
      <c r="I673" s="16">
        <v>552</v>
      </c>
      <c r="J673" s="17">
        <f>ROUND(Table2[[#This Row],[Amount in Sales]],-1)</f>
        <v>440</v>
      </c>
      <c r="Y673" s="16">
        <v>814</v>
      </c>
      <c r="Z673" t="str">
        <f t="shared" si="142"/>
        <v>700-900</v>
      </c>
      <c r="AP673" s="16">
        <v>820</v>
      </c>
      <c r="AQ673" t="s">
        <v>1801</v>
      </c>
      <c r="BH673" s="16">
        <v>526</v>
      </c>
      <c r="BI673">
        <f t="shared" si="140"/>
        <v>961.07999999999993</v>
      </c>
      <c r="BJ673">
        <f t="shared" si="141"/>
        <v>961</v>
      </c>
    </row>
    <row r="674" spans="1:62" x14ac:dyDescent="0.3">
      <c r="A674" t="s">
        <v>801</v>
      </c>
      <c r="B674" t="s">
        <v>154</v>
      </c>
      <c r="C674" s="1">
        <v>44792</v>
      </c>
      <c r="D674">
        <v>311</v>
      </c>
      <c r="E674">
        <v>89.160000000000011</v>
      </c>
      <c r="F674" t="s">
        <v>1694</v>
      </c>
      <c r="G674">
        <f>ROUND(Table2[[#This Row],[Amount in Sales]],-1)</f>
        <v>310</v>
      </c>
      <c r="I674" s="16">
        <v>441</v>
      </c>
      <c r="J674" s="17">
        <f>ROUND(Table2[[#This Row],[Amount in Sales]],-1)</f>
        <v>310</v>
      </c>
      <c r="Y674" s="16">
        <v>243</v>
      </c>
      <c r="Z674" t="e">
        <f t="shared" si="142"/>
        <v>#N/A</v>
      </c>
      <c r="AP674" s="16">
        <v>751</v>
      </c>
      <c r="AQ674" t="s">
        <v>1801</v>
      </c>
      <c r="BH674" s="16">
        <v>243</v>
      </c>
    </row>
    <row r="675" spans="1:62" x14ac:dyDescent="0.3">
      <c r="A675" t="s">
        <v>802</v>
      </c>
      <c r="B675" t="s">
        <v>155</v>
      </c>
      <c r="C675" s="1">
        <v>44790</v>
      </c>
      <c r="D675">
        <v>830</v>
      </c>
      <c r="E675">
        <v>633.31999999999994</v>
      </c>
      <c r="F675" t="s">
        <v>1695</v>
      </c>
      <c r="G675">
        <f>ROUND(Table2[[#This Row],[Amount in Sales]],-1)</f>
        <v>830</v>
      </c>
      <c r="I675" s="16">
        <v>392</v>
      </c>
      <c r="J675" s="17">
        <f>ROUND(Table2[[#This Row],[Amount in Sales]],-1)</f>
        <v>830</v>
      </c>
      <c r="Y675" s="16">
        <v>726</v>
      </c>
      <c r="Z675" t="str">
        <f t="shared" si="142"/>
        <v>700-900</v>
      </c>
      <c r="AP675" s="16">
        <v>862</v>
      </c>
      <c r="AQ675" t="s">
        <v>1801</v>
      </c>
      <c r="BH675" s="16">
        <v>637</v>
      </c>
      <c r="BI675">
        <f>D662+E662</f>
        <v>668.81</v>
      </c>
      <c r="BJ675">
        <f>ROUND(BI675,0)</f>
        <v>669</v>
      </c>
    </row>
    <row r="676" spans="1:62" x14ac:dyDescent="0.3">
      <c r="A676" t="s">
        <v>803</v>
      </c>
      <c r="B676" t="s">
        <v>156</v>
      </c>
      <c r="C676" s="1">
        <v>44809</v>
      </c>
      <c r="D676">
        <v>258</v>
      </c>
      <c r="E676">
        <v>176.7</v>
      </c>
      <c r="F676" t="s">
        <v>1696</v>
      </c>
      <c r="G676">
        <f>ROUND(Table2[[#This Row],[Amount in Sales]],-1)</f>
        <v>260</v>
      </c>
      <c r="I676" s="16">
        <v>432</v>
      </c>
      <c r="J676" s="17">
        <f>ROUND(Table2[[#This Row],[Amount in Sales]],-1)</f>
        <v>260</v>
      </c>
      <c r="Y676" s="16">
        <v>270</v>
      </c>
      <c r="Z676" t="e">
        <f t="shared" si="142"/>
        <v>#N/A</v>
      </c>
      <c r="AP676" s="16">
        <v>853</v>
      </c>
      <c r="AQ676" t="s">
        <v>1801</v>
      </c>
      <c r="BH676" s="16">
        <v>270</v>
      </c>
    </row>
    <row r="677" spans="1:62" x14ac:dyDescent="0.3">
      <c r="A677" t="s">
        <v>804</v>
      </c>
      <c r="B677" t="s">
        <v>157</v>
      </c>
      <c r="C677" s="1">
        <v>44772</v>
      </c>
      <c r="D677">
        <v>430</v>
      </c>
      <c r="E677">
        <v>371.15999999999997</v>
      </c>
      <c r="F677" t="s">
        <v>1697</v>
      </c>
      <c r="G677">
        <f>ROUND(Table2[[#This Row],[Amount in Sales]],-1)</f>
        <v>430</v>
      </c>
      <c r="I677" s="16">
        <v>346</v>
      </c>
      <c r="J677" s="17">
        <f>ROUND(Table2[[#This Row],[Amount in Sales]],-1)</f>
        <v>430</v>
      </c>
      <c r="Y677" s="16">
        <v>869</v>
      </c>
      <c r="Z677" t="str">
        <f t="shared" si="142"/>
        <v>700-900</v>
      </c>
      <c r="AP677" s="16">
        <v>871</v>
      </c>
      <c r="AQ677" t="s">
        <v>1801</v>
      </c>
      <c r="BH677" s="16">
        <v>364</v>
      </c>
      <c r="BI677">
        <f t="shared" ref="BI677:BI688" si="143">D664+E664</f>
        <v>386.97</v>
      </c>
      <c r="BJ677">
        <f t="shared" ref="BJ677:BJ688" si="144">ROUND(BI677,0)</f>
        <v>387</v>
      </c>
    </row>
    <row r="678" spans="1:62" x14ac:dyDescent="0.3">
      <c r="A678" t="s">
        <v>805</v>
      </c>
      <c r="B678" t="s">
        <v>154</v>
      </c>
      <c r="C678" s="1">
        <v>44802</v>
      </c>
      <c r="D678">
        <v>788</v>
      </c>
      <c r="E678">
        <v>35.58</v>
      </c>
      <c r="F678" t="s">
        <v>1694</v>
      </c>
      <c r="G678">
        <f>ROUND(Table2[[#This Row],[Amount in Sales]],-1)</f>
        <v>790</v>
      </c>
      <c r="I678" s="16">
        <v>409</v>
      </c>
      <c r="J678" s="17">
        <f>ROUND(Table2[[#This Row],[Amount in Sales]],-1)</f>
        <v>790</v>
      </c>
      <c r="Y678" s="16">
        <v>896</v>
      </c>
      <c r="Z678" t="str">
        <f t="shared" si="142"/>
        <v>700-900</v>
      </c>
      <c r="AP678" s="16">
        <v>724</v>
      </c>
      <c r="AQ678" t="s">
        <v>1801</v>
      </c>
      <c r="BH678" s="16">
        <v>645</v>
      </c>
      <c r="BI678">
        <f t="shared" si="143"/>
        <v>683.2</v>
      </c>
      <c r="BJ678">
        <f t="shared" si="144"/>
        <v>683</v>
      </c>
    </row>
    <row r="679" spans="1:62" x14ac:dyDescent="0.3">
      <c r="A679" t="s">
        <v>806</v>
      </c>
      <c r="B679" t="s">
        <v>155</v>
      </c>
      <c r="C679" s="1">
        <v>44809</v>
      </c>
      <c r="D679">
        <v>605</v>
      </c>
      <c r="E679">
        <v>14.12</v>
      </c>
      <c r="F679" t="s">
        <v>1695</v>
      </c>
      <c r="G679">
        <f>ROUND(Table2[[#This Row],[Amount in Sales]],-1)</f>
        <v>610</v>
      </c>
      <c r="I679" s="16">
        <v>312</v>
      </c>
      <c r="J679" s="17">
        <f>ROUND(Table2[[#This Row],[Amount in Sales]],-1)</f>
        <v>610</v>
      </c>
      <c r="Y679" s="16">
        <v>773</v>
      </c>
      <c r="Z679" t="str">
        <f t="shared" si="142"/>
        <v>700-900</v>
      </c>
      <c r="AP679" s="16">
        <v>870</v>
      </c>
      <c r="AQ679" t="s">
        <v>1801</v>
      </c>
      <c r="BH679" s="16">
        <v>746</v>
      </c>
      <c r="BI679">
        <f t="shared" si="143"/>
        <v>988.97</v>
      </c>
      <c r="BJ679">
        <f t="shared" si="144"/>
        <v>989</v>
      </c>
    </row>
    <row r="680" spans="1:62" x14ac:dyDescent="0.3">
      <c r="A680" t="s">
        <v>807</v>
      </c>
      <c r="B680" t="s">
        <v>156</v>
      </c>
      <c r="C680" s="1">
        <v>44793</v>
      </c>
      <c r="D680">
        <v>321</v>
      </c>
      <c r="E680">
        <v>51.3</v>
      </c>
      <c r="F680" t="s">
        <v>1696</v>
      </c>
      <c r="G680">
        <f>ROUND(Table2[[#This Row],[Amount in Sales]],-1)</f>
        <v>320</v>
      </c>
      <c r="I680" s="16">
        <v>283</v>
      </c>
      <c r="J680" s="17">
        <f>ROUND(Table2[[#This Row],[Amount in Sales]],-1)</f>
        <v>320</v>
      </c>
      <c r="Y680" s="16">
        <v>840</v>
      </c>
      <c r="Z680" t="str">
        <f t="shared" si="142"/>
        <v>700-900</v>
      </c>
      <c r="AP680" s="16">
        <v>743</v>
      </c>
      <c r="AQ680" t="s">
        <v>1801</v>
      </c>
      <c r="BH680" s="16">
        <v>450</v>
      </c>
      <c r="BI680">
        <f t="shared" si="143"/>
        <v>614.05999999999995</v>
      </c>
      <c r="BJ680">
        <f t="shared" si="144"/>
        <v>614</v>
      </c>
    </row>
    <row r="681" spans="1:62" x14ac:dyDescent="0.3">
      <c r="A681" t="s">
        <v>808</v>
      </c>
      <c r="B681" t="s">
        <v>157</v>
      </c>
      <c r="C681" s="1">
        <v>44802</v>
      </c>
      <c r="D681">
        <v>579</v>
      </c>
      <c r="E681">
        <v>260.45999999999998</v>
      </c>
      <c r="F681" t="s">
        <v>1697</v>
      </c>
      <c r="G681">
        <f>ROUND(Table2[[#This Row],[Amount in Sales]],-1)</f>
        <v>580</v>
      </c>
      <c r="I681" s="16">
        <v>669</v>
      </c>
      <c r="J681" s="17">
        <f>ROUND(Table2[[#This Row],[Amount in Sales]],-1)</f>
        <v>580</v>
      </c>
      <c r="Y681" s="16">
        <v>831</v>
      </c>
      <c r="Z681" t="str">
        <f t="shared" si="142"/>
        <v>700-900</v>
      </c>
      <c r="AP681" s="16">
        <v>713</v>
      </c>
      <c r="AQ681" t="s">
        <v>1801</v>
      </c>
      <c r="BH681" s="16">
        <v>413</v>
      </c>
      <c r="BI681">
        <f t="shared" si="143"/>
        <v>613.25</v>
      </c>
      <c r="BJ681">
        <f t="shared" si="144"/>
        <v>613</v>
      </c>
    </row>
    <row r="682" spans="1:62" x14ac:dyDescent="0.3">
      <c r="A682" t="s">
        <v>809</v>
      </c>
      <c r="B682" t="s">
        <v>158</v>
      </c>
      <c r="C682" s="1">
        <v>44766</v>
      </c>
      <c r="D682">
        <v>677</v>
      </c>
      <c r="E682">
        <v>411.40999999999997</v>
      </c>
      <c r="F682" t="s">
        <v>1694</v>
      </c>
      <c r="G682">
        <f>ROUND(Table2[[#This Row],[Amount in Sales]],-1)</f>
        <v>680</v>
      </c>
      <c r="I682" s="16">
        <v>322</v>
      </c>
      <c r="J682" s="17">
        <f>ROUND(Table2[[#This Row],[Amount in Sales]],-1)</f>
        <v>680</v>
      </c>
      <c r="Y682" s="16">
        <v>874</v>
      </c>
      <c r="Z682" t="str">
        <f t="shared" si="142"/>
        <v>700-900</v>
      </c>
      <c r="AP682" s="16">
        <v>791</v>
      </c>
      <c r="AQ682" t="s">
        <v>1801</v>
      </c>
      <c r="BH682" s="16">
        <v>471</v>
      </c>
      <c r="BI682">
        <f t="shared" si="143"/>
        <v>784.19</v>
      </c>
      <c r="BJ682">
        <f t="shared" si="144"/>
        <v>784</v>
      </c>
    </row>
    <row r="683" spans="1:62" x14ac:dyDescent="0.3">
      <c r="A683" t="s">
        <v>810</v>
      </c>
      <c r="B683" t="s">
        <v>159</v>
      </c>
      <c r="C683" s="1">
        <v>44807</v>
      </c>
      <c r="D683">
        <v>686</v>
      </c>
      <c r="E683">
        <v>98.77000000000001</v>
      </c>
      <c r="F683" t="s">
        <v>1695</v>
      </c>
      <c r="G683">
        <f>ROUND(Table2[[#This Row],[Amount in Sales]],-1)</f>
        <v>690</v>
      </c>
      <c r="I683" s="16">
        <v>717</v>
      </c>
      <c r="J683" s="17">
        <f>ROUND(Table2[[#This Row],[Amount in Sales]],-1)</f>
        <v>690</v>
      </c>
      <c r="Y683" s="16">
        <v>762</v>
      </c>
      <c r="Z683" t="str">
        <f t="shared" si="142"/>
        <v>700-900</v>
      </c>
      <c r="AP683" s="16">
        <v>897</v>
      </c>
      <c r="AQ683" t="s">
        <v>1801</v>
      </c>
      <c r="BH683" s="16">
        <v>550</v>
      </c>
      <c r="BI683">
        <f t="shared" si="143"/>
        <v>674.68000000000006</v>
      </c>
      <c r="BJ683">
        <f t="shared" si="144"/>
        <v>675</v>
      </c>
    </row>
    <row r="684" spans="1:62" x14ac:dyDescent="0.3">
      <c r="A684" t="s">
        <v>811</v>
      </c>
      <c r="B684" t="s">
        <v>154</v>
      </c>
      <c r="C684" s="1">
        <v>44784</v>
      </c>
      <c r="D684">
        <v>875</v>
      </c>
      <c r="E684">
        <v>116.58</v>
      </c>
      <c r="F684" t="s">
        <v>1696</v>
      </c>
      <c r="G684">
        <f>ROUND(Table2[[#This Row],[Amount in Sales]],-1)</f>
        <v>880</v>
      </c>
      <c r="I684" s="16">
        <v>239</v>
      </c>
      <c r="J684" s="17">
        <f>ROUND(Table2[[#This Row],[Amount in Sales]],-1)</f>
        <v>880</v>
      </c>
      <c r="Y684" s="16">
        <v>862</v>
      </c>
      <c r="Z684" t="str">
        <f t="shared" si="142"/>
        <v>700-900</v>
      </c>
      <c r="AP684" s="16">
        <v>789</v>
      </c>
      <c r="AQ684" t="s">
        <v>1801</v>
      </c>
      <c r="BH684" s="16">
        <v>747</v>
      </c>
      <c r="BI684">
        <f t="shared" si="143"/>
        <v>1035.3</v>
      </c>
      <c r="BJ684">
        <f t="shared" si="144"/>
        <v>1035</v>
      </c>
    </row>
    <row r="685" spans="1:62" x14ac:dyDescent="0.3">
      <c r="A685" t="s">
        <v>812</v>
      </c>
      <c r="B685" t="s">
        <v>155</v>
      </c>
      <c r="C685" s="1">
        <v>44763</v>
      </c>
      <c r="D685">
        <v>693</v>
      </c>
      <c r="E685">
        <v>328.81</v>
      </c>
      <c r="F685" t="s">
        <v>1697</v>
      </c>
      <c r="G685">
        <f>ROUND(Table2[[#This Row],[Amount in Sales]],-1)</f>
        <v>690</v>
      </c>
      <c r="I685" s="16">
        <v>508</v>
      </c>
      <c r="J685" s="17">
        <f>ROUND(Table2[[#This Row],[Amount in Sales]],-1)</f>
        <v>690</v>
      </c>
      <c r="Y685" s="16">
        <v>854</v>
      </c>
      <c r="Z685" t="str">
        <f t="shared" si="142"/>
        <v>700-900</v>
      </c>
      <c r="AP685" s="16">
        <v>775</v>
      </c>
      <c r="AQ685" t="s">
        <v>1801</v>
      </c>
      <c r="BH685" s="16">
        <v>552</v>
      </c>
      <c r="BI685">
        <f t="shared" si="143"/>
        <v>564.77</v>
      </c>
      <c r="BJ685">
        <f t="shared" si="144"/>
        <v>565</v>
      </c>
    </row>
    <row r="686" spans="1:62" x14ac:dyDescent="0.3">
      <c r="A686" t="s">
        <v>813</v>
      </c>
      <c r="B686" t="s">
        <v>156</v>
      </c>
      <c r="C686" s="1">
        <v>44799</v>
      </c>
      <c r="D686">
        <v>820</v>
      </c>
      <c r="E686">
        <v>208.35999999999999</v>
      </c>
      <c r="F686" t="s">
        <v>1694</v>
      </c>
      <c r="G686">
        <f>ROUND(Table2[[#This Row],[Amount in Sales]],-1)</f>
        <v>820</v>
      </c>
      <c r="I686" s="16">
        <v>806</v>
      </c>
      <c r="J686" s="17">
        <f>ROUND(Table2[[#This Row],[Amount in Sales]],-1)</f>
        <v>820</v>
      </c>
      <c r="Y686" s="16">
        <v>859</v>
      </c>
      <c r="Z686" t="str">
        <f t="shared" si="142"/>
        <v>700-900</v>
      </c>
      <c r="AP686" s="16">
        <v>741</v>
      </c>
      <c r="AQ686" t="s">
        <v>1801</v>
      </c>
      <c r="BH686" s="16">
        <v>441</v>
      </c>
      <c r="BI686">
        <f t="shared" si="143"/>
        <v>622.05999999999995</v>
      </c>
      <c r="BJ686">
        <f t="shared" si="144"/>
        <v>622</v>
      </c>
    </row>
    <row r="687" spans="1:62" x14ac:dyDescent="0.3">
      <c r="A687" t="s">
        <v>814</v>
      </c>
      <c r="B687" t="s">
        <v>157</v>
      </c>
      <c r="C687" s="1">
        <v>44808</v>
      </c>
      <c r="D687">
        <v>314</v>
      </c>
      <c r="E687">
        <v>200.92999999999998</v>
      </c>
      <c r="F687" t="s">
        <v>1695</v>
      </c>
      <c r="G687">
        <f>ROUND(Table2[[#This Row],[Amount in Sales]],-1)</f>
        <v>310</v>
      </c>
      <c r="I687" s="16">
        <v>216</v>
      </c>
      <c r="J687" s="17">
        <f>ROUND(Table2[[#This Row],[Amount in Sales]],-1)</f>
        <v>310</v>
      </c>
      <c r="Y687" s="16">
        <v>857</v>
      </c>
      <c r="Z687" t="str">
        <f t="shared" si="142"/>
        <v>700-900</v>
      </c>
      <c r="AP687" s="16">
        <v>771</v>
      </c>
      <c r="AQ687" t="s">
        <v>1801</v>
      </c>
      <c r="BH687">
        <v>311</v>
      </c>
      <c r="BI687">
        <f t="shared" si="143"/>
        <v>400.16</v>
      </c>
      <c r="BJ687">
        <f t="shared" si="144"/>
        <v>400</v>
      </c>
    </row>
    <row r="688" spans="1:62" x14ac:dyDescent="0.3">
      <c r="A688" t="s">
        <v>815</v>
      </c>
      <c r="B688" t="s">
        <v>154</v>
      </c>
      <c r="C688" s="1">
        <v>44786</v>
      </c>
      <c r="D688">
        <v>275</v>
      </c>
      <c r="E688">
        <v>126.82000000000001</v>
      </c>
      <c r="F688" t="s">
        <v>1696</v>
      </c>
      <c r="G688">
        <f>ROUND(Table2[[#This Row],[Amount in Sales]],-1)</f>
        <v>280</v>
      </c>
      <c r="I688" s="16">
        <v>728</v>
      </c>
      <c r="J688" s="17">
        <f>ROUND(Table2[[#This Row],[Amount in Sales]],-1)</f>
        <v>280</v>
      </c>
      <c r="Y688" s="16">
        <v>897</v>
      </c>
      <c r="Z688" t="str">
        <f t="shared" si="142"/>
        <v>700-900</v>
      </c>
      <c r="AP688" s="16">
        <v>711</v>
      </c>
      <c r="AQ688" t="s">
        <v>1801</v>
      </c>
      <c r="BH688" s="16">
        <v>830</v>
      </c>
      <c r="BI688">
        <f t="shared" si="143"/>
        <v>1463.32</v>
      </c>
      <c r="BJ688">
        <f t="shared" si="144"/>
        <v>1463</v>
      </c>
    </row>
    <row r="689" spans="1:62" x14ac:dyDescent="0.3">
      <c r="A689" t="s">
        <v>816</v>
      </c>
      <c r="B689" t="s">
        <v>155</v>
      </c>
      <c r="C689" s="1">
        <v>44770</v>
      </c>
      <c r="D689">
        <v>686</v>
      </c>
      <c r="E689">
        <v>249.29999999999998</v>
      </c>
      <c r="F689" t="s">
        <v>1697</v>
      </c>
      <c r="G689">
        <f>ROUND(Table2[[#This Row],[Amount in Sales]],-1)</f>
        <v>690</v>
      </c>
      <c r="I689" s="16">
        <v>278</v>
      </c>
      <c r="J689" s="17">
        <f>ROUND(Table2[[#This Row],[Amount in Sales]],-1)</f>
        <v>690</v>
      </c>
      <c r="Y689" s="16">
        <v>258</v>
      </c>
      <c r="Z689" t="e">
        <f t="shared" si="142"/>
        <v>#N/A</v>
      </c>
      <c r="AP689" s="16">
        <v>823</v>
      </c>
      <c r="AQ689" t="s">
        <v>1801</v>
      </c>
      <c r="BH689">
        <v>258</v>
      </c>
    </row>
    <row r="690" spans="1:62" x14ac:dyDescent="0.3">
      <c r="A690" t="s">
        <v>817</v>
      </c>
      <c r="B690" t="s">
        <v>156</v>
      </c>
      <c r="C690" s="1">
        <v>44777</v>
      </c>
      <c r="D690">
        <v>267</v>
      </c>
      <c r="E690">
        <v>3.36</v>
      </c>
      <c r="F690" t="s">
        <v>1694</v>
      </c>
      <c r="G690">
        <f>ROUND(Table2[[#This Row],[Amount in Sales]],-1)</f>
        <v>270</v>
      </c>
      <c r="I690" s="16">
        <v>666</v>
      </c>
      <c r="J690" s="17">
        <f>ROUND(Table2[[#This Row],[Amount in Sales]],-1)</f>
        <v>270</v>
      </c>
      <c r="Y690" s="16">
        <v>777</v>
      </c>
      <c r="Z690" t="str">
        <f t="shared" si="142"/>
        <v>700-900</v>
      </c>
      <c r="AP690" s="16">
        <v>756</v>
      </c>
      <c r="AQ690" t="s">
        <v>1801</v>
      </c>
      <c r="BH690" s="16">
        <v>430</v>
      </c>
      <c r="BI690">
        <f t="shared" ref="BI690:BI700" si="145">D677+E677</f>
        <v>801.16</v>
      </c>
      <c r="BJ690">
        <f t="shared" ref="BJ690:BJ700" si="146">ROUND(BI690,0)</f>
        <v>801</v>
      </c>
    </row>
    <row r="691" spans="1:62" x14ac:dyDescent="0.3">
      <c r="A691" t="s">
        <v>818</v>
      </c>
      <c r="B691" t="s">
        <v>157</v>
      </c>
      <c r="C691" s="1">
        <v>44780</v>
      </c>
      <c r="D691">
        <v>642</v>
      </c>
      <c r="E691">
        <v>315.8</v>
      </c>
      <c r="F691" t="s">
        <v>1695</v>
      </c>
      <c r="G691">
        <f>ROUND(Table2[[#This Row],[Amount in Sales]],-1)</f>
        <v>640</v>
      </c>
      <c r="I691" s="16">
        <v>880</v>
      </c>
      <c r="J691" s="17">
        <f>ROUND(Table2[[#This Row],[Amount in Sales]],-1)</f>
        <v>640</v>
      </c>
      <c r="Y691" s="16">
        <v>791</v>
      </c>
      <c r="Z691" t="str">
        <f t="shared" si="142"/>
        <v>700-900</v>
      </c>
      <c r="AP691" s="16">
        <v>769</v>
      </c>
      <c r="AQ691" t="s">
        <v>1801</v>
      </c>
      <c r="BH691" s="16">
        <v>788</v>
      </c>
      <c r="BI691">
        <f t="shared" si="145"/>
        <v>823.58</v>
      </c>
      <c r="BJ691">
        <f t="shared" si="146"/>
        <v>824</v>
      </c>
    </row>
    <row r="692" spans="1:62" x14ac:dyDescent="0.3">
      <c r="A692" t="s">
        <v>819</v>
      </c>
      <c r="B692" t="s">
        <v>154</v>
      </c>
      <c r="C692" s="1">
        <v>44778</v>
      </c>
      <c r="D692">
        <v>464</v>
      </c>
      <c r="E692">
        <v>157.23999999999998</v>
      </c>
      <c r="F692" t="s">
        <v>1696</v>
      </c>
      <c r="G692">
        <f>ROUND(Table2[[#This Row],[Amount in Sales]],-1)</f>
        <v>460</v>
      </c>
      <c r="I692" s="16">
        <v>441</v>
      </c>
      <c r="J692" s="17">
        <f>ROUND(Table2[[#This Row],[Amount in Sales]],-1)</f>
        <v>460</v>
      </c>
      <c r="Y692" s="16">
        <v>726</v>
      </c>
      <c r="Z692" t="str">
        <f t="shared" si="142"/>
        <v>700-900</v>
      </c>
      <c r="AP692" s="16">
        <v>873</v>
      </c>
      <c r="AQ692" t="s">
        <v>1801</v>
      </c>
      <c r="BH692" s="16">
        <v>605</v>
      </c>
      <c r="BI692">
        <f t="shared" si="145"/>
        <v>619.12</v>
      </c>
      <c r="BJ692">
        <f t="shared" si="146"/>
        <v>619</v>
      </c>
    </row>
    <row r="693" spans="1:62" x14ac:dyDescent="0.3">
      <c r="A693" t="s">
        <v>820</v>
      </c>
      <c r="B693" t="s">
        <v>155</v>
      </c>
      <c r="C693" s="1">
        <v>44774</v>
      </c>
      <c r="D693">
        <v>751</v>
      </c>
      <c r="E693">
        <v>740.55</v>
      </c>
      <c r="F693" t="s">
        <v>1697</v>
      </c>
      <c r="G693">
        <f>ROUND(Table2[[#This Row],[Amount in Sales]],-1)</f>
        <v>750</v>
      </c>
      <c r="I693" s="16">
        <v>798</v>
      </c>
      <c r="J693" s="17">
        <f>ROUND(Table2[[#This Row],[Amount in Sales]],-1)</f>
        <v>750</v>
      </c>
      <c r="Y693" s="16">
        <v>706</v>
      </c>
      <c r="Z693" t="str">
        <f t="shared" si="142"/>
        <v>700-900</v>
      </c>
      <c r="AP693" s="16">
        <v>738</v>
      </c>
      <c r="AQ693" t="s">
        <v>1801</v>
      </c>
      <c r="BH693" s="16">
        <v>321</v>
      </c>
      <c r="BI693">
        <f t="shared" si="145"/>
        <v>372.3</v>
      </c>
      <c r="BJ693">
        <f t="shared" si="146"/>
        <v>372</v>
      </c>
    </row>
    <row r="694" spans="1:62" x14ac:dyDescent="0.3">
      <c r="A694" t="s">
        <v>821</v>
      </c>
      <c r="B694" t="s">
        <v>156</v>
      </c>
      <c r="C694" s="1">
        <v>44760</v>
      </c>
      <c r="D694">
        <v>215</v>
      </c>
      <c r="E694">
        <v>184.82999999999998</v>
      </c>
      <c r="F694" t="s">
        <v>1694</v>
      </c>
      <c r="G694">
        <f>ROUND(Table2[[#This Row],[Amount in Sales]],-1)</f>
        <v>220</v>
      </c>
      <c r="I694" s="16">
        <v>391</v>
      </c>
      <c r="J694" s="17">
        <f>ROUND(Table2[[#This Row],[Amount in Sales]],-1)</f>
        <v>220</v>
      </c>
      <c r="Y694" s="16">
        <v>700</v>
      </c>
      <c r="Z694" t="str">
        <f t="shared" si="142"/>
        <v>700-900</v>
      </c>
      <c r="AP694" s="16">
        <v>712</v>
      </c>
      <c r="AQ694" t="s">
        <v>1801</v>
      </c>
      <c r="BH694" s="16">
        <v>579</v>
      </c>
      <c r="BI694">
        <f t="shared" si="145"/>
        <v>839.46</v>
      </c>
      <c r="BJ694">
        <f t="shared" si="146"/>
        <v>839</v>
      </c>
    </row>
    <row r="695" spans="1:62" x14ac:dyDescent="0.3">
      <c r="A695" t="s">
        <v>822</v>
      </c>
      <c r="B695" t="s">
        <v>157</v>
      </c>
      <c r="C695" s="1">
        <v>44756</v>
      </c>
      <c r="D695">
        <v>577</v>
      </c>
      <c r="E695">
        <v>493.09</v>
      </c>
      <c r="F695" t="s">
        <v>1695</v>
      </c>
      <c r="G695">
        <f>ROUND(Table2[[#This Row],[Amount in Sales]],-1)</f>
        <v>580</v>
      </c>
      <c r="I695" s="16">
        <v>242</v>
      </c>
      <c r="J695" s="17">
        <f>ROUND(Table2[[#This Row],[Amount in Sales]],-1)</f>
        <v>580</v>
      </c>
      <c r="Y695" s="16">
        <v>839</v>
      </c>
      <c r="Z695" t="str">
        <f t="shared" si="142"/>
        <v>700-900</v>
      </c>
      <c r="AP695" s="16">
        <v>863</v>
      </c>
      <c r="AQ695" t="s">
        <v>1801</v>
      </c>
      <c r="BH695" s="16">
        <v>677</v>
      </c>
      <c r="BI695">
        <f t="shared" si="145"/>
        <v>1088.4099999999999</v>
      </c>
      <c r="BJ695">
        <f t="shared" si="146"/>
        <v>1088</v>
      </c>
    </row>
    <row r="696" spans="1:62" x14ac:dyDescent="0.3">
      <c r="A696" t="s">
        <v>823</v>
      </c>
      <c r="B696" t="s">
        <v>154</v>
      </c>
      <c r="C696" s="1">
        <v>44755</v>
      </c>
      <c r="D696">
        <v>643</v>
      </c>
      <c r="E696">
        <v>176.76999999999998</v>
      </c>
      <c r="F696" t="s">
        <v>1696</v>
      </c>
      <c r="G696">
        <f>ROUND(Table2[[#This Row],[Amount in Sales]],-1)</f>
        <v>640</v>
      </c>
      <c r="I696" s="16">
        <v>783</v>
      </c>
      <c r="J696" s="17">
        <f>ROUND(Table2[[#This Row],[Amount in Sales]],-1)</f>
        <v>640</v>
      </c>
      <c r="Y696" s="16">
        <v>845</v>
      </c>
      <c r="Z696" t="str">
        <f t="shared" si="142"/>
        <v>700-900</v>
      </c>
      <c r="AP696" s="16">
        <v>854</v>
      </c>
      <c r="AQ696" t="s">
        <v>1801</v>
      </c>
      <c r="BH696" s="16">
        <v>686</v>
      </c>
      <c r="BI696">
        <f t="shared" si="145"/>
        <v>784.77</v>
      </c>
      <c r="BJ696">
        <f t="shared" si="146"/>
        <v>785</v>
      </c>
    </row>
    <row r="697" spans="1:62" x14ac:dyDescent="0.3">
      <c r="A697" t="s">
        <v>824</v>
      </c>
      <c r="B697" t="s">
        <v>155</v>
      </c>
      <c r="C697" s="1">
        <v>44770</v>
      </c>
      <c r="D697">
        <v>627</v>
      </c>
      <c r="E697">
        <v>468.83</v>
      </c>
      <c r="F697" t="s">
        <v>1697</v>
      </c>
      <c r="G697">
        <f>ROUND(Table2[[#This Row],[Amount in Sales]],-1)</f>
        <v>630</v>
      </c>
      <c r="I697" s="16">
        <v>893</v>
      </c>
      <c r="J697" s="17">
        <f>ROUND(Table2[[#This Row],[Amount in Sales]],-1)</f>
        <v>630</v>
      </c>
      <c r="Y697" s="16">
        <v>855</v>
      </c>
      <c r="Z697" t="str">
        <f t="shared" si="142"/>
        <v>700-900</v>
      </c>
      <c r="AP697" s="16">
        <v>708</v>
      </c>
      <c r="AQ697" t="s">
        <v>1801</v>
      </c>
      <c r="BH697" s="16">
        <v>875</v>
      </c>
      <c r="BI697">
        <f t="shared" si="145"/>
        <v>991.58</v>
      </c>
      <c r="BJ697">
        <f t="shared" si="146"/>
        <v>992</v>
      </c>
    </row>
    <row r="698" spans="1:62" x14ac:dyDescent="0.3">
      <c r="A698" t="s">
        <v>825</v>
      </c>
      <c r="B698" t="s">
        <v>156</v>
      </c>
      <c r="C698" s="1">
        <v>44755</v>
      </c>
      <c r="D698">
        <v>677</v>
      </c>
      <c r="E698">
        <v>251.57</v>
      </c>
      <c r="F698" t="s">
        <v>1694</v>
      </c>
      <c r="G698">
        <f>ROUND(Table2[[#This Row],[Amount in Sales]],-1)</f>
        <v>680</v>
      </c>
      <c r="I698" s="16">
        <v>631</v>
      </c>
      <c r="J698" s="17">
        <f>ROUND(Table2[[#This Row],[Amount in Sales]],-1)</f>
        <v>680</v>
      </c>
      <c r="Y698" s="16">
        <v>807</v>
      </c>
      <c r="Z698" t="str">
        <f t="shared" si="142"/>
        <v>700-900</v>
      </c>
      <c r="AP698" s="16">
        <v>881</v>
      </c>
      <c r="AQ698" t="s">
        <v>1801</v>
      </c>
      <c r="BH698" s="16">
        <v>693</v>
      </c>
      <c r="BI698">
        <f t="shared" si="145"/>
        <v>1021.81</v>
      </c>
      <c r="BJ698">
        <f t="shared" si="146"/>
        <v>1022</v>
      </c>
    </row>
    <row r="699" spans="1:62" x14ac:dyDescent="0.3">
      <c r="A699" t="s">
        <v>826</v>
      </c>
      <c r="B699" t="s">
        <v>157</v>
      </c>
      <c r="C699" s="1">
        <v>44775</v>
      </c>
      <c r="D699">
        <v>461</v>
      </c>
      <c r="E699">
        <v>310.89999999999998</v>
      </c>
      <c r="F699" t="s">
        <v>1695</v>
      </c>
      <c r="G699">
        <f>ROUND(Table2[[#This Row],[Amount in Sales]],-1)</f>
        <v>460</v>
      </c>
      <c r="I699" s="16">
        <v>721</v>
      </c>
      <c r="J699" s="17">
        <f>ROUND(Table2[[#This Row],[Amount in Sales]],-1)</f>
        <v>460</v>
      </c>
      <c r="Y699" s="16">
        <v>836</v>
      </c>
      <c r="Z699" t="str">
        <f t="shared" si="142"/>
        <v>700-900</v>
      </c>
      <c r="AP699" s="16">
        <v>858</v>
      </c>
      <c r="AQ699" t="s">
        <v>1801</v>
      </c>
      <c r="BH699" s="16">
        <v>820</v>
      </c>
      <c r="BI699">
        <f t="shared" si="145"/>
        <v>1028.3599999999999</v>
      </c>
      <c r="BJ699">
        <f t="shared" si="146"/>
        <v>1028</v>
      </c>
    </row>
    <row r="700" spans="1:62" x14ac:dyDescent="0.3">
      <c r="A700" t="s">
        <v>827</v>
      </c>
      <c r="B700" t="s">
        <v>158</v>
      </c>
      <c r="C700" s="1">
        <v>44797</v>
      </c>
      <c r="D700">
        <v>524</v>
      </c>
      <c r="E700">
        <v>88.9</v>
      </c>
      <c r="F700" t="s">
        <v>1696</v>
      </c>
      <c r="G700">
        <f>ROUND(Table2[[#This Row],[Amount in Sales]],-1)</f>
        <v>520</v>
      </c>
      <c r="I700" s="16">
        <v>383</v>
      </c>
      <c r="J700" s="17">
        <f>ROUND(Table2[[#This Row],[Amount in Sales]],-1)</f>
        <v>520</v>
      </c>
      <c r="Y700" s="16">
        <v>865</v>
      </c>
      <c r="Z700" t="str">
        <f t="shared" si="142"/>
        <v>700-900</v>
      </c>
      <c r="AP700" s="16">
        <v>725</v>
      </c>
      <c r="AQ700" t="s">
        <v>1801</v>
      </c>
      <c r="BH700" s="16">
        <v>314</v>
      </c>
      <c r="BI700">
        <f t="shared" si="145"/>
        <v>514.92999999999995</v>
      </c>
      <c r="BJ700">
        <f t="shared" si="146"/>
        <v>515</v>
      </c>
    </row>
    <row r="701" spans="1:62" x14ac:dyDescent="0.3">
      <c r="A701" t="s">
        <v>828</v>
      </c>
      <c r="B701" t="s">
        <v>154</v>
      </c>
      <c r="C701" s="1">
        <v>44802</v>
      </c>
      <c r="D701">
        <v>862</v>
      </c>
      <c r="E701">
        <v>761.42</v>
      </c>
      <c r="F701" t="s">
        <v>1697</v>
      </c>
      <c r="G701">
        <f>ROUND(Table2[[#This Row],[Amount in Sales]],-1)</f>
        <v>860</v>
      </c>
      <c r="I701" s="16">
        <v>692</v>
      </c>
      <c r="J701" s="17">
        <f>ROUND(Table2[[#This Row],[Amount in Sales]],-1)</f>
        <v>860</v>
      </c>
      <c r="Y701" s="16">
        <v>275</v>
      </c>
      <c r="Z701" t="e">
        <f t="shared" si="142"/>
        <v>#N/A</v>
      </c>
      <c r="AP701" s="16">
        <v>751</v>
      </c>
      <c r="AQ701" t="s">
        <v>1801</v>
      </c>
      <c r="BH701" s="16">
        <v>275</v>
      </c>
    </row>
    <row r="702" spans="1:62" x14ac:dyDescent="0.3">
      <c r="A702" t="s">
        <v>829</v>
      </c>
      <c r="B702" t="s">
        <v>155</v>
      </c>
      <c r="C702" s="1">
        <v>44764</v>
      </c>
      <c r="D702">
        <v>508</v>
      </c>
      <c r="E702">
        <v>141.57999999999998</v>
      </c>
      <c r="F702" t="s">
        <v>1694</v>
      </c>
      <c r="G702">
        <f>ROUND(Table2[[#This Row],[Amount in Sales]],-1)</f>
        <v>510</v>
      </c>
      <c r="I702" s="16">
        <v>588</v>
      </c>
      <c r="J702" s="17">
        <f>ROUND(Table2[[#This Row],[Amount in Sales]],-1)</f>
        <v>510</v>
      </c>
      <c r="Y702" s="16">
        <v>721</v>
      </c>
      <c r="Z702" t="str">
        <f t="shared" si="142"/>
        <v>700-900</v>
      </c>
      <c r="AP702" s="16">
        <v>777</v>
      </c>
      <c r="AQ702" t="s">
        <v>1801</v>
      </c>
      <c r="BH702">
        <v>686</v>
      </c>
      <c r="BI702">
        <f>D689+E689</f>
        <v>935.3</v>
      </c>
      <c r="BJ702">
        <f>ROUND(BI702,0)</f>
        <v>935</v>
      </c>
    </row>
    <row r="703" spans="1:62" x14ac:dyDescent="0.3">
      <c r="A703" t="s">
        <v>830</v>
      </c>
      <c r="B703" t="s">
        <v>156</v>
      </c>
      <c r="C703" s="1">
        <v>44780</v>
      </c>
      <c r="D703">
        <v>208</v>
      </c>
      <c r="E703">
        <v>89.100000000000009</v>
      </c>
      <c r="F703" t="s">
        <v>1695</v>
      </c>
      <c r="G703">
        <f>ROUND(Table2[[#This Row],[Amount in Sales]],-1)</f>
        <v>210</v>
      </c>
      <c r="I703" s="16">
        <v>329</v>
      </c>
      <c r="J703" s="17">
        <f>ROUND(Table2[[#This Row],[Amount in Sales]],-1)</f>
        <v>210</v>
      </c>
      <c r="Y703" s="16">
        <v>267</v>
      </c>
      <c r="Z703" t="e">
        <f t="shared" si="142"/>
        <v>#N/A</v>
      </c>
      <c r="AP703" s="18">
        <v>880</v>
      </c>
      <c r="AQ703" t="s">
        <v>1801</v>
      </c>
      <c r="BH703" s="16">
        <v>267</v>
      </c>
    </row>
    <row r="704" spans="1:62" x14ac:dyDescent="0.3">
      <c r="A704" t="s">
        <v>831</v>
      </c>
      <c r="B704" t="s">
        <v>157</v>
      </c>
      <c r="C704" s="1">
        <v>44799</v>
      </c>
      <c r="D704">
        <v>356</v>
      </c>
      <c r="E704">
        <v>199.64</v>
      </c>
      <c r="F704" t="s">
        <v>1696</v>
      </c>
      <c r="G704">
        <f>ROUND(Table2[[#This Row],[Amount in Sales]],-1)</f>
        <v>360</v>
      </c>
      <c r="I704" s="16">
        <v>386</v>
      </c>
      <c r="J704" s="17">
        <f>ROUND(Table2[[#This Row],[Amount in Sales]],-1)</f>
        <v>360</v>
      </c>
      <c r="Y704" s="16">
        <v>844</v>
      </c>
      <c r="Z704" t="str">
        <f t="shared" si="142"/>
        <v>700-900</v>
      </c>
      <c r="BH704" s="16">
        <v>642</v>
      </c>
      <c r="BI704">
        <f t="shared" ref="BI704:BI706" si="147">D691+E691</f>
        <v>957.8</v>
      </c>
      <c r="BJ704">
        <f t="shared" ref="BJ704:BJ706" si="148">ROUND(BI704,0)</f>
        <v>958</v>
      </c>
    </row>
    <row r="705" spans="1:62" x14ac:dyDescent="0.3">
      <c r="A705" t="s">
        <v>832</v>
      </c>
      <c r="B705" t="s">
        <v>154</v>
      </c>
      <c r="C705" s="1">
        <v>44761</v>
      </c>
      <c r="D705">
        <v>853</v>
      </c>
      <c r="E705">
        <v>335.96</v>
      </c>
      <c r="F705" t="s">
        <v>1697</v>
      </c>
      <c r="G705">
        <f>ROUND(Table2[[#This Row],[Amount in Sales]],-1)</f>
        <v>850</v>
      </c>
      <c r="I705" s="16">
        <v>513</v>
      </c>
      <c r="J705" s="17">
        <f>ROUND(Table2[[#This Row],[Amount in Sales]],-1)</f>
        <v>850</v>
      </c>
      <c r="Y705" s="16">
        <v>820</v>
      </c>
      <c r="Z705" t="str">
        <f t="shared" si="142"/>
        <v>700-900</v>
      </c>
      <c r="BH705" s="16">
        <v>464</v>
      </c>
      <c r="BI705">
        <f t="shared" si="147"/>
        <v>621.24</v>
      </c>
      <c r="BJ705">
        <f t="shared" si="148"/>
        <v>621</v>
      </c>
    </row>
    <row r="706" spans="1:62" x14ac:dyDescent="0.3">
      <c r="A706" t="s">
        <v>833</v>
      </c>
      <c r="B706" t="s">
        <v>155</v>
      </c>
      <c r="C706" s="1">
        <v>44782</v>
      </c>
      <c r="D706">
        <v>871</v>
      </c>
      <c r="E706">
        <v>127.28</v>
      </c>
      <c r="F706" t="s">
        <v>1694</v>
      </c>
      <c r="G706">
        <f>ROUND(Table2[[#This Row],[Amount in Sales]],-1)</f>
        <v>870</v>
      </c>
      <c r="I706" s="16">
        <v>727</v>
      </c>
      <c r="J706" s="17">
        <f>ROUND(Table2[[#This Row],[Amount in Sales]],-1)</f>
        <v>870</v>
      </c>
      <c r="Y706" s="16">
        <v>816</v>
      </c>
      <c r="Z706" t="str">
        <f t="shared" si="142"/>
        <v>700-900</v>
      </c>
      <c r="BH706" s="16">
        <v>751</v>
      </c>
      <c r="BI706">
        <f t="shared" si="147"/>
        <v>1491.55</v>
      </c>
      <c r="BJ706">
        <f t="shared" si="148"/>
        <v>1492</v>
      </c>
    </row>
    <row r="707" spans="1:62" x14ac:dyDescent="0.3">
      <c r="A707" t="s">
        <v>834</v>
      </c>
      <c r="B707" t="s">
        <v>156</v>
      </c>
      <c r="C707" s="1">
        <v>44806</v>
      </c>
      <c r="D707">
        <v>320</v>
      </c>
      <c r="E707">
        <v>192.14</v>
      </c>
      <c r="F707" t="s">
        <v>1695</v>
      </c>
      <c r="G707">
        <f>ROUND(Table2[[#This Row],[Amount in Sales]],-1)</f>
        <v>320</v>
      </c>
      <c r="I707" s="16">
        <v>898</v>
      </c>
      <c r="J707" s="17">
        <f>ROUND(Table2[[#This Row],[Amount in Sales]],-1)</f>
        <v>320</v>
      </c>
      <c r="Y707" s="16">
        <v>215</v>
      </c>
      <c r="Z707" t="e">
        <f t="shared" si="142"/>
        <v>#N/A</v>
      </c>
      <c r="BH707" s="16">
        <v>215</v>
      </c>
    </row>
    <row r="708" spans="1:62" x14ac:dyDescent="0.3">
      <c r="A708" t="s">
        <v>835</v>
      </c>
      <c r="B708" t="s">
        <v>157</v>
      </c>
      <c r="C708" s="1">
        <v>44798</v>
      </c>
      <c r="D708">
        <v>345</v>
      </c>
      <c r="E708">
        <v>326.02999999999997</v>
      </c>
      <c r="F708" t="s">
        <v>1696</v>
      </c>
      <c r="G708">
        <f>ROUND(Table2[[#This Row],[Amount in Sales]],-1)</f>
        <v>350</v>
      </c>
      <c r="I708" s="16">
        <v>596</v>
      </c>
      <c r="J708" s="17">
        <f>ROUND(Table2[[#This Row],[Amount in Sales]],-1)</f>
        <v>350</v>
      </c>
      <c r="Y708" s="16">
        <v>886</v>
      </c>
      <c r="Z708" t="str">
        <f t="shared" si="142"/>
        <v>700-900</v>
      </c>
      <c r="BH708" s="16">
        <v>577</v>
      </c>
      <c r="BI708">
        <f t="shared" ref="BI708:BI715" si="149">D695+E695</f>
        <v>1070.0899999999999</v>
      </c>
      <c r="BJ708">
        <f t="shared" ref="BJ708:BJ715" si="150">ROUND(BI708,0)</f>
        <v>1070</v>
      </c>
    </row>
    <row r="709" spans="1:62" x14ac:dyDescent="0.3">
      <c r="A709" t="s">
        <v>836</v>
      </c>
      <c r="B709" t="s">
        <v>158</v>
      </c>
      <c r="C709" s="1">
        <v>44758</v>
      </c>
      <c r="D709">
        <v>372</v>
      </c>
      <c r="E709">
        <v>275.33999999999997</v>
      </c>
      <c r="F709" t="s">
        <v>1697</v>
      </c>
      <c r="G709">
        <f>ROUND(Table2[[#This Row],[Amount in Sales]],-1)</f>
        <v>370</v>
      </c>
      <c r="I709" s="16">
        <v>866</v>
      </c>
      <c r="J709" s="17">
        <f>ROUND(Table2[[#This Row],[Amount in Sales]],-1)</f>
        <v>370</v>
      </c>
      <c r="Y709" s="16">
        <v>735</v>
      </c>
      <c r="Z709" t="str">
        <f t="shared" si="142"/>
        <v>700-900</v>
      </c>
      <c r="BH709" s="16">
        <v>643</v>
      </c>
      <c r="BI709">
        <f t="shared" si="149"/>
        <v>819.77</v>
      </c>
      <c r="BJ709">
        <f t="shared" si="150"/>
        <v>820</v>
      </c>
    </row>
    <row r="710" spans="1:62" x14ac:dyDescent="0.3">
      <c r="A710" t="s">
        <v>837</v>
      </c>
      <c r="B710" t="s">
        <v>159</v>
      </c>
      <c r="C710" s="1">
        <v>44785</v>
      </c>
      <c r="D710">
        <v>330</v>
      </c>
      <c r="E710">
        <v>289.02</v>
      </c>
      <c r="F710" t="s">
        <v>1694</v>
      </c>
      <c r="G710">
        <f>ROUND(Table2[[#This Row],[Amount in Sales]],-1)</f>
        <v>330</v>
      </c>
      <c r="I710" s="16">
        <v>822</v>
      </c>
      <c r="J710" s="17">
        <f>ROUND(Table2[[#This Row],[Amount in Sales]],-1)</f>
        <v>330</v>
      </c>
      <c r="Y710" s="16">
        <v>879</v>
      </c>
      <c r="Z710" t="str">
        <f t="shared" si="142"/>
        <v>700-900</v>
      </c>
      <c r="BH710" s="16">
        <v>627</v>
      </c>
      <c r="BI710">
        <f t="shared" si="149"/>
        <v>1095.83</v>
      </c>
      <c r="BJ710">
        <f t="shared" si="150"/>
        <v>1096</v>
      </c>
    </row>
    <row r="711" spans="1:62" x14ac:dyDescent="0.3">
      <c r="A711" t="s">
        <v>838</v>
      </c>
      <c r="B711" t="s">
        <v>154</v>
      </c>
      <c r="C711" s="1">
        <v>44761</v>
      </c>
      <c r="D711">
        <v>555</v>
      </c>
      <c r="E711">
        <v>40.93</v>
      </c>
      <c r="F711" t="s">
        <v>1695</v>
      </c>
      <c r="G711">
        <f>ROUND(Table2[[#This Row],[Amount in Sales]],-1)</f>
        <v>560</v>
      </c>
      <c r="I711" s="16">
        <v>541</v>
      </c>
      <c r="J711" s="17">
        <f>ROUND(Table2[[#This Row],[Amount in Sales]],-1)</f>
        <v>560</v>
      </c>
      <c r="Y711" s="16">
        <v>784</v>
      </c>
      <c r="Z711" t="str">
        <f t="shared" si="142"/>
        <v>700-900</v>
      </c>
      <c r="BH711" s="16">
        <v>677</v>
      </c>
      <c r="BI711">
        <f t="shared" si="149"/>
        <v>928.56999999999994</v>
      </c>
      <c r="BJ711">
        <f t="shared" si="150"/>
        <v>929</v>
      </c>
    </row>
    <row r="712" spans="1:62" x14ac:dyDescent="0.3">
      <c r="A712" t="s">
        <v>839</v>
      </c>
      <c r="B712" t="s">
        <v>155</v>
      </c>
      <c r="C712" s="1">
        <v>44800</v>
      </c>
      <c r="D712">
        <v>397</v>
      </c>
      <c r="E712">
        <v>273.77</v>
      </c>
      <c r="F712" t="s">
        <v>1696</v>
      </c>
      <c r="G712">
        <f>ROUND(Table2[[#This Row],[Amount in Sales]],-1)</f>
        <v>400</v>
      </c>
      <c r="I712" s="16">
        <v>271</v>
      </c>
      <c r="J712" s="17">
        <f>ROUND(Table2[[#This Row],[Amount in Sales]],-1)</f>
        <v>400</v>
      </c>
      <c r="Y712" s="16">
        <v>865</v>
      </c>
      <c r="Z712" t="str">
        <f t="shared" si="142"/>
        <v>700-900</v>
      </c>
      <c r="BH712" s="16">
        <v>461</v>
      </c>
      <c r="BI712">
        <f t="shared" si="149"/>
        <v>771.9</v>
      </c>
      <c r="BJ712">
        <f t="shared" si="150"/>
        <v>772</v>
      </c>
    </row>
    <row r="713" spans="1:62" x14ac:dyDescent="0.3">
      <c r="A713" t="s">
        <v>840</v>
      </c>
      <c r="B713" t="s">
        <v>156</v>
      </c>
      <c r="C713" s="1">
        <v>44807</v>
      </c>
      <c r="D713">
        <v>405</v>
      </c>
      <c r="E713">
        <v>131.34</v>
      </c>
      <c r="F713" t="s">
        <v>1697</v>
      </c>
      <c r="G713">
        <f>ROUND(Table2[[#This Row],[Amount in Sales]],-1)</f>
        <v>410</v>
      </c>
      <c r="I713" s="16">
        <v>513</v>
      </c>
      <c r="J713" s="17">
        <f>ROUND(Table2[[#This Row],[Amount in Sales]],-1)</f>
        <v>410</v>
      </c>
      <c r="Y713" s="16">
        <v>868</v>
      </c>
      <c r="Z713" t="str">
        <f t="shared" si="142"/>
        <v>700-900</v>
      </c>
      <c r="BH713" s="16">
        <v>524</v>
      </c>
      <c r="BI713">
        <f t="shared" si="149"/>
        <v>612.9</v>
      </c>
      <c r="BJ713">
        <f t="shared" si="150"/>
        <v>613</v>
      </c>
    </row>
    <row r="714" spans="1:62" x14ac:dyDescent="0.3">
      <c r="A714" t="s">
        <v>841</v>
      </c>
      <c r="B714" t="s">
        <v>157</v>
      </c>
      <c r="C714" s="1">
        <v>44799</v>
      </c>
      <c r="D714">
        <v>724</v>
      </c>
      <c r="E714">
        <v>230.53</v>
      </c>
      <c r="F714" t="s">
        <v>1694</v>
      </c>
      <c r="G714">
        <f>ROUND(Table2[[#This Row],[Amount in Sales]],-1)</f>
        <v>720</v>
      </c>
      <c r="I714" s="16">
        <v>812</v>
      </c>
      <c r="J714" s="17">
        <f>ROUND(Table2[[#This Row],[Amount in Sales]],-1)</f>
        <v>720</v>
      </c>
      <c r="Y714" s="16">
        <v>717</v>
      </c>
      <c r="Z714" t="str">
        <f t="shared" si="142"/>
        <v>700-900</v>
      </c>
      <c r="BH714">
        <v>862</v>
      </c>
      <c r="BI714">
        <f t="shared" si="149"/>
        <v>1623.42</v>
      </c>
      <c r="BJ714">
        <f t="shared" si="150"/>
        <v>1623</v>
      </c>
    </row>
    <row r="715" spans="1:62" x14ac:dyDescent="0.3">
      <c r="A715" t="s">
        <v>842</v>
      </c>
      <c r="B715" t="s">
        <v>154</v>
      </c>
      <c r="C715" s="1">
        <v>44759</v>
      </c>
      <c r="D715">
        <v>285</v>
      </c>
      <c r="E715">
        <v>265.02</v>
      </c>
      <c r="F715" t="s">
        <v>1695</v>
      </c>
      <c r="G715">
        <f>ROUND(Table2[[#This Row],[Amount in Sales]],-1)</f>
        <v>290</v>
      </c>
      <c r="I715" s="16">
        <v>896</v>
      </c>
      <c r="J715" s="17">
        <f>ROUND(Table2[[#This Row],[Amount in Sales]],-1)</f>
        <v>290</v>
      </c>
      <c r="Y715" s="16">
        <v>806</v>
      </c>
      <c r="Z715" t="str">
        <f t="shared" si="142"/>
        <v>700-900</v>
      </c>
      <c r="BH715" s="16">
        <v>508</v>
      </c>
      <c r="BI715">
        <f t="shared" si="149"/>
        <v>649.57999999999993</v>
      </c>
      <c r="BJ715">
        <f t="shared" si="150"/>
        <v>650</v>
      </c>
    </row>
    <row r="716" spans="1:62" x14ac:dyDescent="0.3">
      <c r="A716" t="s">
        <v>843</v>
      </c>
      <c r="B716" t="s">
        <v>155</v>
      </c>
      <c r="C716" s="1">
        <v>44763</v>
      </c>
      <c r="D716">
        <v>275</v>
      </c>
      <c r="E716">
        <v>210.06</v>
      </c>
      <c r="F716" t="s">
        <v>1696</v>
      </c>
      <c r="G716">
        <f>ROUND(Table2[[#This Row],[Amount in Sales]],-1)</f>
        <v>280</v>
      </c>
      <c r="I716" s="16">
        <v>752</v>
      </c>
      <c r="J716" s="17">
        <f>ROUND(Table2[[#This Row],[Amount in Sales]],-1)</f>
        <v>280</v>
      </c>
      <c r="Y716" s="16">
        <v>208</v>
      </c>
      <c r="Z716" t="e">
        <f t="shared" si="142"/>
        <v>#N/A</v>
      </c>
      <c r="BH716">
        <v>208</v>
      </c>
    </row>
    <row r="717" spans="1:62" x14ac:dyDescent="0.3">
      <c r="A717" t="s">
        <v>844</v>
      </c>
      <c r="B717" t="s">
        <v>156</v>
      </c>
      <c r="C717" s="1">
        <v>44776</v>
      </c>
      <c r="D717">
        <v>870</v>
      </c>
      <c r="E717">
        <v>571.76</v>
      </c>
      <c r="F717" t="s">
        <v>1697</v>
      </c>
      <c r="G717">
        <f>ROUND(Table2[[#This Row],[Amount in Sales]],-1)</f>
        <v>870</v>
      </c>
      <c r="I717" s="16">
        <v>266</v>
      </c>
      <c r="J717" s="17">
        <f>ROUND(Table2[[#This Row],[Amount in Sales]],-1)</f>
        <v>870</v>
      </c>
      <c r="Y717" s="16">
        <v>728</v>
      </c>
      <c r="Z717" t="str">
        <f t="shared" si="142"/>
        <v>700-900</v>
      </c>
      <c r="BH717" s="16">
        <v>356</v>
      </c>
      <c r="BI717">
        <f t="shared" ref="BI717:BI727" si="151">D704+E704</f>
        <v>555.64</v>
      </c>
      <c r="BJ717">
        <f t="shared" ref="BJ717:BJ727" si="152">ROUND(BI717,0)</f>
        <v>556</v>
      </c>
    </row>
    <row r="718" spans="1:62" x14ac:dyDescent="0.3">
      <c r="A718" t="s">
        <v>845</v>
      </c>
      <c r="B718" t="s">
        <v>157</v>
      </c>
      <c r="C718" s="1">
        <v>44763</v>
      </c>
      <c r="D718">
        <v>603</v>
      </c>
      <c r="E718">
        <v>21.82</v>
      </c>
      <c r="F718" t="s">
        <v>1694</v>
      </c>
      <c r="G718">
        <f>ROUND(Table2[[#This Row],[Amount in Sales]],-1)</f>
        <v>600</v>
      </c>
      <c r="I718" s="16">
        <v>208</v>
      </c>
      <c r="J718" s="17">
        <f>ROUND(Table2[[#This Row],[Amount in Sales]],-1)</f>
        <v>600</v>
      </c>
      <c r="Y718" s="16">
        <v>880</v>
      </c>
      <c r="Z718" t="str">
        <f t="shared" si="142"/>
        <v>700-900</v>
      </c>
      <c r="BH718" s="16">
        <v>853</v>
      </c>
      <c r="BI718">
        <f t="shared" si="151"/>
        <v>1188.96</v>
      </c>
      <c r="BJ718">
        <f t="shared" si="152"/>
        <v>1189</v>
      </c>
    </row>
    <row r="719" spans="1:62" x14ac:dyDescent="0.3">
      <c r="A719" t="s">
        <v>846</v>
      </c>
      <c r="B719" t="s">
        <v>158</v>
      </c>
      <c r="C719" s="1">
        <v>44803</v>
      </c>
      <c r="D719">
        <v>431</v>
      </c>
      <c r="E719">
        <v>303.84999999999997</v>
      </c>
      <c r="F719" t="s">
        <v>1695</v>
      </c>
      <c r="G719">
        <f>ROUND(Table2[[#This Row],[Amount in Sales]],-1)</f>
        <v>430</v>
      </c>
      <c r="I719" s="16">
        <v>238</v>
      </c>
      <c r="J719" s="17">
        <f>ROUND(Table2[[#This Row],[Amount in Sales]],-1)</f>
        <v>430</v>
      </c>
      <c r="Y719" s="16">
        <v>798</v>
      </c>
      <c r="Z719" t="str">
        <f t="shared" ref="Z719:Z782" si="153">VLOOKUP(Y719,Group,2,1)</f>
        <v>700-900</v>
      </c>
      <c r="BH719" s="16">
        <v>871</v>
      </c>
      <c r="BI719">
        <f t="shared" si="151"/>
        <v>998.28</v>
      </c>
      <c r="BJ719">
        <f t="shared" si="152"/>
        <v>998</v>
      </c>
    </row>
    <row r="720" spans="1:62" x14ac:dyDescent="0.3">
      <c r="A720" t="s">
        <v>847</v>
      </c>
      <c r="B720" t="s">
        <v>154</v>
      </c>
      <c r="C720" s="1">
        <v>44806</v>
      </c>
      <c r="D720">
        <v>311</v>
      </c>
      <c r="E720">
        <v>147.38999999999999</v>
      </c>
      <c r="F720" t="s">
        <v>1696</v>
      </c>
      <c r="G720">
        <f>ROUND(Table2[[#This Row],[Amount in Sales]],-1)</f>
        <v>310</v>
      </c>
      <c r="I720" s="16">
        <v>384</v>
      </c>
      <c r="J720" s="17">
        <f>ROUND(Table2[[#This Row],[Amount in Sales]],-1)</f>
        <v>310</v>
      </c>
      <c r="Y720" s="16">
        <v>783</v>
      </c>
      <c r="Z720" t="str">
        <f t="shared" si="153"/>
        <v>700-900</v>
      </c>
      <c r="BH720">
        <v>320</v>
      </c>
      <c r="BI720">
        <f t="shared" si="151"/>
        <v>512.14</v>
      </c>
      <c r="BJ720">
        <f t="shared" si="152"/>
        <v>512</v>
      </c>
    </row>
    <row r="721" spans="1:62" x14ac:dyDescent="0.3">
      <c r="A721" t="s">
        <v>848</v>
      </c>
      <c r="B721" t="s">
        <v>155</v>
      </c>
      <c r="C721" s="1">
        <v>44774</v>
      </c>
      <c r="D721">
        <v>743</v>
      </c>
      <c r="E721">
        <v>260.75</v>
      </c>
      <c r="F721" t="s">
        <v>1697</v>
      </c>
      <c r="G721">
        <f>ROUND(Table2[[#This Row],[Amount in Sales]],-1)</f>
        <v>740</v>
      </c>
      <c r="I721" s="16">
        <v>420</v>
      </c>
      <c r="J721" s="17">
        <f>ROUND(Table2[[#This Row],[Amount in Sales]],-1)</f>
        <v>740</v>
      </c>
      <c r="Y721" s="16">
        <v>893</v>
      </c>
      <c r="Z721" t="str">
        <f t="shared" si="153"/>
        <v>700-900</v>
      </c>
      <c r="BH721" s="16">
        <v>345</v>
      </c>
      <c r="BI721">
        <f t="shared" si="151"/>
        <v>671.03</v>
      </c>
      <c r="BJ721">
        <f t="shared" si="152"/>
        <v>671</v>
      </c>
    </row>
    <row r="722" spans="1:62" x14ac:dyDescent="0.3">
      <c r="A722" t="s">
        <v>849</v>
      </c>
      <c r="B722" t="s">
        <v>156</v>
      </c>
      <c r="C722" s="1">
        <v>44769</v>
      </c>
      <c r="D722">
        <v>507</v>
      </c>
      <c r="E722">
        <v>164.7</v>
      </c>
      <c r="F722" t="s">
        <v>1694</v>
      </c>
      <c r="G722">
        <f>ROUND(Table2[[#This Row],[Amount in Sales]],-1)</f>
        <v>510</v>
      </c>
      <c r="I722" s="16">
        <v>772</v>
      </c>
      <c r="J722" s="17">
        <f>ROUND(Table2[[#This Row],[Amount in Sales]],-1)</f>
        <v>510</v>
      </c>
      <c r="Y722" s="16">
        <v>721</v>
      </c>
      <c r="Z722" t="str">
        <f t="shared" si="153"/>
        <v>700-900</v>
      </c>
      <c r="BH722" s="16">
        <v>372</v>
      </c>
      <c r="BI722">
        <f t="shared" si="151"/>
        <v>647.33999999999992</v>
      </c>
      <c r="BJ722">
        <f t="shared" si="152"/>
        <v>647</v>
      </c>
    </row>
    <row r="723" spans="1:62" x14ac:dyDescent="0.3">
      <c r="A723" t="s">
        <v>850</v>
      </c>
      <c r="B723" t="s">
        <v>157</v>
      </c>
      <c r="C723" s="1">
        <v>44793</v>
      </c>
      <c r="D723">
        <v>592</v>
      </c>
      <c r="E723">
        <v>44.879999999999995</v>
      </c>
      <c r="F723" t="s">
        <v>1695</v>
      </c>
      <c r="G723">
        <f>ROUND(Table2[[#This Row],[Amount in Sales]],-1)</f>
        <v>590</v>
      </c>
      <c r="I723" s="16">
        <v>755</v>
      </c>
      <c r="J723" s="17">
        <f>ROUND(Table2[[#This Row],[Amount in Sales]],-1)</f>
        <v>590</v>
      </c>
      <c r="Y723" s="16">
        <v>727</v>
      </c>
      <c r="Z723" t="str">
        <f t="shared" si="153"/>
        <v>700-900</v>
      </c>
      <c r="BH723" s="16">
        <v>330</v>
      </c>
      <c r="BI723">
        <f t="shared" si="151"/>
        <v>619.02</v>
      </c>
      <c r="BJ723">
        <f t="shared" si="152"/>
        <v>619</v>
      </c>
    </row>
    <row r="724" spans="1:62" x14ac:dyDescent="0.3">
      <c r="A724" t="s">
        <v>851</v>
      </c>
      <c r="B724" t="s">
        <v>154</v>
      </c>
      <c r="C724" s="1">
        <v>44768</v>
      </c>
      <c r="D724">
        <v>288</v>
      </c>
      <c r="E724">
        <v>201.94</v>
      </c>
      <c r="F724" t="s">
        <v>1696</v>
      </c>
      <c r="G724">
        <f>ROUND(Table2[[#This Row],[Amount in Sales]],-1)</f>
        <v>290</v>
      </c>
      <c r="I724" s="16">
        <v>675</v>
      </c>
      <c r="J724" s="17">
        <f>ROUND(Table2[[#This Row],[Amount in Sales]],-1)</f>
        <v>290</v>
      </c>
      <c r="Y724" s="16">
        <v>898</v>
      </c>
      <c r="Z724" t="str">
        <f t="shared" si="153"/>
        <v>700-900</v>
      </c>
      <c r="BH724" s="16">
        <v>555</v>
      </c>
      <c r="BI724">
        <f t="shared" si="151"/>
        <v>595.92999999999995</v>
      </c>
      <c r="BJ724">
        <f t="shared" si="152"/>
        <v>596</v>
      </c>
    </row>
    <row r="725" spans="1:62" x14ac:dyDescent="0.3">
      <c r="A725" t="s">
        <v>852</v>
      </c>
      <c r="B725" t="s">
        <v>155</v>
      </c>
      <c r="C725" s="1">
        <v>44803</v>
      </c>
      <c r="D725">
        <v>434</v>
      </c>
      <c r="E725">
        <v>122.89</v>
      </c>
      <c r="F725" t="s">
        <v>1697</v>
      </c>
      <c r="G725">
        <f>ROUND(Table2[[#This Row],[Amount in Sales]],-1)</f>
        <v>430</v>
      </c>
      <c r="I725" s="16">
        <v>411</v>
      </c>
      <c r="J725" s="17">
        <f>ROUND(Table2[[#This Row],[Amount in Sales]],-1)</f>
        <v>430</v>
      </c>
      <c r="Y725" s="16">
        <v>866</v>
      </c>
      <c r="Z725" t="str">
        <f t="shared" si="153"/>
        <v>700-900</v>
      </c>
      <c r="BH725" s="16">
        <v>397</v>
      </c>
      <c r="BI725">
        <f t="shared" si="151"/>
        <v>670.77</v>
      </c>
      <c r="BJ725">
        <f t="shared" si="152"/>
        <v>671</v>
      </c>
    </row>
    <row r="726" spans="1:62" x14ac:dyDescent="0.3">
      <c r="A726" t="s">
        <v>853</v>
      </c>
      <c r="B726" t="s">
        <v>156</v>
      </c>
      <c r="C726" s="1">
        <v>44755</v>
      </c>
      <c r="D726">
        <v>538</v>
      </c>
      <c r="E726">
        <v>164.45999999999998</v>
      </c>
      <c r="F726" t="s">
        <v>1694</v>
      </c>
      <c r="G726">
        <f>ROUND(Table2[[#This Row],[Amount in Sales]],-1)</f>
        <v>540</v>
      </c>
      <c r="I726" s="16">
        <v>514</v>
      </c>
      <c r="J726" s="17">
        <f>ROUND(Table2[[#This Row],[Amount in Sales]],-1)</f>
        <v>540</v>
      </c>
      <c r="Y726" s="16">
        <v>822</v>
      </c>
      <c r="Z726" t="str">
        <f t="shared" si="153"/>
        <v>700-900</v>
      </c>
      <c r="BH726" s="16">
        <v>405</v>
      </c>
      <c r="BI726">
        <f t="shared" si="151"/>
        <v>536.34</v>
      </c>
      <c r="BJ726">
        <f t="shared" si="152"/>
        <v>536</v>
      </c>
    </row>
    <row r="727" spans="1:62" x14ac:dyDescent="0.3">
      <c r="A727" t="s">
        <v>854</v>
      </c>
      <c r="B727" t="s">
        <v>157</v>
      </c>
      <c r="C727" s="1">
        <v>44789</v>
      </c>
      <c r="D727">
        <v>356</v>
      </c>
      <c r="E727">
        <v>72.45</v>
      </c>
      <c r="F727" t="s">
        <v>1695</v>
      </c>
      <c r="G727">
        <f>ROUND(Table2[[#This Row],[Amount in Sales]],-1)</f>
        <v>360</v>
      </c>
      <c r="I727" s="16">
        <v>750</v>
      </c>
      <c r="J727" s="17">
        <f>ROUND(Table2[[#This Row],[Amount in Sales]],-1)</f>
        <v>360</v>
      </c>
      <c r="Y727" s="16">
        <v>812</v>
      </c>
      <c r="Z727" t="str">
        <f t="shared" si="153"/>
        <v>700-900</v>
      </c>
      <c r="BH727" s="16">
        <v>724</v>
      </c>
      <c r="BI727">
        <f t="shared" si="151"/>
        <v>954.53</v>
      </c>
      <c r="BJ727">
        <f t="shared" si="152"/>
        <v>955</v>
      </c>
    </row>
    <row r="728" spans="1:62" x14ac:dyDescent="0.3">
      <c r="A728" t="s">
        <v>855</v>
      </c>
      <c r="B728" t="s">
        <v>158</v>
      </c>
      <c r="C728" s="1">
        <v>44785</v>
      </c>
      <c r="D728">
        <v>666</v>
      </c>
      <c r="E728">
        <v>616.83000000000004</v>
      </c>
      <c r="F728" t="s">
        <v>1696</v>
      </c>
      <c r="G728">
        <f>ROUND(Table2[[#This Row],[Amount in Sales]],-1)</f>
        <v>670</v>
      </c>
      <c r="I728" s="16">
        <v>279</v>
      </c>
      <c r="J728" s="17">
        <f>ROUND(Table2[[#This Row],[Amount in Sales]],-1)</f>
        <v>670</v>
      </c>
      <c r="Y728" s="16">
        <v>285</v>
      </c>
      <c r="Z728" t="e">
        <f t="shared" si="153"/>
        <v>#N/A</v>
      </c>
      <c r="BH728" s="16">
        <v>285</v>
      </c>
    </row>
    <row r="729" spans="1:62" x14ac:dyDescent="0.3">
      <c r="A729" t="s">
        <v>856</v>
      </c>
      <c r="B729" t="s">
        <v>159</v>
      </c>
      <c r="C729" s="1">
        <v>44775</v>
      </c>
      <c r="D729">
        <v>409</v>
      </c>
      <c r="E729">
        <v>399.59</v>
      </c>
      <c r="F729" t="s">
        <v>1697</v>
      </c>
      <c r="G729">
        <f>ROUND(Table2[[#This Row],[Amount in Sales]],-1)</f>
        <v>410</v>
      </c>
      <c r="I729" s="16">
        <v>284</v>
      </c>
      <c r="J729" s="17">
        <f>ROUND(Table2[[#This Row],[Amount in Sales]],-1)</f>
        <v>410</v>
      </c>
      <c r="Y729" s="16">
        <v>275</v>
      </c>
      <c r="Z729" t="e">
        <f t="shared" si="153"/>
        <v>#N/A</v>
      </c>
      <c r="BH729">
        <v>275</v>
      </c>
    </row>
    <row r="730" spans="1:62" x14ac:dyDescent="0.3">
      <c r="A730" t="s">
        <v>857</v>
      </c>
      <c r="B730" t="s">
        <v>154</v>
      </c>
      <c r="C730" s="1">
        <v>44807</v>
      </c>
      <c r="D730">
        <v>328</v>
      </c>
      <c r="E730">
        <v>46.41</v>
      </c>
      <c r="F730" t="s">
        <v>1694</v>
      </c>
      <c r="G730">
        <f>ROUND(Table2[[#This Row],[Amount in Sales]],-1)</f>
        <v>330</v>
      </c>
      <c r="I730" s="16">
        <v>509</v>
      </c>
      <c r="J730" s="17">
        <f>ROUND(Table2[[#This Row],[Amount in Sales]],-1)</f>
        <v>330</v>
      </c>
      <c r="Y730" s="16">
        <v>896</v>
      </c>
      <c r="Z730" t="str">
        <f t="shared" si="153"/>
        <v>700-900</v>
      </c>
      <c r="BH730" s="16">
        <v>870</v>
      </c>
      <c r="BI730">
        <f t="shared" ref="BI730:BI736" si="154">D717+E717</f>
        <v>1441.76</v>
      </c>
      <c r="BJ730">
        <f t="shared" ref="BJ730:BJ736" si="155">ROUND(BI730,0)</f>
        <v>1442</v>
      </c>
    </row>
    <row r="731" spans="1:62" x14ac:dyDescent="0.3">
      <c r="A731" t="s">
        <v>858</v>
      </c>
      <c r="B731" t="s">
        <v>155</v>
      </c>
      <c r="C731" s="1">
        <v>44765</v>
      </c>
      <c r="D731">
        <v>666</v>
      </c>
      <c r="E731">
        <v>408.55</v>
      </c>
      <c r="F731" t="s">
        <v>1695</v>
      </c>
      <c r="G731">
        <f>ROUND(Table2[[#This Row],[Amount in Sales]],-1)</f>
        <v>670</v>
      </c>
      <c r="I731" s="16">
        <v>207</v>
      </c>
      <c r="J731" s="17">
        <f>ROUND(Table2[[#This Row],[Amount in Sales]],-1)</f>
        <v>670</v>
      </c>
      <c r="Y731" s="16">
        <v>752</v>
      </c>
      <c r="Z731" t="str">
        <f t="shared" si="153"/>
        <v>700-900</v>
      </c>
      <c r="BH731" s="16">
        <v>603</v>
      </c>
      <c r="BI731">
        <f t="shared" si="154"/>
        <v>624.82000000000005</v>
      </c>
      <c r="BJ731">
        <f t="shared" si="155"/>
        <v>625</v>
      </c>
    </row>
    <row r="732" spans="1:62" x14ac:dyDescent="0.3">
      <c r="A732" t="s">
        <v>859</v>
      </c>
      <c r="B732" t="s">
        <v>156</v>
      </c>
      <c r="C732" s="1">
        <v>44791</v>
      </c>
      <c r="D732">
        <v>713</v>
      </c>
      <c r="E732">
        <v>15.42</v>
      </c>
      <c r="F732" t="s">
        <v>1696</v>
      </c>
      <c r="G732">
        <f>ROUND(Table2[[#This Row],[Amount in Sales]],-1)</f>
        <v>710</v>
      </c>
      <c r="I732" s="16">
        <v>509</v>
      </c>
      <c r="J732" s="17">
        <f>ROUND(Table2[[#This Row],[Amount in Sales]],-1)</f>
        <v>710</v>
      </c>
      <c r="Y732" s="16">
        <v>772</v>
      </c>
      <c r="Z732" t="str">
        <f t="shared" si="153"/>
        <v>700-900</v>
      </c>
      <c r="BH732" s="16">
        <v>431</v>
      </c>
      <c r="BI732">
        <f t="shared" si="154"/>
        <v>734.84999999999991</v>
      </c>
      <c r="BJ732">
        <f t="shared" si="155"/>
        <v>735</v>
      </c>
    </row>
    <row r="733" spans="1:62" x14ac:dyDescent="0.3">
      <c r="A733" t="s">
        <v>860</v>
      </c>
      <c r="B733" t="s">
        <v>157</v>
      </c>
      <c r="C733" s="1">
        <v>44777</v>
      </c>
      <c r="D733">
        <v>236</v>
      </c>
      <c r="E733">
        <v>185.34</v>
      </c>
      <c r="F733" t="s">
        <v>1697</v>
      </c>
      <c r="G733">
        <f>ROUND(Table2[[#This Row],[Amount in Sales]],-1)</f>
        <v>240</v>
      </c>
      <c r="I733" s="16">
        <v>371</v>
      </c>
      <c r="J733" s="17">
        <f>ROUND(Table2[[#This Row],[Amount in Sales]],-1)</f>
        <v>240</v>
      </c>
      <c r="Y733" s="16">
        <v>755</v>
      </c>
      <c r="Z733" t="str">
        <f t="shared" si="153"/>
        <v>700-900</v>
      </c>
      <c r="BH733" s="16">
        <v>311</v>
      </c>
      <c r="BI733">
        <f t="shared" si="154"/>
        <v>458.39</v>
      </c>
      <c r="BJ733">
        <f t="shared" si="155"/>
        <v>458</v>
      </c>
    </row>
    <row r="734" spans="1:62" x14ac:dyDescent="0.3">
      <c r="A734" t="s">
        <v>861</v>
      </c>
      <c r="B734" t="s">
        <v>154</v>
      </c>
      <c r="C734" s="1">
        <v>44806</v>
      </c>
      <c r="D734">
        <v>601</v>
      </c>
      <c r="E734">
        <v>67.28</v>
      </c>
      <c r="F734" t="s">
        <v>1694</v>
      </c>
      <c r="G734">
        <f>ROUND(Table2[[#This Row],[Amount in Sales]],-1)</f>
        <v>600</v>
      </c>
      <c r="I734" s="16">
        <v>699</v>
      </c>
      <c r="J734" s="17">
        <f>ROUND(Table2[[#This Row],[Amount in Sales]],-1)</f>
        <v>600</v>
      </c>
      <c r="Y734" s="16">
        <v>750</v>
      </c>
      <c r="Z734" t="str">
        <f t="shared" si="153"/>
        <v>700-900</v>
      </c>
      <c r="BH734" s="16">
        <v>743</v>
      </c>
      <c r="BI734">
        <f t="shared" si="154"/>
        <v>1003.75</v>
      </c>
      <c r="BJ734">
        <f t="shared" si="155"/>
        <v>1004</v>
      </c>
    </row>
    <row r="735" spans="1:62" x14ac:dyDescent="0.3">
      <c r="A735" t="s">
        <v>862</v>
      </c>
      <c r="B735" t="s">
        <v>155</v>
      </c>
      <c r="C735" s="1">
        <v>44796</v>
      </c>
      <c r="D735">
        <v>791</v>
      </c>
      <c r="E735">
        <v>652.06999999999994</v>
      </c>
      <c r="F735" t="s">
        <v>1695</v>
      </c>
      <c r="G735">
        <f>ROUND(Table2[[#This Row],[Amount in Sales]],-1)</f>
        <v>790</v>
      </c>
      <c r="I735" s="16">
        <v>306</v>
      </c>
      <c r="J735" s="17">
        <f>ROUND(Table2[[#This Row],[Amount in Sales]],-1)</f>
        <v>790</v>
      </c>
      <c r="Y735" s="16">
        <v>802</v>
      </c>
      <c r="Z735" t="str">
        <f t="shared" si="153"/>
        <v>700-900</v>
      </c>
      <c r="BH735" s="16">
        <v>507</v>
      </c>
      <c r="BI735">
        <f t="shared" si="154"/>
        <v>671.7</v>
      </c>
      <c r="BJ735">
        <f t="shared" si="155"/>
        <v>672</v>
      </c>
    </row>
    <row r="736" spans="1:62" x14ac:dyDescent="0.3">
      <c r="A736" t="s">
        <v>863</v>
      </c>
      <c r="B736" t="s">
        <v>156</v>
      </c>
      <c r="C736" s="1">
        <v>44760</v>
      </c>
      <c r="D736">
        <v>657</v>
      </c>
      <c r="E736">
        <v>53.94</v>
      </c>
      <c r="F736" t="s">
        <v>1696</v>
      </c>
      <c r="G736">
        <f>ROUND(Table2[[#This Row],[Amount in Sales]],-1)</f>
        <v>660</v>
      </c>
      <c r="I736" s="16">
        <v>432</v>
      </c>
      <c r="J736" s="17">
        <f>ROUND(Table2[[#This Row],[Amount in Sales]],-1)</f>
        <v>660</v>
      </c>
      <c r="Y736" s="16">
        <v>713</v>
      </c>
      <c r="Z736" t="str">
        <f t="shared" si="153"/>
        <v>700-900</v>
      </c>
      <c r="BH736" s="16">
        <v>592</v>
      </c>
      <c r="BI736">
        <f t="shared" si="154"/>
        <v>636.88</v>
      </c>
      <c r="BJ736">
        <f t="shared" si="155"/>
        <v>637</v>
      </c>
    </row>
    <row r="737" spans="1:62" x14ac:dyDescent="0.3">
      <c r="A737" t="s">
        <v>864</v>
      </c>
      <c r="B737" t="s">
        <v>157</v>
      </c>
      <c r="C737" s="1">
        <v>44759</v>
      </c>
      <c r="D737">
        <v>383</v>
      </c>
      <c r="E737">
        <v>70.490000000000009</v>
      </c>
      <c r="F737" t="s">
        <v>1697</v>
      </c>
      <c r="G737">
        <f>ROUND(Table2[[#This Row],[Amount in Sales]],-1)</f>
        <v>380</v>
      </c>
      <c r="I737" s="16">
        <v>339</v>
      </c>
      <c r="J737" s="17">
        <f>ROUND(Table2[[#This Row],[Amount in Sales]],-1)</f>
        <v>380</v>
      </c>
      <c r="Y737" s="16">
        <v>288</v>
      </c>
      <c r="Z737" t="e">
        <f t="shared" si="153"/>
        <v>#N/A</v>
      </c>
      <c r="BH737" s="16">
        <v>288</v>
      </c>
    </row>
    <row r="738" spans="1:62" x14ac:dyDescent="0.3">
      <c r="A738" t="s">
        <v>865</v>
      </c>
      <c r="B738" t="s">
        <v>154</v>
      </c>
      <c r="C738" s="1">
        <v>44795</v>
      </c>
      <c r="D738">
        <v>458</v>
      </c>
      <c r="E738">
        <v>194.14999999999998</v>
      </c>
      <c r="F738" t="s">
        <v>1694</v>
      </c>
      <c r="G738">
        <f>ROUND(Table2[[#This Row],[Amount in Sales]],-1)</f>
        <v>460</v>
      </c>
      <c r="I738" s="16">
        <v>802</v>
      </c>
      <c r="J738" s="17">
        <f>ROUND(Table2[[#This Row],[Amount in Sales]],-1)</f>
        <v>460</v>
      </c>
      <c r="Y738" s="16">
        <v>842</v>
      </c>
      <c r="Z738" t="str">
        <f t="shared" si="153"/>
        <v>700-900</v>
      </c>
      <c r="BH738" s="16">
        <v>434</v>
      </c>
      <c r="BI738">
        <f t="shared" ref="BI738:BI745" si="156">D725+E725</f>
        <v>556.89</v>
      </c>
      <c r="BJ738">
        <f t="shared" ref="BJ738:BJ745" si="157">ROUND(BI738,0)</f>
        <v>557</v>
      </c>
    </row>
    <row r="739" spans="1:62" x14ac:dyDescent="0.3">
      <c r="A739" t="s">
        <v>866</v>
      </c>
      <c r="B739" t="s">
        <v>155</v>
      </c>
      <c r="C739" s="1">
        <v>44808</v>
      </c>
      <c r="D739">
        <v>212</v>
      </c>
      <c r="E739">
        <v>9.18</v>
      </c>
      <c r="F739" t="s">
        <v>1695</v>
      </c>
      <c r="G739">
        <f>ROUND(Table2[[#This Row],[Amount in Sales]],-1)</f>
        <v>210</v>
      </c>
      <c r="I739" s="16">
        <v>674</v>
      </c>
      <c r="J739" s="17">
        <f>ROUND(Table2[[#This Row],[Amount in Sales]],-1)</f>
        <v>210</v>
      </c>
      <c r="Y739" s="16">
        <v>772</v>
      </c>
      <c r="Z739" t="str">
        <f t="shared" si="153"/>
        <v>700-900</v>
      </c>
      <c r="BH739" s="16">
        <v>538</v>
      </c>
      <c r="BI739">
        <f t="shared" si="156"/>
        <v>702.46</v>
      </c>
      <c r="BJ739">
        <f t="shared" si="157"/>
        <v>702</v>
      </c>
    </row>
    <row r="740" spans="1:62" x14ac:dyDescent="0.3">
      <c r="A740" t="s">
        <v>867</v>
      </c>
      <c r="B740" t="s">
        <v>156</v>
      </c>
      <c r="C740" s="1">
        <v>44756</v>
      </c>
      <c r="D740">
        <v>897</v>
      </c>
      <c r="E740">
        <v>643.14</v>
      </c>
      <c r="F740" t="s">
        <v>1696</v>
      </c>
      <c r="G740">
        <f>ROUND(Table2[[#This Row],[Amount in Sales]],-1)</f>
        <v>900</v>
      </c>
      <c r="I740" s="16">
        <v>399</v>
      </c>
      <c r="J740" s="17">
        <f>ROUND(Table2[[#This Row],[Amount in Sales]],-1)</f>
        <v>900</v>
      </c>
      <c r="Y740" s="16">
        <v>711</v>
      </c>
      <c r="Z740" t="str">
        <f t="shared" si="153"/>
        <v>700-900</v>
      </c>
      <c r="BH740" s="16">
        <v>356</v>
      </c>
      <c r="BI740">
        <f t="shared" si="156"/>
        <v>428.45</v>
      </c>
      <c r="BJ740">
        <f t="shared" si="157"/>
        <v>428</v>
      </c>
    </row>
    <row r="741" spans="1:62" x14ac:dyDescent="0.3">
      <c r="A741" t="s">
        <v>868</v>
      </c>
      <c r="B741" t="s">
        <v>157</v>
      </c>
      <c r="C741" s="1">
        <v>44801</v>
      </c>
      <c r="D741">
        <v>341</v>
      </c>
      <c r="E741">
        <v>101.25</v>
      </c>
      <c r="F741" t="s">
        <v>1697</v>
      </c>
      <c r="G741">
        <f>ROUND(Table2[[#This Row],[Amount in Sales]],-1)</f>
        <v>340</v>
      </c>
      <c r="I741" s="16">
        <v>691</v>
      </c>
      <c r="J741" s="17">
        <f>ROUND(Table2[[#This Row],[Amount in Sales]],-1)</f>
        <v>340</v>
      </c>
      <c r="Y741" s="16">
        <v>775</v>
      </c>
      <c r="Z741" t="str">
        <f t="shared" si="153"/>
        <v>700-900</v>
      </c>
      <c r="BH741">
        <v>666</v>
      </c>
      <c r="BI741">
        <f t="shared" si="156"/>
        <v>1282.83</v>
      </c>
      <c r="BJ741">
        <f t="shared" si="157"/>
        <v>1283</v>
      </c>
    </row>
    <row r="742" spans="1:62" x14ac:dyDescent="0.3">
      <c r="A742" t="s">
        <v>869</v>
      </c>
      <c r="B742" t="s">
        <v>154</v>
      </c>
      <c r="C742" s="1">
        <v>44806</v>
      </c>
      <c r="D742">
        <v>789</v>
      </c>
      <c r="E742">
        <v>217.32999999999998</v>
      </c>
      <c r="F742" t="s">
        <v>1694</v>
      </c>
      <c r="G742">
        <f>ROUND(Table2[[#This Row],[Amount in Sales]],-1)</f>
        <v>790</v>
      </c>
      <c r="I742" s="16">
        <v>229</v>
      </c>
      <c r="J742" s="17">
        <f>ROUND(Table2[[#This Row],[Amount in Sales]],-1)</f>
        <v>790</v>
      </c>
      <c r="Y742" s="16">
        <v>754</v>
      </c>
      <c r="Z742" t="str">
        <f t="shared" si="153"/>
        <v>700-900</v>
      </c>
      <c r="BH742">
        <v>409</v>
      </c>
      <c r="BI742">
        <f t="shared" si="156"/>
        <v>808.58999999999992</v>
      </c>
      <c r="BJ742">
        <f t="shared" si="157"/>
        <v>809</v>
      </c>
    </row>
    <row r="743" spans="1:62" x14ac:dyDescent="0.3">
      <c r="A743" t="s">
        <v>870</v>
      </c>
      <c r="B743" t="s">
        <v>155</v>
      </c>
      <c r="C743" s="1">
        <v>44794</v>
      </c>
      <c r="D743">
        <v>250</v>
      </c>
      <c r="E743">
        <v>158.38999999999999</v>
      </c>
      <c r="F743" t="s">
        <v>1695</v>
      </c>
      <c r="G743">
        <f>ROUND(Table2[[#This Row],[Amount in Sales]],-1)</f>
        <v>250</v>
      </c>
      <c r="I743" s="16">
        <v>350</v>
      </c>
      <c r="J743" s="17">
        <f>ROUND(Table2[[#This Row],[Amount in Sales]],-1)</f>
        <v>250</v>
      </c>
      <c r="Y743" s="16">
        <v>895</v>
      </c>
      <c r="Z743" t="str">
        <f t="shared" si="153"/>
        <v>700-900</v>
      </c>
      <c r="BH743" s="16">
        <v>328</v>
      </c>
      <c r="BI743">
        <f t="shared" si="156"/>
        <v>374.40999999999997</v>
      </c>
      <c r="BJ743">
        <f t="shared" si="157"/>
        <v>374</v>
      </c>
    </row>
    <row r="744" spans="1:62" x14ac:dyDescent="0.3">
      <c r="A744" t="s">
        <v>871</v>
      </c>
      <c r="B744" t="s">
        <v>156</v>
      </c>
      <c r="C744" s="1">
        <v>44800</v>
      </c>
      <c r="D744">
        <v>470</v>
      </c>
      <c r="E744">
        <v>335.3</v>
      </c>
      <c r="F744" t="s">
        <v>1696</v>
      </c>
      <c r="G744">
        <f>ROUND(Table2[[#This Row],[Amount in Sales]],-1)</f>
        <v>470</v>
      </c>
      <c r="I744" s="16">
        <v>713</v>
      </c>
      <c r="J744" s="17">
        <f>ROUND(Table2[[#This Row],[Amount in Sales]],-1)</f>
        <v>470</v>
      </c>
      <c r="Y744" s="16">
        <v>772</v>
      </c>
      <c r="Z744" t="str">
        <f t="shared" si="153"/>
        <v>700-900</v>
      </c>
      <c r="BH744" s="16">
        <v>666</v>
      </c>
      <c r="BI744">
        <f t="shared" si="156"/>
        <v>1074.55</v>
      </c>
      <c r="BJ744">
        <f t="shared" si="157"/>
        <v>1075</v>
      </c>
    </row>
    <row r="745" spans="1:62" x14ac:dyDescent="0.3">
      <c r="A745" t="s">
        <v>872</v>
      </c>
      <c r="B745" t="s">
        <v>157</v>
      </c>
      <c r="C745" s="1">
        <v>44789</v>
      </c>
      <c r="D745">
        <v>775</v>
      </c>
      <c r="E745">
        <v>516.29</v>
      </c>
      <c r="F745" t="s">
        <v>1697</v>
      </c>
      <c r="G745">
        <f>ROUND(Table2[[#This Row],[Amount in Sales]],-1)</f>
        <v>780</v>
      </c>
      <c r="I745" s="16">
        <v>384</v>
      </c>
      <c r="J745" s="17">
        <f>ROUND(Table2[[#This Row],[Amount in Sales]],-1)</f>
        <v>780</v>
      </c>
      <c r="Y745" s="16">
        <v>792</v>
      </c>
      <c r="Z745" t="str">
        <f t="shared" si="153"/>
        <v>700-900</v>
      </c>
      <c r="BH745" s="16">
        <v>713</v>
      </c>
      <c r="BI745">
        <f t="shared" si="156"/>
        <v>728.42</v>
      </c>
      <c r="BJ745">
        <f t="shared" si="157"/>
        <v>728</v>
      </c>
    </row>
    <row r="746" spans="1:62" x14ac:dyDescent="0.3">
      <c r="A746" t="s">
        <v>873</v>
      </c>
      <c r="B746" t="s">
        <v>158</v>
      </c>
      <c r="C746" s="1">
        <v>44802</v>
      </c>
      <c r="D746">
        <v>741</v>
      </c>
      <c r="E746">
        <v>464.24</v>
      </c>
      <c r="F746" t="s">
        <v>1694</v>
      </c>
      <c r="G746">
        <f>ROUND(Table2[[#This Row],[Amount in Sales]],-1)</f>
        <v>740</v>
      </c>
      <c r="I746" s="16">
        <v>446</v>
      </c>
      <c r="J746" s="17">
        <f>ROUND(Table2[[#This Row],[Amount in Sales]],-1)</f>
        <v>740</v>
      </c>
      <c r="Y746" s="16">
        <v>236</v>
      </c>
      <c r="Z746" t="e">
        <f t="shared" si="153"/>
        <v>#N/A</v>
      </c>
      <c r="BH746" s="16">
        <v>236</v>
      </c>
    </row>
    <row r="747" spans="1:62" x14ac:dyDescent="0.3">
      <c r="A747" t="s">
        <v>874</v>
      </c>
      <c r="B747" t="s">
        <v>154</v>
      </c>
      <c r="C747" s="1">
        <v>44793</v>
      </c>
      <c r="D747">
        <v>479</v>
      </c>
      <c r="E747">
        <v>326.75</v>
      </c>
      <c r="F747" t="s">
        <v>1695</v>
      </c>
      <c r="G747">
        <f>ROUND(Table2[[#This Row],[Amount in Sales]],-1)</f>
        <v>480</v>
      </c>
      <c r="I747" s="16">
        <v>585</v>
      </c>
      <c r="J747" s="17">
        <f>ROUND(Table2[[#This Row],[Amount in Sales]],-1)</f>
        <v>480</v>
      </c>
      <c r="Y747" s="16">
        <v>809</v>
      </c>
      <c r="Z747" t="str">
        <f t="shared" si="153"/>
        <v>700-900</v>
      </c>
      <c r="BH747" s="16">
        <v>601</v>
      </c>
      <c r="BI747">
        <f t="shared" ref="BI747:BI751" si="158">D734+E734</f>
        <v>668.28</v>
      </c>
      <c r="BJ747">
        <f t="shared" ref="BJ747:BJ751" si="159">ROUND(BI747,0)</f>
        <v>668</v>
      </c>
    </row>
    <row r="748" spans="1:62" x14ac:dyDescent="0.3">
      <c r="A748" t="s">
        <v>875</v>
      </c>
      <c r="B748" t="s">
        <v>155</v>
      </c>
      <c r="C748" s="1">
        <v>44793</v>
      </c>
      <c r="D748">
        <v>459</v>
      </c>
      <c r="E748">
        <v>17.66</v>
      </c>
      <c r="F748" t="s">
        <v>1696</v>
      </c>
      <c r="G748">
        <f>ROUND(Table2[[#This Row],[Amount in Sales]],-1)</f>
        <v>460</v>
      </c>
      <c r="I748" s="16">
        <v>623</v>
      </c>
      <c r="J748" s="17">
        <f>ROUND(Table2[[#This Row],[Amount in Sales]],-1)</f>
        <v>460</v>
      </c>
      <c r="Y748" s="16">
        <v>878</v>
      </c>
      <c r="Z748" t="str">
        <f t="shared" si="153"/>
        <v>700-900</v>
      </c>
      <c r="BH748" s="16">
        <v>791</v>
      </c>
      <c r="BI748">
        <f t="shared" si="158"/>
        <v>1443.07</v>
      </c>
      <c r="BJ748">
        <f t="shared" si="159"/>
        <v>1443</v>
      </c>
    </row>
    <row r="749" spans="1:62" x14ac:dyDescent="0.3">
      <c r="A749" t="s">
        <v>876</v>
      </c>
      <c r="B749" t="s">
        <v>156</v>
      </c>
      <c r="C749" s="1">
        <v>44785</v>
      </c>
      <c r="D749">
        <v>303</v>
      </c>
      <c r="E749">
        <v>125.46000000000001</v>
      </c>
      <c r="F749" t="s">
        <v>1697</v>
      </c>
      <c r="G749">
        <f>ROUND(Table2[[#This Row],[Amount in Sales]],-1)</f>
        <v>300</v>
      </c>
      <c r="I749" s="16">
        <v>351</v>
      </c>
      <c r="J749" s="17">
        <f>ROUND(Table2[[#This Row],[Amount in Sales]],-1)</f>
        <v>300</v>
      </c>
      <c r="Y749" s="16">
        <v>822</v>
      </c>
      <c r="Z749" t="str">
        <f t="shared" si="153"/>
        <v>700-900</v>
      </c>
      <c r="BH749" s="16">
        <v>657</v>
      </c>
      <c r="BI749">
        <f t="shared" si="158"/>
        <v>710.94</v>
      </c>
      <c r="BJ749">
        <f t="shared" si="159"/>
        <v>711</v>
      </c>
    </row>
    <row r="750" spans="1:62" x14ac:dyDescent="0.3">
      <c r="A750" t="s">
        <v>877</v>
      </c>
      <c r="B750" t="s">
        <v>157</v>
      </c>
      <c r="C750" s="1">
        <v>44778</v>
      </c>
      <c r="D750">
        <v>586</v>
      </c>
      <c r="E750">
        <v>171.23</v>
      </c>
      <c r="F750" t="s">
        <v>1694</v>
      </c>
      <c r="G750">
        <f>ROUND(Table2[[#This Row],[Amount in Sales]],-1)</f>
        <v>590</v>
      </c>
      <c r="I750" s="16">
        <v>224</v>
      </c>
      <c r="J750" s="17">
        <f>ROUND(Table2[[#This Row],[Amount in Sales]],-1)</f>
        <v>590</v>
      </c>
      <c r="Y750" s="16">
        <v>854</v>
      </c>
      <c r="Z750" t="str">
        <f t="shared" si="153"/>
        <v>700-900</v>
      </c>
      <c r="BH750">
        <v>383</v>
      </c>
      <c r="BI750">
        <f t="shared" si="158"/>
        <v>453.49</v>
      </c>
      <c r="BJ750">
        <f t="shared" si="159"/>
        <v>453</v>
      </c>
    </row>
    <row r="751" spans="1:62" x14ac:dyDescent="0.3">
      <c r="A751" t="s">
        <v>878</v>
      </c>
      <c r="B751" t="s">
        <v>154</v>
      </c>
      <c r="C751" s="1">
        <v>44764</v>
      </c>
      <c r="D751">
        <v>771</v>
      </c>
      <c r="E751">
        <v>307.45</v>
      </c>
      <c r="F751" t="s">
        <v>1695</v>
      </c>
      <c r="G751">
        <f>ROUND(Table2[[#This Row],[Amount in Sales]],-1)</f>
        <v>770</v>
      </c>
      <c r="I751" s="16">
        <v>445</v>
      </c>
      <c r="J751" s="17">
        <f>ROUND(Table2[[#This Row],[Amount in Sales]],-1)</f>
        <v>770</v>
      </c>
      <c r="Y751" s="16">
        <v>808</v>
      </c>
      <c r="Z751" t="str">
        <f t="shared" si="153"/>
        <v>700-900</v>
      </c>
      <c r="BH751" s="16">
        <v>458</v>
      </c>
      <c r="BI751">
        <f t="shared" si="158"/>
        <v>652.15</v>
      </c>
      <c r="BJ751">
        <f t="shared" si="159"/>
        <v>652</v>
      </c>
    </row>
    <row r="752" spans="1:62" x14ac:dyDescent="0.3">
      <c r="A752" t="s">
        <v>879</v>
      </c>
      <c r="B752" t="s">
        <v>155</v>
      </c>
      <c r="C752" s="1">
        <v>44769</v>
      </c>
      <c r="D752">
        <v>711</v>
      </c>
      <c r="E752">
        <v>535.02</v>
      </c>
      <c r="F752" t="s">
        <v>1696</v>
      </c>
      <c r="G752">
        <f>ROUND(Table2[[#This Row],[Amount in Sales]],-1)</f>
        <v>710</v>
      </c>
      <c r="I752" s="16">
        <v>410</v>
      </c>
      <c r="J752" s="17">
        <f>ROUND(Table2[[#This Row],[Amount in Sales]],-1)</f>
        <v>710</v>
      </c>
      <c r="Y752" s="16">
        <v>212</v>
      </c>
      <c r="Z752" t="e">
        <f t="shared" si="153"/>
        <v>#N/A</v>
      </c>
      <c r="BH752" s="16">
        <v>212</v>
      </c>
    </row>
    <row r="753" spans="1:62" x14ac:dyDescent="0.3">
      <c r="A753" t="s">
        <v>880</v>
      </c>
      <c r="B753" t="s">
        <v>156</v>
      </c>
      <c r="C753" s="1">
        <v>44794</v>
      </c>
      <c r="D753">
        <v>557</v>
      </c>
      <c r="E753">
        <v>0.4</v>
      </c>
      <c r="F753" t="s">
        <v>1697</v>
      </c>
      <c r="G753">
        <f>ROUND(Table2[[#This Row],[Amount in Sales]],-1)</f>
        <v>560</v>
      </c>
      <c r="I753" s="16">
        <v>842</v>
      </c>
      <c r="J753" s="17">
        <f>ROUND(Table2[[#This Row],[Amount in Sales]],-1)</f>
        <v>560</v>
      </c>
      <c r="Y753" s="16">
        <v>834</v>
      </c>
      <c r="Z753" t="str">
        <f t="shared" si="153"/>
        <v>700-900</v>
      </c>
      <c r="BH753" s="16">
        <v>897</v>
      </c>
      <c r="BI753">
        <f t="shared" ref="BI753:BI755" si="160">D740+E740</f>
        <v>1540.1399999999999</v>
      </c>
      <c r="BJ753">
        <f t="shared" ref="BJ753:BJ755" si="161">ROUND(BI753,0)</f>
        <v>1540</v>
      </c>
    </row>
    <row r="754" spans="1:62" x14ac:dyDescent="0.3">
      <c r="A754" t="s">
        <v>881</v>
      </c>
      <c r="B754" t="s">
        <v>157</v>
      </c>
      <c r="C754" s="1">
        <v>44766</v>
      </c>
      <c r="D754">
        <v>823</v>
      </c>
      <c r="E754">
        <v>817.01</v>
      </c>
      <c r="F754" t="s">
        <v>1694</v>
      </c>
      <c r="G754">
        <f>ROUND(Table2[[#This Row],[Amount in Sales]],-1)</f>
        <v>820</v>
      </c>
      <c r="I754" s="16">
        <v>772</v>
      </c>
      <c r="J754" s="17">
        <f>ROUND(Table2[[#This Row],[Amount in Sales]],-1)</f>
        <v>820</v>
      </c>
      <c r="Y754" s="16">
        <v>851</v>
      </c>
      <c r="Z754" t="str">
        <f t="shared" si="153"/>
        <v>700-900</v>
      </c>
      <c r="BH754" s="16">
        <v>341</v>
      </c>
      <c r="BI754">
        <f t="shared" si="160"/>
        <v>442.25</v>
      </c>
      <c r="BJ754">
        <f t="shared" si="161"/>
        <v>442</v>
      </c>
    </row>
    <row r="755" spans="1:62" x14ac:dyDescent="0.3">
      <c r="A755" t="s">
        <v>882</v>
      </c>
      <c r="B755" t="s">
        <v>158</v>
      </c>
      <c r="C755" s="1">
        <v>44772</v>
      </c>
      <c r="D755">
        <v>553</v>
      </c>
      <c r="E755">
        <v>119.82000000000001</v>
      </c>
      <c r="F755" t="s">
        <v>1695</v>
      </c>
      <c r="G755">
        <f>ROUND(Table2[[#This Row],[Amount in Sales]],-1)</f>
        <v>550</v>
      </c>
      <c r="I755" s="16">
        <v>711</v>
      </c>
      <c r="J755" s="17">
        <f>ROUND(Table2[[#This Row],[Amount in Sales]],-1)</f>
        <v>550</v>
      </c>
      <c r="Y755" s="16">
        <v>765</v>
      </c>
      <c r="Z755" t="str">
        <f t="shared" si="153"/>
        <v>700-900</v>
      </c>
      <c r="BH755" s="16">
        <v>789</v>
      </c>
      <c r="BI755">
        <f t="shared" si="160"/>
        <v>1006.3299999999999</v>
      </c>
      <c r="BJ755">
        <f t="shared" si="161"/>
        <v>1006</v>
      </c>
    </row>
    <row r="756" spans="1:62" x14ac:dyDescent="0.3">
      <c r="A756" t="s">
        <v>883</v>
      </c>
      <c r="B756" t="s">
        <v>159</v>
      </c>
      <c r="C756" s="1">
        <v>44787</v>
      </c>
      <c r="D756">
        <v>756</v>
      </c>
      <c r="E756">
        <v>754.06</v>
      </c>
      <c r="F756" t="s">
        <v>1696</v>
      </c>
      <c r="G756">
        <f>ROUND(Table2[[#This Row],[Amount in Sales]],-1)</f>
        <v>760</v>
      </c>
      <c r="I756" s="16">
        <v>683</v>
      </c>
      <c r="J756" s="17">
        <f>ROUND(Table2[[#This Row],[Amount in Sales]],-1)</f>
        <v>760</v>
      </c>
      <c r="Y756" s="16">
        <v>250</v>
      </c>
      <c r="Z756" t="e">
        <f t="shared" si="153"/>
        <v>#N/A</v>
      </c>
      <c r="BH756" s="16">
        <v>250</v>
      </c>
    </row>
    <row r="757" spans="1:62" x14ac:dyDescent="0.3">
      <c r="A757" t="s">
        <v>884</v>
      </c>
      <c r="B757" t="s">
        <v>154</v>
      </c>
      <c r="C757" s="1">
        <v>44755</v>
      </c>
      <c r="D757">
        <v>325</v>
      </c>
      <c r="E757">
        <v>167.51</v>
      </c>
      <c r="F757" t="s">
        <v>1697</v>
      </c>
      <c r="G757">
        <f>ROUND(Table2[[#This Row],[Amount in Sales]],-1)</f>
        <v>330</v>
      </c>
      <c r="I757" s="16">
        <v>261</v>
      </c>
      <c r="J757" s="17">
        <f>ROUND(Table2[[#This Row],[Amount in Sales]],-1)</f>
        <v>330</v>
      </c>
      <c r="Y757" s="16">
        <v>746</v>
      </c>
      <c r="Z757" t="str">
        <f t="shared" si="153"/>
        <v>700-900</v>
      </c>
      <c r="BH757" s="16">
        <v>470</v>
      </c>
      <c r="BI757">
        <f t="shared" ref="BI757:BI776" si="162">D744+E744</f>
        <v>805.3</v>
      </c>
      <c r="BJ757">
        <f t="shared" ref="BJ757:BJ776" si="163">ROUND(BI757,0)</f>
        <v>805</v>
      </c>
    </row>
    <row r="758" spans="1:62" x14ac:dyDescent="0.3">
      <c r="A758" t="s">
        <v>885</v>
      </c>
      <c r="B758" t="s">
        <v>155</v>
      </c>
      <c r="C758" s="1">
        <v>44785</v>
      </c>
      <c r="D758">
        <v>769</v>
      </c>
      <c r="E758">
        <v>477.88</v>
      </c>
      <c r="F758" t="s">
        <v>1694</v>
      </c>
      <c r="G758">
        <f>ROUND(Table2[[#This Row],[Amount in Sales]],-1)</f>
        <v>770</v>
      </c>
      <c r="I758" s="16">
        <v>616</v>
      </c>
      <c r="J758" s="17">
        <f>ROUND(Table2[[#This Row],[Amount in Sales]],-1)</f>
        <v>770</v>
      </c>
      <c r="Y758" s="16">
        <v>839</v>
      </c>
      <c r="Z758" t="str">
        <f t="shared" si="153"/>
        <v>700-900</v>
      </c>
      <c r="BH758" s="16">
        <v>775</v>
      </c>
      <c r="BI758">
        <f t="shared" si="162"/>
        <v>1291.29</v>
      </c>
      <c r="BJ758">
        <f t="shared" si="163"/>
        <v>1291</v>
      </c>
    </row>
    <row r="759" spans="1:62" x14ac:dyDescent="0.3">
      <c r="A759" t="s">
        <v>886</v>
      </c>
      <c r="B759" t="s">
        <v>156</v>
      </c>
      <c r="C759" s="1">
        <v>44761</v>
      </c>
      <c r="D759">
        <v>873</v>
      </c>
      <c r="E759">
        <v>635.64</v>
      </c>
      <c r="F759" t="s">
        <v>1695</v>
      </c>
      <c r="G759">
        <f>ROUND(Table2[[#This Row],[Amount in Sales]],-1)</f>
        <v>870</v>
      </c>
      <c r="I759" s="16">
        <v>775</v>
      </c>
      <c r="J759" s="17">
        <f>ROUND(Table2[[#This Row],[Amount in Sales]],-1)</f>
        <v>870</v>
      </c>
      <c r="Y759" s="16">
        <v>709</v>
      </c>
      <c r="Z759" t="str">
        <f t="shared" si="153"/>
        <v>700-900</v>
      </c>
      <c r="BH759">
        <v>741</v>
      </c>
      <c r="BI759">
        <f t="shared" si="162"/>
        <v>1205.24</v>
      </c>
      <c r="BJ759">
        <f t="shared" si="163"/>
        <v>1205</v>
      </c>
    </row>
    <row r="760" spans="1:62" x14ac:dyDescent="0.3">
      <c r="A760" t="s">
        <v>887</v>
      </c>
      <c r="B760" t="s">
        <v>157</v>
      </c>
      <c r="C760" s="1">
        <v>44770</v>
      </c>
      <c r="D760">
        <v>350</v>
      </c>
      <c r="E760">
        <v>270.82</v>
      </c>
      <c r="F760" t="s">
        <v>1696</v>
      </c>
      <c r="G760">
        <f>ROUND(Table2[[#This Row],[Amount in Sales]],-1)</f>
        <v>350</v>
      </c>
      <c r="I760" s="16">
        <v>616</v>
      </c>
      <c r="J760" s="17">
        <f>ROUND(Table2[[#This Row],[Amount in Sales]],-1)</f>
        <v>350</v>
      </c>
      <c r="Y760" s="16">
        <v>718</v>
      </c>
      <c r="Z760" t="str">
        <f t="shared" si="153"/>
        <v>700-900</v>
      </c>
      <c r="BH760" s="16">
        <v>479</v>
      </c>
      <c r="BI760">
        <f t="shared" si="162"/>
        <v>805.75</v>
      </c>
      <c r="BJ760">
        <f t="shared" si="163"/>
        <v>806</v>
      </c>
    </row>
    <row r="761" spans="1:62" x14ac:dyDescent="0.3">
      <c r="A761" t="s">
        <v>888</v>
      </c>
      <c r="B761" t="s">
        <v>154</v>
      </c>
      <c r="C761" s="1">
        <v>44769</v>
      </c>
      <c r="D761">
        <v>738</v>
      </c>
      <c r="E761">
        <v>238.98</v>
      </c>
      <c r="F761" t="s">
        <v>1697</v>
      </c>
      <c r="G761">
        <f>ROUND(Table2[[#This Row],[Amount in Sales]],-1)</f>
        <v>740</v>
      </c>
      <c r="I761" s="16">
        <v>252</v>
      </c>
      <c r="J761" s="17">
        <f>ROUND(Table2[[#This Row],[Amount in Sales]],-1)</f>
        <v>740</v>
      </c>
      <c r="Y761" s="16">
        <v>797</v>
      </c>
      <c r="Z761" t="str">
        <f t="shared" si="153"/>
        <v>700-900</v>
      </c>
      <c r="BH761" s="16">
        <v>459</v>
      </c>
      <c r="BI761">
        <f t="shared" si="162"/>
        <v>476.66</v>
      </c>
      <c r="BJ761">
        <f t="shared" si="163"/>
        <v>477</v>
      </c>
    </row>
    <row r="762" spans="1:62" x14ac:dyDescent="0.3">
      <c r="A762" t="s">
        <v>889</v>
      </c>
      <c r="B762" t="s">
        <v>155</v>
      </c>
      <c r="C762" s="1">
        <v>44785</v>
      </c>
      <c r="D762">
        <v>712</v>
      </c>
      <c r="E762">
        <v>83.940000000000012</v>
      </c>
      <c r="F762" t="s">
        <v>1694</v>
      </c>
      <c r="G762">
        <f>ROUND(Table2[[#This Row],[Amount in Sales]],-1)</f>
        <v>710</v>
      </c>
      <c r="I762" s="16">
        <v>754</v>
      </c>
      <c r="J762" s="17">
        <f>ROUND(Table2[[#This Row],[Amount in Sales]],-1)</f>
        <v>710</v>
      </c>
      <c r="Y762" s="16">
        <v>797</v>
      </c>
      <c r="Z762" t="str">
        <f t="shared" si="153"/>
        <v>700-900</v>
      </c>
      <c r="BH762" s="16">
        <v>303</v>
      </c>
      <c r="BI762">
        <f t="shared" si="162"/>
        <v>428.46000000000004</v>
      </c>
      <c r="BJ762">
        <f t="shared" si="163"/>
        <v>428</v>
      </c>
    </row>
    <row r="763" spans="1:62" x14ac:dyDescent="0.3">
      <c r="A763" t="s">
        <v>890</v>
      </c>
      <c r="B763" t="s">
        <v>156</v>
      </c>
      <c r="C763" s="1">
        <v>44771</v>
      </c>
      <c r="D763">
        <v>577</v>
      </c>
      <c r="E763">
        <v>19.400000000000002</v>
      </c>
      <c r="F763" t="s">
        <v>1695</v>
      </c>
      <c r="G763">
        <f>ROUND(Table2[[#This Row],[Amount in Sales]],-1)</f>
        <v>580</v>
      </c>
      <c r="I763" s="16">
        <v>614</v>
      </c>
      <c r="J763" s="17">
        <f>ROUND(Table2[[#This Row],[Amount in Sales]],-1)</f>
        <v>580</v>
      </c>
      <c r="Y763" s="16">
        <v>828</v>
      </c>
      <c r="Z763" t="str">
        <f t="shared" si="153"/>
        <v>700-900</v>
      </c>
      <c r="BH763" s="16">
        <v>586</v>
      </c>
      <c r="BI763">
        <f t="shared" si="162"/>
        <v>757.23</v>
      </c>
      <c r="BJ763">
        <f t="shared" si="163"/>
        <v>757</v>
      </c>
    </row>
    <row r="764" spans="1:62" x14ac:dyDescent="0.3">
      <c r="A764" t="s">
        <v>891</v>
      </c>
      <c r="B764" t="s">
        <v>157</v>
      </c>
      <c r="C764" s="1">
        <v>44776</v>
      </c>
      <c r="D764">
        <v>233</v>
      </c>
      <c r="E764">
        <v>193.35999999999999</v>
      </c>
      <c r="F764" t="s">
        <v>1696</v>
      </c>
      <c r="G764">
        <f>ROUND(Table2[[#This Row],[Amount in Sales]],-1)</f>
        <v>230</v>
      </c>
      <c r="I764" s="16">
        <v>413</v>
      </c>
      <c r="J764" s="17">
        <f>ROUND(Table2[[#This Row],[Amount in Sales]],-1)</f>
        <v>230</v>
      </c>
      <c r="Y764" s="16">
        <v>701</v>
      </c>
      <c r="Z764" t="str">
        <f t="shared" si="153"/>
        <v>700-900</v>
      </c>
      <c r="BH764" s="16">
        <v>771</v>
      </c>
      <c r="BI764">
        <f t="shared" si="162"/>
        <v>1078.45</v>
      </c>
      <c r="BJ764">
        <f t="shared" si="163"/>
        <v>1078</v>
      </c>
    </row>
    <row r="765" spans="1:62" x14ac:dyDescent="0.3">
      <c r="A765" t="s">
        <v>892</v>
      </c>
      <c r="B765" t="s">
        <v>158</v>
      </c>
      <c r="C765" s="1">
        <v>44782</v>
      </c>
      <c r="D765">
        <v>863</v>
      </c>
      <c r="E765">
        <v>531.63</v>
      </c>
      <c r="F765" t="s">
        <v>1697</v>
      </c>
      <c r="G765">
        <f>ROUND(Table2[[#This Row],[Amount in Sales]],-1)</f>
        <v>860</v>
      </c>
      <c r="I765" s="16">
        <v>895</v>
      </c>
      <c r="J765" s="17">
        <f>ROUND(Table2[[#This Row],[Amount in Sales]],-1)</f>
        <v>860</v>
      </c>
      <c r="Y765" s="16">
        <v>800</v>
      </c>
      <c r="Z765" t="str">
        <f t="shared" si="153"/>
        <v>700-900</v>
      </c>
      <c r="BH765">
        <v>711</v>
      </c>
      <c r="BI765">
        <f t="shared" si="162"/>
        <v>1246.02</v>
      </c>
      <c r="BJ765">
        <f t="shared" si="163"/>
        <v>1246</v>
      </c>
    </row>
    <row r="766" spans="1:62" x14ac:dyDescent="0.3">
      <c r="A766" t="s">
        <v>893</v>
      </c>
      <c r="B766" t="s">
        <v>154</v>
      </c>
      <c r="C766" s="1">
        <v>44765</v>
      </c>
      <c r="D766">
        <v>854</v>
      </c>
      <c r="E766">
        <v>251.81</v>
      </c>
      <c r="F766" t="s">
        <v>1694</v>
      </c>
      <c r="G766">
        <f>ROUND(Table2[[#This Row],[Amount in Sales]],-1)</f>
        <v>850</v>
      </c>
      <c r="I766" s="16">
        <v>460</v>
      </c>
      <c r="J766" s="17">
        <f>ROUND(Table2[[#This Row],[Amount in Sales]],-1)</f>
        <v>850</v>
      </c>
      <c r="Y766" s="16">
        <v>871</v>
      </c>
      <c r="Z766" t="str">
        <f t="shared" si="153"/>
        <v>700-900</v>
      </c>
      <c r="BH766" s="16">
        <v>557</v>
      </c>
      <c r="BI766">
        <f t="shared" si="162"/>
        <v>557.4</v>
      </c>
      <c r="BJ766">
        <f t="shared" si="163"/>
        <v>557</v>
      </c>
    </row>
    <row r="767" spans="1:62" x14ac:dyDescent="0.3">
      <c r="A767" t="s">
        <v>894</v>
      </c>
      <c r="B767" t="s">
        <v>155</v>
      </c>
      <c r="C767" s="1">
        <v>44778</v>
      </c>
      <c r="D767">
        <v>434</v>
      </c>
      <c r="E767">
        <v>17.200000000000003</v>
      </c>
      <c r="F767" t="s">
        <v>1695</v>
      </c>
      <c r="G767">
        <f>ROUND(Table2[[#This Row],[Amount in Sales]],-1)</f>
        <v>430</v>
      </c>
      <c r="I767" s="16">
        <v>681</v>
      </c>
      <c r="J767" s="17">
        <f>ROUND(Table2[[#This Row],[Amount in Sales]],-1)</f>
        <v>430</v>
      </c>
      <c r="Y767" s="16">
        <v>758</v>
      </c>
      <c r="Z767" t="str">
        <f t="shared" si="153"/>
        <v>700-900</v>
      </c>
      <c r="BH767" s="16">
        <v>823</v>
      </c>
      <c r="BI767">
        <f t="shared" si="162"/>
        <v>1640.01</v>
      </c>
      <c r="BJ767">
        <f t="shared" si="163"/>
        <v>1640</v>
      </c>
    </row>
    <row r="768" spans="1:62" x14ac:dyDescent="0.3">
      <c r="A768" t="s">
        <v>895</v>
      </c>
      <c r="B768" t="s">
        <v>156</v>
      </c>
      <c r="C768" s="1">
        <v>44774</v>
      </c>
      <c r="D768">
        <v>708</v>
      </c>
      <c r="E768">
        <v>402.25</v>
      </c>
      <c r="F768" t="s">
        <v>1696</v>
      </c>
      <c r="G768">
        <f>ROUND(Table2[[#This Row],[Amount in Sales]],-1)</f>
        <v>710</v>
      </c>
      <c r="I768" s="16">
        <v>548</v>
      </c>
      <c r="J768" s="17">
        <f>ROUND(Table2[[#This Row],[Amount in Sales]],-1)</f>
        <v>710</v>
      </c>
      <c r="Y768" s="16">
        <v>794</v>
      </c>
      <c r="Z768" t="str">
        <f t="shared" si="153"/>
        <v>700-900</v>
      </c>
      <c r="BH768" s="16">
        <v>553</v>
      </c>
      <c r="BI768">
        <f t="shared" si="162"/>
        <v>672.82</v>
      </c>
      <c r="BJ768">
        <f t="shared" si="163"/>
        <v>673</v>
      </c>
    </row>
    <row r="769" spans="1:62" x14ac:dyDescent="0.3">
      <c r="A769" t="s">
        <v>896</v>
      </c>
      <c r="B769" t="s">
        <v>157</v>
      </c>
      <c r="C769" s="1">
        <v>44803</v>
      </c>
      <c r="D769">
        <v>339</v>
      </c>
      <c r="E769">
        <v>262.68</v>
      </c>
      <c r="F769" t="s">
        <v>1697</v>
      </c>
      <c r="G769">
        <f>ROUND(Table2[[#This Row],[Amount in Sales]],-1)</f>
        <v>340</v>
      </c>
      <c r="I769" s="16">
        <v>264</v>
      </c>
      <c r="J769" s="17">
        <f>ROUND(Table2[[#This Row],[Amount in Sales]],-1)</f>
        <v>340</v>
      </c>
      <c r="Y769" s="16">
        <v>746</v>
      </c>
      <c r="Z769" t="str">
        <f t="shared" si="153"/>
        <v>700-900</v>
      </c>
      <c r="BH769">
        <v>756</v>
      </c>
      <c r="BI769">
        <f t="shared" si="162"/>
        <v>1510.06</v>
      </c>
      <c r="BJ769">
        <f t="shared" si="163"/>
        <v>1510</v>
      </c>
    </row>
    <row r="770" spans="1:62" x14ac:dyDescent="0.3">
      <c r="A770" t="s">
        <v>897</v>
      </c>
      <c r="B770" t="s">
        <v>154</v>
      </c>
      <c r="C770" s="1">
        <v>44782</v>
      </c>
      <c r="D770">
        <v>414</v>
      </c>
      <c r="E770">
        <v>105.7</v>
      </c>
      <c r="F770" t="s">
        <v>1694</v>
      </c>
      <c r="G770">
        <f>ROUND(Table2[[#This Row],[Amount in Sales]],-1)</f>
        <v>410</v>
      </c>
      <c r="I770" s="16">
        <v>431</v>
      </c>
      <c r="J770" s="17">
        <f>ROUND(Table2[[#This Row],[Amount in Sales]],-1)</f>
        <v>410</v>
      </c>
      <c r="Y770" s="16">
        <v>747</v>
      </c>
      <c r="Z770" t="str">
        <f t="shared" si="153"/>
        <v>700-900</v>
      </c>
      <c r="BH770" s="16">
        <v>325</v>
      </c>
      <c r="BI770">
        <f t="shared" si="162"/>
        <v>492.51</v>
      </c>
      <c r="BJ770">
        <f t="shared" si="163"/>
        <v>493</v>
      </c>
    </row>
    <row r="771" spans="1:62" x14ac:dyDescent="0.3">
      <c r="A771" t="s">
        <v>898</v>
      </c>
      <c r="B771" t="s">
        <v>155</v>
      </c>
      <c r="C771" s="1">
        <v>44774</v>
      </c>
      <c r="D771">
        <v>573</v>
      </c>
      <c r="E771">
        <v>500.94</v>
      </c>
      <c r="F771" t="s">
        <v>1695</v>
      </c>
      <c r="G771">
        <f>ROUND(Table2[[#This Row],[Amount in Sales]],-1)</f>
        <v>570</v>
      </c>
      <c r="I771" s="16">
        <v>772</v>
      </c>
      <c r="J771" s="17">
        <f>ROUND(Table2[[#This Row],[Amount in Sales]],-1)</f>
        <v>570</v>
      </c>
      <c r="Y771" s="16">
        <v>830</v>
      </c>
      <c r="Z771" t="str">
        <f t="shared" si="153"/>
        <v>700-900</v>
      </c>
      <c r="BH771" s="16">
        <v>769</v>
      </c>
      <c r="BI771">
        <f t="shared" si="162"/>
        <v>1246.8800000000001</v>
      </c>
      <c r="BJ771">
        <f t="shared" si="163"/>
        <v>1247</v>
      </c>
    </row>
    <row r="772" spans="1:62" x14ac:dyDescent="0.3">
      <c r="A772" t="s">
        <v>899</v>
      </c>
      <c r="B772" t="s">
        <v>156</v>
      </c>
      <c r="C772" s="1">
        <v>44790</v>
      </c>
      <c r="D772">
        <v>318</v>
      </c>
      <c r="E772">
        <v>96.27000000000001</v>
      </c>
      <c r="F772" t="s">
        <v>1696</v>
      </c>
      <c r="G772">
        <f>ROUND(Table2[[#This Row],[Amount in Sales]],-1)</f>
        <v>320</v>
      </c>
      <c r="I772" s="16">
        <v>253</v>
      </c>
      <c r="J772" s="17">
        <f>ROUND(Table2[[#This Row],[Amount in Sales]],-1)</f>
        <v>320</v>
      </c>
      <c r="Y772" s="16">
        <v>788</v>
      </c>
      <c r="Z772" t="str">
        <f t="shared" si="153"/>
        <v>700-900</v>
      </c>
      <c r="BH772" s="16">
        <v>873</v>
      </c>
      <c r="BI772">
        <f t="shared" si="162"/>
        <v>1508.6399999999999</v>
      </c>
      <c r="BJ772">
        <f t="shared" si="163"/>
        <v>1509</v>
      </c>
    </row>
    <row r="773" spans="1:62" x14ac:dyDescent="0.3">
      <c r="A773" t="s">
        <v>900</v>
      </c>
      <c r="B773" t="s">
        <v>157</v>
      </c>
      <c r="C773" s="1">
        <v>44790</v>
      </c>
      <c r="D773">
        <v>265</v>
      </c>
      <c r="E773">
        <v>236.20999999999998</v>
      </c>
      <c r="F773" t="s">
        <v>1697</v>
      </c>
      <c r="G773">
        <f>ROUND(Table2[[#This Row],[Amount in Sales]],-1)</f>
        <v>270</v>
      </c>
      <c r="I773" s="16">
        <v>792</v>
      </c>
      <c r="J773" s="17">
        <f>ROUND(Table2[[#This Row],[Amount in Sales]],-1)</f>
        <v>270</v>
      </c>
      <c r="Y773" s="16">
        <v>875</v>
      </c>
      <c r="Z773" t="str">
        <f t="shared" si="153"/>
        <v>700-900</v>
      </c>
      <c r="BH773" s="16">
        <v>350</v>
      </c>
      <c r="BI773">
        <f t="shared" si="162"/>
        <v>620.81999999999994</v>
      </c>
      <c r="BJ773">
        <f t="shared" si="163"/>
        <v>621</v>
      </c>
    </row>
    <row r="774" spans="1:62" x14ac:dyDescent="0.3">
      <c r="A774" t="s">
        <v>901</v>
      </c>
      <c r="B774" t="s">
        <v>158</v>
      </c>
      <c r="C774" s="1">
        <v>44757</v>
      </c>
      <c r="D774">
        <v>626</v>
      </c>
      <c r="E774">
        <v>433.83</v>
      </c>
      <c r="F774" t="s">
        <v>1694</v>
      </c>
      <c r="G774">
        <f>ROUND(Table2[[#This Row],[Amount in Sales]],-1)</f>
        <v>630</v>
      </c>
      <c r="I774" s="16">
        <v>628</v>
      </c>
      <c r="J774" s="17">
        <f>ROUND(Table2[[#This Row],[Amount in Sales]],-1)</f>
        <v>630</v>
      </c>
      <c r="Y774" s="16">
        <v>820</v>
      </c>
      <c r="Z774" t="str">
        <f t="shared" si="153"/>
        <v>700-900</v>
      </c>
      <c r="BH774" s="16">
        <v>738</v>
      </c>
      <c r="BI774">
        <f t="shared" si="162"/>
        <v>976.98</v>
      </c>
      <c r="BJ774">
        <f t="shared" si="163"/>
        <v>977</v>
      </c>
    </row>
    <row r="775" spans="1:62" x14ac:dyDescent="0.3">
      <c r="A775" t="s">
        <v>902</v>
      </c>
      <c r="B775" t="s">
        <v>159</v>
      </c>
      <c r="C775" s="1">
        <v>44778</v>
      </c>
      <c r="D775">
        <v>332</v>
      </c>
      <c r="E775">
        <v>174.76</v>
      </c>
      <c r="F775" t="s">
        <v>1695</v>
      </c>
      <c r="G775">
        <f>ROUND(Table2[[#This Row],[Amount in Sales]],-1)</f>
        <v>330</v>
      </c>
      <c r="I775" s="16">
        <v>809</v>
      </c>
      <c r="J775" s="17">
        <f>ROUND(Table2[[#This Row],[Amount in Sales]],-1)</f>
        <v>330</v>
      </c>
      <c r="Y775" s="16">
        <v>751</v>
      </c>
      <c r="Z775" t="str">
        <f t="shared" si="153"/>
        <v>700-900</v>
      </c>
      <c r="BH775" s="16">
        <v>712</v>
      </c>
      <c r="BI775">
        <f t="shared" si="162"/>
        <v>795.94</v>
      </c>
      <c r="BJ775">
        <f t="shared" si="163"/>
        <v>796</v>
      </c>
    </row>
    <row r="776" spans="1:62" x14ac:dyDescent="0.3">
      <c r="A776" t="s">
        <v>903</v>
      </c>
      <c r="B776" t="s">
        <v>154</v>
      </c>
      <c r="C776" s="1">
        <v>44795</v>
      </c>
      <c r="D776">
        <v>881</v>
      </c>
      <c r="E776">
        <v>111.65</v>
      </c>
      <c r="F776" t="s">
        <v>1696</v>
      </c>
      <c r="G776">
        <f>ROUND(Table2[[#This Row],[Amount in Sales]],-1)</f>
        <v>880</v>
      </c>
      <c r="I776" s="16">
        <v>347</v>
      </c>
      <c r="J776" s="17">
        <f>ROUND(Table2[[#This Row],[Amount in Sales]],-1)</f>
        <v>880</v>
      </c>
      <c r="Y776" s="16">
        <v>862</v>
      </c>
      <c r="Z776" t="str">
        <f t="shared" si="153"/>
        <v>700-900</v>
      </c>
      <c r="BH776" s="16">
        <v>577</v>
      </c>
      <c r="BI776">
        <f t="shared" si="162"/>
        <v>596.4</v>
      </c>
      <c r="BJ776">
        <f t="shared" si="163"/>
        <v>596</v>
      </c>
    </row>
    <row r="777" spans="1:62" x14ac:dyDescent="0.3">
      <c r="A777" t="s">
        <v>904</v>
      </c>
      <c r="B777" t="s">
        <v>155</v>
      </c>
      <c r="C777" s="1">
        <v>44800</v>
      </c>
      <c r="D777">
        <v>699</v>
      </c>
      <c r="E777">
        <v>542.18999999999994</v>
      </c>
      <c r="F777" t="s">
        <v>1697</v>
      </c>
      <c r="G777">
        <f>ROUND(Table2[[#This Row],[Amount in Sales]],-1)</f>
        <v>700</v>
      </c>
      <c r="I777" s="16">
        <v>695</v>
      </c>
      <c r="J777" s="17">
        <f>ROUND(Table2[[#This Row],[Amount in Sales]],-1)</f>
        <v>700</v>
      </c>
      <c r="Y777" s="16">
        <v>233</v>
      </c>
      <c r="Z777" t="e">
        <f t="shared" si="153"/>
        <v>#N/A</v>
      </c>
      <c r="BH777" s="16">
        <v>233</v>
      </c>
    </row>
    <row r="778" spans="1:62" x14ac:dyDescent="0.3">
      <c r="A778" t="s">
        <v>905</v>
      </c>
      <c r="B778" t="s">
        <v>156</v>
      </c>
      <c r="C778" s="1">
        <v>44783</v>
      </c>
      <c r="D778">
        <v>579</v>
      </c>
      <c r="E778">
        <v>383.37</v>
      </c>
      <c r="F778" t="s">
        <v>1694</v>
      </c>
      <c r="G778">
        <f>ROUND(Table2[[#This Row],[Amount in Sales]],-1)</f>
        <v>580</v>
      </c>
      <c r="I778" s="16">
        <v>551</v>
      </c>
      <c r="J778" s="17">
        <f>ROUND(Table2[[#This Row],[Amount in Sales]],-1)</f>
        <v>580</v>
      </c>
      <c r="Y778" s="16">
        <v>853</v>
      </c>
      <c r="Z778" t="str">
        <f t="shared" si="153"/>
        <v>700-900</v>
      </c>
      <c r="BH778" s="16">
        <v>863</v>
      </c>
      <c r="BI778">
        <f t="shared" ref="BI778:BI785" si="164">D765+E765</f>
        <v>1394.63</v>
      </c>
      <c r="BJ778">
        <f t="shared" ref="BJ778:BJ785" si="165">ROUND(BI778,0)</f>
        <v>1395</v>
      </c>
    </row>
    <row r="779" spans="1:62" x14ac:dyDescent="0.3">
      <c r="A779" t="s">
        <v>906</v>
      </c>
      <c r="B779" t="s">
        <v>157</v>
      </c>
      <c r="C779" s="1">
        <v>44770</v>
      </c>
      <c r="D779">
        <v>858</v>
      </c>
      <c r="E779">
        <v>849.24</v>
      </c>
      <c r="F779" t="s">
        <v>1695</v>
      </c>
      <c r="G779">
        <f>ROUND(Table2[[#This Row],[Amount in Sales]],-1)</f>
        <v>860</v>
      </c>
      <c r="I779" s="16">
        <v>274</v>
      </c>
      <c r="J779" s="17">
        <f>ROUND(Table2[[#This Row],[Amount in Sales]],-1)</f>
        <v>860</v>
      </c>
      <c r="Y779" s="16">
        <v>871</v>
      </c>
      <c r="Z779" t="str">
        <f t="shared" si="153"/>
        <v>700-900</v>
      </c>
      <c r="BH779" s="16">
        <v>854</v>
      </c>
      <c r="BI779">
        <f t="shared" si="164"/>
        <v>1105.81</v>
      </c>
      <c r="BJ779">
        <f t="shared" si="165"/>
        <v>1106</v>
      </c>
    </row>
    <row r="780" spans="1:62" x14ac:dyDescent="0.3">
      <c r="A780" t="s">
        <v>907</v>
      </c>
      <c r="B780" t="s">
        <v>154</v>
      </c>
      <c r="C780" s="1">
        <v>44764</v>
      </c>
      <c r="D780">
        <v>435</v>
      </c>
      <c r="E780">
        <v>136.07999999999998</v>
      </c>
      <c r="F780" t="s">
        <v>1696</v>
      </c>
      <c r="G780">
        <f>ROUND(Table2[[#This Row],[Amount in Sales]],-1)</f>
        <v>440</v>
      </c>
      <c r="I780" s="16">
        <v>623</v>
      </c>
      <c r="J780" s="17">
        <f>ROUND(Table2[[#This Row],[Amount in Sales]],-1)</f>
        <v>440</v>
      </c>
      <c r="Y780" s="16">
        <v>724</v>
      </c>
      <c r="Z780" t="str">
        <f t="shared" si="153"/>
        <v>700-900</v>
      </c>
      <c r="BH780" s="16">
        <v>434</v>
      </c>
      <c r="BI780">
        <f t="shared" si="164"/>
        <v>451.2</v>
      </c>
      <c r="BJ780">
        <f t="shared" si="165"/>
        <v>451</v>
      </c>
    </row>
    <row r="781" spans="1:62" x14ac:dyDescent="0.3">
      <c r="A781" t="s">
        <v>908</v>
      </c>
      <c r="B781" t="s">
        <v>155</v>
      </c>
      <c r="C781" s="1">
        <v>44810</v>
      </c>
      <c r="D781">
        <v>275</v>
      </c>
      <c r="E781">
        <v>177.67</v>
      </c>
      <c r="F781" t="s">
        <v>1697</v>
      </c>
      <c r="G781">
        <f>ROUND(Table2[[#This Row],[Amount in Sales]],-1)</f>
        <v>280</v>
      </c>
      <c r="I781" s="16">
        <v>577</v>
      </c>
      <c r="J781" s="17">
        <f>ROUND(Table2[[#This Row],[Amount in Sales]],-1)</f>
        <v>280</v>
      </c>
      <c r="Y781" s="16">
        <v>870</v>
      </c>
      <c r="Z781" t="str">
        <f t="shared" si="153"/>
        <v>700-900</v>
      </c>
      <c r="BH781" s="16">
        <v>708</v>
      </c>
      <c r="BI781">
        <f t="shared" si="164"/>
        <v>1110.25</v>
      </c>
      <c r="BJ781">
        <f t="shared" si="165"/>
        <v>1110</v>
      </c>
    </row>
    <row r="782" spans="1:62" x14ac:dyDescent="0.3">
      <c r="A782" t="s">
        <v>909</v>
      </c>
      <c r="B782" t="s">
        <v>156</v>
      </c>
      <c r="C782" s="1">
        <v>44793</v>
      </c>
      <c r="D782">
        <v>599</v>
      </c>
      <c r="E782">
        <v>27.23</v>
      </c>
      <c r="F782" t="s">
        <v>1694</v>
      </c>
      <c r="G782">
        <f>ROUND(Table2[[#This Row],[Amount in Sales]],-1)</f>
        <v>600</v>
      </c>
      <c r="I782" s="16">
        <v>479</v>
      </c>
      <c r="J782" s="17">
        <f>ROUND(Table2[[#This Row],[Amount in Sales]],-1)</f>
        <v>600</v>
      </c>
      <c r="Y782" s="16">
        <v>743</v>
      </c>
      <c r="Z782" t="str">
        <f t="shared" si="153"/>
        <v>700-900</v>
      </c>
      <c r="BH782" s="16">
        <v>339</v>
      </c>
      <c r="BI782">
        <f t="shared" si="164"/>
        <v>601.68000000000006</v>
      </c>
      <c r="BJ782">
        <f t="shared" si="165"/>
        <v>602</v>
      </c>
    </row>
    <row r="783" spans="1:62" x14ac:dyDescent="0.3">
      <c r="A783" t="s">
        <v>910</v>
      </c>
      <c r="B783" t="s">
        <v>157</v>
      </c>
      <c r="C783" s="1">
        <v>44787</v>
      </c>
      <c r="D783">
        <v>503</v>
      </c>
      <c r="E783">
        <v>439.4</v>
      </c>
      <c r="F783" t="s">
        <v>1695</v>
      </c>
      <c r="G783">
        <f>ROUND(Table2[[#This Row],[Amount in Sales]],-1)</f>
        <v>500</v>
      </c>
      <c r="I783" s="16">
        <v>541</v>
      </c>
      <c r="J783" s="17">
        <f>ROUND(Table2[[#This Row],[Amount in Sales]],-1)</f>
        <v>500</v>
      </c>
      <c r="Y783" s="16">
        <v>713</v>
      </c>
      <c r="Z783" t="str">
        <f t="shared" ref="Z783:Z808" si="166">VLOOKUP(Y783,Group,2,1)</f>
        <v>700-900</v>
      </c>
      <c r="BH783" s="16">
        <v>414</v>
      </c>
      <c r="BI783">
        <f t="shared" si="164"/>
        <v>519.70000000000005</v>
      </c>
      <c r="BJ783">
        <f t="shared" si="165"/>
        <v>520</v>
      </c>
    </row>
    <row r="784" spans="1:62" x14ac:dyDescent="0.3">
      <c r="A784" t="s">
        <v>911</v>
      </c>
      <c r="B784" t="s">
        <v>154</v>
      </c>
      <c r="C784" s="1">
        <v>44774</v>
      </c>
      <c r="D784">
        <v>501</v>
      </c>
      <c r="E784">
        <v>270.42</v>
      </c>
      <c r="F784" t="s">
        <v>1696</v>
      </c>
      <c r="G784">
        <f>ROUND(Table2[[#This Row],[Amount in Sales]],-1)</f>
        <v>500</v>
      </c>
      <c r="I784" s="16">
        <v>878</v>
      </c>
      <c r="J784" s="17">
        <f>ROUND(Table2[[#This Row],[Amount in Sales]],-1)</f>
        <v>500</v>
      </c>
      <c r="Y784" s="16">
        <v>791</v>
      </c>
      <c r="Z784" t="str">
        <f t="shared" si="166"/>
        <v>700-900</v>
      </c>
      <c r="BH784" s="16">
        <v>573</v>
      </c>
      <c r="BI784">
        <f t="shared" si="164"/>
        <v>1073.94</v>
      </c>
      <c r="BJ784">
        <f t="shared" si="165"/>
        <v>1074</v>
      </c>
    </row>
    <row r="785" spans="1:62" x14ac:dyDescent="0.3">
      <c r="A785" t="s">
        <v>912</v>
      </c>
      <c r="B785" t="s">
        <v>155</v>
      </c>
      <c r="C785" s="1">
        <v>44756</v>
      </c>
      <c r="D785">
        <v>257</v>
      </c>
      <c r="E785">
        <v>83.37</v>
      </c>
      <c r="F785" t="s">
        <v>1697</v>
      </c>
      <c r="G785">
        <f>ROUND(Table2[[#This Row],[Amount in Sales]],-1)</f>
        <v>260</v>
      </c>
      <c r="I785" s="16">
        <v>822</v>
      </c>
      <c r="J785" s="17">
        <f>ROUND(Table2[[#This Row],[Amount in Sales]],-1)</f>
        <v>260</v>
      </c>
      <c r="Y785" s="16">
        <v>897</v>
      </c>
      <c r="Z785" t="str">
        <f t="shared" si="166"/>
        <v>700-900</v>
      </c>
      <c r="BH785" s="16">
        <v>318</v>
      </c>
      <c r="BI785">
        <f t="shared" si="164"/>
        <v>414.27</v>
      </c>
      <c r="BJ785">
        <f t="shared" si="165"/>
        <v>414</v>
      </c>
    </row>
    <row r="786" spans="1:62" x14ac:dyDescent="0.3">
      <c r="A786" t="s">
        <v>913</v>
      </c>
      <c r="B786" t="s">
        <v>156</v>
      </c>
      <c r="C786" s="1">
        <v>44810</v>
      </c>
      <c r="D786">
        <v>350</v>
      </c>
      <c r="E786">
        <v>192.26999999999998</v>
      </c>
      <c r="F786" t="s">
        <v>1694</v>
      </c>
      <c r="G786">
        <f>ROUND(Table2[[#This Row],[Amount in Sales]],-1)</f>
        <v>350</v>
      </c>
      <c r="I786" s="16">
        <v>319</v>
      </c>
      <c r="J786" s="17">
        <f>ROUND(Table2[[#This Row],[Amount in Sales]],-1)</f>
        <v>350</v>
      </c>
      <c r="Y786" s="16">
        <v>265</v>
      </c>
      <c r="Z786" t="e">
        <f t="shared" si="166"/>
        <v>#N/A</v>
      </c>
      <c r="BH786" s="16">
        <v>265</v>
      </c>
    </row>
    <row r="787" spans="1:62" x14ac:dyDescent="0.3">
      <c r="A787" t="s">
        <v>914</v>
      </c>
      <c r="B787" t="s">
        <v>157</v>
      </c>
      <c r="C787" s="1">
        <v>44774</v>
      </c>
      <c r="D787">
        <v>725</v>
      </c>
      <c r="E787">
        <v>20.680000000000003</v>
      </c>
      <c r="F787" t="s">
        <v>1695</v>
      </c>
      <c r="G787">
        <f>ROUND(Table2[[#This Row],[Amount in Sales]],-1)</f>
        <v>730</v>
      </c>
      <c r="I787" s="16">
        <v>583</v>
      </c>
      <c r="J787" s="17">
        <f>ROUND(Table2[[#This Row],[Amount in Sales]],-1)</f>
        <v>730</v>
      </c>
      <c r="Y787" s="16">
        <v>789</v>
      </c>
      <c r="Z787" t="str">
        <f t="shared" si="166"/>
        <v>700-900</v>
      </c>
      <c r="BH787" s="16">
        <v>626</v>
      </c>
      <c r="BI787">
        <f t="shared" ref="BI787:BI793" si="167">D774+E774</f>
        <v>1059.83</v>
      </c>
      <c r="BJ787">
        <f t="shared" ref="BJ787:BJ793" si="168">ROUND(BI787,0)</f>
        <v>1060</v>
      </c>
    </row>
    <row r="788" spans="1:62" x14ac:dyDescent="0.3">
      <c r="A788" t="s">
        <v>915</v>
      </c>
      <c r="B788" t="s">
        <v>154</v>
      </c>
      <c r="C788" s="1">
        <v>44804</v>
      </c>
      <c r="D788">
        <v>514</v>
      </c>
      <c r="E788">
        <v>491.09999999999997</v>
      </c>
      <c r="F788" t="s">
        <v>1696</v>
      </c>
      <c r="G788">
        <f>ROUND(Table2[[#This Row],[Amount in Sales]],-1)</f>
        <v>510</v>
      </c>
      <c r="I788" s="16">
        <v>326</v>
      </c>
      <c r="J788" s="17">
        <f>ROUND(Table2[[#This Row],[Amount in Sales]],-1)</f>
        <v>510</v>
      </c>
      <c r="Y788" s="16">
        <v>775</v>
      </c>
      <c r="Z788" t="str">
        <f t="shared" si="166"/>
        <v>700-900</v>
      </c>
      <c r="BH788" s="16">
        <v>332</v>
      </c>
      <c r="BI788">
        <f t="shared" si="167"/>
        <v>506.76</v>
      </c>
      <c r="BJ788">
        <f t="shared" si="168"/>
        <v>507</v>
      </c>
    </row>
    <row r="789" spans="1:62" x14ac:dyDescent="0.3">
      <c r="A789" t="s">
        <v>916</v>
      </c>
      <c r="B789" t="s">
        <v>155</v>
      </c>
      <c r="C789" s="1">
        <v>44803</v>
      </c>
      <c r="D789">
        <v>359</v>
      </c>
      <c r="E789">
        <v>190.45</v>
      </c>
      <c r="F789" t="s">
        <v>1697</v>
      </c>
      <c r="G789">
        <f>ROUND(Table2[[#This Row],[Amount in Sales]],-1)</f>
        <v>360</v>
      </c>
      <c r="I789" s="16">
        <v>345</v>
      </c>
      <c r="J789" s="17">
        <f>ROUND(Table2[[#This Row],[Amount in Sales]],-1)</f>
        <v>360</v>
      </c>
      <c r="Y789" s="16">
        <v>741</v>
      </c>
      <c r="Z789" t="str">
        <f t="shared" si="166"/>
        <v>700-900</v>
      </c>
      <c r="BH789" s="16">
        <v>881</v>
      </c>
      <c r="BI789">
        <f t="shared" si="167"/>
        <v>992.65</v>
      </c>
      <c r="BJ789">
        <f t="shared" si="168"/>
        <v>993</v>
      </c>
    </row>
    <row r="790" spans="1:62" x14ac:dyDescent="0.3">
      <c r="A790" t="s">
        <v>917</v>
      </c>
      <c r="B790" t="s">
        <v>156</v>
      </c>
      <c r="C790" s="1">
        <v>44808</v>
      </c>
      <c r="D790">
        <v>479</v>
      </c>
      <c r="E790">
        <v>213.29999999999998</v>
      </c>
      <c r="F790" t="s">
        <v>1694</v>
      </c>
      <c r="G790">
        <f>ROUND(Table2[[#This Row],[Amount in Sales]],-1)</f>
        <v>480</v>
      </c>
      <c r="I790" s="16">
        <v>425</v>
      </c>
      <c r="J790" s="17">
        <f>ROUND(Table2[[#This Row],[Amount in Sales]],-1)</f>
        <v>480</v>
      </c>
      <c r="Y790" s="16">
        <v>771</v>
      </c>
      <c r="Z790" t="str">
        <f t="shared" si="166"/>
        <v>700-900</v>
      </c>
      <c r="BH790">
        <v>699</v>
      </c>
      <c r="BI790">
        <f t="shared" si="167"/>
        <v>1241.19</v>
      </c>
      <c r="BJ790">
        <f t="shared" si="168"/>
        <v>1241</v>
      </c>
    </row>
    <row r="791" spans="1:62" x14ac:dyDescent="0.3">
      <c r="A791" t="s">
        <v>918</v>
      </c>
      <c r="B791" t="s">
        <v>157</v>
      </c>
      <c r="C791" s="1">
        <v>44786</v>
      </c>
      <c r="D791">
        <v>328</v>
      </c>
      <c r="E791">
        <v>121.88000000000001</v>
      </c>
      <c r="F791" t="s">
        <v>1695</v>
      </c>
      <c r="G791">
        <f>ROUND(Table2[[#This Row],[Amount in Sales]],-1)</f>
        <v>330</v>
      </c>
      <c r="I791" s="16">
        <v>854</v>
      </c>
      <c r="J791" s="17">
        <f>ROUND(Table2[[#This Row],[Amount in Sales]],-1)</f>
        <v>330</v>
      </c>
      <c r="Y791" s="16">
        <v>711</v>
      </c>
      <c r="Z791" t="str">
        <f t="shared" si="166"/>
        <v>700-900</v>
      </c>
      <c r="BH791" s="16">
        <v>579</v>
      </c>
      <c r="BI791">
        <f t="shared" si="167"/>
        <v>962.37</v>
      </c>
      <c r="BJ791">
        <f t="shared" si="168"/>
        <v>962</v>
      </c>
    </row>
    <row r="792" spans="1:62" x14ac:dyDescent="0.3">
      <c r="A792" t="s">
        <v>919</v>
      </c>
      <c r="B792" t="s">
        <v>158</v>
      </c>
      <c r="C792" s="1">
        <v>44788</v>
      </c>
      <c r="D792">
        <v>751</v>
      </c>
      <c r="E792">
        <v>397.84</v>
      </c>
      <c r="F792" t="s">
        <v>1696</v>
      </c>
      <c r="G792">
        <f>ROUND(Table2[[#This Row],[Amount in Sales]],-1)</f>
        <v>750</v>
      </c>
      <c r="I792" s="16">
        <v>310</v>
      </c>
      <c r="J792" s="17">
        <f>ROUND(Table2[[#This Row],[Amount in Sales]],-1)</f>
        <v>750</v>
      </c>
      <c r="Y792" s="16">
        <v>823</v>
      </c>
      <c r="Z792" t="str">
        <f t="shared" si="166"/>
        <v>700-900</v>
      </c>
      <c r="BH792" s="16">
        <v>858</v>
      </c>
      <c r="BI792">
        <f t="shared" si="167"/>
        <v>1707.24</v>
      </c>
      <c r="BJ792">
        <f t="shared" si="168"/>
        <v>1707</v>
      </c>
    </row>
    <row r="793" spans="1:62" x14ac:dyDescent="0.3">
      <c r="A793" t="s">
        <v>920</v>
      </c>
      <c r="B793" t="s">
        <v>154</v>
      </c>
      <c r="C793" s="1">
        <v>44772</v>
      </c>
      <c r="D793">
        <v>777</v>
      </c>
      <c r="E793">
        <v>234.03</v>
      </c>
      <c r="F793" t="s">
        <v>1697</v>
      </c>
      <c r="G793">
        <f>ROUND(Table2[[#This Row],[Amount in Sales]],-1)</f>
        <v>780</v>
      </c>
      <c r="I793" s="16">
        <v>387</v>
      </c>
      <c r="J793" s="17">
        <f>ROUND(Table2[[#This Row],[Amount in Sales]],-1)</f>
        <v>780</v>
      </c>
      <c r="Y793" s="16">
        <v>756</v>
      </c>
      <c r="Z793" t="str">
        <f t="shared" si="166"/>
        <v>700-900</v>
      </c>
      <c r="BH793" s="16">
        <v>435</v>
      </c>
      <c r="BI793">
        <f t="shared" si="167"/>
        <v>571.07999999999993</v>
      </c>
      <c r="BJ793">
        <f t="shared" si="168"/>
        <v>571</v>
      </c>
    </row>
    <row r="794" spans="1:62" x14ac:dyDescent="0.3">
      <c r="A794" t="s">
        <v>921</v>
      </c>
      <c r="B794" t="s">
        <v>155</v>
      </c>
      <c r="C794" s="1">
        <v>44756</v>
      </c>
      <c r="D794">
        <v>602</v>
      </c>
      <c r="E794">
        <v>192.73999999999998</v>
      </c>
      <c r="F794" t="s">
        <v>1694</v>
      </c>
      <c r="G794">
        <f>ROUND(Table2[[#This Row],[Amount in Sales]],-1)</f>
        <v>600</v>
      </c>
      <c r="I794" s="16">
        <v>402</v>
      </c>
      <c r="J794" s="17">
        <f>ROUND(Table2[[#This Row],[Amount in Sales]],-1)</f>
        <v>600</v>
      </c>
      <c r="Y794" s="16">
        <v>275</v>
      </c>
      <c r="Z794" t="e">
        <f t="shared" si="166"/>
        <v>#N/A</v>
      </c>
      <c r="BH794" s="16">
        <v>275</v>
      </c>
    </row>
    <row r="795" spans="1:62" x14ac:dyDescent="0.3">
      <c r="A795" t="s">
        <v>922</v>
      </c>
      <c r="B795" t="s">
        <v>156</v>
      </c>
      <c r="C795" s="1">
        <v>44808</v>
      </c>
      <c r="D795">
        <v>880</v>
      </c>
      <c r="E795">
        <v>753.21</v>
      </c>
      <c r="F795" t="s">
        <v>1695</v>
      </c>
      <c r="G795">
        <f>ROUND(Table2[[#This Row],[Amount in Sales]],-1)</f>
        <v>880</v>
      </c>
      <c r="I795" s="16">
        <v>808</v>
      </c>
      <c r="J795" s="17">
        <f>ROUND(Table2[[#This Row],[Amount in Sales]],-1)</f>
        <v>880</v>
      </c>
      <c r="Y795" s="16">
        <v>769</v>
      </c>
      <c r="Z795" t="str">
        <f t="shared" si="166"/>
        <v>700-900</v>
      </c>
      <c r="BH795" s="16">
        <v>599</v>
      </c>
      <c r="BI795">
        <f t="shared" ref="BI795:BI797" si="169">D782+E782</f>
        <v>626.23</v>
      </c>
      <c r="BJ795">
        <f t="shared" ref="BJ795:BJ797" si="170">ROUND(BI795,0)</f>
        <v>626</v>
      </c>
    </row>
    <row r="796" spans="1:62" x14ac:dyDescent="0.3">
      <c r="I796" s="16">
        <v>668</v>
      </c>
      <c r="J796" s="17" t="e">
        <f>ROUND(Table2[[#This Row],[Amount in Sales]],-1)</f>
        <v>#VALUE!</v>
      </c>
      <c r="Y796" s="16">
        <v>873</v>
      </c>
      <c r="Z796" t="str">
        <f t="shared" si="166"/>
        <v>700-900</v>
      </c>
      <c r="BH796" s="16">
        <v>503</v>
      </c>
      <c r="BI796">
        <f t="shared" si="169"/>
        <v>942.4</v>
      </c>
      <c r="BJ796">
        <f t="shared" si="170"/>
        <v>942</v>
      </c>
    </row>
    <row r="797" spans="1:62" x14ac:dyDescent="0.3">
      <c r="I797" s="16">
        <v>534</v>
      </c>
      <c r="J797" s="17" t="e">
        <f>ROUND(Table2[[#This Row],[Amount in Sales]],-1)</f>
        <v>#VALUE!</v>
      </c>
      <c r="Y797" s="16">
        <v>738</v>
      </c>
      <c r="Z797" t="str">
        <f t="shared" si="166"/>
        <v>700-900</v>
      </c>
      <c r="BH797" s="16">
        <v>501</v>
      </c>
      <c r="BI797">
        <f t="shared" si="169"/>
        <v>771.42000000000007</v>
      </c>
      <c r="BJ797">
        <f t="shared" si="170"/>
        <v>771</v>
      </c>
    </row>
    <row r="798" spans="1:62" x14ac:dyDescent="0.3">
      <c r="I798" s="16">
        <v>689</v>
      </c>
      <c r="J798" s="17" t="e">
        <f>ROUND(Table2[[#This Row],[Amount in Sales]],-1)</f>
        <v>#VALUE!</v>
      </c>
      <c r="Y798" s="16">
        <v>257</v>
      </c>
      <c r="Z798" t="e">
        <f t="shared" si="166"/>
        <v>#N/A</v>
      </c>
      <c r="BH798" s="16">
        <v>257</v>
      </c>
    </row>
    <row r="799" spans="1:62" x14ac:dyDescent="0.3">
      <c r="I799" s="16">
        <v>237</v>
      </c>
      <c r="J799" s="17" t="e">
        <f>ROUND(Table2[[#This Row],[Amount in Sales]],-1)</f>
        <v>#VALUE!</v>
      </c>
      <c r="Y799" s="16">
        <v>712</v>
      </c>
      <c r="Z799" t="str">
        <f t="shared" si="166"/>
        <v>700-900</v>
      </c>
      <c r="BH799">
        <v>350</v>
      </c>
      <c r="BI799">
        <f t="shared" ref="BI799:BI808" si="171">D786+E786</f>
        <v>542.27</v>
      </c>
      <c r="BJ799">
        <f t="shared" ref="BJ799:BJ808" si="172">ROUND(BI799,0)</f>
        <v>542</v>
      </c>
    </row>
    <row r="800" spans="1:62" x14ac:dyDescent="0.3">
      <c r="I800" s="16">
        <v>525</v>
      </c>
      <c r="J800" s="17" t="e">
        <f>ROUND(Table2[[#This Row],[Amount in Sales]],-1)</f>
        <v>#VALUE!</v>
      </c>
      <c r="Y800" s="16">
        <v>863</v>
      </c>
      <c r="Z800" t="str">
        <f t="shared" si="166"/>
        <v>700-900</v>
      </c>
      <c r="BH800" s="16">
        <v>725</v>
      </c>
      <c r="BI800">
        <f t="shared" si="171"/>
        <v>745.68</v>
      </c>
      <c r="BJ800">
        <f t="shared" si="172"/>
        <v>746</v>
      </c>
    </row>
    <row r="801" spans="9:62" x14ac:dyDescent="0.3">
      <c r="I801" s="16">
        <v>643</v>
      </c>
      <c r="J801" s="17" t="e">
        <f>ROUND(Table2[[#This Row],[Amount in Sales]],-1)</f>
        <v>#VALUE!</v>
      </c>
      <c r="Y801" s="16">
        <v>854</v>
      </c>
      <c r="Z801" t="str">
        <f t="shared" si="166"/>
        <v>700-900</v>
      </c>
      <c r="BH801" s="16">
        <v>514</v>
      </c>
      <c r="BI801">
        <f t="shared" si="171"/>
        <v>1005.0999999999999</v>
      </c>
      <c r="BJ801">
        <f t="shared" si="172"/>
        <v>1005</v>
      </c>
    </row>
    <row r="802" spans="9:62" x14ac:dyDescent="0.3">
      <c r="I802" s="16">
        <v>308</v>
      </c>
      <c r="J802" s="17" t="e">
        <f>ROUND(Table2[[#This Row],[Amount in Sales]],-1)</f>
        <v>#VALUE!</v>
      </c>
      <c r="Y802" s="16">
        <v>708</v>
      </c>
      <c r="Z802" t="str">
        <f t="shared" si="166"/>
        <v>700-900</v>
      </c>
      <c r="BH802" s="16">
        <v>359</v>
      </c>
      <c r="BI802">
        <f t="shared" si="171"/>
        <v>549.45000000000005</v>
      </c>
      <c r="BJ802">
        <f t="shared" si="172"/>
        <v>549</v>
      </c>
    </row>
    <row r="803" spans="9:62" x14ac:dyDescent="0.3">
      <c r="I803" s="16">
        <v>834</v>
      </c>
      <c r="J803" s="17" t="e">
        <f>ROUND(Table2[[#This Row],[Amount in Sales]],-1)</f>
        <v>#VALUE!</v>
      </c>
      <c r="Y803" s="16">
        <v>881</v>
      </c>
      <c r="Z803" t="str">
        <f t="shared" si="166"/>
        <v>700-900</v>
      </c>
      <c r="BH803" s="16">
        <v>479</v>
      </c>
      <c r="BI803">
        <f t="shared" si="171"/>
        <v>692.3</v>
      </c>
      <c r="BJ803">
        <f t="shared" si="172"/>
        <v>692</v>
      </c>
    </row>
    <row r="804" spans="9:62" x14ac:dyDescent="0.3">
      <c r="I804" s="16">
        <v>851</v>
      </c>
      <c r="J804" s="17" t="e">
        <f>ROUND(Table2[[#This Row],[Amount in Sales]],-1)</f>
        <v>#VALUE!</v>
      </c>
      <c r="Y804" s="16">
        <v>858</v>
      </c>
      <c r="Z804" t="str">
        <f t="shared" si="166"/>
        <v>700-900</v>
      </c>
      <c r="BH804" s="16">
        <v>328</v>
      </c>
      <c r="BI804">
        <f t="shared" si="171"/>
        <v>449.88</v>
      </c>
      <c r="BJ804">
        <f t="shared" si="172"/>
        <v>450</v>
      </c>
    </row>
    <row r="805" spans="9:62" x14ac:dyDescent="0.3">
      <c r="I805" s="16">
        <v>567</v>
      </c>
      <c r="J805" s="17" t="e">
        <f>ROUND(Table2[[#This Row],[Amount in Sales]],-1)</f>
        <v>#VALUE!</v>
      </c>
      <c r="Y805" s="16">
        <v>725</v>
      </c>
      <c r="Z805" t="str">
        <f t="shared" si="166"/>
        <v>700-900</v>
      </c>
      <c r="BH805" s="16">
        <v>751</v>
      </c>
      <c r="BI805">
        <f t="shared" si="171"/>
        <v>1148.8399999999999</v>
      </c>
      <c r="BJ805">
        <f t="shared" si="172"/>
        <v>1149</v>
      </c>
    </row>
    <row r="806" spans="9:62" x14ac:dyDescent="0.3">
      <c r="I806" s="16">
        <v>565</v>
      </c>
      <c r="J806" s="17" t="e">
        <f>ROUND(Table2[[#This Row],[Amount in Sales]],-1)</f>
        <v>#VALUE!</v>
      </c>
      <c r="Y806" s="16">
        <v>751</v>
      </c>
      <c r="Z806" t="str">
        <f t="shared" si="166"/>
        <v>700-900</v>
      </c>
      <c r="BH806" s="16">
        <v>777</v>
      </c>
      <c r="BI806">
        <f t="shared" si="171"/>
        <v>1011.03</v>
      </c>
      <c r="BJ806">
        <f t="shared" si="172"/>
        <v>1011</v>
      </c>
    </row>
    <row r="807" spans="9:62" x14ac:dyDescent="0.3">
      <c r="I807" s="16">
        <v>245</v>
      </c>
      <c r="J807" s="17" t="e">
        <f>ROUND(Table2[[#This Row],[Amount in Sales]],-1)</f>
        <v>#VALUE!</v>
      </c>
      <c r="Y807" s="16">
        <v>777</v>
      </c>
      <c r="Z807" t="str">
        <f t="shared" si="166"/>
        <v>700-900</v>
      </c>
      <c r="BH807">
        <v>602</v>
      </c>
      <c r="BI807">
        <f t="shared" si="171"/>
        <v>794.74</v>
      </c>
      <c r="BJ807">
        <f t="shared" si="172"/>
        <v>795</v>
      </c>
    </row>
    <row r="808" spans="9:62" x14ac:dyDescent="0.3">
      <c r="I808" s="16">
        <v>765</v>
      </c>
      <c r="J808" s="17" t="e">
        <f>ROUND(Table2[[#This Row],[Amount in Sales]],-1)</f>
        <v>#VALUE!</v>
      </c>
      <c r="Y808" s="18">
        <v>880</v>
      </c>
      <c r="Z808" t="str">
        <f t="shared" si="166"/>
        <v>700-900</v>
      </c>
      <c r="BH808" s="18">
        <v>880</v>
      </c>
      <c r="BI808">
        <f t="shared" si="171"/>
        <v>1633.21</v>
      </c>
      <c r="BJ808">
        <f t="shared" si="172"/>
        <v>1633</v>
      </c>
    </row>
    <row r="809" spans="9:62" x14ac:dyDescent="0.3">
      <c r="I809" s="16">
        <v>746</v>
      </c>
      <c r="J809" s="17" t="e">
        <f>ROUND(Table2[[#This Row],[Amount in Sales]],-1)</f>
        <v>#VALUE!</v>
      </c>
    </row>
    <row r="810" spans="9:62" x14ac:dyDescent="0.3">
      <c r="I810" s="16">
        <v>470</v>
      </c>
      <c r="J810" s="17" t="e">
        <f>ROUND(Table2[[#This Row],[Amount in Sales]],-1)</f>
        <v>#VALUE!</v>
      </c>
    </row>
    <row r="811" spans="9:62" x14ac:dyDescent="0.3">
      <c r="I811" s="16">
        <v>694</v>
      </c>
      <c r="J811" s="17" t="e">
        <f>ROUND(Table2[[#This Row],[Amount in Sales]],-1)</f>
        <v>#VALUE!</v>
      </c>
    </row>
    <row r="812" spans="9:62" x14ac:dyDescent="0.3">
      <c r="I812" s="16">
        <v>839</v>
      </c>
      <c r="J812" s="17" t="e">
        <f>ROUND(Table2[[#This Row],[Amount in Sales]],-1)</f>
        <v>#VALUE!</v>
      </c>
    </row>
    <row r="813" spans="9:62" x14ac:dyDescent="0.3">
      <c r="I813" s="16">
        <v>476</v>
      </c>
      <c r="J813" s="17" t="e">
        <f>ROUND(Table2[[#This Row],[Amount in Sales]],-1)</f>
        <v>#VALUE!</v>
      </c>
    </row>
    <row r="814" spans="9:62" x14ac:dyDescent="0.3">
      <c r="I814" s="16">
        <v>201</v>
      </c>
      <c r="J814" s="17" t="e">
        <f>ROUND(Table2[[#This Row],[Amount in Sales]],-1)</f>
        <v>#VALUE!</v>
      </c>
    </row>
    <row r="815" spans="9:62" x14ac:dyDescent="0.3">
      <c r="I815" s="16">
        <v>217</v>
      </c>
      <c r="J815" s="17" t="e">
        <f>ROUND(Table2[[#This Row],[Amount in Sales]],-1)</f>
        <v>#VALUE!</v>
      </c>
    </row>
    <row r="816" spans="9:62" x14ac:dyDescent="0.3">
      <c r="I816" s="16">
        <v>709</v>
      </c>
      <c r="J816" s="17" t="e">
        <f>ROUND(Table2[[#This Row],[Amount in Sales]],-1)</f>
        <v>#VALUE!</v>
      </c>
    </row>
    <row r="817" spans="9:10" x14ac:dyDescent="0.3">
      <c r="I817" s="16">
        <v>405</v>
      </c>
      <c r="J817" s="17" t="e">
        <f>ROUND(Table2[[#This Row],[Amount in Sales]],-1)</f>
        <v>#VALUE!</v>
      </c>
    </row>
    <row r="818" spans="9:10" x14ac:dyDescent="0.3">
      <c r="I818" s="16">
        <v>490</v>
      </c>
      <c r="J818" s="17" t="e">
        <f>ROUND(Table2[[#This Row],[Amount in Sales]],-1)</f>
        <v>#VALUE!</v>
      </c>
    </row>
    <row r="819" spans="9:10" x14ac:dyDescent="0.3">
      <c r="I819" s="16">
        <v>718</v>
      </c>
      <c r="J819" s="17" t="e">
        <f>ROUND(Table2[[#This Row],[Amount in Sales]],-1)</f>
        <v>#VALUE!</v>
      </c>
    </row>
    <row r="820" spans="9:10" x14ac:dyDescent="0.3">
      <c r="I820" s="16">
        <v>298</v>
      </c>
      <c r="J820" s="17" t="e">
        <f>ROUND(Table2[[#This Row],[Amount in Sales]],-1)</f>
        <v>#VALUE!</v>
      </c>
    </row>
    <row r="821" spans="9:10" x14ac:dyDescent="0.3">
      <c r="I821" s="16">
        <v>612</v>
      </c>
      <c r="J821" s="17" t="e">
        <f>ROUND(Table2[[#This Row],[Amount in Sales]],-1)</f>
        <v>#VALUE!</v>
      </c>
    </row>
    <row r="822" spans="9:10" x14ac:dyDescent="0.3">
      <c r="I822" s="16">
        <v>797</v>
      </c>
      <c r="J822" s="17" t="e">
        <f>ROUND(Table2[[#This Row],[Amount in Sales]],-1)</f>
        <v>#VALUE!</v>
      </c>
    </row>
    <row r="823" spans="9:10" x14ac:dyDescent="0.3">
      <c r="I823" s="16">
        <v>448</v>
      </c>
      <c r="J823" s="17" t="e">
        <f>ROUND(Table2[[#This Row],[Amount in Sales]],-1)</f>
        <v>#VALUE!</v>
      </c>
    </row>
    <row r="824" spans="9:10" x14ac:dyDescent="0.3">
      <c r="I824" s="16">
        <v>512</v>
      </c>
      <c r="J824" s="17" t="e">
        <f>ROUND(Table2[[#This Row],[Amount in Sales]],-1)</f>
        <v>#VALUE!</v>
      </c>
    </row>
    <row r="825" spans="9:10" x14ac:dyDescent="0.3">
      <c r="I825" s="16">
        <v>427</v>
      </c>
      <c r="J825" s="17" t="e">
        <f>ROUND(Table2[[#This Row],[Amount in Sales]],-1)</f>
        <v>#VALUE!</v>
      </c>
    </row>
    <row r="826" spans="9:10" x14ac:dyDescent="0.3">
      <c r="I826" s="16">
        <v>256</v>
      </c>
      <c r="J826" s="17" t="e">
        <f>ROUND(Table2[[#This Row],[Amount in Sales]],-1)</f>
        <v>#VALUE!</v>
      </c>
    </row>
    <row r="827" spans="9:10" x14ac:dyDescent="0.3">
      <c r="I827" s="16">
        <v>413</v>
      </c>
      <c r="J827" s="17" t="e">
        <f>ROUND(Table2[[#This Row],[Amount in Sales]],-1)</f>
        <v>#VALUE!</v>
      </c>
    </row>
    <row r="828" spans="9:10" x14ac:dyDescent="0.3">
      <c r="I828" s="16">
        <v>565</v>
      </c>
      <c r="J828" s="17" t="e">
        <f>ROUND(Table2[[#This Row],[Amount in Sales]],-1)</f>
        <v>#VALUE!</v>
      </c>
    </row>
    <row r="829" spans="9:10" x14ac:dyDescent="0.3">
      <c r="I829" s="16">
        <v>797</v>
      </c>
      <c r="J829" s="17" t="e">
        <f>ROUND(Table2[[#This Row],[Amount in Sales]],-1)</f>
        <v>#VALUE!</v>
      </c>
    </row>
    <row r="830" spans="9:10" x14ac:dyDescent="0.3">
      <c r="I830" s="16">
        <v>828</v>
      </c>
      <c r="J830" s="17" t="e">
        <f>ROUND(Table2[[#This Row],[Amount in Sales]],-1)</f>
        <v>#VALUE!</v>
      </c>
    </row>
    <row r="831" spans="9:10" x14ac:dyDescent="0.3">
      <c r="I831" s="16">
        <v>217</v>
      </c>
      <c r="J831" s="17" t="e">
        <f>ROUND(Table2[[#This Row],[Amount in Sales]],-1)</f>
        <v>#VALUE!</v>
      </c>
    </row>
    <row r="832" spans="9:10" x14ac:dyDescent="0.3">
      <c r="I832" s="16">
        <v>701</v>
      </c>
      <c r="J832" s="17" t="e">
        <f>ROUND(Table2[[#This Row],[Amount in Sales]],-1)</f>
        <v>#VALUE!</v>
      </c>
    </row>
    <row r="833" spans="9:10" x14ac:dyDescent="0.3">
      <c r="I833" s="16">
        <v>613</v>
      </c>
      <c r="J833" s="17" t="e">
        <f>ROUND(Table2[[#This Row],[Amount in Sales]],-1)</f>
        <v>#VALUE!</v>
      </c>
    </row>
    <row r="834" spans="9:10" x14ac:dyDescent="0.3">
      <c r="I834" s="16">
        <v>513</v>
      </c>
      <c r="J834" s="17" t="e">
        <f>ROUND(Table2[[#This Row],[Amount in Sales]],-1)</f>
        <v>#VALUE!</v>
      </c>
    </row>
    <row r="835" spans="9:10" x14ac:dyDescent="0.3">
      <c r="I835" s="16">
        <v>447</v>
      </c>
      <c r="J835" s="17" t="e">
        <f>ROUND(Table2[[#This Row],[Amount in Sales]],-1)</f>
        <v>#VALUE!</v>
      </c>
    </row>
    <row r="836" spans="9:10" x14ac:dyDescent="0.3">
      <c r="I836" s="16">
        <v>672</v>
      </c>
      <c r="J836" s="17" t="e">
        <f>ROUND(Table2[[#This Row],[Amount in Sales]],-1)</f>
        <v>#VALUE!</v>
      </c>
    </row>
    <row r="837" spans="9:10" x14ac:dyDescent="0.3">
      <c r="I837" s="16">
        <v>376</v>
      </c>
      <c r="J837" s="17" t="e">
        <f>ROUND(Table2[[#This Row],[Amount in Sales]],-1)</f>
        <v>#VALUE!</v>
      </c>
    </row>
    <row r="838" spans="9:10" x14ac:dyDescent="0.3">
      <c r="I838" s="16">
        <v>647</v>
      </c>
      <c r="J838" s="17" t="e">
        <f>ROUND(Table2[[#This Row],[Amount in Sales]],-1)</f>
        <v>#VALUE!</v>
      </c>
    </row>
    <row r="839" spans="9:10" x14ac:dyDescent="0.3">
      <c r="I839" s="16">
        <v>391</v>
      </c>
      <c r="J839" s="17" t="e">
        <f>ROUND(Table2[[#This Row],[Amount in Sales]],-1)</f>
        <v>#VALUE!</v>
      </c>
    </row>
    <row r="840" spans="9:10" x14ac:dyDescent="0.3">
      <c r="I840" s="16">
        <v>800</v>
      </c>
      <c r="J840" s="17" t="e">
        <f>ROUND(Table2[[#This Row],[Amount in Sales]],-1)</f>
        <v>#VALUE!</v>
      </c>
    </row>
    <row r="841" spans="9:10" x14ac:dyDescent="0.3">
      <c r="I841" s="16">
        <v>871</v>
      </c>
      <c r="J841" s="17" t="e">
        <f>ROUND(Table2[[#This Row],[Amount in Sales]],-1)</f>
        <v>#VALUE!</v>
      </c>
    </row>
    <row r="842" spans="9:10" x14ac:dyDescent="0.3">
      <c r="I842" s="16">
        <v>758</v>
      </c>
      <c r="J842" s="17" t="e">
        <f>ROUND(Table2[[#This Row],[Amount in Sales]],-1)</f>
        <v>#VALUE!</v>
      </c>
    </row>
    <row r="843" spans="9:10" x14ac:dyDescent="0.3">
      <c r="I843" s="16">
        <v>433</v>
      </c>
      <c r="J843" s="17" t="e">
        <f>ROUND(Table2[[#This Row],[Amount in Sales]],-1)</f>
        <v>#VALUE!</v>
      </c>
    </row>
    <row r="844" spans="9:10" x14ac:dyDescent="0.3">
      <c r="I844" s="16">
        <v>363</v>
      </c>
      <c r="J844" s="17" t="e">
        <f>ROUND(Table2[[#This Row],[Amount in Sales]],-1)</f>
        <v>#VALUE!</v>
      </c>
    </row>
    <row r="845" spans="9:10" x14ac:dyDescent="0.3">
      <c r="I845" s="16">
        <v>453</v>
      </c>
      <c r="J845" s="17" t="e">
        <f>ROUND(Table2[[#This Row],[Amount in Sales]],-1)</f>
        <v>#VALUE!</v>
      </c>
    </row>
    <row r="846" spans="9:10" x14ac:dyDescent="0.3">
      <c r="I846" s="16">
        <v>306</v>
      </c>
      <c r="J846" s="17" t="e">
        <f>ROUND(Table2[[#This Row],[Amount in Sales]],-1)</f>
        <v>#VALUE!</v>
      </c>
    </row>
    <row r="847" spans="9:10" x14ac:dyDescent="0.3">
      <c r="I847" s="16">
        <v>697</v>
      </c>
      <c r="J847" s="17" t="e">
        <f>ROUND(Table2[[#This Row],[Amount in Sales]],-1)</f>
        <v>#VALUE!</v>
      </c>
    </row>
    <row r="848" spans="9:10" x14ac:dyDescent="0.3">
      <c r="I848" s="16">
        <v>794</v>
      </c>
      <c r="J848" s="17" t="e">
        <f>ROUND(Table2[[#This Row],[Amount in Sales]],-1)</f>
        <v>#VALUE!</v>
      </c>
    </row>
    <row r="849" spans="9:10" x14ac:dyDescent="0.3">
      <c r="I849" s="16">
        <v>335</v>
      </c>
      <c r="J849" s="17" t="e">
        <f>ROUND(Table2[[#This Row],[Amount in Sales]],-1)</f>
        <v>#VALUE!</v>
      </c>
    </row>
    <row r="850" spans="9:10" x14ac:dyDescent="0.3">
      <c r="I850" s="16">
        <v>669</v>
      </c>
      <c r="J850" s="17" t="e">
        <f>ROUND(Table2[[#This Row],[Amount in Sales]],-1)</f>
        <v>#VALUE!</v>
      </c>
    </row>
    <row r="851" spans="9:10" x14ac:dyDescent="0.3">
      <c r="I851" s="16">
        <v>519</v>
      </c>
      <c r="J851" s="17" t="e">
        <f>ROUND(Table2[[#This Row],[Amount in Sales]],-1)</f>
        <v>#VALUE!</v>
      </c>
    </row>
    <row r="852" spans="9:10" x14ac:dyDescent="0.3">
      <c r="I852" s="16">
        <v>304</v>
      </c>
      <c r="J852" s="17" t="e">
        <f>ROUND(Table2[[#This Row],[Amount in Sales]],-1)</f>
        <v>#VALUE!</v>
      </c>
    </row>
    <row r="853" spans="9:10" x14ac:dyDescent="0.3">
      <c r="I853" s="16">
        <v>594</v>
      </c>
      <c r="J853" s="17" t="e">
        <f>ROUND(Table2[[#This Row],[Amount in Sales]],-1)</f>
        <v>#VALUE!</v>
      </c>
    </row>
    <row r="854" spans="9:10" x14ac:dyDescent="0.3">
      <c r="I854" s="16">
        <v>300</v>
      </c>
      <c r="J854" s="17" t="e">
        <f>ROUND(Table2[[#This Row],[Amount in Sales]],-1)</f>
        <v>#VALUE!</v>
      </c>
    </row>
    <row r="855" spans="9:10" x14ac:dyDescent="0.3">
      <c r="I855" s="16">
        <v>400</v>
      </c>
      <c r="J855" s="17" t="e">
        <f>ROUND(Table2[[#This Row],[Amount in Sales]],-1)</f>
        <v>#VALUE!</v>
      </c>
    </row>
    <row r="856" spans="9:10" x14ac:dyDescent="0.3">
      <c r="I856" s="16">
        <v>495</v>
      </c>
      <c r="J856" s="17" t="e">
        <f>ROUND(Table2[[#This Row],[Amount in Sales]],-1)</f>
        <v>#VALUE!</v>
      </c>
    </row>
    <row r="857" spans="9:10" x14ac:dyDescent="0.3">
      <c r="I857" s="16">
        <v>526</v>
      </c>
      <c r="J857" s="17" t="e">
        <f>ROUND(Table2[[#This Row],[Amount in Sales]],-1)</f>
        <v>#VALUE!</v>
      </c>
    </row>
    <row r="858" spans="9:10" x14ac:dyDescent="0.3">
      <c r="I858" s="16">
        <v>243</v>
      </c>
      <c r="J858" s="17" t="e">
        <f>ROUND(Table2[[#This Row],[Amount in Sales]],-1)</f>
        <v>#VALUE!</v>
      </c>
    </row>
    <row r="859" spans="9:10" x14ac:dyDescent="0.3">
      <c r="I859" s="16">
        <v>637</v>
      </c>
      <c r="J859" s="17" t="e">
        <f>ROUND(Table2[[#This Row],[Amount in Sales]],-1)</f>
        <v>#VALUE!</v>
      </c>
    </row>
    <row r="860" spans="9:10" x14ac:dyDescent="0.3">
      <c r="I860" s="16">
        <v>270</v>
      </c>
      <c r="J860" s="17" t="e">
        <f>ROUND(Table2[[#This Row],[Amount in Sales]],-1)</f>
        <v>#VALUE!</v>
      </c>
    </row>
    <row r="861" spans="9:10" x14ac:dyDescent="0.3">
      <c r="I861" s="16">
        <v>364</v>
      </c>
      <c r="J861" s="17" t="e">
        <f>ROUND(Table2[[#This Row],[Amount in Sales]],-1)</f>
        <v>#VALUE!</v>
      </c>
    </row>
    <row r="862" spans="9:10" x14ac:dyDescent="0.3">
      <c r="I862" s="16">
        <v>645</v>
      </c>
      <c r="J862" s="17" t="e">
        <f>ROUND(Table2[[#This Row],[Amount in Sales]],-1)</f>
        <v>#VALUE!</v>
      </c>
    </row>
    <row r="863" spans="9:10" x14ac:dyDescent="0.3">
      <c r="I863" s="16">
        <v>746</v>
      </c>
      <c r="J863" s="17" t="e">
        <f>ROUND(Table2[[#This Row],[Amount in Sales]],-1)</f>
        <v>#VALUE!</v>
      </c>
    </row>
    <row r="864" spans="9:10" x14ac:dyDescent="0.3">
      <c r="I864" s="16">
        <v>450</v>
      </c>
      <c r="J864" s="17" t="e">
        <f>ROUND(Table2[[#This Row],[Amount in Sales]],-1)</f>
        <v>#VALUE!</v>
      </c>
    </row>
    <row r="865" spans="9:10" x14ac:dyDescent="0.3">
      <c r="I865" s="16">
        <v>413</v>
      </c>
      <c r="J865" s="17" t="e">
        <f>ROUND(Table2[[#This Row],[Amount in Sales]],-1)</f>
        <v>#VALUE!</v>
      </c>
    </row>
    <row r="866" spans="9:10" x14ac:dyDescent="0.3">
      <c r="I866" s="16">
        <v>471</v>
      </c>
      <c r="J866" s="17" t="e">
        <f>ROUND(Table2[[#This Row],[Amount in Sales]],-1)</f>
        <v>#VALUE!</v>
      </c>
    </row>
    <row r="867" spans="9:10" x14ac:dyDescent="0.3">
      <c r="I867" s="16">
        <v>550</v>
      </c>
      <c r="J867" s="17" t="e">
        <f>ROUND(Table2[[#This Row],[Amount in Sales]],-1)</f>
        <v>#VALUE!</v>
      </c>
    </row>
    <row r="868" spans="9:10" x14ac:dyDescent="0.3">
      <c r="I868" s="16">
        <v>747</v>
      </c>
      <c r="J868" s="17" t="e">
        <f>ROUND(Table2[[#This Row],[Amount in Sales]],-1)</f>
        <v>#VALUE!</v>
      </c>
    </row>
    <row r="869" spans="9:10" x14ac:dyDescent="0.3">
      <c r="I869" s="16">
        <v>552</v>
      </c>
      <c r="J869" s="17" t="e">
        <f>ROUND(Table2[[#This Row],[Amount in Sales]],-1)</f>
        <v>#VALUE!</v>
      </c>
    </row>
    <row r="870" spans="9:10" x14ac:dyDescent="0.3">
      <c r="I870" s="16">
        <v>441</v>
      </c>
      <c r="J870" s="17" t="e">
        <f>ROUND(Table2[[#This Row],[Amount in Sales]],-1)</f>
        <v>#VALUE!</v>
      </c>
    </row>
    <row r="871" spans="9:10" x14ac:dyDescent="0.3">
      <c r="I871" s="16">
        <v>311</v>
      </c>
      <c r="J871" s="17" t="e">
        <f>ROUND(Table2[[#This Row],[Amount in Sales]],-1)</f>
        <v>#VALUE!</v>
      </c>
    </row>
    <row r="872" spans="9:10" x14ac:dyDescent="0.3">
      <c r="I872" s="16">
        <v>830</v>
      </c>
      <c r="J872" s="17" t="e">
        <f>ROUND(Table2[[#This Row],[Amount in Sales]],-1)</f>
        <v>#VALUE!</v>
      </c>
    </row>
    <row r="873" spans="9:10" x14ac:dyDescent="0.3">
      <c r="I873" s="16">
        <v>258</v>
      </c>
      <c r="J873" s="17" t="e">
        <f>ROUND(Table2[[#This Row],[Amount in Sales]],-1)</f>
        <v>#VALUE!</v>
      </c>
    </row>
    <row r="874" spans="9:10" x14ac:dyDescent="0.3">
      <c r="I874" s="16">
        <v>430</v>
      </c>
      <c r="J874" s="17" t="e">
        <f>ROUND(Table2[[#This Row],[Amount in Sales]],-1)</f>
        <v>#VALUE!</v>
      </c>
    </row>
    <row r="875" spans="9:10" x14ac:dyDescent="0.3">
      <c r="I875" s="16">
        <v>788</v>
      </c>
      <c r="J875" s="17" t="e">
        <f>ROUND(Table2[[#This Row],[Amount in Sales]],-1)</f>
        <v>#VALUE!</v>
      </c>
    </row>
    <row r="876" spans="9:10" x14ac:dyDescent="0.3">
      <c r="I876" s="16">
        <v>605</v>
      </c>
      <c r="J876" s="17" t="e">
        <f>ROUND(Table2[[#This Row],[Amount in Sales]],-1)</f>
        <v>#VALUE!</v>
      </c>
    </row>
    <row r="877" spans="9:10" x14ac:dyDescent="0.3">
      <c r="I877" s="16">
        <v>321</v>
      </c>
      <c r="J877" s="17" t="e">
        <f>ROUND(Table2[[#This Row],[Amount in Sales]],-1)</f>
        <v>#VALUE!</v>
      </c>
    </row>
    <row r="878" spans="9:10" x14ac:dyDescent="0.3">
      <c r="I878" s="16">
        <v>579</v>
      </c>
      <c r="J878" s="17" t="e">
        <f>ROUND(Table2[[#This Row],[Amount in Sales]],-1)</f>
        <v>#VALUE!</v>
      </c>
    </row>
    <row r="879" spans="9:10" x14ac:dyDescent="0.3">
      <c r="I879" s="16">
        <v>677</v>
      </c>
      <c r="J879" s="17" t="e">
        <f>ROUND(Table2[[#This Row],[Amount in Sales]],-1)</f>
        <v>#VALUE!</v>
      </c>
    </row>
    <row r="880" spans="9:10" x14ac:dyDescent="0.3">
      <c r="I880" s="16">
        <v>686</v>
      </c>
      <c r="J880" s="17" t="e">
        <f>ROUND(Table2[[#This Row],[Amount in Sales]],-1)</f>
        <v>#VALUE!</v>
      </c>
    </row>
    <row r="881" spans="9:10" x14ac:dyDescent="0.3">
      <c r="I881" s="16">
        <v>875</v>
      </c>
      <c r="J881" s="17" t="e">
        <f>ROUND(Table2[[#This Row],[Amount in Sales]],-1)</f>
        <v>#VALUE!</v>
      </c>
    </row>
    <row r="882" spans="9:10" x14ac:dyDescent="0.3">
      <c r="I882" s="16">
        <v>693</v>
      </c>
      <c r="J882" s="17" t="e">
        <f>ROUND(Table2[[#This Row],[Amount in Sales]],-1)</f>
        <v>#VALUE!</v>
      </c>
    </row>
    <row r="883" spans="9:10" x14ac:dyDescent="0.3">
      <c r="I883" s="16">
        <v>820</v>
      </c>
      <c r="J883" s="17" t="e">
        <f>ROUND(Table2[[#This Row],[Amount in Sales]],-1)</f>
        <v>#VALUE!</v>
      </c>
    </row>
    <row r="884" spans="9:10" x14ac:dyDescent="0.3">
      <c r="I884" s="16">
        <v>314</v>
      </c>
      <c r="J884" s="17" t="e">
        <f>ROUND(Table2[[#This Row],[Amount in Sales]],-1)</f>
        <v>#VALUE!</v>
      </c>
    </row>
    <row r="885" spans="9:10" x14ac:dyDescent="0.3">
      <c r="I885" s="16">
        <v>275</v>
      </c>
      <c r="J885" s="17" t="e">
        <f>ROUND(Table2[[#This Row],[Amount in Sales]],-1)</f>
        <v>#VALUE!</v>
      </c>
    </row>
    <row r="886" spans="9:10" x14ac:dyDescent="0.3">
      <c r="I886" s="16">
        <v>686</v>
      </c>
      <c r="J886" s="17" t="e">
        <f>ROUND(Table2[[#This Row],[Amount in Sales]],-1)</f>
        <v>#VALUE!</v>
      </c>
    </row>
    <row r="887" spans="9:10" x14ac:dyDescent="0.3">
      <c r="I887" s="16">
        <v>267</v>
      </c>
      <c r="J887" s="17" t="e">
        <f>ROUND(Table2[[#This Row],[Amount in Sales]],-1)</f>
        <v>#VALUE!</v>
      </c>
    </row>
    <row r="888" spans="9:10" x14ac:dyDescent="0.3">
      <c r="I888" s="16">
        <v>642</v>
      </c>
      <c r="J888" s="17" t="e">
        <f>ROUND(Table2[[#This Row],[Amount in Sales]],-1)</f>
        <v>#VALUE!</v>
      </c>
    </row>
    <row r="889" spans="9:10" x14ac:dyDescent="0.3">
      <c r="I889" s="16">
        <v>464</v>
      </c>
      <c r="J889" s="17" t="e">
        <f>ROUND(Table2[[#This Row],[Amount in Sales]],-1)</f>
        <v>#VALUE!</v>
      </c>
    </row>
    <row r="890" spans="9:10" x14ac:dyDescent="0.3">
      <c r="I890" s="16">
        <v>751</v>
      </c>
      <c r="J890" s="17" t="e">
        <f>ROUND(Table2[[#This Row],[Amount in Sales]],-1)</f>
        <v>#VALUE!</v>
      </c>
    </row>
    <row r="891" spans="9:10" x14ac:dyDescent="0.3">
      <c r="I891" s="16">
        <v>215</v>
      </c>
      <c r="J891" s="17" t="e">
        <f>ROUND(Table2[[#This Row],[Amount in Sales]],-1)</f>
        <v>#VALUE!</v>
      </c>
    </row>
    <row r="892" spans="9:10" x14ac:dyDescent="0.3">
      <c r="I892" s="16">
        <v>577</v>
      </c>
      <c r="J892" s="17" t="e">
        <f>ROUND(Table2[[#This Row],[Amount in Sales]],-1)</f>
        <v>#VALUE!</v>
      </c>
    </row>
    <row r="893" spans="9:10" x14ac:dyDescent="0.3">
      <c r="I893" s="16">
        <v>643</v>
      </c>
      <c r="J893" s="17" t="e">
        <f>ROUND(Table2[[#This Row],[Amount in Sales]],-1)</f>
        <v>#VALUE!</v>
      </c>
    </row>
    <row r="894" spans="9:10" x14ac:dyDescent="0.3">
      <c r="I894" s="16">
        <v>627</v>
      </c>
      <c r="J894" s="17" t="e">
        <f>ROUND(Table2[[#This Row],[Amount in Sales]],-1)</f>
        <v>#VALUE!</v>
      </c>
    </row>
    <row r="895" spans="9:10" x14ac:dyDescent="0.3">
      <c r="I895" s="16">
        <v>677</v>
      </c>
      <c r="J895" s="17" t="e">
        <f>ROUND(Table2[[#This Row],[Amount in Sales]],-1)</f>
        <v>#VALUE!</v>
      </c>
    </row>
    <row r="896" spans="9:10" x14ac:dyDescent="0.3">
      <c r="I896" s="16">
        <v>461</v>
      </c>
      <c r="J896" s="17" t="e">
        <f>ROUND(Table2[[#This Row],[Amount in Sales]],-1)</f>
        <v>#VALUE!</v>
      </c>
    </row>
    <row r="897" spans="9:10" x14ac:dyDescent="0.3">
      <c r="I897" s="16">
        <v>524</v>
      </c>
      <c r="J897" s="17" t="e">
        <f>ROUND(Table2[[#This Row],[Amount in Sales]],-1)</f>
        <v>#VALUE!</v>
      </c>
    </row>
    <row r="898" spans="9:10" x14ac:dyDescent="0.3">
      <c r="I898" s="16">
        <v>862</v>
      </c>
      <c r="J898" s="17" t="e">
        <f>ROUND(Table2[[#This Row],[Amount in Sales]],-1)</f>
        <v>#VALUE!</v>
      </c>
    </row>
    <row r="899" spans="9:10" x14ac:dyDescent="0.3">
      <c r="I899" s="16">
        <v>508</v>
      </c>
      <c r="J899" s="17" t="e">
        <f>ROUND(Table2[[#This Row],[Amount in Sales]],-1)</f>
        <v>#VALUE!</v>
      </c>
    </row>
    <row r="900" spans="9:10" x14ac:dyDescent="0.3">
      <c r="I900" s="16">
        <v>208</v>
      </c>
      <c r="J900" s="17" t="e">
        <f>ROUND(Table2[[#This Row],[Amount in Sales]],-1)</f>
        <v>#VALUE!</v>
      </c>
    </row>
    <row r="901" spans="9:10" x14ac:dyDescent="0.3">
      <c r="I901" s="16">
        <v>356</v>
      </c>
      <c r="J901" s="17" t="e">
        <f>ROUND(Table2[[#This Row],[Amount in Sales]],-1)</f>
        <v>#VALUE!</v>
      </c>
    </row>
    <row r="902" spans="9:10" x14ac:dyDescent="0.3">
      <c r="I902" s="16">
        <v>853</v>
      </c>
      <c r="J902" s="17" t="e">
        <f>ROUND(Table2[[#This Row],[Amount in Sales]],-1)</f>
        <v>#VALUE!</v>
      </c>
    </row>
    <row r="903" spans="9:10" x14ac:dyDescent="0.3">
      <c r="I903" s="16">
        <v>871</v>
      </c>
      <c r="J903" s="17" t="e">
        <f>ROUND(Table2[[#This Row],[Amount in Sales]],-1)</f>
        <v>#VALUE!</v>
      </c>
    </row>
    <row r="904" spans="9:10" x14ac:dyDescent="0.3">
      <c r="I904" s="16">
        <v>320</v>
      </c>
      <c r="J904" s="17" t="e">
        <f>ROUND(Table2[[#This Row],[Amount in Sales]],-1)</f>
        <v>#VALUE!</v>
      </c>
    </row>
    <row r="905" spans="9:10" x14ac:dyDescent="0.3">
      <c r="I905" s="16">
        <v>345</v>
      </c>
      <c r="J905" s="17" t="e">
        <f>ROUND(Table2[[#This Row],[Amount in Sales]],-1)</f>
        <v>#VALUE!</v>
      </c>
    </row>
    <row r="906" spans="9:10" x14ac:dyDescent="0.3">
      <c r="I906" s="16">
        <v>372</v>
      </c>
      <c r="J906" s="17" t="e">
        <f>ROUND(Table2[[#This Row],[Amount in Sales]],-1)</f>
        <v>#VALUE!</v>
      </c>
    </row>
    <row r="907" spans="9:10" x14ac:dyDescent="0.3">
      <c r="I907" s="16">
        <v>330</v>
      </c>
      <c r="J907" s="17" t="e">
        <f>ROUND(Table2[[#This Row],[Amount in Sales]],-1)</f>
        <v>#VALUE!</v>
      </c>
    </row>
    <row r="908" spans="9:10" x14ac:dyDescent="0.3">
      <c r="I908" s="16">
        <v>555</v>
      </c>
      <c r="J908" s="17" t="e">
        <f>ROUND(Table2[[#This Row],[Amount in Sales]],-1)</f>
        <v>#VALUE!</v>
      </c>
    </row>
    <row r="909" spans="9:10" x14ac:dyDescent="0.3">
      <c r="I909" s="16">
        <v>397</v>
      </c>
      <c r="J909" s="17" t="e">
        <f>ROUND(Table2[[#This Row],[Amount in Sales]],-1)</f>
        <v>#VALUE!</v>
      </c>
    </row>
    <row r="910" spans="9:10" x14ac:dyDescent="0.3">
      <c r="I910" s="16">
        <v>405</v>
      </c>
      <c r="J910" s="17" t="e">
        <f>ROUND(Table2[[#This Row],[Amount in Sales]],-1)</f>
        <v>#VALUE!</v>
      </c>
    </row>
    <row r="911" spans="9:10" x14ac:dyDescent="0.3">
      <c r="I911" s="16">
        <v>724</v>
      </c>
      <c r="J911" s="17" t="e">
        <f>ROUND(Table2[[#This Row],[Amount in Sales]],-1)</f>
        <v>#VALUE!</v>
      </c>
    </row>
    <row r="912" spans="9:10" x14ac:dyDescent="0.3">
      <c r="I912" s="16">
        <v>285</v>
      </c>
      <c r="J912" s="17" t="e">
        <f>ROUND(Table2[[#This Row],[Amount in Sales]],-1)</f>
        <v>#VALUE!</v>
      </c>
    </row>
    <row r="913" spans="9:10" x14ac:dyDescent="0.3">
      <c r="I913" s="16">
        <v>275</v>
      </c>
      <c r="J913" s="17" t="e">
        <f>ROUND(Table2[[#This Row],[Amount in Sales]],-1)</f>
        <v>#VALUE!</v>
      </c>
    </row>
    <row r="914" spans="9:10" x14ac:dyDescent="0.3">
      <c r="I914" s="16">
        <v>870</v>
      </c>
      <c r="J914" s="17" t="e">
        <f>ROUND(Table2[[#This Row],[Amount in Sales]],-1)</f>
        <v>#VALUE!</v>
      </c>
    </row>
    <row r="915" spans="9:10" x14ac:dyDescent="0.3">
      <c r="I915" s="16">
        <v>603</v>
      </c>
      <c r="J915" s="17" t="e">
        <f>ROUND(Table2[[#This Row],[Amount in Sales]],-1)</f>
        <v>#VALUE!</v>
      </c>
    </row>
    <row r="916" spans="9:10" x14ac:dyDescent="0.3">
      <c r="I916" s="16">
        <v>431</v>
      </c>
      <c r="J916" s="17" t="e">
        <f>ROUND(Table2[[#This Row],[Amount in Sales]],-1)</f>
        <v>#VALUE!</v>
      </c>
    </row>
    <row r="917" spans="9:10" x14ac:dyDescent="0.3">
      <c r="I917" s="16">
        <v>311</v>
      </c>
      <c r="J917" s="17" t="e">
        <f>ROUND(Table2[[#This Row],[Amount in Sales]],-1)</f>
        <v>#VALUE!</v>
      </c>
    </row>
    <row r="918" spans="9:10" x14ac:dyDescent="0.3">
      <c r="I918" s="16">
        <v>743</v>
      </c>
      <c r="J918" s="17" t="e">
        <f>ROUND(Table2[[#This Row],[Amount in Sales]],-1)</f>
        <v>#VALUE!</v>
      </c>
    </row>
    <row r="919" spans="9:10" x14ac:dyDescent="0.3">
      <c r="I919" s="16">
        <v>507</v>
      </c>
      <c r="J919" s="17" t="e">
        <f>ROUND(Table2[[#This Row],[Amount in Sales]],-1)</f>
        <v>#VALUE!</v>
      </c>
    </row>
    <row r="920" spans="9:10" x14ac:dyDescent="0.3">
      <c r="I920" s="16">
        <v>592</v>
      </c>
      <c r="J920" s="17" t="e">
        <f>ROUND(Table2[[#This Row],[Amount in Sales]],-1)</f>
        <v>#VALUE!</v>
      </c>
    </row>
    <row r="921" spans="9:10" x14ac:dyDescent="0.3">
      <c r="I921" s="16">
        <v>288</v>
      </c>
      <c r="J921" s="17" t="e">
        <f>ROUND(Table2[[#This Row],[Amount in Sales]],-1)</f>
        <v>#VALUE!</v>
      </c>
    </row>
    <row r="922" spans="9:10" x14ac:dyDescent="0.3">
      <c r="I922" s="16">
        <v>434</v>
      </c>
      <c r="J922" s="17" t="e">
        <f>ROUND(Table2[[#This Row],[Amount in Sales]],-1)</f>
        <v>#VALUE!</v>
      </c>
    </row>
    <row r="923" spans="9:10" x14ac:dyDescent="0.3">
      <c r="I923" s="16">
        <v>538</v>
      </c>
      <c r="J923" s="17" t="e">
        <f>ROUND(Table2[[#This Row],[Amount in Sales]],-1)</f>
        <v>#VALUE!</v>
      </c>
    </row>
    <row r="924" spans="9:10" x14ac:dyDescent="0.3">
      <c r="I924" s="16">
        <v>356</v>
      </c>
      <c r="J924" s="17" t="e">
        <f>ROUND(Table2[[#This Row],[Amount in Sales]],-1)</f>
        <v>#VALUE!</v>
      </c>
    </row>
    <row r="925" spans="9:10" x14ac:dyDescent="0.3">
      <c r="I925" s="16">
        <v>666</v>
      </c>
      <c r="J925" s="17" t="e">
        <f>ROUND(Table2[[#This Row],[Amount in Sales]],-1)</f>
        <v>#VALUE!</v>
      </c>
    </row>
    <row r="926" spans="9:10" x14ac:dyDescent="0.3">
      <c r="I926" s="16">
        <v>409</v>
      </c>
      <c r="J926" s="17" t="e">
        <f>ROUND(Table2[[#This Row],[Amount in Sales]],-1)</f>
        <v>#VALUE!</v>
      </c>
    </row>
    <row r="927" spans="9:10" x14ac:dyDescent="0.3">
      <c r="I927" s="16">
        <v>328</v>
      </c>
      <c r="J927" s="17" t="e">
        <f>ROUND(Table2[[#This Row],[Amount in Sales]],-1)</f>
        <v>#VALUE!</v>
      </c>
    </row>
    <row r="928" spans="9:10" x14ac:dyDescent="0.3">
      <c r="I928" s="16">
        <v>666</v>
      </c>
      <c r="J928" s="17" t="e">
        <f>ROUND(Table2[[#This Row],[Amount in Sales]],-1)</f>
        <v>#VALUE!</v>
      </c>
    </row>
    <row r="929" spans="9:10" x14ac:dyDescent="0.3">
      <c r="I929" s="16">
        <v>713</v>
      </c>
      <c r="J929" s="17" t="e">
        <f>ROUND(Table2[[#This Row],[Amount in Sales]],-1)</f>
        <v>#VALUE!</v>
      </c>
    </row>
    <row r="930" spans="9:10" x14ac:dyDescent="0.3">
      <c r="I930" s="16">
        <v>236</v>
      </c>
      <c r="J930" s="17" t="e">
        <f>ROUND(Table2[[#This Row],[Amount in Sales]],-1)</f>
        <v>#VALUE!</v>
      </c>
    </row>
    <row r="931" spans="9:10" x14ac:dyDescent="0.3">
      <c r="I931" s="16">
        <v>601</v>
      </c>
      <c r="J931" s="17" t="e">
        <f>ROUND(Table2[[#This Row],[Amount in Sales]],-1)</f>
        <v>#VALUE!</v>
      </c>
    </row>
    <row r="932" spans="9:10" x14ac:dyDescent="0.3">
      <c r="I932" s="16">
        <v>791</v>
      </c>
      <c r="J932" s="17" t="e">
        <f>ROUND(Table2[[#This Row],[Amount in Sales]],-1)</f>
        <v>#VALUE!</v>
      </c>
    </row>
    <row r="933" spans="9:10" x14ac:dyDescent="0.3">
      <c r="I933" s="16">
        <v>657</v>
      </c>
      <c r="J933" s="17" t="e">
        <f>ROUND(Table2[[#This Row],[Amount in Sales]],-1)</f>
        <v>#VALUE!</v>
      </c>
    </row>
    <row r="934" spans="9:10" x14ac:dyDescent="0.3">
      <c r="I934" s="16">
        <v>383</v>
      </c>
      <c r="J934" s="17" t="e">
        <f>ROUND(Table2[[#This Row],[Amount in Sales]],-1)</f>
        <v>#VALUE!</v>
      </c>
    </row>
    <row r="935" spans="9:10" x14ac:dyDescent="0.3">
      <c r="I935" s="16">
        <v>458</v>
      </c>
      <c r="J935" s="17" t="e">
        <f>ROUND(Table2[[#This Row],[Amount in Sales]],-1)</f>
        <v>#VALUE!</v>
      </c>
    </row>
    <row r="936" spans="9:10" x14ac:dyDescent="0.3">
      <c r="I936" s="16">
        <v>212</v>
      </c>
      <c r="J936" s="17" t="e">
        <f>ROUND(Table2[[#This Row],[Amount in Sales]],-1)</f>
        <v>#VALUE!</v>
      </c>
    </row>
    <row r="937" spans="9:10" x14ac:dyDescent="0.3">
      <c r="I937" s="16">
        <v>897</v>
      </c>
      <c r="J937" s="17" t="e">
        <f>ROUND(Table2[[#This Row],[Amount in Sales]],-1)</f>
        <v>#VALUE!</v>
      </c>
    </row>
    <row r="938" spans="9:10" x14ac:dyDescent="0.3">
      <c r="I938" s="16">
        <v>341</v>
      </c>
      <c r="J938" s="17" t="e">
        <f>ROUND(Table2[[#This Row],[Amount in Sales]],-1)</f>
        <v>#VALUE!</v>
      </c>
    </row>
    <row r="939" spans="9:10" x14ac:dyDescent="0.3">
      <c r="I939" s="16">
        <v>789</v>
      </c>
      <c r="J939" s="17" t="e">
        <f>ROUND(Table2[[#This Row],[Amount in Sales]],-1)</f>
        <v>#VALUE!</v>
      </c>
    </row>
    <row r="940" spans="9:10" x14ac:dyDescent="0.3">
      <c r="I940" s="16">
        <v>250</v>
      </c>
      <c r="J940" s="17" t="e">
        <f>ROUND(Table2[[#This Row],[Amount in Sales]],-1)</f>
        <v>#VALUE!</v>
      </c>
    </row>
    <row r="941" spans="9:10" x14ac:dyDescent="0.3">
      <c r="I941" s="16">
        <v>470</v>
      </c>
      <c r="J941" s="17" t="e">
        <f>ROUND(Table2[[#This Row],[Amount in Sales]],-1)</f>
        <v>#VALUE!</v>
      </c>
    </row>
    <row r="942" spans="9:10" x14ac:dyDescent="0.3">
      <c r="I942" s="16">
        <v>775</v>
      </c>
      <c r="J942" s="17" t="e">
        <f>ROUND(Table2[[#This Row],[Amount in Sales]],-1)</f>
        <v>#VALUE!</v>
      </c>
    </row>
    <row r="943" spans="9:10" x14ac:dyDescent="0.3">
      <c r="I943" s="16">
        <v>741</v>
      </c>
      <c r="J943" s="17" t="e">
        <f>ROUND(Table2[[#This Row],[Amount in Sales]],-1)</f>
        <v>#VALUE!</v>
      </c>
    </row>
    <row r="944" spans="9:10" x14ac:dyDescent="0.3">
      <c r="I944" s="16">
        <v>479</v>
      </c>
      <c r="J944" s="17" t="e">
        <f>ROUND(Table2[[#This Row],[Amount in Sales]],-1)</f>
        <v>#VALUE!</v>
      </c>
    </row>
    <row r="945" spans="9:10" x14ac:dyDescent="0.3">
      <c r="I945" s="16">
        <v>459</v>
      </c>
      <c r="J945" s="17" t="e">
        <f>ROUND(Table2[[#This Row],[Amount in Sales]],-1)</f>
        <v>#VALUE!</v>
      </c>
    </row>
    <row r="946" spans="9:10" x14ac:dyDescent="0.3">
      <c r="I946" s="16">
        <v>303</v>
      </c>
      <c r="J946" s="17" t="e">
        <f>ROUND(Table2[[#This Row],[Amount in Sales]],-1)</f>
        <v>#VALUE!</v>
      </c>
    </row>
    <row r="947" spans="9:10" x14ac:dyDescent="0.3">
      <c r="I947" s="16">
        <v>586</v>
      </c>
      <c r="J947" s="17" t="e">
        <f>ROUND(Table2[[#This Row],[Amount in Sales]],-1)</f>
        <v>#VALUE!</v>
      </c>
    </row>
    <row r="948" spans="9:10" x14ac:dyDescent="0.3">
      <c r="I948" s="16">
        <v>771</v>
      </c>
      <c r="J948" s="17" t="e">
        <f>ROUND(Table2[[#This Row],[Amount in Sales]],-1)</f>
        <v>#VALUE!</v>
      </c>
    </row>
    <row r="949" spans="9:10" x14ac:dyDescent="0.3">
      <c r="I949" s="16">
        <v>711</v>
      </c>
      <c r="J949" s="17" t="e">
        <f>ROUND(Table2[[#This Row],[Amount in Sales]],-1)</f>
        <v>#VALUE!</v>
      </c>
    </row>
    <row r="950" spans="9:10" x14ac:dyDescent="0.3">
      <c r="I950" s="16">
        <v>557</v>
      </c>
      <c r="J950" s="17" t="e">
        <f>ROUND(Table2[[#This Row],[Amount in Sales]],-1)</f>
        <v>#VALUE!</v>
      </c>
    </row>
    <row r="951" spans="9:10" x14ac:dyDescent="0.3">
      <c r="I951" s="16">
        <v>823</v>
      </c>
      <c r="J951" s="17" t="e">
        <f>ROUND(Table2[[#This Row],[Amount in Sales]],-1)</f>
        <v>#VALUE!</v>
      </c>
    </row>
    <row r="952" spans="9:10" x14ac:dyDescent="0.3">
      <c r="I952" s="16">
        <v>553</v>
      </c>
      <c r="J952" s="17" t="e">
        <f>ROUND(Table2[[#This Row],[Amount in Sales]],-1)</f>
        <v>#VALUE!</v>
      </c>
    </row>
    <row r="953" spans="9:10" x14ac:dyDescent="0.3">
      <c r="I953" s="16">
        <v>756</v>
      </c>
      <c r="J953" s="17" t="e">
        <f>ROUND(Table2[[#This Row],[Amount in Sales]],-1)</f>
        <v>#VALUE!</v>
      </c>
    </row>
    <row r="954" spans="9:10" x14ac:dyDescent="0.3">
      <c r="I954" s="16">
        <v>325</v>
      </c>
      <c r="J954" s="17" t="e">
        <f>ROUND(Table2[[#This Row],[Amount in Sales]],-1)</f>
        <v>#VALUE!</v>
      </c>
    </row>
    <row r="955" spans="9:10" x14ac:dyDescent="0.3">
      <c r="I955" s="16">
        <v>769</v>
      </c>
      <c r="J955" s="17" t="e">
        <f>ROUND(Table2[[#This Row],[Amount in Sales]],-1)</f>
        <v>#VALUE!</v>
      </c>
    </row>
    <row r="956" spans="9:10" x14ac:dyDescent="0.3">
      <c r="I956" s="16">
        <v>873</v>
      </c>
      <c r="J956" s="17" t="e">
        <f>ROUND(Table2[[#This Row],[Amount in Sales]],-1)</f>
        <v>#VALUE!</v>
      </c>
    </row>
    <row r="957" spans="9:10" x14ac:dyDescent="0.3">
      <c r="I957" s="16">
        <v>350</v>
      </c>
      <c r="J957" s="17" t="e">
        <f>ROUND(Table2[[#This Row],[Amount in Sales]],-1)</f>
        <v>#VALUE!</v>
      </c>
    </row>
    <row r="958" spans="9:10" x14ac:dyDescent="0.3">
      <c r="I958" s="16">
        <v>738</v>
      </c>
      <c r="J958" s="17" t="e">
        <f>ROUND(Table2[[#This Row],[Amount in Sales]],-1)</f>
        <v>#VALUE!</v>
      </c>
    </row>
    <row r="959" spans="9:10" x14ac:dyDescent="0.3">
      <c r="I959" s="16">
        <v>712</v>
      </c>
      <c r="J959" s="17" t="e">
        <f>ROUND(Table2[[#This Row],[Amount in Sales]],-1)</f>
        <v>#VALUE!</v>
      </c>
    </row>
    <row r="960" spans="9:10" x14ac:dyDescent="0.3">
      <c r="I960" s="16">
        <v>577</v>
      </c>
      <c r="J960" s="17" t="e">
        <f>ROUND(Table2[[#This Row],[Amount in Sales]],-1)</f>
        <v>#VALUE!</v>
      </c>
    </row>
    <row r="961" spans="9:10" x14ac:dyDescent="0.3">
      <c r="I961" s="16">
        <v>233</v>
      </c>
      <c r="J961" s="17" t="e">
        <f>ROUND(Table2[[#This Row],[Amount in Sales]],-1)</f>
        <v>#VALUE!</v>
      </c>
    </row>
    <row r="962" spans="9:10" x14ac:dyDescent="0.3">
      <c r="I962" s="16">
        <v>863</v>
      </c>
      <c r="J962" s="17" t="e">
        <f>ROUND(Table2[[#This Row],[Amount in Sales]],-1)</f>
        <v>#VALUE!</v>
      </c>
    </row>
    <row r="963" spans="9:10" x14ac:dyDescent="0.3">
      <c r="I963" s="16">
        <v>854</v>
      </c>
      <c r="J963" s="17" t="e">
        <f>ROUND(Table2[[#This Row],[Amount in Sales]],-1)</f>
        <v>#VALUE!</v>
      </c>
    </row>
    <row r="964" spans="9:10" x14ac:dyDescent="0.3">
      <c r="I964" s="16">
        <v>434</v>
      </c>
      <c r="J964" s="17" t="e">
        <f>ROUND(Table2[[#This Row],[Amount in Sales]],-1)</f>
        <v>#VALUE!</v>
      </c>
    </row>
    <row r="965" spans="9:10" x14ac:dyDescent="0.3">
      <c r="I965" s="16">
        <v>708</v>
      </c>
      <c r="J965" s="17" t="e">
        <f>ROUND(Table2[[#This Row],[Amount in Sales]],-1)</f>
        <v>#VALUE!</v>
      </c>
    </row>
    <row r="966" spans="9:10" x14ac:dyDescent="0.3">
      <c r="I966" s="16">
        <v>339</v>
      </c>
      <c r="J966" s="17" t="e">
        <f>ROUND(Table2[[#This Row],[Amount in Sales]],-1)</f>
        <v>#VALUE!</v>
      </c>
    </row>
    <row r="967" spans="9:10" x14ac:dyDescent="0.3">
      <c r="I967" s="16">
        <v>414</v>
      </c>
      <c r="J967" s="17" t="e">
        <f>ROUND(Table2[[#This Row],[Amount in Sales]],-1)</f>
        <v>#VALUE!</v>
      </c>
    </row>
    <row r="968" spans="9:10" x14ac:dyDescent="0.3">
      <c r="I968" s="16">
        <v>573</v>
      </c>
      <c r="J968" s="17" t="e">
        <f>ROUND(Table2[[#This Row],[Amount in Sales]],-1)</f>
        <v>#VALUE!</v>
      </c>
    </row>
    <row r="969" spans="9:10" x14ac:dyDescent="0.3">
      <c r="I969" s="16">
        <v>318</v>
      </c>
      <c r="J969" s="17" t="e">
        <f>ROUND(Table2[[#This Row],[Amount in Sales]],-1)</f>
        <v>#VALUE!</v>
      </c>
    </row>
    <row r="970" spans="9:10" x14ac:dyDescent="0.3">
      <c r="I970" s="16">
        <v>265</v>
      </c>
      <c r="J970" s="17" t="e">
        <f>ROUND(Table2[[#This Row],[Amount in Sales]],-1)</f>
        <v>#VALUE!</v>
      </c>
    </row>
    <row r="971" spans="9:10" x14ac:dyDescent="0.3">
      <c r="I971" s="16">
        <v>626</v>
      </c>
      <c r="J971" s="17" t="e">
        <f>ROUND(Table2[[#This Row],[Amount in Sales]],-1)</f>
        <v>#VALUE!</v>
      </c>
    </row>
    <row r="972" spans="9:10" x14ac:dyDescent="0.3">
      <c r="I972" s="16">
        <v>332</v>
      </c>
      <c r="J972" s="17" t="e">
        <f>ROUND(Table2[[#This Row],[Amount in Sales]],-1)</f>
        <v>#VALUE!</v>
      </c>
    </row>
    <row r="973" spans="9:10" x14ac:dyDescent="0.3">
      <c r="I973" s="16">
        <v>881</v>
      </c>
      <c r="J973" s="17" t="e">
        <f>ROUND(Table2[[#This Row],[Amount in Sales]],-1)</f>
        <v>#VALUE!</v>
      </c>
    </row>
    <row r="974" spans="9:10" x14ac:dyDescent="0.3">
      <c r="I974" s="16">
        <v>699</v>
      </c>
      <c r="J974" s="17" t="e">
        <f>ROUND(Table2[[#This Row],[Amount in Sales]],-1)</f>
        <v>#VALUE!</v>
      </c>
    </row>
    <row r="975" spans="9:10" x14ac:dyDescent="0.3">
      <c r="I975" s="16">
        <v>579</v>
      </c>
      <c r="J975" s="17" t="e">
        <f>ROUND(Table2[[#This Row],[Amount in Sales]],-1)</f>
        <v>#VALUE!</v>
      </c>
    </row>
    <row r="976" spans="9:10" x14ac:dyDescent="0.3">
      <c r="I976" s="16">
        <v>858</v>
      </c>
      <c r="J976" s="17" t="e">
        <f>ROUND(Table2[[#This Row],[Amount in Sales]],-1)</f>
        <v>#VALUE!</v>
      </c>
    </row>
    <row r="977" spans="9:10" x14ac:dyDescent="0.3">
      <c r="I977" s="16">
        <v>435</v>
      </c>
      <c r="J977" s="17" t="e">
        <f>ROUND(Table2[[#This Row],[Amount in Sales]],-1)</f>
        <v>#VALUE!</v>
      </c>
    </row>
    <row r="978" spans="9:10" x14ac:dyDescent="0.3">
      <c r="I978" s="16">
        <v>275</v>
      </c>
      <c r="J978" s="17" t="e">
        <f>ROUND(Table2[[#This Row],[Amount in Sales]],-1)</f>
        <v>#VALUE!</v>
      </c>
    </row>
    <row r="979" spans="9:10" x14ac:dyDescent="0.3">
      <c r="I979" s="16">
        <v>599</v>
      </c>
      <c r="J979" s="17" t="e">
        <f>ROUND(Table2[[#This Row],[Amount in Sales]],-1)</f>
        <v>#VALUE!</v>
      </c>
    </row>
    <row r="980" spans="9:10" x14ac:dyDescent="0.3">
      <c r="I980" s="16">
        <v>503</v>
      </c>
      <c r="J980" s="17" t="e">
        <f>ROUND(Table2[[#This Row],[Amount in Sales]],-1)</f>
        <v>#VALUE!</v>
      </c>
    </row>
    <row r="981" spans="9:10" x14ac:dyDescent="0.3">
      <c r="I981" s="16">
        <v>501</v>
      </c>
      <c r="J981" s="17" t="e">
        <f>ROUND(Table2[[#This Row],[Amount in Sales]],-1)</f>
        <v>#VALUE!</v>
      </c>
    </row>
    <row r="982" spans="9:10" x14ac:dyDescent="0.3">
      <c r="I982" s="16">
        <v>257</v>
      </c>
      <c r="J982" s="17" t="e">
        <f>ROUND(Table2[[#This Row],[Amount in Sales]],-1)</f>
        <v>#VALUE!</v>
      </c>
    </row>
    <row r="983" spans="9:10" x14ac:dyDescent="0.3">
      <c r="I983" s="16">
        <v>350</v>
      </c>
      <c r="J983" s="17" t="e">
        <f>ROUND(Table2[[#This Row],[Amount in Sales]],-1)</f>
        <v>#VALUE!</v>
      </c>
    </row>
    <row r="984" spans="9:10" x14ac:dyDescent="0.3">
      <c r="I984" s="16">
        <v>725</v>
      </c>
      <c r="J984" s="17" t="e">
        <f>ROUND(Table2[[#This Row],[Amount in Sales]],-1)</f>
        <v>#VALUE!</v>
      </c>
    </row>
    <row r="985" spans="9:10" x14ac:dyDescent="0.3">
      <c r="I985" s="16">
        <v>514</v>
      </c>
      <c r="J985" s="17" t="e">
        <f>ROUND(Table2[[#This Row],[Amount in Sales]],-1)</f>
        <v>#VALUE!</v>
      </c>
    </row>
    <row r="986" spans="9:10" x14ac:dyDescent="0.3">
      <c r="I986" s="16">
        <v>359</v>
      </c>
      <c r="J986" s="17" t="e">
        <f>ROUND(Table2[[#This Row],[Amount in Sales]],-1)</f>
        <v>#VALUE!</v>
      </c>
    </row>
    <row r="987" spans="9:10" x14ac:dyDescent="0.3">
      <c r="I987" s="16">
        <v>479</v>
      </c>
      <c r="J987" s="17" t="e">
        <f>ROUND(Table2[[#This Row],[Amount in Sales]],-1)</f>
        <v>#VALUE!</v>
      </c>
    </row>
    <row r="988" spans="9:10" x14ac:dyDescent="0.3">
      <c r="I988" s="16">
        <v>328</v>
      </c>
      <c r="J988" s="17" t="e">
        <f>ROUND(Table2[[#This Row],[Amount in Sales]],-1)</f>
        <v>#VALUE!</v>
      </c>
    </row>
    <row r="989" spans="9:10" x14ac:dyDescent="0.3">
      <c r="I989" s="16">
        <v>751</v>
      </c>
      <c r="J989" s="17" t="e">
        <f>ROUND(Table2[[#This Row],[Amount in Sales]],-1)</f>
        <v>#VALUE!</v>
      </c>
    </row>
    <row r="990" spans="9:10" x14ac:dyDescent="0.3">
      <c r="I990" s="16">
        <v>777</v>
      </c>
      <c r="J990" s="17" t="e">
        <f>ROUND(Table2[[#This Row],[Amount in Sales]],-1)</f>
        <v>#VALUE!</v>
      </c>
    </row>
    <row r="991" spans="9:10" x14ac:dyDescent="0.3">
      <c r="I991" s="16">
        <v>602</v>
      </c>
      <c r="J991" s="17" t="e">
        <f>ROUND(Table2[[#This Row],[Amount in Sales]],-1)</f>
        <v>#VALUE!</v>
      </c>
    </row>
    <row r="992" spans="9:10" x14ac:dyDescent="0.3">
      <c r="I992" s="18">
        <v>880</v>
      </c>
      <c r="J992" s="19" t="e">
        <f>ROUND(Table2[[#This Row],[Amount in Sales]],-1)</f>
        <v>#VALUE!</v>
      </c>
    </row>
  </sheetData>
  <autoFilter ref="BO39:BP458" xr:uid="{88369734-684A-46FC-832F-E94E96512CB8}">
    <filterColumn colId="1">
      <customFilters>
        <customFilter operator="notEqual" val=" "/>
      </customFilters>
    </filterColumn>
    <sortState xmlns:xlrd2="http://schemas.microsoft.com/office/spreadsheetml/2017/richdata2" ref="BO96:BP458">
      <sortCondition ref="BO39:BO458"/>
    </sortState>
  </autoFilter>
  <phoneticPr fontId="1" type="noConversion"/>
  <pageMargins left="0.7" right="0.7" top="0.75" bottom="0.75" header="0.3" footer="0.3"/>
  <pageSetup orientation="portrait" r:id="rId6"/>
  <drawing r:id="rId7"/>
  <tableParts count="1">
    <tablePart r:id="rId8"/>
  </tableParts>
  <extLst>
    <ext xmlns:x15="http://schemas.microsoft.com/office/spreadsheetml/2010/11/main" uri="{3A4CF648-6AED-40f4-86FF-DC5316D8AED3}">
      <x14:slicerList xmlns:x14="http://schemas.microsoft.com/office/spreadsheetml/2009/9/main">
        <x14:slicer r:id="rId9"/>
      </x14:slicerList>
    </ext>
    <ext xmlns:x15="http://schemas.microsoft.com/office/spreadsheetml/2010/11/main" uri="{7E03D99C-DC04-49d9-9315-930204A7B6E9}">
      <x15:timelineRefs>
        <x15:timelineRef r:id="rId10"/>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BEA1-6B8B-4A50-9B58-8BAA013A2822}">
  <sheetPr>
    <tabColor theme="1"/>
  </sheetPr>
  <dimension ref="A1"/>
  <sheetViews>
    <sheetView showGridLines="0" showRowColHeaders="0" zoomScale="60" zoomScaleNormal="60" workbookViewId="0">
      <selection activeCell="AX51" sqref="AX51"/>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BI818"/>
  <sheetViews>
    <sheetView topLeftCell="K4" workbookViewId="0">
      <selection activeCell="N22" sqref="N22"/>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88671875" customWidth="1"/>
    <col min="11" max="11" width="15.33203125" bestFit="1" customWidth="1"/>
    <col min="12" max="13" width="15.33203125" customWidth="1"/>
    <col min="14" max="14" width="6.6640625" bestFit="1" customWidth="1"/>
    <col min="15" max="15" width="10.109375" bestFit="1" customWidth="1"/>
    <col min="25" max="25" width="12.5546875" bestFit="1" customWidth="1"/>
    <col min="26" max="26" width="18.6640625" bestFit="1" customWidth="1"/>
    <col min="41" max="41" width="26" bestFit="1" customWidth="1"/>
    <col min="42" max="42" width="18.6640625" bestFit="1" customWidth="1"/>
    <col min="43" max="43" width="11.5546875" bestFit="1" customWidth="1"/>
    <col min="60" max="60" width="12.5546875" bestFit="1" customWidth="1"/>
    <col min="61" max="61" width="18.6640625" bestFit="1" customWidth="1"/>
  </cols>
  <sheetData>
    <row r="1" spans="1:14" x14ac:dyDescent="0.3">
      <c r="A1" t="s">
        <v>106</v>
      </c>
      <c r="B1" t="s">
        <v>153</v>
      </c>
      <c r="C1" t="s">
        <v>160</v>
      </c>
      <c r="D1" t="s">
        <v>162</v>
      </c>
      <c r="E1" t="s">
        <v>169</v>
      </c>
      <c r="F1" t="s">
        <v>172</v>
      </c>
      <c r="G1" t="s">
        <v>173</v>
      </c>
      <c r="H1" t="s">
        <v>174</v>
      </c>
      <c r="I1" t="s">
        <v>923</v>
      </c>
      <c r="J1" t="s">
        <v>1818</v>
      </c>
      <c r="K1" t="s">
        <v>1819</v>
      </c>
      <c r="L1" t="s">
        <v>1820</v>
      </c>
    </row>
    <row r="2" spans="1:14" x14ac:dyDescent="0.3">
      <c r="A2" t="s">
        <v>107</v>
      </c>
      <c r="B2" t="s">
        <v>154</v>
      </c>
      <c r="C2" s="1">
        <v>44739</v>
      </c>
      <c r="D2" t="s">
        <v>163</v>
      </c>
      <c r="E2" t="s">
        <v>170</v>
      </c>
      <c r="F2">
        <v>72</v>
      </c>
      <c r="G2" t="s">
        <v>103</v>
      </c>
      <c r="H2" s="33">
        <v>8</v>
      </c>
      <c r="I2" s="34">
        <v>1.372080123313592E-2</v>
      </c>
      <c r="J2" s="10">
        <f t="shared" ref="J2:J65" si="0">(F2*H2)</f>
        <v>576</v>
      </c>
      <c r="K2" s="10">
        <f>(Table3[[#This Row],[Revenue]]*Table3[[#This Row],[Discount]])</f>
        <v>7.9031815102862897</v>
      </c>
      <c r="L2" s="10">
        <f>(Table3[[#This Row],[Revenue]]-Table3[[#This Row],[revenue a disc]])</f>
        <v>568.09681848971366</v>
      </c>
      <c r="M2" s="10"/>
      <c r="N2" s="6" t="s">
        <v>1687</v>
      </c>
    </row>
    <row r="3" spans="1:14" x14ac:dyDescent="0.3">
      <c r="A3" t="s">
        <v>108</v>
      </c>
      <c r="B3" t="s">
        <v>155</v>
      </c>
      <c r="C3" s="1">
        <v>44740</v>
      </c>
      <c r="D3" t="s">
        <v>164</v>
      </c>
      <c r="E3" t="s">
        <v>171</v>
      </c>
      <c r="F3">
        <v>65</v>
      </c>
      <c r="G3" t="s">
        <v>104</v>
      </c>
      <c r="H3" s="33">
        <v>7</v>
      </c>
      <c r="I3" s="34">
        <v>2.2083854314921911E-2</v>
      </c>
      <c r="J3" s="10">
        <f t="shared" si="0"/>
        <v>455</v>
      </c>
      <c r="K3" s="10">
        <f>(Table3[[#This Row],[Revenue]]*Table3[[#This Row],[Discount]])</f>
        <v>10.048153713289469</v>
      </c>
      <c r="L3" s="10">
        <f>(Table3[[#This Row],[Revenue]]-Table3[[#This Row],[revenue a disc]])</f>
        <v>444.95184628671052</v>
      </c>
      <c r="M3" s="10"/>
    </row>
    <row r="4" spans="1:14" x14ac:dyDescent="0.3">
      <c r="A4" t="s">
        <v>109</v>
      </c>
      <c r="B4" t="s">
        <v>156</v>
      </c>
      <c r="C4" s="1">
        <v>44734</v>
      </c>
      <c r="D4" t="s">
        <v>165</v>
      </c>
      <c r="E4" t="s">
        <v>170</v>
      </c>
      <c r="F4">
        <v>250</v>
      </c>
      <c r="G4" t="s">
        <v>105</v>
      </c>
      <c r="H4" s="33">
        <v>3</v>
      </c>
      <c r="I4" s="34">
        <v>0.92842323956324613</v>
      </c>
      <c r="J4" s="10">
        <f t="shared" si="0"/>
        <v>750</v>
      </c>
      <c r="K4" s="10">
        <f>(Table3[[#This Row],[Revenue]]*Table3[[#This Row],[Discount]])</f>
        <v>696.31742967243463</v>
      </c>
      <c r="L4" s="10">
        <f>(Table3[[#This Row],[Revenue]]-Table3[[#This Row],[revenue a disc]])</f>
        <v>53.682570327565372</v>
      </c>
      <c r="M4" s="10"/>
    </row>
    <row r="5" spans="1:14" x14ac:dyDescent="0.3">
      <c r="A5" t="s">
        <v>110</v>
      </c>
      <c r="B5" t="s">
        <v>157</v>
      </c>
      <c r="C5" s="1">
        <v>44737</v>
      </c>
      <c r="D5" t="s">
        <v>166</v>
      </c>
      <c r="E5" t="s">
        <v>171</v>
      </c>
      <c r="F5">
        <v>130</v>
      </c>
      <c r="G5" t="s">
        <v>103</v>
      </c>
      <c r="H5" s="33">
        <v>5</v>
      </c>
      <c r="I5" s="34">
        <v>0.20990358910221096</v>
      </c>
      <c r="J5" s="10">
        <f t="shared" si="0"/>
        <v>650</v>
      </c>
      <c r="K5" s="10">
        <f>(Table3[[#This Row],[Revenue]]*Table3[[#This Row],[Discount]])</f>
        <v>136.43733291643713</v>
      </c>
      <c r="L5" s="10">
        <f>(Table3[[#This Row],[Revenue]]-Table3[[#This Row],[revenue a disc]])</f>
        <v>513.56266708356293</v>
      </c>
      <c r="M5" s="10"/>
    </row>
    <row r="6" spans="1:14" x14ac:dyDescent="0.3">
      <c r="A6" t="s">
        <v>111</v>
      </c>
      <c r="B6" t="s">
        <v>154</v>
      </c>
      <c r="C6" s="1">
        <v>44735</v>
      </c>
      <c r="D6" t="s">
        <v>163</v>
      </c>
      <c r="E6" t="s">
        <v>170</v>
      </c>
      <c r="F6">
        <v>72</v>
      </c>
      <c r="G6" t="s">
        <v>104</v>
      </c>
      <c r="H6" s="33">
        <v>4</v>
      </c>
      <c r="I6" s="34">
        <v>0.184343159134289</v>
      </c>
      <c r="J6" s="10">
        <f t="shared" si="0"/>
        <v>288</v>
      </c>
      <c r="K6" s="10">
        <f>(Table3[[#This Row],[Revenue]]*Table3[[#This Row],[Discount]])</f>
        <v>53.090829830675233</v>
      </c>
      <c r="L6" s="10">
        <f>(Table3[[#This Row],[Revenue]]-Table3[[#This Row],[revenue a disc]])</f>
        <v>234.90917016932477</v>
      </c>
      <c r="M6" s="10"/>
    </row>
    <row r="7" spans="1:14" x14ac:dyDescent="0.3">
      <c r="A7" t="s">
        <v>112</v>
      </c>
      <c r="B7" t="s">
        <v>155</v>
      </c>
      <c r="C7" s="1">
        <v>44727</v>
      </c>
      <c r="D7" t="s">
        <v>164</v>
      </c>
      <c r="E7" t="s">
        <v>171</v>
      </c>
      <c r="F7">
        <v>65</v>
      </c>
      <c r="G7" t="s">
        <v>105</v>
      </c>
      <c r="H7" s="33">
        <v>8</v>
      </c>
      <c r="I7" s="34">
        <v>0.11144429073382323</v>
      </c>
      <c r="J7" s="10">
        <f t="shared" si="0"/>
        <v>520</v>
      </c>
      <c r="K7" s="10">
        <f>(Table3[[#This Row],[Revenue]]*Table3[[#This Row],[Discount]])</f>
        <v>57.951031181588078</v>
      </c>
      <c r="L7" s="10">
        <f>(Table3[[#This Row],[Revenue]]-Table3[[#This Row],[revenue a disc]])</f>
        <v>462.04896881841194</v>
      </c>
      <c r="M7" s="10"/>
    </row>
    <row r="8" spans="1:14" x14ac:dyDescent="0.3">
      <c r="A8" t="s">
        <v>113</v>
      </c>
      <c r="B8" t="s">
        <v>156</v>
      </c>
      <c r="C8" s="1">
        <v>44740</v>
      </c>
      <c r="D8" t="s">
        <v>165</v>
      </c>
      <c r="E8" t="s">
        <v>170</v>
      </c>
      <c r="F8">
        <v>250</v>
      </c>
      <c r="G8" t="s">
        <v>103</v>
      </c>
      <c r="H8" s="33">
        <v>3</v>
      </c>
      <c r="I8" s="34">
        <v>0.56286929186816415</v>
      </c>
      <c r="J8" s="10">
        <f t="shared" si="0"/>
        <v>750</v>
      </c>
      <c r="K8" s="10">
        <f>(Table3[[#This Row],[Revenue]]*Table3[[#This Row],[Discount]])</f>
        <v>422.1519689011231</v>
      </c>
      <c r="L8" s="10">
        <f>(Table3[[#This Row],[Revenue]]-Table3[[#This Row],[revenue a disc]])</f>
        <v>327.8480310988769</v>
      </c>
      <c r="M8" s="10"/>
    </row>
    <row r="9" spans="1:14" x14ac:dyDescent="0.3">
      <c r="A9" t="s">
        <v>114</v>
      </c>
      <c r="B9" t="s">
        <v>157</v>
      </c>
      <c r="C9" s="1">
        <v>44725</v>
      </c>
      <c r="D9" t="s">
        <v>166</v>
      </c>
      <c r="E9" t="s">
        <v>171</v>
      </c>
      <c r="F9">
        <v>130</v>
      </c>
      <c r="G9" t="s">
        <v>104</v>
      </c>
      <c r="H9" s="33">
        <v>6</v>
      </c>
      <c r="I9" s="34">
        <v>3.138956050307417E-2</v>
      </c>
      <c r="J9" s="10">
        <f t="shared" si="0"/>
        <v>780</v>
      </c>
      <c r="K9" s="10">
        <f>(Table3[[#This Row],[Revenue]]*Table3[[#This Row],[Discount]])</f>
        <v>24.483857192397853</v>
      </c>
      <c r="L9" s="10">
        <f>(Table3[[#This Row],[Revenue]]-Table3[[#This Row],[revenue a disc]])</f>
        <v>755.51614280760214</v>
      </c>
      <c r="M9" s="10"/>
    </row>
    <row r="10" spans="1:14" x14ac:dyDescent="0.3">
      <c r="A10" t="s">
        <v>115</v>
      </c>
      <c r="B10" t="s">
        <v>158</v>
      </c>
      <c r="C10" s="1">
        <v>44736</v>
      </c>
      <c r="D10" t="s">
        <v>167</v>
      </c>
      <c r="E10" t="s">
        <v>170</v>
      </c>
      <c r="F10">
        <v>60</v>
      </c>
      <c r="G10" t="s">
        <v>105</v>
      </c>
      <c r="H10" s="33">
        <v>7</v>
      </c>
      <c r="I10" s="34">
        <v>0.23798278495106248</v>
      </c>
      <c r="J10" s="10">
        <f t="shared" si="0"/>
        <v>420</v>
      </c>
      <c r="K10" s="10">
        <f>(Table3[[#This Row],[Revenue]]*Table3[[#This Row],[Discount]])</f>
        <v>99.952769679446249</v>
      </c>
      <c r="L10" s="10">
        <f>(Table3[[#This Row],[Revenue]]-Table3[[#This Row],[revenue a disc]])</f>
        <v>320.04723032055375</v>
      </c>
      <c r="M10" s="10"/>
    </row>
    <row r="11" spans="1:14" x14ac:dyDescent="0.3">
      <c r="A11" t="s">
        <v>116</v>
      </c>
      <c r="B11" t="s">
        <v>154</v>
      </c>
      <c r="C11" s="1">
        <v>44725</v>
      </c>
      <c r="D11" t="s">
        <v>163</v>
      </c>
      <c r="E11" t="s">
        <v>171</v>
      </c>
      <c r="F11">
        <v>72</v>
      </c>
      <c r="G11" t="s">
        <v>103</v>
      </c>
      <c r="H11" s="33">
        <v>9</v>
      </c>
      <c r="I11" s="34">
        <v>0.19712344024473996</v>
      </c>
      <c r="J11" s="10">
        <f t="shared" si="0"/>
        <v>648</v>
      </c>
      <c r="K11" s="10">
        <f>(Table3[[#This Row],[Revenue]]*Table3[[#This Row],[Discount]])</f>
        <v>127.73598927859149</v>
      </c>
      <c r="L11" s="10">
        <f>(Table3[[#This Row],[Revenue]]-Table3[[#This Row],[revenue a disc]])</f>
        <v>520.26401072140857</v>
      </c>
      <c r="M11" s="10"/>
      <c r="N11" t="s">
        <v>1688</v>
      </c>
    </row>
    <row r="12" spans="1:14" x14ac:dyDescent="0.3">
      <c r="A12" t="s">
        <v>117</v>
      </c>
      <c r="B12" t="s">
        <v>155</v>
      </c>
      <c r="C12" s="1">
        <v>44734</v>
      </c>
      <c r="D12" t="s">
        <v>164</v>
      </c>
      <c r="E12" t="s">
        <v>170</v>
      </c>
      <c r="F12">
        <v>65</v>
      </c>
      <c r="G12" t="s">
        <v>104</v>
      </c>
      <c r="H12" s="33">
        <v>4</v>
      </c>
      <c r="I12" s="34">
        <v>6.8295799738434873E-2</v>
      </c>
      <c r="J12" s="10">
        <f t="shared" si="0"/>
        <v>260</v>
      </c>
      <c r="K12" s="10">
        <f>(Table3[[#This Row],[Revenue]]*Table3[[#This Row],[Discount]])</f>
        <v>17.756907931993066</v>
      </c>
      <c r="L12" s="10">
        <f>(Table3[[#This Row],[Revenue]]-Table3[[#This Row],[revenue a disc]])</f>
        <v>242.24309206800694</v>
      </c>
      <c r="M12" s="10"/>
    </row>
    <row r="13" spans="1:14" x14ac:dyDescent="0.3">
      <c r="A13" t="s">
        <v>118</v>
      </c>
      <c r="B13" t="s">
        <v>156</v>
      </c>
      <c r="C13" s="1">
        <v>44731</v>
      </c>
      <c r="D13" t="s">
        <v>165</v>
      </c>
      <c r="E13" t="s">
        <v>171</v>
      </c>
      <c r="F13">
        <v>250</v>
      </c>
      <c r="G13" t="s">
        <v>105</v>
      </c>
      <c r="H13" s="33">
        <v>3</v>
      </c>
      <c r="I13" s="34">
        <v>1.6828522965904168E-2</v>
      </c>
      <c r="J13" s="10">
        <f t="shared" si="0"/>
        <v>750</v>
      </c>
      <c r="K13" s="10">
        <f>(Table3[[#This Row],[Revenue]]*Table3[[#This Row],[Discount]])</f>
        <v>12.621392224428126</v>
      </c>
      <c r="L13" s="10">
        <f>(Table3[[#This Row],[Revenue]]-Table3[[#This Row],[revenue a disc]])</f>
        <v>737.37860777557182</v>
      </c>
      <c r="M13" s="10"/>
      <c r="N13" t="s">
        <v>1816</v>
      </c>
    </row>
    <row r="14" spans="1:14" x14ac:dyDescent="0.3">
      <c r="A14" t="s">
        <v>119</v>
      </c>
      <c r="B14" t="s">
        <v>157</v>
      </c>
      <c r="C14" s="1">
        <v>44730</v>
      </c>
      <c r="D14" t="s">
        <v>166</v>
      </c>
      <c r="E14" t="s">
        <v>170</v>
      </c>
      <c r="F14">
        <v>130</v>
      </c>
      <c r="G14" t="s">
        <v>103</v>
      </c>
      <c r="H14" s="33">
        <v>5</v>
      </c>
      <c r="I14" s="34">
        <v>0.26661284065553453</v>
      </c>
      <c r="J14" s="10">
        <f t="shared" si="0"/>
        <v>650</v>
      </c>
      <c r="K14" s="10">
        <f>(Table3[[#This Row],[Revenue]]*Table3[[#This Row],[Discount]])</f>
        <v>173.29834642609745</v>
      </c>
      <c r="L14" s="10">
        <f>(Table3[[#This Row],[Revenue]]-Table3[[#This Row],[revenue a disc]])</f>
        <v>476.70165357390255</v>
      </c>
      <c r="M14" s="10"/>
      <c r="N14">
        <v>794</v>
      </c>
    </row>
    <row r="15" spans="1:14" x14ac:dyDescent="0.3">
      <c r="A15" t="s">
        <v>120</v>
      </c>
      <c r="B15" t="s">
        <v>154</v>
      </c>
      <c r="C15" s="1">
        <v>44735</v>
      </c>
      <c r="D15" t="s">
        <v>163</v>
      </c>
      <c r="E15" t="s">
        <v>171</v>
      </c>
      <c r="F15">
        <v>72</v>
      </c>
      <c r="G15" t="s">
        <v>104</v>
      </c>
      <c r="H15" s="33">
        <v>12</v>
      </c>
      <c r="I15" s="34">
        <v>0.21251347110701568</v>
      </c>
      <c r="J15" s="10">
        <f t="shared" si="0"/>
        <v>864</v>
      </c>
      <c r="K15" s="10">
        <f>(Table3[[#This Row],[Revenue]]*Table3[[#This Row],[Discount]])</f>
        <v>183.61163903646155</v>
      </c>
      <c r="L15" s="10">
        <f>(Table3[[#This Row],[Revenue]]-Table3[[#This Row],[revenue a disc]])</f>
        <v>680.38836096353839</v>
      </c>
      <c r="M15" s="10"/>
      <c r="N15" t="s">
        <v>1817</v>
      </c>
    </row>
    <row r="16" spans="1:14" x14ac:dyDescent="0.3">
      <c r="A16" t="s">
        <v>121</v>
      </c>
      <c r="B16" t="s">
        <v>155</v>
      </c>
      <c r="C16" s="1">
        <v>44738</v>
      </c>
      <c r="D16" t="s">
        <v>164</v>
      </c>
      <c r="E16" t="s">
        <v>170</v>
      </c>
      <c r="F16">
        <v>65</v>
      </c>
      <c r="G16" t="s">
        <v>105</v>
      </c>
      <c r="H16" s="33">
        <v>4</v>
      </c>
      <c r="I16" s="34">
        <v>0.10994257661413849</v>
      </c>
      <c r="J16" s="10">
        <f t="shared" si="0"/>
        <v>260</v>
      </c>
      <c r="K16" s="10">
        <f>(Table3[[#This Row],[Revenue]]*Table3[[#This Row],[Discount]])</f>
        <v>28.585069919676009</v>
      </c>
      <c r="L16" s="10">
        <f>(Table3[[#This Row],[Revenue]]-Table3[[#This Row],[revenue a disc]])</f>
        <v>231.41493008032398</v>
      </c>
      <c r="M16" s="10"/>
      <c r="N16">
        <v>235860</v>
      </c>
    </row>
    <row r="17" spans="1:15" x14ac:dyDescent="0.3">
      <c r="A17" t="s">
        <v>122</v>
      </c>
      <c r="B17" t="s">
        <v>156</v>
      </c>
      <c r="C17" s="1">
        <v>44738</v>
      </c>
      <c r="D17" t="s">
        <v>165</v>
      </c>
      <c r="E17" t="s">
        <v>171</v>
      </c>
      <c r="F17">
        <v>250</v>
      </c>
      <c r="G17" t="s">
        <v>103</v>
      </c>
      <c r="H17" s="33">
        <v>3</v>
      </c>
      <c r="I17" s="34">
        <v>0.53607498908607099</v>
      </c>
      <c r="J17" s="10">
        <f t="shared" si="0"/>
        <v>750</v>
      </c>
      <c r="K17" s="10">
        <f>(Table3[[#This Row],[Revenue]]*Table3[[#This Row],[Discount]])</f>
        <v>402.05624181455323</v>
      </c>
      <c r="L17" s="10">
        <f>(Table3[[#This Row],[Revenue]]-Table3[[#This Row],[revenue a disc]])</f>
        <v>347.94375818544677</v>
      </c>
      <c r="M17" s="10"/>
    </row>
    <row r="18" spans="1:15" x14ac:dyDescent="0.3">
      <c r="A18" t="s">
        <v>123</v>
      </c>
      <c r="B18" t="s">
        <v>157</v>
      </c>
      <c r="C18" s="1">
        <v>44725</v>
      </c>
      <c r="D18" t="s">
        <v>166</v>
      </c>
      <c r="E18" t="s">
        <v>170</v>
      </c>
      <c r="F18">
        <v>130</v>
      </c>
      <c r="G18" t="s">
        <v>104</v>
      </c>
      <c r="H18" s="33">
        <v>5</v>
      </c>
      <c r="I18" s="34">
        <v>3.7515550327758003E-2</v>
      </c>
      <c r="J18" s="10">
        <f t="shared" si="0"/>
        <v>650</v>
      </c>
      <c r="K18" s="10">
        <f>(Table3[[#This Row],[Revenue]]*Table3[[#This Row],[Discount]])</f>
        <v>24.385107713042704</v>
      </c>
      <c r="L18" s="10">
        <f>(Table3[[#This Row],[Revenue]]-Table3[[#This Row],[revenue a disc]])</f>
        <v>625.61489228695734</v>
      </c>
      <c r="M18" s="10"/>
      <c r="N18" t="s">
        <v>1821</v>
      </c>
    </row>
    <row r="19" spans="1:15" x14ac:dyDescent="0.3">
      <c r="A19" t="s">
        <v>124</v>
      </c>
      <c r="B19" t="s">
        <v>158</v>
      </c>
      <c r="C19" s="1">
        <v>44730</v>
      </c>
      <c r="D19" t="s">
        <v>167</v>
      </c>
      <c r="E19" t="s">
        <v>170</v>
      </c>
      <c r="F19">
        <v>60</v>
      </c>
      <c r="G19" t="s">
        <v>105</v>
      </c>
      <c r="H19" s="33">
        <v>13</v>
      </c>
      <c r="I19" s="34">
        <v>2.4938289886663061E-2</v>
      </c>
      <c r="J19" s="10">
        <f t="shared" si="0"/>
        <v>780</v>
      </c>
      <c r="K19" s="10">
        <f>(Table3[[#This Row],[Revenue]]*Table3[[#This Row],[Discount]])</f>
        <v>19.451866111597187</v>
      </c>
      <c r="L19" s="10">
        <f>(Table3[[#This Row],[Revenue]]-Table3[[#This Row],[revenue a disc]])</f>
        <v>760.54813388840284</v>
      </c>
      <c r="M19" s="10"/>
      <c r="N19" s="10">
        <v>297</v>
      </c>
    </row>
    <row r="20" spans="1:15" x14ac:dyDescent="0.3">
      <c r="A20" t="s">
        <v>125</v>
      </c>
      <c r="B20" t="s">
        <v>159</v>
      </c>
      <c r="C20" s="1">
        <v>44738</v>
      </c>
      <c r="D20" t="s">
        <v>168</v>
      </c>
      <c r="E20" t="s">
        <v>171</v>
      </c>
      <c r="F20">
        <v>95</v>
      </c>
      <c r="G20" t="s">
        <v>103</v>
      </c>
      <c r="H20" s="33">
        <v>5</v>
      </c>
      <c r="I20" s="34">
        <v>1.0123391970414241E-2</v>
      </c>
      <c r="J20" s="10">
        <f t="shared" si="0"/>
        <v>475</v>
      </c>
      <c r="K20" s="10">
        <f>(Table3[[#This Row],[Revenue]]*Table3[[#This Row],[Discount]])</f>
        <v>4.8086111859467646</v>
      </c>
      <c r="L20" s="10">
        <f>(Table3[[#This Row],[Revenue]]-Table3[[#This Row],[revenue a disc]])</f>
        <v>470.19138881405325</v>
      </c>
      <c r="M20" s="10"/>
    </row>
    <row r="21" spans="1:15" x14ac:dyDescent="0.3">
      <c r="A21" t="s">
        <v>126</v>
      </c>
      <c r="B21" t="s">
        <v>154</v>
      </c>
      <c r="C21" s="1">
        <v>44730</v>
      </c>
      <c r="D21" t="s">
        <v>163</v>
      </c>
      <c r="E21" t="s">
        <v>171</v>
      </c>
      <c r="F21">
        <v>72</v>
      </c>
      <c r="G21" t="s">
        <v>104</v>
      </c>
      <c r="H21" s="33">
        <v>5</v>
      </c>
      <c r="I21" s="34">
        <v>0.1308869366379137</v>
      </c>
      <c r="J21" s="10">
        <f t="shared" si="0"/>
        <v>360</v>
      </c>
      <c r="K21" s="10">
        <f>(Table3[[#This Row],[Revenue]]*Table3[[#This Row],[Discount]])</f>
        <v>47.119297189648933</v>
      </c>
      <c r="L21" s="10">
        <f>(Table3[[#This Row],[Revenue]]-Table3[[#This Row],[revenue a disc]])</f>
        <v>312.88070281035107</v>
      </c>
      <c r="M21" s="10"/>
      <c r="N21" t="s">
        <v>1822</v>
      </c>
    </row>
    <row r="22" spans="1:15" x14ac:dyDescent="0.3">
      <c r="A22" t="s">
        <v>127</v>
      </c>
      <c r="B22" t="s">
        <v>155</v>
      </c>
      <c r="C22" s="1">
        <v>44738</v>
      </c>
      <c r="D22" t="s">
        <v>164</v>
      </c>
      <c r="E22" t="s">
        <v>171</v>
      </c>
      <c r="F22">
        <v>65</v>
      </c>
      <c r="G22" t="s">
        <v>105</v>
      </c>
      <c r="H22" s="33">
        <v>4</v>
      </c>
      <c r="I22" s="34">
        <v>6.6961969492996459E-2</v>
      </c>
      <c r="J22" s="10">
        <f t="shared" si="0"/>
        <v>260</v>
      </c>
      <c r="K22" s="10">
        <f>(Table3[[#This Row],[Revenue]]*Table3[[#This Row],[Discount]])</f>
        <v>17.410112068179078</v>
      </c>
      <c r="L22" s="10">
        <f>(Table3[[#This Row],[Revenue]]-Table3[[#This Row],[revenue a disc]])</f>
        <v>242.58988793182093</v>
      </c>
      <c r="M22" s="10"/>
      <c r="N22" s="10">
        <v>254</v>
      </c>
    </row>
    <row r="23" spans="1:15" x14ac:dyDescent="0.3">
      <c r="A23" t="s">
        <v>128</v>
      </c>
      <c r="B23" t="s">
        <v>156</v>
      </c>
      <c r="C23" s="1">
        <v>44734</v>
      </c>
      <c r="D23" t="s">
        <v>165</v>
      </c>
      <c r="E23" t="s">
        <v>170</v>
      </c>
      <c r="F23">
        <v>250</v>
      </c>
      <c r="G23" t="s">
        <v>103</v>
      </c>
      <c r="H23" s="33">
        <v>3</v>
      </c>
      <c r="I23" s="34">
        <v>0.36350761794645753</v>
      </c>
      <c r="J23" s="10">
        <f t="shared" si="0"/>
        <v>750</v>
      </c>
      <c r="K23" s="10">
        <f>(Table3[[#This Row],[Revenue]]*Table3[[#This Row],[Discount]])</f>
        <v>272.63071345984315</v>
      </c>
      <c r="L23" s="10">
        <f>(Table3[[#This Row],[Revenue]]-Table3[[#This Row],[revenue a disc]])</f>
        <v>477.36928654015685</v>
      </c>
      <c r="M23" s="10"/>
    </row>
    <row r="24" spans="1:15" x14ac:dyDescent="0.3">
      <c r="A24" t="s">
        <v>129</v>
      </c>
      <c r="B24" t="s">
        <v>157</v>
      </c>
      <c r="C24" s="1">
        <v>44729</v>
      </c>
      <c r="D24" t="s">
        <v>166</v>
      </c>
      <c r="E24" t="s">
        <v>170</v>
      </c>
      <c r="F24">
        <v>130</v>
      </c>
      <c r="G24" t="s">
        <v>104</v>
      </c>
      <c r="H24" s="33">
        <v>6</v>
      </c>
      <c r="I24" s="34">
        <v>0.30841415491993102</v>
      </c>
      <c r="J24" s="10">
        <f t="shared" si="0"/>
        <v>780</v>
      </c>
      <c r="K24" s="10">
        <f>(Table3[[#This Row],[Revenue]]*Table3[[#This Row],[Discount]])</f>
        <v>240.5630408375462</v>
      </c>
      <c r="L24" s="10">
        <f>(Table3[[#This Row],[Revenue]]-Table3[[#This Row],[revenue a disc]])</f>
        <v>539.43695916245383</v>
      </c>
      <c r="M24" s="10"/>
      <c r="N24" t="s">
        <v>1689</v>
      </c>
    </row>
    <row r="25" spans="1:15" x14ac:dyDescent="0.3">
      <c r="A25" t="s">
        <v>130</v>
      </c>
      <c r="B25" t="s">
        <v>154</v>
      </c>
      <c r="C25" s="1">
        <v>44730</v>
      </c>
      <c r="D25" t="s">
        <v>163</v>
      </c>
      <c r="E25" t="s">
        <v>170</v>
      </c>
      <c r="F25">
        <v>72</v>
      </c>
      <c r="G25" t="s">
        <v>105</v>
      </c>
      <c r="H25" s="33">
        <v>8</v>
      </c>
      <c r="I25" s="34">
        <v>0.21287301321989574</v>
      </c>
      <c r="J25" s="10">
        <f t="shared" si="0"/>
        <v>576</v>
      </c>
      <c r="K25" s="10">
        <f>(Table3[[#This Row],[Revenue]]*Table3[[#This Row],[Discount]])</f>
        <v>122.61485561465994</v>
      </c>
      <c r="L25" s="10">
        <f>(Table3[[#This Row],[Revenue]]-Table3[[#This Row],[revenue a disc]])</f>
        <v>453.38514438534003</v>
      </c>
      <c r="M25" s="10"/>
      <c r="N25" s="32" t="s">
        <v>163</v>
      </c>
      <c r="O25">
        <v>174</v>
      </c>
    </row>
    <row r="26" spans="1:15" x14ac:dyDescent="0.3">
      <c r="A26" t="s">
        <v>131</v>
      </c>
      <c r="B26" t="s">
        <v>155</v>
      </c>
      <c r="C26" s="1">
        <v>44728</v>
      </c>
      <c r="D26" t="s">
        <v>164</v>
      </c>
      <c r="E26" t="s">
        <v>170</v>
      </c>
      <c r="F26">
        <v>65</v>
      </c>
      <c r="G26" t="s">
        <v>103</v>
      </c>
      <c r="H26" s="33">
        <v>5</v>
      </c>
      <c r="I26" s="34">
        <v>0.11047742601795077</v>
      </c>
      <c r="J26" s="10">
        <f t="shared" si="0"/>
        <v>325</v>
      </c>
      <c r="K26" s="10">
        <f>(Table3[[#This Row],[Revenue]]*Table3[[#This Row],[Discount]])</f>
        <v>35.905163455834</v>
      </c>
      <c r="L26" s="10">
        <f>(Table3[[#This Row],[Revenue]]-Table3[[#This Row],[revenue a disc]])</f>
        <v>289.09483654416601</v>
      </c>
      <c r="M26" s="10"/>
      <c r="N26" s="32" t="s">
        <v>164</v>
      </c>
      <c r="O26">
        <v>173</v>
      </c>
    </row>
    <row r="27" spans="1:15" x14ac:dyDescent="0.3">
      <c r="A27" t="s">
        <v>132</v>
      </c>
      <c r="B27" t="s">
        <v>156</v>
      </c>
      <c r="C27" s="1">
        <v>44735</v>
      </c>
      <c r="D27" t="s">
        <v>165</v>
      </c>
      <c r="E27" t="s">
        <v>170</v>
      </c>
      <c r="F27">
        <v>250</v>
      </c>
      <c r="G27" t="s">
        <v>104</v>
      </c>
      <c r="H27" s="33">
        <v>2</v>
      </c>
      <c r="I27" s="34">
        <v>4.8799156151631218E-2</v>
      </c>
      <c r="J27" s="10">
        <f t="shared" si="0"/>
        <v>500</v>
      </c>
      <c r="K27" s="10">
        <f>(Table3[[#This Row],[Revenue]]*Table3[[#This Row],[Discount]])</f>
        <v>24.399578075815608</v>
      </c>
      <c r="L27" s="10">
        <f>(Table3[[#This Row],[Revenue]]-Table3[[#This Row],[revenue a disc]])</f>
        <v>475.60042192418439</v>
      </c>
      <c r="M27" s="10"/>
      <c r="N27" s="32" t="s">
        <v>165</v>
      </c>
      <c r="O27">
        <v>173</v>
      </c>
    </row>
    <row r="28" spans="1:15" x14ac:dyDescent="0.3">
      <c r="A28" t="s">
        <v>138</v>
      </c>
      <c r="B28" t="s">
        <v>157</v>
      </c>
      <c r="C28" s="1">
        <v>44738</v>
      </c>
      <c r="D28" t="s">
        <v>166</v>
      </c>
      <c r="E28" t="s">
        <v>170</v>
      </c>
      <c r="F28">
        <v>130</v>
      </c>
      <c r="G28" t="s">
        <v>105</v>
      </c>
      <c r="H28" s="33">
        <v>3</v>
      </c>
      <c r="I28" s="34">
        <v>0.27879506176921365</v>
      </c>
      <c r="J28" s="10">
        <f t="shared" si="0"/>
        <v>390</v>
      </c>
      <c r="K28" s="10">
        <f>(Table3[[#This Row],[Revenue]]*Table3[[#This Row],[Discount]])</f>
        <v>108.73007408999332</v>
      </c>
      <c r="L28" s="10">
        <f>(Table3[[#This Row],[Revenue]]-Table3[[#This Row],[revenue a disc]])</f>
        <v>281.26992591000669</v>
      </c>
      <c r="M28" s="10"/>
      <c r="N28" s="32" t="s">
        <v>166</v>
      </c>
      <c r="O28">
        <v>169</v>
      </c>
    </row>
    <row r="29" spans="1:15" x14ac:dyDescent="0.3">
      <c r="A29" t="s">
        <v>133</v>
      </c>
      <c r="B29" t="s">
        <v>158</v>
      </c>
      <c r="C29" s="1">
        <v>44738</v>
      </c>
      <c r="D29" t="s">
        <v>167</v>
      </c>
      <c r="E29" t="s">
        <v>170</v>
      </c>
      <c r="F29">
        <v>60</v>
      </c>
      <c r="G29" t="s">
        <v>103</v>
      </c>
      <c r="H29" s="33">
        <v>14</v>
      </c>
      <c r="I29" s="34">
        <v>7.6045534046593019E-2</v>
      </c>
      <c r="J29" s="10">
        <f t="shared" si="0"/>
        <v>840</v>
      </c>
      <c r="K29" s="10">
        <f>(Table3[[#This Row],[Revenue]]*Table3[[#This Row],[Discount]])</f>
        <v>63.878248599138139</v>
      </c>
      <c r="L29" s="10">
        <f>(Table3[[#This Row],[Revenue]]-Table3[[#This Row],[revenue a disc]])</f>
        <v>776.12175140086185</v>
      </c>
      <c r="M29" s="10"/>
      <c r="N29" s="32" t="s">
        <v>167</v>
      </c>
      <c r="O29">
        <v>70</v>
      </c>
    </row>
    <row r="30" spans="1:15" x14ac:dyDescent="0.3">
      <c r="A30" t="s">
        <v>134</v>
      </c>
      <c r="B30" t="s">
        <v>154</v>
      </c>
      <c r="C30" s="1">
        <v>44734</v>
      </c>
      <c r="D30" t="s">
        <v>163</v>
      </c>
      <c r="E30" t="s">
        <v>170</v>
      </c>
      <c r="F30">
        <v>72</v>
      </c>
      <c r="G30" t="s">
        <v>104</v>
      </c>
      <c r="H30" s="33">
        <v>12</v>
      </c>
      <c r="I30" s="34">
        <v>0.12055762754740325</v>
      </c>
      <c r="J30" s="10">
        <f t="shared" si="0"/>
        <v>864</v>
      </c>
      <c r="K30" s="10">
        <f>(Table3[[#This Row],[Revenue]]*Table3[[#This Row],[Discount]])</f>
        <v>104.1617902009564</v>
      </c>
      <c r="L30" s="10">
        <f>(Table3[[#This Row],[Revenue]]-Table3[[#This Row],[revenue a disc]])</f>
        <v>759.83820979904363</v>
      </c>
      <c r="M30" s="10"/>
      <c r="N30" s="32" t="s">
        <v>168</v>
      </c>
      <c r="O30">
        <v>35</v>
      </c>
    </row>
    <row r="31" spans="1:15" x14ac:dyDescent="0.3">
      <c r="A31" t="s">
        <v>135</v>
      </c>
      <c r="B31" t="s">
        <v>155</v>
      </c>
      <c r="C31" s="1">
        <v>44727</v>
      </c>
      <c r="D31" t="s">
        <v>164</v>
      </c>
      <c r="E31" t="s">
        <v>170</v>
      </c>
      <c r="F31">
        <v>65</v>
      </c>
      <c r="G31" t="s">
        <v>105</v>
      </c>
      <c r="H31" s="33">
        <v>5</v>
      </c>
      <c r="I31" s="34">
        <v>0.30283946337780637</v>
      </c>
      <c r="J31" s="10">
        <f t="shared" si="0"/>
        <v>325</v>
      </c>
      <c r="K31" s="10">
        <f>(Table3[[#This Row],[Revenue]]*Table3[[#This Row],[Discount]])</f>
        <v>98.422825597787067</v>
      </c>
      <c r="L31" s="10">
        <f>(Table3[[#This Row],[Revenue]]-Table3[[#This Row],[revenue a disc]])</f>
        <v>226.57717440221293</v>
      </c>
      <c r="M31" s="10"/>
      <c r="O31">
        <f>SUM(O25:O30)</f>
        <v>794</v>
      </c>
    </row>
    <row r="32" spans="1:15" x14ac:dyDescent="0.3">
      <c r="A32" t="s">
        <v>136</v>
      </c>
      <c r="B32" t="s">
        <v>156</v>
      </c>
      <c r="C32" s="1">
        <v>44729</v>
      </c>
      <c r="D32" t="s">
        <v>165</v>
      </c>
      <c r="E32" t="s">
        <v>171</v>
      </c>
      <c r="F32">
        <v>250</v>
      </c>
      <c r="G32" t="s">
        <v>103</v>
      </c>
      <c r="H32" s="33">
        <v>1</v>
      </c>
      <c r="I32" s="34">
        <v>0.41401829873258272</v>
      </c>
      <c r="J32" s="10">
        <f t="shared" si="0"/>
        <v>250</v>
      </c>
      <c r="K32" s="10">
        <f>(Table3[[#This Row],[Revenue]]*Table3[[#This Row],[Discount]])</f>
        <v>103.50457468314568</v>
      </c>
      <c r="L32" s="10">
        <f>(Table3[[#This Row],[Revenue]]-Table3[[#This Row],[revenue a disc]])</f>
        <v>146.49542531685432</v>
      </c>
      <c r="M32" s="10"/>
      <c r="N32" s="32"/>
    </row>
    <row r="33" spans="1:61" x14ac:dyDescent="0.3">
      <c r="A33" t="s">
        <v>137</v>
      </c>
      <c r="B33" t="s">
        <v>157</v>
      </c>
      <c r="C33" s="1">
        <v>44726</v>
      </c>
      <c r="D33" t="s">
        <v>166</v>
      </c>
      <c r="E33" t="s">
        <v>170</v>
      </c>
      <c r="F33">
        <v>130</v>
      </c>
      <c r="G33" t="s">
        <v>104</v>
      </c>
      <c r="H33" s="33">
        <v>4</v>
      </c>
      <c r="I33" s="34">
        <v>6.1603660271292333E-3</v>
      </c>
      <c r="J33" s="10">
        <f t="shared" si="0"/>
        <v>520</v>
      </c>
      <c r="K33" s="10">
        <f>(Table3[[#This Row],[Revenue]]*Table3[[#This Row],[Discount]])</f>
        <v>3.2033903341072012</v>
      </c>
      <c r="L33" s="10">
        <f>(Table3[[#This Row],[Revenue]]-Table3[[#This Row],[revenue a disc]])</f>
        <v>516.79660966589279</v>
      </c>
      <c r="M33" s="10"/>
      <c r="N33" s="32"/>
    </row>
    <row r="34" spans="1:61" x14ac:dyDescent="0.3">
      <c r="A34" t="s">
        <v>139</v>
      </c>
      <c r="B34" t="s">
        <v>154</v>
      </c>
      <c r="C34" s="1">
        <v>44733</v>
      </c>
      <c r="D34" t="s">
        <v>163</v>
      </c>
      <c r="E34" t="s">
        <v>170</v>
      </c>
      <c r="F34">
        <v>72</v>
      </c>
      <c r="G34" t="s">
        <v>105</v>
      </c>
      <c r="H34" s="33">
        <v>8</v>
      </c>
      <c r="I34" s="34">
        <v>0.10495963672233184</v>
      </c>
      <c r="J34" s="10">
        <f t="shared" si="0"/>
        <v>576</v>
      </c>
      <c r="K34" s="10">
        <f>(Table3[[#This Row],[Revenue]]*Table3[[#This Row],[Discount]])</f>
        <v>60.456750752063144</v>
      </c>
      <c r="L34" s="10">
        <f>(Table3[[#This Row],[Revenue]]-Table3[[#This Row],[revenue a disc]])</f>
        <v>515.54324924793684</v>
      </c>
      <c r="M34" s="10"/>
      <c r="N34" t="s">
        <v>1690</v>
      </c>
      <c r="Y34" t="s">
        <v>1691</v>
      </c>
      <c r="AO34" t="s">
        <v>1692</v>
      </c>
      <c r="BH34" t="s">
        <v>1693</v>
      </c>
    </row>
    <row r="35" spans="1:61" x14ac:dyDescent="0.3">
      <c r="A35" t="s">
        <v>140</v>
      </c>
      <c r="B35" t="s">
        <v>155</v>
      </c>
      <c r="C35" s="1">
        <v>44730</v>
      </c>
      <c r="D35" t="s">
        <v>164</v>
      </c>
      <c r="E35" t="s">
        <v>170</v>
      </c>
      <c r="F35">
        <v>65</v>
      </c>
      <c r="G35" t="s">
        <v>103</v>
      </c>
      <c r="H35" s="33">
        <v>12</v>
      </c>
      <c r="I35" s="34">
        <v>0.29377273906475571</v>
      </c>
      <c r="J35" s="10">
        <f t="shared" si="0"/>
        <v>780</v>
      </c>
      <c r="K35" s="10">
        <f>(Table3[[#This Row],[Revenue]]*Table3[[#This Row],[Discount]])</f>
        <v>229.14273647050945</v>
      </c>
      <c r="L35" s="10">
        <f>(Table3[[#This Row],[Revenue]]-Table3[[#This Row],[revenue a disc]])</f>
        <v>550.85726352949052</v>
      </c>
      <c r="M35" s="10"/>
      <c r="N35" s="32"/>
    </row>
    <row r="36" spans="1:61" x14ac:dyDescent="0.3">
      <c r="A36" t="s">
        <v>141</v>
      </c>
      <c r="B36" t="s">
        <v>156</v>
      </c>
      <c r="C36" s="1">
        <v>44736</v>
      </c>
      <c r="D36" t="s">
        <v>165</v>
      </c>
      <c r="E36" t="s">
        <v>170</v>
      </c>
      <c r="F36">
        <v>250</v>
      </c>
      <c r="G36" t="s">
        <v>104</v>
      </c>
      <c r="H36" s="33">
        <v>3</v>
      </c>
      <c r="I36" s="34">
        <v>0.56559810101924179</v>
      </c>
      <c r="J36" s="10">
        <f t="shared" si="0"/>
        <v>750</v>
      </c>
      <c r="K36" s="10">
        <f>(Table3[[#This Row],[Revenue]]*Table3[[#This Row],[Discount]])</f>
        <v>424.19857576443133</v>
      </c>
      <c r="L36" s="10">
        <f>(Table3[[#This Row],[Revenue]]-Table3[[#This Row],[revenue a disc]])</f>
        <v>325.80142423556867</v>
      </c>
      <c r="M36" s="10"/>
      <c r="N36" s="32"/>
    </row>
    <row r="37" spans="1:61" x14ac:dyDescent="0.3">
      <c r="A37" t="s">
        <v>142</v>
      </c>
      <c r="B37" t="s">
        <v>157</v>
      </c>
      <c r="C37" s="1">
        <v>44732</v>
      </c>
      <c r="D37" t="s">
        <v>166</v>
      </c>
      <c r="E37" t="s">
        <v>170</v>
      </c>
      <c r="F37">
        <v>130</v>
      </c>
      <c r="G37" t="s">
        <v>105</v>
      </c>
      <c r="H37" s="33">
        <v>3</v>
      </c>
      <c r="I37" s="34">
        <v>0.14180367825735268</v>
      </c>
      <c r="J37" s="10">
        <f t="shared" si="0"/>
        <v>390</v>
      </c>
      <c r="K37" s="10">
        <f>(Table3[[#This Row],[Revenue]]*Table3[[#This Row],[Discount]])</f>
        <v>55.303434520367546</v>
      </c>
      <c r="L37" s="10">
        <f>(Table3[[#This Row],[Revenue]]-Table3[[#This Row],[revenue a disc]])</f>
        <v>334.69656547963245</v>
      </c>
      <c r="M37" s="10"/>
      <c r="N37" s="32"/>
      <c r="BH37" s="7" t="s">
        <v>1791</v>
      </c>
      <c r="BI37" t="s">
        <v>1825</v>
      </c>
    </row>
    <row r="38" spans="1:61" x14ac:dyDescent="0.3">
      <c r="A38" t="s">
        <v>143</v>
      </c>
      <c r="B38" t="s">
        <v>158</v>
      </c>
      <c r="C38" s="1">
        <v>44732</v>
      </c>
      <c r="D38" t="s">
        <v>167</v>
      </c>
      <c r="E38" t="s">
        <v>171</v>
      </c>
      <c r="F38">
        <v>60</v>
      </c>
      <c r="G38" t="s">
        <v>103</v>
      </c>
      <c r="H38" s="33">
        <v>11</v>
      </c>
      <c r="I38" s="34">
        <v>0.19727585407121537</v>
      </c>
      <c r="J38" s="10">
        <f t="shared" si="0"/>
        <v>660</v>
      </c>
      <c r="K38" s="10">
        <f>(Table3[[#This Row],[Revenue]]*Table3[[#This Row],[Discount]])</f>
        <v>130.20206368700215</v>
      </c>
      <c r="L38" s="10">
        <f>(Table3[[#This Row],[Revenue]]-Table3[[#This Row],[revenue a disc]])</f>
        <v>529.79793631299788</v>
      </c>
      <c r="M38" s="10"/>
      <c r="N38" s="32"/>
      <c r="AO38" s="7" t="s">
        <v>1826</v>
      </c>
      <c r="AP38" t="s">
        <v>1825</v>
      </c>
      <c r="BH38" s="8" t="s">
        <v>170</v>
      </c>
      <c r="BI38" s="37">
        <v>123182.13486513216</v>
      </c>
    </row>
    <row r="39" spans="1:61" x14ac:dyDescent="0.3">
      <c r="A39" t="s">
        <v>144</v>
      </c>
      <c r="B39" t="s">
        <v>159</v>
      </c>
      <c r="C39" s="1">
        <v>44731</v>
      </c>
      <c r="D39" t="s">
        <v>168</v>
      </c>
      <c r="E39" t="s">
        <v>170</v>
      </c>
      <c r="F39">
        <v>95</v>
      </c>
      <c r="G39" t="s">
        <v>104</v>
      </c>
      <c r="H39" s="33">
        <v>8</v>
      </c>
      <c r="I39" s="34">
        <v>0.16026707373910823</v>
      </c>
      <c r="J39" s="10">
        <f t="shared" si="0"/>
        <v>760</v>
      </c>
      <c r="K39" s="10">
        <f>(Table3[[#This Row],[Revenue]]*Table3[[#This Row],[Discount]])</f>
        <v>121.80297604172226</v>
      </c>
      <c r="L39" s="10">
        <f>(Table3[[#This Row],[Revenue]]-Table3[[#This Row],[revenue a disc]])</f>
        <v>638.19702395827778</v>
      </c>
      <c r="M39" s="10"/>
      <c r="N39" s="7" t="s">
        <v>1823</v>
      </c>
      <c r="O39" t="s">
        <v>1824</v>
      </c>
      <c r="Y39" s="7" t="s">
        <v>1791</v>
      </c>
      <c r="Z39" t="s">
        <v>1825</v>
      </c>
      <c r="AO39" s="8" t="s">
        <v>168</v>
      </c>
      <c r="AP39" s="10">
        <v>10222.496927803273</v>
      </c>
      <c r="BH39" s="8" t="s">
        <v>171</v>
      </c>
      <c r="BI39" s="37">
        <v>114195.70718158582</v>
      </c>
    </row>
    <row r="40" spans="1:61" x14ac:dyDescent="0.3">
      <c r="A40" t="s">
        <v>145</v>
      </c>
      <c r="B40" t="s">
        <v>154</v>
      </c>
      <c r="C40" s="1">
        <v>44735</v>
      </c>
      <c r="D40" t="s">
        <v>163</v>
      </c>
      <c r="E40" t="s">
        <v>170</v>
      </c>
      <c r="F40">
        <v>72</v>
      </c>
      <c r="G40" t="s">
        <v>105</v>
      </c>
      <c r="H40" s="33">
        <v>5</v>
      </c>
      <c r="I40" s="34">
        <v>3.6754234817017679E-2</v>
      </c>
      <c r="J40" s="10">
        <f t="shared" si="0"/>
        <v>360</v>
      </c>
      <c r="K40" s="10">
        <f>(Table3[[#This Row],[Revenue]]*Table3[[#This Row],[Discount]])</f>
        <v>13.231524534126365</v>
      </c>
      <c r="L40" s="10">
        <f>(Table3[[#This Row],[Revenue]]-Table3[[#This Row],[revenue a disc]])</f>
        <v>346.76847546587362</v>
      </c>
      <c r="M40" s="10"/>
      <c r="N40" s="29" t="s">
        <v>1704</v>
      </c>
      <c r="O40" s="37">
        <v>13</v>
      </c>
      <c r="Y40" s="29" t="s">
        <v>1704</v>
      </c>
      <c r="Z40" s="10">
        <v>5439.1721348153042</v>
      </c>
      <c r="AO40" s="8" t="s">
        <v>164</v>
      </c>
      <c r="AP40" s="10">
        <v>46175.334375898296</v>
      </c>
      <c r="AQ40" s="35"/>
      <c r="BH40" s="8" t="s">
        <v>1792</v>
      </c>
      <c r="BI40" s="37">
        <v>237377.842046718</v>
      </c>
    </row>
    <row r="41" spans="1:61" x14ac:dyDescent="0.3">
      <c r="A41" t="s">
        <v>146</v>
      </c>
      <c r="B41" t="s">
        <v>155</v>
      </c>
      <c r="C41" s="1">
        <v>44728</v>
      </c>
      <c r="D41" t="s">
        <v>164</v>
      </c>
      <c r="E41" t="s">
        <v>170</v>
      </c>
      <c r="F41">
        <v>65</v>
      </c>
      <c r="G41" t="s">
        <v>103</v>
      </c>
      <c r="H41" s="33">
        <v>6</v>
      </c>
      <c r="I41" s="34">
        <v>0.12047427034169578</v>
      </c>
      <c r="J41" s="10">
        <f t="shared" si="0"/>
        <v>390</v>
      </c>
      <c r="K41" s="10">
        <f>(Table3[[#This Row],[Revenue]]*Table3[[#This Row],[Discount]])</f>
        <v>46.984965433261351</v>
      </c>
      <c r="L41" s="10">
        <f>(Table3[[#This Row],[Revenue]]-Table3[[#This Row],[revenue a disc]])</f>
        <v>343.01503456673868</v>
      </c>
      <c r="M41" s="10"/>
      <c r="N41" s="29" t="s">
        <v>1705</v>
      </c>
      <c r="O41" s="37">
        <v>11</v>
      </c>
      <c r="Y41" s="29" t="s">
        <v>1705</v>
      </c>
      <c r="Z41" s="10">
        <v>2862.8652162816184</v>
      </c>
      <c r="AO41" s="8" t="s">
        <v>165</v>
      </c>
      <c r="AP41" s="10">
        <v>54856.635019972244</v>
      </c>
    </row>
    <row r="42" spans="1:61" x14ac:dyDescent="0.3">
      <c r="A42" t="s">
        <v>147</v>
      </c>
      <c r="B42" t="s">
        <v>156</v>
      </c>
      <c r="C42" s="1">
        <v>44727</v>
      </c>
      <c r="D42" t="s">
        <v>165</v>
      </c>
      <c r="E42" t="s">
        <v>171</v>
      </c>
      <c r="F42">
        <v>250</v>
      </c>
      <c r="G42" t="s">
        <v>104</v>
      </c>
      <c r="H42" s="33">
        <v>1</v>
      </c>
      <c r="I42" s="34">
        <v>0.38636401364592987</v>
      </c>
      <c r="J42" s="10">
        <f t="shared" si="0"/>
        <v>250</v>
      </c>
      <c r="K42" s="10">
        <f>(Table3[[#This Row],[Revenue]]*Table3[[#This Row],[Discount]])</f>
        <v>96.591003411482461</v>
      </c>
      <c r="L42" s="10">
        <f>(Table3[[#This Row],[Revenue]]-Table3[[#This Row],[revenue a disc]])</f>
        <v>153.40899658851754</v>
      </c>
      <c r="M42" s="10"/>
      <c r="N42" s="29" t="s">
        <v>1706</v>
      </c>
      <c r="O42" s="37">
        <v>18</v>
      </c>
      <c r="Y42" s="29" t="s">
        <v>1706</v>
      </c>
      <c r="Z42" s="10">
        <v>5906.9389240762412</v>
      </c>
      <c r="AO42" s="8" t="s">
        <v>166</v>
      </c>
      <c r="AP42" s="10">
        <v>51295.101215611256</v>
      </c>
    </row>
    <row r="43" spans="1:61" x14ac:dyDescent="0.3">
      <c r="A43" t="s">
        <v>148</v>
      </c>
      <c r="B43" t="s">
        <v>157</v>
      </c>
      <c r="C43" s="1">
        <v>44731</v>
      </c>
      <c r="D43" t="s">
        <v>166</v>
      </c>
      <c r="E43" t="s">
        <v>171</v>
      </c>
      <c r="F43">
        <v>130</v>
      </c>
      <c r="G43" t="s">
        <v>105</v>
      </c>
      <c r="H43" s="33">
        <v>7</v>
      </c>
      <c r="I43" s="34">
        <v>0.25111930985495906</v>
      </c>
      <c r="J43" s="10">
        <f t="shared" si="0"/>
        <v>910</v>
      </c>
      <c r="K43" s="10">
        <f>(Table3[[#This Row],[Revenue]]*Table3[[#This Row],[Discount]])</f>
        <v>228.51857196801274</v>
      </c>
      <c r="L43" s="10">
        <f>(Table3[[#This Row],[Revenue]]-Table3[[#This Row],[revenue a disc]])</f>
        <v>681.48142803198721</v>
      </c>
      <c r="M43" s="10"/>
      <c r="N43" s="29" t="s">
        <v>1707</v>
      </c>
      <c r="O43" s="37">
        <v>7</v>
      </c>
      <c r="Y43" s="29" t="s">
        <v>1707</v>
      </c>
      <c r="Z43" s="10">
        <v>2262.648955632154</v>
      </c>
      <c r="AO43" s="8" t="s">
        <v>167</v>
      </c>
      <c r="AP43" s="10">
        <v>20921.834648130476</v>
      </c>
    </row>
    <row r="44" spans="1:61" x14ac:dyDescent="0.3">
      <c r="A44" t="s">
        <v>149</v>
      </c>
      <c r="B44" t="s">
        <v>154</v>
      </c>
      <c r="C44" s="1">
        <v>44732</v>
      </c>
      <c r="D44" t="s">
        <v>163</v>
      </c>
      <c r="E44" t="s">
        <v>171</v>
      </c>
      <c r="F44">
        <v>72</v>
      </c>
      <c r="G44" t="s">
        <v>103</v>
      </c>
      <c r="H44" s="33">
        <v>7</v>
      </c>
      <c r="I44" s="34">
        <v>0.18099169049889144</v>
      </c>
      <c r="J44" s="10">
        <f t="shared" si="0"/>
        <v>504</v>
      </c>
      <c r="K44" s="10">
        <f>(Table3[[#This Row],[Revenue]]*Table3[[#This Row],[Discount]])</f>
        <v>91.219812011441292</v>
      </c>
      <c r="L44" s="10">
        <f>(Table3[[#This Row],[Revenue]]-Table3[[#This Row],[revenue a disc]])</f>
        <v>412.78018798855874</v>
      </c>
      <c r="M44" s="10"/>
      <c r="N44" s="29" t="s">
        <v>1708</v>
      </c>
      <c r="O44" s="37">
        <v>12</v>
      </c>
      <c r="Y44" s="29" t="s">
        <v>1708</v>
      </c>
      <c r="Z44" s="10">
        <v>4835.1791960674082</v>
      </c>
      <c r="AO44" s="8" t="s">
        <v>163</v>
      </c>
      <c r="AP44" s="10">
        <v>53906.439859302474</v>
      </c>
    </row>
    <row r="45" spans="1:61" x14ac:dyDescent="0.3">
      <c r="A45" t="s">
        <v>150</v>
      </c>
      <c r="B45" t="s">
        <v>155</v>
      </c>
      <c r="C45" s="1">
        <v>44738</v>
      </c>
      <c r="D45" t="s">
        <v>164</v>
      </c>
      <c r="E45" t="s">
        <v>171</v>
      </c>
      <c r="F45">
        <v>65</v>
      </c>
      <c r="G45" t="s">
        <v>104</v>
      </c>
      <c r="H45" s="33">
        <v>3</v>
      </c>
      <c r="I45" s="34">
        <v>0.17363786365000505</v>
      </c>
      <c r="J45" s="10">
        <f t="shared" si="0"/>
        <v>195</v>
      </c>
      <c r="K45" s="10">
        <f>(Table3[[#This Row],[Revenue]]*Table3[[#This Row],[Discount]])</f>
        <v>33.859383411750983</v>
      </c>
      <c r="L45" s="10">
        <f>(Table3[[#This Row],[Revenue]]-Table3[[#This Row],[revenue a disc]])</f>
        <v>161.14061658824903</v>
      </c>
      <c r="M45" s="10"/>
      <c r="N45" s="29" t="s">
        <v>1709</v>
      </c>
      <c r="O45" s="37">
        <v>6</v>
      </c>
      <c r="Y45" s="29" t="s">
        <v>1709</v>
      </c>
      <c r="Z45" s="10">
        <v>2615.6483628438014</v>
      </c>
    </row>
    <row r="46" spans="1:61" x14ac:dyDescent="0.3">
      <c r="A46" t="s">
        <v>151</v>
      </c>
      <c r="B46" t="s">
        <v>156</v>
      </c>
      <c r="C46" s="1">
        <v>44730</v>
      </c>
      <c r="D46" t="s">
        <v>165</v>
      </c>
      <c r="E46" t="s">
        <v>171</v>
      </c>
      <c r="F46">
        <v>250</v>
      </c>
      <c r="G46" t="s">
        <v>105</v>
      </c>
      <c r="H46" s="33">
        <v>1</v>
      </c>
      <c r="I46" s="34">
        <v>0.75489814137474298</v>
      </c>
      <c r="J46" s="10">
        <f t="shared" si="0"/>
        <v>250</v>
      </c>
      <c r="K46" s="10">
        <f>(Table3[[#This Row],[Revenue]]*Table3[[#This Row],[Discount]])</f>
        <v>188.72453534368574</v>
      </c>
      <c r="L46" s="10">
        <f>(Table3[[#This Row],[Revenue]]-Table3[[#This Row],[revenue a disc]])</f>
        <v>61.275464656314256</v>
      </c>
      <c r="M46" s="10"/>
      <c r="N46" s="29" t="s">
        <v>1710</v>
      </c>
      <c r="O46" s="37">
        <v>13</v>
      </c>
      <c r="Y46" s="29" t="s">
        <v>1710</v>
      </c>
      <c r="Z46" s="10">
        <v>4540.5423351476775</v>
      </c>
    </row>
    <row r="47" spans="1:61" x14ac:dyDescent="0.3">
      <c r="A47" t="s">
        <v>152</v>
      </c>
      <c r="B47" t="s">
        <v>157</v>
      </c>
      <c r="C47" s="1">
        <v>44736</v>
      </c>
      <c r="D47" t="s">
        <v>166</v>
      </c>
      <c r="E47" t="s">
        <v>171</v>
      </c>
      <c r="F47">
        <v>130</v>
      </c>
      <c r="G47" t="s">
        <v>103</v>
      </c>
      <c r="H47" s="33">
        <v>6</v>
      </c>
      <c r="I47" s="34">
        <v>0.41826226246410803</v>
      </c>
      <c r="J47" s="10">
        <f t="shared" si="0"/>
        <v>780</v>
      </c>
      <c r="K47" s="10">
        <f>(Table3[[#This Row],[Revenue]]*Table3[[#This Row],[Discount]])</f>
        <v>326.24456472200427</v>
      </c>
      <c r="L47" s="10">
        <f>(Table3[[#This Row],[Revenue]]-Table3[[#This Row],[revenue a disc]])</f>
        <v>453.75543527799573</v>
      </c>
      <c r="M47" s="10"/>
      <c r="N47" s="29" t="s">
        <v>1711</v>
      </c>
      <c r="O47" s="37">
        <v>8</v>
      </c>
      <c r="Y47" s="29" t="s">
        <v>1711</v>
      </c>
      <c r="Z47" s="10">
        <v>2780.8039628850565</v>
      </c>
    </row>
    <row r="48" spans="1:61" x14ac:dyDescent="0.3">
      <c r="A48" t="s">
        <v>175</v>
      </c>
      <c r="B48" t="s">
        <v>154</v>
      </c>
      <c r="C48" s="1">
        <v>44733</v>
      </c>
      <c r="D48" t="s">
        <v>163</v>
      </c>
      <c r="E48" t="s">
        <v>170</v>
      </c>
      <c r="F48">
        <v>72</v>
      </c>
      <c r="G48" t="s">
        <v>103</v>
      </c>
      <c r="H48" s="33">
        <v>4</v>
      </c>
      <c r="I48" s="34">
        <v>1.372080123313592E-2</v>
      </c>
      <c r="J48" s="10">
        <f t="shared" si="0"/>
        <v>288</v>
      </c>
      <c r="K48" s="10">
        <f>(Table3[[#This Row],[Revenue]]*Table3[[#This Row],[Discount]])</f>
        <v>3.9515907551431448</v>
      </c>
      <c r="L48" s="10">
        <f>(Table3[[#This Row],[Revenue]]-Table3[[#This Row],[revenue a disc]])</f>
        <v>284.04840924485683</v>
      </c>
      <c r="M48" s="10"/>
      <c r="N48" s="29" t="s">
        <v>1712</v>
      </c>
      <c r="O48" s="37">
        <v>7</v>
      </c>
      <c r="Y48" s="29" t="s">
        <v>1712</v>
      </c>
      <c r="Z48" s="10">
        <v>1950.6293449319157</v>
      </c>
    </row>
    <row r="49" spans="1:26" x14ac:dyDescent="0.3">
      <c r="A49" t="s">
        <v>176</v>
      </c>
      <c r="B49" t="s">
        <v>155</v>
      </c>
      <c r="C49" s="1">
        <v>44746</v>
      </c>
      <c r="D49" t="s">
        <v>164</v>
      </c>
      <c r="E49" t="s">
        <v>171</v>
      </c>
      <c r="F49">
        <v>65</v>
      </c>
      <c r="G49" t="s">
        <v>104</v>
      </c>
      <c r="H49" s="33">
        <v>6</v>
      </c>
      <c r="I49" s="34">
        <v>2.2083854314921911E-2</v>
      </c>
      <c r="J49" s="10">
        <f t="shared" si="0"/>
        <v>390</v>
      </c>
      <c r="K49" s="10">
        <f>(Table3[[#This Row],[Revenue]]*Table3[[#This Row],[Discount]])</f>
        <v>8.6127031828195459</v>
      </c>
      <c r="L49" s="10">
        <f>(Table3[[#This Row],[Revenue]]-Table3[[#This Row],[revenue a disc]])</f>
        <v>381.38729681718047</v>
      </c>
      <c r="M49" s="10"/>
      <c r="N49" s="29" t="s">
        <v>1713</v>
      </c>
      <c r="O49" s="37">
        <v>34</v>
      </c>
      <c r="Y49" s="29" t="s">
        <v>1713</v>
      </c>
      <c r="Z49" s="10">
        <v>12605.560938878396</v>
      </c>
    </row>
    <row r="50" spans="1:26" x14ac:dyDescent="0.3">
      <c r="A50" t="s">
        <v>177</v>
      </c>
      <c r="B50" t="s">
        <v>156</v>
      </c>
      <c r="C50" s="1">
        <v>44755</v>
      </c>
      <c r="D50" t="s">
        <v>165</v>
      </c>
      <c r="E50" t="s">
        <v>170</v>
      </c>
      <c r="F50">
        <v>250</v>
      </c>
      <c r="G50" t="s">
        <v>105</v>
      </c>
      <c r="H50" s="33">
        <v>3</v>
      </c>
      <c r="I50" s="34">
        <v>0.92842323956324613</v>
      </c>
      <c r="J50" s="10">
        <f t="shared" si="0"/>
        <v>750</v>
      </c>
      <c r="K50" s="10">
        <f>(Table3[[#This Row],[Revenue]]*Table3[[#This Row],[Discount]])</f>
        <v>696.31742967243463</v>
      </c>
      <c r="L50" s="10">
        <f>(Table3[[#This Row],[Revenue]]-Table3[[#This Row],[revenue a disc]])</f>
        <v>53.682570327565372</v>
      </c>
      <c r="M50" s="10"/>
      <c r="N50" s="29" t="s">
        <v>1714</v>
      </c>
      <c r="O50" s="37">
        <v>29</v>
      </c>
      <c r="Y50" s="29" t="s">
        <v>1714</v>
      </c>
      <c r="Z50" s="10">
        <v>7335.4444931867774</v>
      </c>
    </row>
    <row r="51" spans="1:26" x14ac:dyDescent="0.3">
      <c r="A51" t="s">
        <v>178</v>
      </c>
      <c r="B51" t="s">
        <v>157</v>
      </c>
      <c r="C51" s="1">
        <v>44755</v>
      </c>
      <c r="D51" t="s">
        <v>166</v>
      </c>
      <c r="E51" t="s">
        <v>171</v>
      </c>
      <c r="F51">
        <v>130</v>
      </c>
      <c r="G51" t="s">
        <v>103</v>
      </c>
      <c r="H51" s="33">
        <v>2</v>
      </c>
      <c r="I51" s="34">
        <v>0.20990358910221096</v>
      </c>
      <c r="J51" s="10">
        <f t="shared" si="0"/>
        <v>260</v>
      </c>
      <c r="K51" s="10">
        <f>(Table3[[#This Row],[Revenue]]*Table3[[#This Row],[Discount]])</f>
        <v>54.574933166574851</v>
      </c>
      <c r="L51" s="10">
        <f>(Table3[[#This Row],[Revenue]]-Table3[[#This Row],[revenue a disc]])</f>
        <v>205.42506683342515</v>
      </c>
      <c r="M51" s="10"/>
      <c r="N51" s="29" t="s">
        <v>1715</v>
      </c>
      <c r="O51" s="37">
        <v>13</v>
      </c>
      <c r="Y51" s="29" t="s">
        <v>1715</v>
      </c>
      <c r="Z51" s="10">
        <v>3495.4029738534414</v>
      </c>
    </row>
    <row r="52" spans="1:26" x14ac:dyDescent="0.3">
      <c r="A52" t="s">
        <v>179</v>
      </c>
      <c r="B52" t="s">
        <v>154</v>
      </c>
      <c r="C52" s="1">
        <v>44727</v>
      </c>
      <c r="D52" t="s">
        <v>163</v>
      </c>
      <c r="E52" t="s">
        <v>170</v>
      </c>
      <c r="F52">
        <v>72</v>
      </c>
      <c r="G52" t="s">
        <v>104</v>
      </c>
      <c r="H52" s="33">
        <v>5</v>
      </c>
      <c r="I52" s="34">
        <v>0.184343159134289</v>
      </c>
      <c r="J52" s="10">
        <f t="shared" si="0"/>
        <v>360</v>
      </c>
      <c r="K52" s="10">
        <f>(Table3[[#This Row],[Revenue]]*Table3[[#This Row],[Discount]])</f>
        <v>66.363537288344048</v>
      </c>
      <c r="L52" s="10">
        <f>(Table3[[#This Row],[Revenue]]-Table3[[#This Row],[revenue a disc]])</f>
        <v>293.63646271165595</v>
      </c>
      <c r="M52" s="10"/>
      <c r="N52" s="29" t="s">
        <v>1716</v>
      </c>
      <c r="O52" s="37">
        <v>26</v>
      </c>
      <c r="Y52" s="29" t="s">
        <v>1716</v>
      </c>
      <c r="Z52" s="10">
        <v>8250.8928588774361</v>
      </c>
    </row>
    <row r="53" spans="1:26" x14ac:dyDescent="0.3">
      <c r="A53" t="s">
        <v>180</v>
      </c>
      <c r="B53" t="s">
        <v>155</v>
      </c>
      <c r="C53" s="1">
        <v>44746</v>
      </c>
      <c r="D53" t="s">
        <v>164</v>
      </c>
      <c r="E53" t="s">
        <v>171</v>
      </c>
      <c r="F53">
        <v>65</v>
      </c>
      <c r="G53" t="s">
        <v>105</v>
      </c>
      <c r="H53" s="33">
        <v>8</v>
      </c>
      <c r="I53" s="34">
        <v>0.11144429073382323</v>
      </c>
      <c r="J53" s="10">
        <f t="shared" si="0"/>
        <v>520</v>
      </c>
      <c r="K53" s="10">
        <f>(Table3[[#This Row],[Revenue]]*Table3[[#This Row],[Discount]])</f>
        <v>57.951031181588078</v>
      </c>
      <c r="L53" s="10">
        <f>(Table3[[#This Row],[Revenue]]-Table3[[#This Row],[revenue a disc]])</f>
        <v>462.04896881841194</v>
      </c>
      <c r="M53" s="10"/>
      <c r="N53" s="29" t="s">
        <v>1717</v>
      </c>
      <c r="O53" s="37">
        <v>17</v>
      </c>
      <c r="Y53" s="29" t="s">
        <v>1717</v>
      </c>
      <c r="Z53" s="10">
        <v>7421.9280922972539</v>
      </c>
    </row>
    <row r="54" spans="1:26" x14ac:dyDescent="0.3">
      <c r="A54" t="s">
        <v>181</v>
      </c>
      <c r="B54" t="s">
        <v>156</v>
      </c>
      <c r="C54" s="1">
        <v>44740</v>
      </c>
      <c r="D54" t="s">
        <v>165</v>
      </c>
      <c r="E54" t="s">
        <v>170</v>
      </c>
      <c r="F54">
        <v>250</v>
      </c>
      <c r="G54" t="s">
        <v>103</v>
      </c>
      <c r="H54" s="33">
        <v>3</v>
      </c>
      <c r="I54" s="34">
        <v>0.56286929186816415</v>
      </c>
      <c r="J54" s="10">
        <f t="shared" si="0"/>
        <v>750</v>
      </c>
      <c r="K54" s="10">
        <f>(Table3[[#This Row],[Revenue]]*Table3[[#This Row],[Discount]])</f>
        <v>422.1519689011231</v>
      </c>
      <c r="L54" s="10">
        <f>(Table3[[#This Row],[Revenue]]-Table3[[#This Row],[revenue a disc]])</f>
        <v>327.8480310988769</v>
      </c>
      <c r="M54" s="10"/>
      <c r="N54" s="29" t="s">
        <v>1718</v>
      </c>
      <c r="O54" s="37">
        <v>11</v>
      </c>
      <c r="Y54" s="29" t="s">
        <v>1718</v>
      </c>
      <c r="Z54" s="10">
        <v>3527.1096482626508</v>
      </c>
    </row>
    <row r="55" spans="1:26" x14ac:dyDescent="0.3">
      <c r="A55" t="s">
        <v>182</v>
      </c>
      <c r="B55" t="s">
        <v>157</v>
      </c>
      <c r="C55" s="1">
        <v>44743</v>
      </c>
      <c r="D55" t="s">
        <v>166</v>
      </c>
      <c r="E55" t="s">
        <v>171</v>
      </c>
      <c r="F55">
        <v>130</v>
      </c>
      <c r="G55" t="s">
        <v>104</v>
      </c>
      <c r="H55" s="33">
        <v>3</v>
      </c>
      <c r="I55" s="34">
        <v>3.138956050307417E-2</v>
      </c>
      <c r="J55" s="10">
        <f t="shared" si="0"/>
        <v>390</v>
      </c>
      <c r="K55" s="10">
        <f>(Table3[[#This Row],[Revenue]]*Table3[[#This Row],[Discount]])</f>
        <v>12.241928596198926</v>
      </c>
      <c r="L55" s="10">
        <f>(Table3[[#This Row],[Revenue]]-Table3[[#This Row],[revenue a disc]])</f>
        <v>377.75807140380107</v>
      </c>
      <c r="M55" s="10"/>
      <c r="N55" s="29" t="s">
        <v>1719</v>
      </c>
      <c r="O55" s="37">
        <v>27</v>
      </c>
      <c r="Y55" s="29" t="s">
        <v>1719</v>
      </c>
      <c r="Z55" s="10">
        <v>6913.9259049996026</v>
      </c>
    </row>
    <row r="56" spans="1:26" x14ac:dyDescent="0.3">
      <c r="A56" t="s">
        <v>183</v>
      </c>
      <c r="B56" t="s">
        <v>158</v>
      </c>
      <c r="C56" s="1">
        <v>44737</v>
      </c>
      <c r="D56" t="s">
        <v>167</v>
      </c>
      <c r="E56" t="s">
        <v>170</v>
      </c>
      <c r="F56">
        <v>60</v>
      </c>
      <c r="G56" t="s">
        <v>105</v>
      </c>
      <c r="H56" s="33">
        <v>13</v>
      </c>
      <c r="I56" s="34">
        <v>0.23798278495106248</v>
      </c>
      <c r="J56" s="10">
        <f t="shared" si="0"/>
        <v>780</v>
      </c>
      <c r="K56" s="10">
        <f>(Table3[[#This Row],[Revenue]]*Table3[[#This Row],[Discount]])</f>
        <v>185.62657226182873</v>
      </c>
      <c r="L56" s="10">
        <f>(Table3[[#This Row],[Revenue]]-Table3[[#This Row],[revenue a disc]])</f>
        <v>594.37342773817124</v>
      </c>
      <c r="M56" s="10"/>
      <c r="N56" s="29" t="s">
        <v>1720</v>
      </c>
      <c r="O56" s="37">
        <v>10</v>
      </c>
      <c r="Y56" s="29" t="s">
        <v>1720</v>
      </c>
      <c r="Z56" s="10">
        <v>2460.5562200009895</v>
      </c>
    </row>
    <row r="57" spans="1:26" x14ac:dyDescent="0.3">
      <c r="A57" t="s">
        <v>184</v>
      </c>
      <c r="B57" t="s">
        <v>154</v>
      </c>
      <c r="C57" s="1">
        <v>44757</v>
      </c>
      <c r="D57" t="s">
        <v>163</v>
      </c>
      <c r="E57" t="s">
        <v>171</v>
      </c>
      <c r="F57">
        <v>72</v>
      </c>
      <c r="G57" t="s">
        <v>103</v>
      </c>
      <c r="H57" s="33">
        <v>5</v>
      </c>
      <c r="I57" s="34">
        <v>0.19712344024473996</v>
      </c>
      <c r="J57" s="10">
        <f t="shared" si="0"/>
        <v>360</v>
      </c>
      <c r="K57" s="10">
        <f>(Table3[[#This Row],[Revenue]]*Table3[[#This Row],[Discount]])</f>
        <v>70.964438488106381</v>
      </c>
      <c r="L57" s="10">
        <f>(Table3[[#This Row],[Revenue]]-Table3[[#This Row],[revenue a disc]])</f>
        <v>289.0355615118936</v>
      </c>
      <c r="M57" s="10"/>
      <c r="N57" s="29" t="s">
        <v>1721</v>
      </c>
      <c r="O57" s="37">
        <v>10</v>
      </c>
      <c r="Y57" s="29" t="s">
        <v>1721</v>
      </c>
      <c r="Z57" s="10">
        <v>2406.9612901549385</v>
      </c>
    </row>
    <row r="58" spans="1:26" x14ac:dyDescent="0.3">
      <c r="A58" t="s">
        <v>185</v>
      </c>
      <c r="B58" t="s">
        <v>155</v>
      </c>
      <c r="C58" s="1">
        <v>44745</v>
      </c>
      <c r="D58" t="s">
        <v>164</v>
      </c>
      <c r="E58" t="s">
        <v>170</v>
      </c>
      <c r="F58">
        <v>65</v>
      </c>
      <c r="G58" t="s">
        <v>104</v>
      </c>
      <c r="H58" s="33">
        <v>7</v>
      </c>
      <c r="I58" s="34">
        <v>6.8295799738434873E-2</v>
      </c>
      <c r="J58" s="10">
        <f t="shared" si="0"/>
        <v>455</v>
      </c>
      <c r="K58" s="10">
        <f>(Table3[[#This Row],[Revenue]]*Table3[[#This Row],[Discount]])</f>
        <v>31.074588880987868</v>
      </c>
      <c r="L58" s="10">
        <f>(Table3[[#This Row],[Revenue]]-Table3[[#This Row],[revenue a disc]])</f>
        <v>423.92541111901215</v>
      </c>
      <c r="M58" s="10"/>
      <c r="N58" s="29" t="s">
        <v>1722</v>
      </c>
      <c r="O58" s="37">
        <v>15</v>
      </c>
      <c r="Y58" s="29" t="s">
        <v>1722</v>
      </c>
      <c r="Z58" s="10">
        <v>3632.2560979635896</v>
      </c>
    </row>
    <row r="59" spans="1:26" x14ac:dyDescent="0.3">
      <c r="A59" t="s">
        <v>186</v>
      </c>
      <c r="B59" t="s">
        <v>156</v>
      </c>
      <c r="C59" s="1">
        <v>44760</v>
      </c>
      <c r="D59" t="s">
        <v>165</v>
      </c>
      <c r="E59" t="s">
        <v>171</v>
      </c>
      <c r="F59">
        <v>250</v>
      </c>
      <c r="G59" t="s">
        <v>105</v>
      </c>
      <c r="H59" s="33">
        <v>3</v>
      </c>
      <c r="I59" s="34">
        <v>1.6828522965904168E-2</v>
      </c>
      <c r="J59" s="10">
        <f t="shared" si="0"/>
        <v>750</v>
      </c>
      <c r="K59" s="10">
        <f>(Table3[[#This Row],[Revenue]]*Table3[[#This Row],[Discount]])</f>
        <v>12.621392224428126</v>
      </c>
      <c r="L59" s="10">
        <f>(Table3[[#This Row],[Revenue]]-Table3[[#This Row],[revenue a disc]])</f>
        <v>737.37860777557182</v>
      </c>
      <c r="M59" s="10"/>
      <c r="N59" s="29" t="s">
        <v>1723</v>
      </c>
      <c r="O59" s="37">
        <v>5</v>
      </c>
      <c r="Y59" s="29" t="s">
        <v>1723</v>
      </c>
      <c r="Z59" s="10">
        <v>1890.337000256882</v>
      </c>
    </row>
    <row r="60" spans="1:26" x14ac:dyDescent="0.3">
      <c r="A60" t="s">
        <v>187</v>
      </c>
      <c r="B60" t="s">
        <v>157</v>
      </c>
      <c r="C60" s="1">
        <v>44750</v>
      </c>
      <c r="D60" t="s">
        <v>166</v>
      </c>
      <c r="E60" t="s">
        <v>170</v>
      </c>
      <c r="F60">
        <v>130</v>
      </c>
      <c r="G60" t="s">
        <v>103</v>
      </c>
      <c r="H60" s="33">
        <v>6</v>
      </c>
      <c r="I60" s="34">
        <v>0.26661284065553453</v>
      </c>
      <c r="J60" s="10">
        <f t="shared" si="0"/>
        <v>780</v>
      </c>
      <c r="K60" s="10">
        <f>(Table3[[#This Row],[Revenue]]*Table3[[#This Row],[Discount]])</f>
        <v>207.95801571131693</v>
      </c>
      <c r="L60" s="10">
        <f>(Table3[[#This Row],[Revenue]]-Table3[[#This Row],[revenue a disc]])</f>
        <v>572.04198428868312</v>
      </c>
      <c r="M60" s="10"/>
      <c r="N60" s="29" t="s">
        <v>1724</v>
      </c>
      <c r="O60" s="37">
        <v>16</v>
      </c>
      <c r="Y60" s="29" t="s">
        <v>1724</v>
      </c>
      <c r="Z60" s="10">
        <v>3364.625630295769</v>
      </c>
    </row>
    <row r="61" spans="1:26" x14ac:dyDescent="0.3">
      <c r="A61" t="s">
        <v>188</v>
      </c>
      <c r="B61" t="s">
        <v>154</v>
      </c>
      <c r="C61" s="1">
        <v>44742</v>
      </c>
      <c r="D61" t="s">
        <v>163</v>
      </c>
      <c r="E61" t="s">
        <v>171</v>
      </c>
      <c r="F61">
        <v>72</v>
      </c>
      <c r="G61" t="s">
        <v>104</v>
      </c>
      <c r="H61" s="33">
        <v>11</v>
      </c>
      <c r="I61" s="34">
        <v>0.21251347110701568</v>
      </c>
      <c r="J61" s="10">
        <f t="shared" si="0"/>
        <v>792</v>
      </c>
      <c r="K61" s="10">
        <f>(Table3[[#This Row],[Revenue]]*Table3[[#This Row],[Discount]])</f>
        <v>168.31066911675643</v>
      </c>
      <c r="L61" s="10">
        <f>(Table3[[#This Row],[Revenue]]-Table3[[#This Row],[revenue a disc]])</f>
        <v>623.68933088324354</v>
      </c>
      <c r="M61" s="10"/>
      <c r="N61" s="29" t="s">
        <v>1725</v>
      </c>
      <c r="O61" s="37">
        <v>10</v>
      </c>
      <c r="Y61" s="29" t="s">
        <v>1725</v>
      </c>
      <c r="Z61" s="10">
        <v>3309.3691955590125</v>
      </c>
    </row>
    <row r="62" spans="1:26" x14ac:dyDescent="0.3">
      <c r="A62" t="s">
        <v>189</v>
      </c>
      <c r="B62" t="s">
        <v>155</v>
      </c>
      <c r="C62" s="1">
        <v>44754</v>
      </c>
      <c r="D62" t="s">
        <v>164</v>
      </c>
      <c r="E62" t="s">
        <v>170</v>
      </c>
      <c r="F62">
        <v>65</v>
      </c>
      <c r="G62" t="s">
        <v>105</v>
      </c>
      <c r="H62" s="33">
        <v>12</v>
      </c>
      <c r="I62" s="34">
        <v>0.10994257661413849</v>
      </c>
      <c r="J62" s="10">
        <f t="shared" si="0"/>
        <v>780</v>
      </c>
      <c r="K62" s="10">
        <f>(Table3[[#This Row],[Revenue]]*Table3[[#This Row],[Discount]])</f>
        <v>85.75520975902802</v>
      </c>
      <c r="L62" s="10">
        <f>(Table3[[#This Row],[Revenue]]-Table3[[#This Row],[revenue a disc]])</f>
        <v>694.24479024097195</v>
      </c>
      <c r="M62" s="10"/>
      <c r="N62" s="29" t="s">
        <v>1726</v>
      </c>
      <c r="O62" s="37">
        <v>10</v>
      </c>
      <c r="Y62" s="29" t="s">
        <v>1726</v>
      </c>
      <c r="Z62" s="10">
        <v>3382.6607002274313</v>
      </c>
    </row>
    <row r="63" spans="1:26" x14ac:dyDescent="0.3">
      <c r="A63" t="s">
        <v>190</v>
      </c>
      <c r="B63" t="s">
        <v>156</v>
      </c>
      <c r="C63" s="1">
        <v>44746</v>
      </c>
      <c r="D63" t="s">
        <v>165</v>
      </c>
      <c r="E63" t="s">
        <v>171</v>
      </c>
      <c r="F63">
        <v>250</v>
      </c>
      <c r="G63" t="s">
        <v>103</v>
      </c>
      <c r="H63" s="33">
        <v>2</v>
      </c>
      <c r="I63" s="34">
        <v>0.53607498908607099</v>
      </c>
      <c r="J63" s="10">
        <f t="shared" si="0"/>
        <v>500</v>
      </c>
      <c r="K63" s="10">
        <f>(Table3[[#This Row],[Revenue]]*Table3[[#This Row],[Discount]])</f>
        <v>268.03749454303551</v>
      </c>
      <c r="L63" s="10">
        <f>(Table3[[#This Row],[Revenue]]-Table3[[#This Row],[revenue a disc]])</f>
        <v>231.96250545696449</v>
      </c>
      <c r="M63" s="10"/>
      <c r="N63" s="29" t="s">
        <v>1727</v>
      </c>
      <c r="O63" s="37">
        <v>10</v>
      </c>
      <c r="Y63" s="29" t="s">
        <v>1727</v>
      </c>
      <c r="Z63" s="10">
        <v>3319.4736889450387</v>
      </c>
    </row>
    <row r="64" spans="1:26" x14ac:dyDescent="0.3">
      <c r="A64" t="s">
        <v>191</v>
      </c>
      <c r="B64" t="s">
        <v>157</v>
      </c>
      <c r="C64" s="1">
        <v>44752</v>
      </c>
      <c r="D64" t="s">
        <v>166</v>
      </c>
      <c r="E64" t="s">
        <v>170</v>
      </c>
      <c r="F64">
        <v>130</v>
      </c>
      <c r="G64" t="s">
        <v>104</v>
      </c>
      <c r="H64" s="33">
        <v>6</v>
      </c>
      <c r="I64" s="34">
        <v>3.7515550327758003E-2</v>
      </c>
      <c r="J64" s="10">
        <f t="shared" si="0"/>
        <v>780</v>
      </c>
      <c r="K64" s="10">
        <f>(Table3[[#This Row],[Revenue]]*Table3[[#This Row],[Discount]])</f>
        <v>29.262129255651242</v>
      </c>
      <c r="L64" s="10">
        <f>(Table3[[#This Row],[Revenue]]-Table3[[#This Row],[revenue a disc]])</f>
        <v>750.73787074434881</v>
      </c>
      <c r="M64" s="10"/>
      <c r="N64" s="29" t="s">
        <v>1728</v>
      </c>
      <c r="O64" s="37">
        <v>10</v>
      </c>
      <c r="Y64" s="29" t="s">
        <v>1728</v>
      </c>
      <c r="Z64" s="10">
        <v>4019.8845508165509</v>
      </c>
    </row>
    <row r="65" spans="1:26" x14ac:dyDescent="0.3">
      <c r="A65" t="s">
        <v>192</v>
      </c>
      <c r="B65" t="s">
        <v>158</v>
      </c>
      <c r="C65" s="1">
        <v>44725</v>
      </c>
      <c r="D65" t="s">
        <v>167</v>
      </c>
      <c r="E65" t="s">
        <v>170</v>
      </c>
      <c r="F65">
        <v>60</v>
      </c>
      <c r="G65" t="s">
        <v>105</v>
      </c>
      <c r="H65" s="33">
        <v>15</v>
      </c>
      <c r="I65" s="34">
        <v>2.4938289886663061E-2</v>
      </c>
      <c r="J65" s="10">
        <f t="shared" si="0"/>
        <v>900</v>
      </c>
      <c r="K65" s="10">
        <f>(Table3[[#This Row],[Revenue]]*Table3[[#This Row],[Discount]])</f>
        <v>22.444460897996755</v>
      </c>
      <c r="L65" s="10">
        <f>(Table3[[#This Row],[Revenue]]-Table3[[#This Row],[revenue a disc]])</f>
        <v>877.55553910200319</v>
      </c>
      <c r="M65" s="10"/>
      <c r="N65" s="29" t="s">
        <v>1729</v>
      </c>
      <c r="O65" s="37">
        <v>10</v>
      </c>
      <c r="Y65" s="29" t="s">
        <v>1729</v>
      </c>
      <c r="Z65" s="10">
        <v>2916.5297182926402</v>
      </c>
    </row>
    <row r="66" spans="1:26" x14ac:dyDescent="0.3">
      <c r="A66" t="s">
        <v>193</v>
      </c>
      <c r="B66" t="s">
        <v>159</v>
      </c>
      <c r="C66" s="1">
        <v>44734</v>
      </c>
      <c r="D66" t="s">
        <v>168</v>
      </c>
      <c r="E66" t="s">
        <v>171</v>
      </c>
      <c r="F66">
        <v>95</v>
      </c>
      <c r="G66" t="s">
        <v>103</v>
      </c>
      <c r="H66" s="33">
        <v>9</v>
      </c>
      <c r="I66" s="34">
        <v>1.0123391970414241E-2</v>
      </c>
      <c r="J66" s="10">
        <f t="shared" ref="J66:J129" si="1">(F66*H66)</f>
        <v>855</v>
      </c>
      <c r="K66" s="10">
        <f>(Table3[[#This Row],[Revenue]]*Table3[[#This Row],[Discount]])</f>
        <v>8.6555001347041767</v>
      </c>
      <c r="L66" s="10">
        <f>(Table3[[#This Row],[Revenue]]-Table3[[#This Row],[revenue a disc]])</f>
        <v>846.3444998652958</v>
      </c>
      <c r="M66" s="10"/>
      <c r="N66" s="29" t="s">
        <v>1730</v>
      </c>
      <c r="O66" s="37">
        <v>15</v>
      </c>
      <c r="Y66" s="29" t="s">
        <v>1730</v>
      </c>
      <c r="Z66" s="10">
        <v>4123.7653307741257</v>
      </c>
    </row>
    <row r="67" spans="1:26" x14ac:dyDescent="0.3">
      <c r="A67" t="s">
        <v>194</v>
      </c>
      <c r="B67" t="s">
        <v>154</v>
      </c>
      <c r="C67" s="1">
        <v>44761</v>
      </c>
      <c r="D67" t="s">
        <v>163</v>
      </c>
      <c r="E67" t="s">
        <v>171</v>
      </c>
      <c r="F67">
        <v>72</v>
      </c>
      <c r="G67" t="s">
        <v>104</v>
      </c>
      <c r="H67" s="33">
        <v>12</v>
      </c>
      <c r="I67" s="34">
        <v>0.1308869366379137</v>
      </c>
      <c r="J67" s="10">
        <f t="shared" si="1"/>
        <v>864</v>
      </c>
      <c r="K67" s="10">
        <f>(Table3[[#This Row],[Revenue]]*Table3[[#This Row],[Discount]])</f>
        <v>113.08631325515744</v>
      </c>
      <c r="L67" s="10">
        <f>(Table3[[#This Row],[Revenue]]-Table3[[#This Row],[revenue a disc]])</f>
        <v>750.91368674484261</v>
      </c>
      <c r="M67" s="10"/>
      <c r="N67" s="29" t="s">
        <v>1731</v>
      </c>
      <c r="O67" s="37">
        <v>20</v>
      </c>
      <c r="Y67" s="29" t="s">
        <v>1731</v>
      </c>
      <c r="Z67" s="10">
        <v>7739.4237002842765</v>
      </c>
    </row>
    <row r="68" spans="1:26" x14ac:dyDescent="0.3">
      <c r="A68" t="s">
        <v>195</v>
      </c>
      <c r="B68" t="s">
        <v>155</v>
      </c>
      <c r="C68" s="1">
        <v>44735</v>
      </c>
      <c r="D68" t="s">
        <v>164</v>
      </c>
      <c r="E68" t="s">
        <v>171</v>
      </c>
      <c r="F68">
        <v>65</v>
      </c>
      <c r="G68" t="s">
        <v>105</v>
      </c>
      <c r="H68" s="33">
        <v>7</v>
      </c>
      <c r="I68" s="34">
        <v>6.6961969492996459E-2</v>
      </c>
      <c r="J68" s="10">
        <f t="shared" si="1"/>
        <v>455</v>
      </c>
      <c r="K68" s="10">
        <f>(Table3[[#This Row],[Revenue]]*Table3[[#This Row],[Discount]])</f>
        <v>30.467696119313388</v>
      </c>
      <c r="L68" s="10">
        <f>(Table3[[#This Row],[Revenue]]-Table3[[#This Row],[revenue a disc]])</f>
        <v>424.53230388068664</v>
      </c>
      <c r="M68" s="10"/>
      <c r="N68" s="29" t="s">
        <v>1732</v>
      </c>
      <c r="O68" s="37">
        <v>10</v>
      </c>
      <c r="Y68" s="29" t="s">
        <v>1732</v>
      </c>
      <c r="Z68" s="10">
        <v>2435.7501030220901</v>
      </c>
    </row>
    <row r="69" spans="1:26" x14ac:dyDescent="0.3">
      <c r="A69" t="s">
        <v>196</v>
      </c>
      <c r="B69" t="s">
        <v>156</v>
      </c>
      <c r="C69" s="1">
        <v>44753</v>
      </c>
      <c r="D69" t="s">
        <v>165</v>
      </c>
      <c r="E69" t="s">
        <v>170</v>
      </c>
      <c r="F69">
        <v>250</v>
      </c>
      <c r="G69" t="s">
        <v>103</v>
      </c>
      <c r="H69" s="33">
        <v>3</v>
      </c>
      <c r="I69" s="34">
        <v>0.36350761794645753</v>
      </c>
      <c r="J69" s="10">
        <f t="shared" si="1"/>
        <v>750</v>
      </c>
      <c r="K69" s="10">
        <f>(Table3[[#This Row],[Revenue]]*Table3[[#This Row],[Discount]])</f>
        <v>272.63071345984315</v>
      </c>
      <c r="L69" s="10">
        <f>(Table3[[#This Row],[Revenue]]-Table3[[#This Row],[revenue a disc]])</f>
        <v>477.36928654015685</v>
      </c>
      <c r="M69" s="10"/>
      <c r="N69" s="29" t="s">
        <v>1733</v>
      </c>
      <c r="O69" s="37">
        <v>26</v>
      </c>
      <c r="Y69" s="29" t="s">
        <v>1733</v>
      </c>
      <c r="Z69" s="10">
        <v>6824.7019958518649</v>
      </c>
    </row>
    <row r="70" spans="1:26" x14ac:dyDescent="0.3">
      <c r="A70" t="s">
        <v>197</v>
      </c>
      <c r="B70" t="s">
        <v>157</v>
      </c>
      <c r="C70" s="1">
        <v>44732</v>
      </c>
      <c r="D70" t="s">
        <v>166</v>
      </c>
      <c r="E70" t="s">
        <v>170</v>
      </c>
      <c r="F70">
        <v>130</v>
      </c>
      <c r="G70" t="s">
        <v>104</v>
      </c>
      <c r="H70" s="33">
        <v>6</v>
      </c>
      <c r="I70" s="34">
        <v>0.30841415491993102</v>
      </c>
      <c r="J70" s="10">
        <f t="shared" si="1"/>
        <v>780</v>
      </c>
      <c r="K70" s="10">
        <f>(Table3[[#This Row],[Revenue]]*Table3[[#This Row],[Discount]])</f>
        <v>240.5630408375462</v>
      </c>
      <c r="L70" s="10">
        <f>(Table3[[#This Row],[Revenue]]-Table3[[#This Row],[revenue a disc]])</f>
        <v>539.43695916245383</v>
      </c>
      <c r="M70" s="10"/>
      <c r="N70" s="29" t="s">
        <v>1734</v>
      </c>
      <c r="O70" s="37">
        <v>14</v>
      </c>
      <c r="Y70" s="29" t="s">
        <v>1734</v>
      </c>
      <c r="Z70" s="10">
        <v>4260.5312296459979</v>
      </c>
    </row>
    <row r="71" spans="1:26" x14ac:dyDescent="0.3">
      <c r="A71" t="s">
        <v>198</v>
      </c>
      <c r="B71" t="s">
        <v>154</v>
      </c>
      <c r="C71" s="1">
        <v>44748</v>
      </c>
      <c r="D71" t="s">
        <v>163</v>
      </c>
      <c r="E71" t="s">
        <v>170</v>
      </c>
      <c r="F71">
        <v>72</v>
      </c>
      <c r="G71" t="s">
        <v>105</v>
      </c>
      <c r="H71" s="33">
        <v>9</v>
      </c>
      <c r="I71" s="34">
        <v>0.21287301321989574</v>
      </c>
      <c r="J71" s="10">
        <f t="shared" si="1"/>
        <v>648</v>
      </c>
      <c r="K71" s="10">
        <f>(Table3[[#This Row],[Revenue]]*Table3[[#This Row],[Discount]])</f>
        <v>137.94171256649244</v>
      </c>
      <c r="L71" s="10">
        <f>(Table3[[#This Row],[Revenue]]-Table3[[#This Row],[revenue a disc]])</f>
        <v>510.05828743350753</v>
      </c>
      <c r="M71" s="10"/>
      <c r="N71" s="29" t="s">
        <v>1735</v>
      </c>
      <c r="O71" s="37">
        <v>14</v>
      </c>
      <c r="Y71" s="29" t="s">
        <v>1735</v>
      </c>
      <c r="Z71" s="10">
        <v>3598.5523652491574</v>
      </c>
    </row>
    <row r="72" spans="1:26" x14ac:dyDescent="0.3">
      <c r="A72" t="s">
        <v>199</v>
      </c>
      <c r="B72" t="s">
        <v>155</v>
      </c>
      <c r="C72" s="1">
        <v>44731</v>
      </c>
      <c r="D72" t="s">
        <v>164</v>
      </c>
      <c r="E72" t="s">
        <v>170</v>
      </c>
      <c r="F72">
        <v>65</v>
      </c>
      <c r="G72" t="s">
        <v>103</v>
      </c>
      <c r="H72" s="33">
        <v>4</v>
      </c>
      <c r="I72" s="34">
        <v>0.11047742601795077</v>
      </c>
      <c r="J72" s="10">
        <f t="shared" si="1"/>
        <v>260</v>
      </c>
      <c r="K72" s="10">
        <f>(Table3[[#This Row],[Revenue]]*Table3[[#This Row],[Discount]])</f>
        <v>28.724130764667201</v>
      </c>
      <c r="L72" s="10">
        <f>(Table3[[#This Row],[Revenue]]-Table3[[#This Row],[revenue a disc]])</f>
        <v>231.27586923533281</v>
      </c>
      <c r="M72" s="10"/>
      <c r="N72" s="29" t="s">
        <v>1736</v>
      </c>
      <c r="O72" s="37">
        <v>7</v>
      </c>
      <c r="Y72" s="29" t="s">
        <v>1736</v>
      </c>
      <c r="Z72" s="10">
        <v>1193.2501185551812</v>
      </c>
    </row>
    <row r="73" spans="1:26" x14ac:dyDescent="0.3">
      <c r="A73" t="s">
        <v>200</v>
      </c>
      <c r="B73" t="s">
        <v>156</v>
      </c>
      <c r="C73" s="1">
        <v>44725</v>
      </c>
      <c r="D73" t="s">
        <v>165</v>
      </c>
      <c r="E73" t="s">
        <v>170</v>
      </c>
      <c r="F73">
        <v>250</v>
      </c>
      <c r="G73" t="s">
        <v>104</v>
      </c>
      <c r="H73" s="33">
        <v>2</v>
      </c>
      <c r="I73" s="34">
        <v>4.8799156151631218E-2</v>
      </c>
      <c r="J73" s="10">
        <f t="shared" si="1"/>
        <v>500</v>
      </c>
      <c r="K73" s="10">
        <f>(Table3[[#This Row],[Revenue]]*Table3[[#This Row],[Discount]])</f>
        <v>24.399578075815608</v>
      </c>
      <c r="L73" s="10">
        <f>(Table3[[#This Row],[Revenue]]-Table3[[#This Row],[revenue a disc]])</f>
        <v>475.60042192418439</v>
      </c>
      <c r="M73" s="10"/>
      <c r="N73" s="29" t="s">
        <v>1737</v>
      </c>
      <c r="O73" s="37">
        <v>16</v>
      </c>
      <c r="Y73" s="29" t="s">
        <v>1737</v>
      </c>
      <c r="Z73" s="10">
        <v>4608.352554174844</v>
      </c>
    </row>
    <row r="74" spans="1:26" x14ac:dyDescent="0.3">
      <c r="A74" t="s">
        <v>201</v>
      </c>
      <c r="B74" t="s">
        <v>157</v>
      </c>
      <c r="C74" s="1">
        <v>44753</v>
      </c>
      <c r="D74" t="s">
        <v>166</v>
      </c>
      <c r="E74" t="s">
        <v>170</v>
      </c>
      <c r="F74">
        <v>130</v>
      </c>
      <c r="G74" t="s">
        <v>105</v>
      </c>
      <c r="H74" s="33">
        <v>6</v>
      </c>
      <c r="I74" s="34">
        <v>0.27879506176921365</v>
      </c>
      <c r="J74" s="10">
        <f t="shared" si="1"/>
        <v>780</v>
      </c>
      <c r="K74" s="10">
        <f>(Table3[[#This Row],[Revenue]]*Table3[[#This Row],[Discount]])</f>
        <v>217.46014817998665</v>
      </c>
      <c r="L74" s="10">
        <f>(Table3[[#This Row],[Revenue]]-Table3[[#This Row],[revenue a disc]])</f>
        <v>562.53985182001338</v>
      </c>
      <c r="M74" s="10"/>
      <c r="N74" s="29" t="s">
        <v>1738</v>
      </c>
      <c r="O74" s="37">
        <v>14</v>
      </c>
      <c r="Y74" s="29" t="s">
        <v>1738</v>
      </c>
      <c r="Z74" s="10">
        <v>5563.7673486474478</v>
      </c>
    </row>
    <row r="75" spans="1:26" x14ac:dyDescent="0.3">
      <c r="A75" t="s">
        <v>202</v>
      </c>
      <c r="B75" t="s">
        <v>158</v>
      </c>
      <c r="C75" s="1">
        <v>44738</v>
      </c>
      <c r="D75" t="s">
        <v>167</v>
      </c>
      <c r="E75" t="s">
        <v>170</v>
      </c>
      <c r="F75">
        <v>60</v>
      </c>
      <c r="G75" t="s">
        <v>103</v>
      </c>
      <c r="H75" s="33">
        <v>9</v>
      </c>
      <c r="I75" s="34">
        <v>7.6045534046593019E-2</v>
      </c>
      <c r="J75" s="10">
        <f t="shared" si="1"/>
        <v>540</v>
      </c>
      <c r="K75" s="10">
        <f>(Table3[[#This Row],[Revenue]]*Table3[[#This Row],[Discount]])</f>
        <v>41.064588385160228</v>
      </c>
      <c r="L75" s="10">
        <f>(Table3[[#This Row],[Revenue]]-Table3[[#This Row],[revenue a disc]])</f>
        <v>498.93541161483978</v>
      </c>
      <c r="M75" s="10"/>
      <c r="N75" s="29" t="s">
        <v>1739</v>
      </c>
      <c r="O75" s="37">
        <v>12</v>
      </c>
      <c r="Y75" s="29" t="s">
        <v>1739</v>
      </c>
      <c r="Z75" s="10">
        <v>4036.4952217855871</v>
      </c>
    </row>
    <row r="76" spans="1:26" x14ac:dyDescent="0.3">
      <c r="A76" t="s">
        <v>203</v>
      </c>
      <c r="B76" t="s">
        <v>154</v>
      </c>
      <c r="C76" s="1">
        <v>44762</v>
      </c>
      <c r="D76" t="s">
        <v>163</v>
      </c>
      <c r="E76" t="s">
        <v>170</v>
      </c>
      <c r="F76">
        <v>72</v>
      </c>
      <c r="G76" t="s">
        <v>104</v>
      </c>
      <c r="H76" s="33">
        <v>11</v>
      </c>
      <c r="I76" s="34">
        <v>0.12055762754740325</v>
      </c>
      <c r="J76" s="10">
        <f t="shared" si="1"/>
        <v>792</v>
      </c>
      <c r="K76" s="10">
        <f>(Table3[[#This Row],[Revenue]]*Table3[[#This Row],[Discount]])</f>
        <v>95.481641017543367</v>
      </c>
      <c r="L76" s="10">
        <f>(Table3[[#This Row],[Revenue]]-Table3[[#This Row],[revenue a disc]])</f>
        <v>696.51835898245668</v>
      </c>
      <c r="M76" s="10"/>
      <c r="N76" s="29" t="s">
        <v>1740</v>
      </c>
      <c r="O76" s="37">
        <v>13</v>
      </c>
      <c r="Y76" s="29" t="s">
        <v>1740</v>
      </c>
      <c r="Z76" s="10">
        <v>4129.3359220928205</v>
      </c>
    </row>
    <row r="77" spans="1:26" x14ac:dyDescent="0.3">
      <c r="A77" t="s">
        <v>204</v>
      </c>
      <c r="B77" t="s">
        <v>155</v>
      </c>
      <c r="C77" s="1">
        <v>44756</v>
      </c>
      <c r="D77" t="s">
        <v>164</v>
      </c>
      <c r="E77" t="s">
        <v>170</v>
      </c>
      <c r="F77">
        <v>65</v>
      </c>
      <c r="G77" t="s">
        <v>105</v>
      </c>
      <c r="H77" s="33">
        <v>13</v>
      </c>
      <c r="I77" s="34">
        <v>0.30283946337780637</v>
      </c>
      <c r="J77" s="10">
        <f t="shared" si="1"/>
        <v>845</v>
      </c>
      <c r="K77" s="10">
        <f>(Table3[[#This Row],[Revenue]]*Table3[[#This Row],[Discount]])</f>
        <v>255.89934655424639</v>
      </c>
      <c r="L77" s="10">
        <f>(Table3[[#This Row],[Revenue]]-Table3[[#This Row],[revenue a disc]])</f>
        <v>589.10065344575355</v>
      </c>
      <c r="M77" s="10"/>
      <c r="N77" s="29" t="s">
        <v>1741</v>
      </c>
      <c r="O77" s="37">
        <v>19</v>
      </c>
      <c r="Y77" s="29" t="s">
        <v>1741</v>
      </c>
      <c r="Z77" s="10">
        <v>4784.9304603108831</v>
      </c>
    </row>
    <row r="78" spans="1:26" x14ac:dyDescent="0.3">
      <c r="A78" t="s">
        <v>205</v>
      </c>
      <c r="B78" t="s">
        <v>156</v>
      </c>
      <c r="C78" s="1">
        <v>44744</v>
      </c>
      <c r="D78" t="s">
        <v>165</v>
      </c>
      <c r="E78" t="s">
        <v>171</v>
      </c>
      <c r="F78">
        <v>250</v>
      </c>
      <c r="G78" t="s">
        <v>103</v>
      </c>
      <c r="H78" s="33">
        <v>2</v>
      </c>
      <c r="I78" s="34">
        <v>0.41401829873258272</v>
      </c>
      <c r="J78" s="10">
        <f t="shared" si="1"/>
        <v>500</v>
      </c>
      <c r="K78" s="10">
        <f>(Table3[[#This Row],[Revenue]]*Table3[[#This Row],[Discount]])</f>
        <v>207.00914936629135</v>
      </c>
      <c r="L78" s="10">
        <f>(Table3[[#This Row],[Revenue]]-Table3[[#This Row],[revenue a disc]])</f>
        <v>292.99085063370865</v>
      </c>
      <c r="M78" s="10"/>
      <c r="N78" s="29" t="s">
        <v>1742</v>
      </c>
      <c r="O78" s="37">
        <v>16</v>
      </c>
      <c r="Y78" s="29" t="s">
        <v>1742</v>
      </c>
      <c r="Z78" s="10">
        <v>4077.4388722855992</v>
      </c>
    </row>
    <row r="79" spans="1:26" x14ac:dyDescent="0.3">
      <c r="A79" t="s">
        <v>206</v>
      </c>
      <c r="B79" t="s">
        <v>157</v>
      </c>
      <c r="C79" s="1">
        <v>44753</v>
      </c>
      <c r="D79" t="s">
        <v>166</v>
      </c>
      <c r="E79" t="s">
        <v>170</v>
      </c>
      <c r="F79">
        <v>130</v>
      </c>
      <c r="G79" t="s">
        <v>104</v>
      </c>
      <c r="H79" s="33">
        <v>6</v>
      </c>
      <c r="I79" s="34">
        <v>6.1603660271292333E-3</v>
      </c>
      <c r="J79" s="10">
        <f t="shared" si="1"/>
        <v>780</v>
      </c>
      <c r="K79" s="10">
        <f>(Table3[[#This Row],[Revenue]]*Table3[[#This Row],[Discount]])</f>
        <v>4.8050855011608018</v>
      </c>
      <c r="L79" s="10">
        <f>(Table3[[#This Row],[Revenue]]-Table3[[#This Row],[revenue a disc]])</f>
        <v>775.19491449883924</v>
      </c>
      <c r="M79" s="10"/>
      <c r="N79" s="29" t="s">
        <v>1743</v>
      </c>
      <c r="O79" s="37">
        <v>7</v>
      </c>
      <c r="Y79" s="29" t="s">
        <v>1743</v>
      </c>
      <c r="Z79" s="10">
        <v>3453.5460632337094</v>
      </c>
    </row>
    <row r="80" spans="1:26" x14ac:dyDescent="0.3">
      <c r="A80" t="s">
        <v>207</v>
      </c>
      <c r="B80" t="s">
        <v>154</v>
      </c>
      <c r="C80" s="1">
        <v>44762</v>
      </c>
      <c r="D80" t="s">
        <v>163</v>
      </c>
      <c r="E80" t="s">
        <v>170</v>
      </c>
      <c r="F80">
        <v>72</v>
      </c>
      <c r="G80" t="s">
        <v>105</v>
      </c>
      <c r="H80" s="33">
        <v>12</v>
      </c>
      <c r="I80" s="34">
        <v>0.10495963672233184</v>
      </c>
      <c r="J80" s="10">
        <f t="shared" si="1"/>
        <v>864</v>
      </c>
      <c r="K80" s="10">
        <f>(Table3[[#This Row],[Revenue]]*Table3[[#This Row],[Discount]])</f>
        <v>90.685126128094709</v>
      </c>
      <c r="L80" s="10">
        <f>(Table3[[#This Row],[Revenue]]-Table3[[#This Row],[revenue a disc]])</f>
        <v>773.31487387190532</v>
      </c>
      <c r="M80" s="10"/>
      <c r="N80" s="29" t="s">
        <v>1744</v>
      </c>
      <c r="O80" s="37">
        <v>5</v>
      </c>
      <c r="Y80" s="29" t="s">
        <v>1744</v>
      </c>
      <c r="Z80" s="10">
        <v>1207.7086967378973</v>
      </c>
    </row>
    <row r="81" spans="1:26" x14ac:dyDescent="0.3">
      <c r="A81" t="s">
        <v>208</v>
      </c>
      <c r="B81" t="s">
        <v>155</v>
      </c>
      <c r="C81" s="1">
        <v>44740</v>
      </c>
      <c r="D81" t="s">
        <v>164</v>
      </c>
      <c r="E81" t="s">
        <v>170</v>
      </c>
      <c r="F81">
        <v>65</v>
      </c>
      <c r="G81" t="s">
        <v>103</v>
      </c>
      <c r="H81" s="33">
        <v>11</v>
      </c>
      <c r="I81" s="34">
        <v>0.29377273906475571</v>
      </c>
      <c r="J81" s="10">
        <f t="shared" si="1"/>
        <v>715</v>
      </c>
      <c r="K81" s="10">
        <f>(Table3[[#This Row],[Revenue]]*Table3[[#This Row],[Discount]])</f>
        <v>210.04750843130034</v>
      </c>
      <c r="L81" s="10">
        <f>(Table3[[#This Row],[Revenue]]-Table3[[#This Row],[revenue a disc]])</f>
        <v>504.95249156869966</v>
      </c>
      <c r="M81" s="10"/>
      <c r="N81" s="29" t="s">
        <v>1745</v>
      </c>
      <c r="O81" s="37">
        <v>3</v>
      </c>
      <c r="Y81" s="29" t="s">
        <v>1745</v>
      </c>
      <c r="Z81" s="10">
        <v>1395.5498962376455</v>
      </c>
    </row>
    <row r="82" spans="1:26" x14ac:dyDescent="0.3">
      <c r="A82" t="s">
        <v>209</v>
      </c>
      <c r="B82" t="s">
        <v>156</v>
      </c>
      <c r="C82" s="1">
        <v>44729</v>
      </c>
      <c r="D82" t="s">
        <v>165</v>
      </c>
      <c r="E82" t="s">
        <v>170</v>
      </c>
      <c r="F82">
        <v>250</v>
      </c>
      <c r="G82" t="s">
        <v>104</v>
      </c>
      <c r="H82" s="33">
        <v>3</v>
      </c>
      <c r="I82" s="34">
        <v>0.56559810101924179</v>
      </c>
      <c r="J82" s="10">
        <f t="shared" si="1"/>
        <v>750</v>
      </c>
      <c r="K82" s="10">
        <f>(Table3[[#This Row],[Revenue]]*Table3[[#This Row],[Discount]])</f>
        <v>424.19857576443133</v>
      </c>
      <c r="L82" s="10">
        <f>(Table3[[#This Row],[Revenue]]-Table3[[#This Row],[revenue a disc]])</f>
        <v>325.80142423556867</v>
      </c>
      <c r="M82" s="10"/>
      <c r="N82" s="29" t="s">
        <v>1746</v>
      </c>
      <c r="O82" s="37">
        <v>9</v>
      </c>
      <c r="Y82" s="29" t="s">
        <v>1746</v>
      </c>
      <c r="Z82" s="10">
        <v>2519.8840185654008</v>
      </c>
    </row>
    <row r="83" spans="1:26" x14ac:dyDescent="0.3">
      <c r="A83" t="s">
        <v>210</v>
      </c>
      <c r="B83" t="s">
        <v>157</v>
      </c>
      <c r="C83" s="1">
        <v>44727</v>
      </c>
      <c r="D83" t="s">
        <v>166</v>
      </c>
      <c r="E83" t="s">
        <v>170</v>
      </c>
      <c r="F83">
        <v>130</v>
      </c>
      <c r="G83" t="s">
        <v>105</v>
      </c>
      <c r="H83" s="33">
        <v>4</v>
      </c>
      <c r="I83" s="34">
        <v>0.14180367825735268</v>
      </c>
      <c r="J83" s="10">
        <f t="shared" si="1"/>
        <v>520</v>
      </c>
      <c r="K83" s="10">
        <f>(Table3[[#This Row],[Revenue]]*Table3[[#This Row],[Discount]])</f>
        <v>73.73791269382339</v>
      </c>
      <c r="L83" s="10">
        <f>(Table3[[#This Row],[Revenue]]-Table3[[#This Row],[revenue a disc]])</f>
        <v>446.26208730617662</v>
      </c>
      <c r="M83" s="10"/>
      <c r="N83" s="29" t="s">
        <v>1747</v>
      </c>
      <c r="O83" s="37">
        <v>10</v>
      </c>
      <c r="Y83" s="29" t="s">
        <v>1747</v>
      </c>
      <c r="Z83" s="10">
        <v>2244.3378115150267</v>
      </c>
    </row>
    <row r="84" spans="1:26" x14ac:dyDescent="0.3">
      <c r="A84" t="s">
        <v>211</v>
      </c>
      <c r="B84" t="s">
        <v>158</v>
      </c>
      <c r="C84" s="1">
        <v>44734</v>
      </c>
      <c r="D84" t="s">
        <v>167</v>
      </c>
      <c r="E84" t="s">
        <v>171</v>
      </c>
      <c r="F84">
        <v>60</v>
      </c>
      <c r="G84" t="s">
        <v>103</v>
      </c>
      <c r="H84" s="33">
        <v>14</v>
      </c>
      <c r="I84" s="34">
        <v>0.19727585407121537</v>
      </c>
      <c r="J84" s="10">
        <f t="shared" si="1"/>
        <v>840</v>
      </c>
      <c r="K84" s="10">
        <f>(Table3[[#This Row],[Revenue]]*Table3[[#This Row],[Discount]])</f>
        <v>165.7117174198209</v>
      </c>
      <c r="L84" s="10">
        <f>(Table3[[#This Row],[Revenue]]-Table3[[#This Row],[revenue a disc]])</f>
        <v>674.28828258017916</v>
      </c>
      <c r="M84" s="10"/>
      <c r="N84" s="29" t="s">
        <v>1748</v>
      </c>
      <c r="O84" s="37">
        <v>4</v>
      </c>
      <c r="Y84" s="29" t="s">
        <v>1748</v>
      </c>
      <c r="Z84" s="10">
        <v>1790.5306221199728</v>
      </c>
    </row>
    <row r="85" spans="1:26" x14ac:dyDescent="0.3">
      <c r="A85" t="s">
        <v>212</v>
      </c>
      <c r="B85" t="s">
        <v>159</v>
      </c>
      <c r="C85" s="1">
        <v>44744</v>
      </c>
      <c r="D85" t="s">
        <v>168</v>
      </c>
      <c r="E85" t="s">
        <v>170</v>
      </c>
      <c r="F85">
        <v>95</v>
      </c>
      <c r="G85" t="s">
        <v>104</v>
      </c>
      <c r="H85" s="33">
        <v>2</v>
      </c>
      <c r="I85" s="34">
        <v>0.16026707373910823</v>
      </c>
      <c r="J85" s="10">
        <f t="shared" si="1"/>
        <v>190</v>
      </c>
      <c r="K85" s="10">
        <f>(Table3[[#This Row],[Revenue]]*Table3[[#This Row],[Discount]])</f>
        <v>30.450744010430565</v>
      </c>
      <c r="L85" s="10">
        <f>(Table3[[#This Row],[Revenue]]-Table3[[#This Row],[revenue a disc]])</f>
        <v>159.54925598956945</v>
      </c>
      <c r="M85" s="10"/>
      <c r="N85" s="29" t="s">
        <v>1749</v>
      </c>
      <c r="O85" s="37">
        <v>6</v>
      </c>
      <c r="Y85" s="29" t="s">
        <v>1749</v>
      </c>
      <c r="Z85" s="10">
        <v>673.40918644436317</v>
      </c>
    </row>
    <row r="86" spans="1:26" x14ac:dyDescent="0.3">
      <c r="A86" t="s">
        <v>213</v>
      </c>
      <c r="B86" t="s">
        <v>154</v>
      </c>
      <c r="C86" s="1">
        <v>44737</v>
      </c>
      <c r="D86" t="s">
        <v>163</v>
      </c>
      <c r="E86" t="s">
        <v>170</v>
      </c>
      <c r="F86">
        <v>72</v>
      </c>
      <c r="G86" t="s">
        <v>105</v>
      </c>
      <c r="H86" s="33">
        <v>4</v>
      </c>
      <c r="I86" s="34">
        <v>3.6754234817017679E-2</v>
      </c>
      <c r="J86" s="10">
        <f t="shared" si="1"/>
        <v>288</v>
      </c>
      <c r="K86" s="10">
        <f>(Table3[[#This Row],[Revenue]]*Table3[[#This Row],[Discount]])</f>
        <v>10.585219627301091</v>
      </c>
      <c r="L86" s="10">
        <f>(Table3[[#This Row],[Revenue]]-Table3[[#This Row],[revenue a disc]])</f>
        <v>277.41478037269889</v>
      </c>
      <c r="M86" s="10"/>
      <c r="N86" s="29" t="s">
        <v>1750</v>
      </c>
      <c r="O86" s="37">
        <v>2</v>
      </c>
      <c r="Y86" s="29" t="s">
        <v>1750</v>
      </c>
      <c r="Z86" s="10">
        <v>219.66403803018841</v>
      </c>
    </row>
    <row r="87" spans="1:26" x14ac:dyDescent="0.3">
      <c r="A87" t="s">
        <v>214</v>
      </c>
      <c r="B87" t="s">
        <v>155</v>
      </c>
      <c r="C87" s="1">
        <v>44752</v>
      </c>
      <c r="D87" t="s">
        <v>164</v>
      </c>
      <c r="E87" t="s">
        <v>170</v>
      </c>
      <c r="F87">
        <v>65</v>
      </c>
      <c r="G87" t="s">
        <v>103</v>
      </c>
      <c r="H87" s="33">
        <v>6</v>
      </c>
      <c r="I87" s="34">
        <v>0.12047427034169578</v>
      </c>
      <c r="J87" s="10">
        <f t="shared" si="1"/>
        <v>390</v>
      </c>
      <c r="K87" s="10">
        <f>(Table3[[#This Row],[Revenue]]*Table3[[#This Row],[Discount]])</f>
        <v>46.984965433261351</v>
      </c>
      <c r="L87" s="10">
        <f>(Table3[[#This Row],[Revenue]]-Table3[[#This Row],[revenue a disc]])</f>
        <v>343.01503456673868</v>
      </c>
      <c r="M87" s="10"/>
      <c r="N87" s="29" t="s">
        <v>1751</v>
      </c>
      <c r="O87" s="37">
        <v>8</v>
      </c>
      <c r="Y87" s="29" t="s">
        <v>1751</v>
      </c>
      <c r="Z87" s="10">
        <v>2346.0574648435586</v>
      </c>
    </row>
    <row r="88" spans="1:26" x14ac:dyDescent="0.3">
      <c r="A88" t="s">
        <v>215</v>
      </c>
      <c r="B88" t="s">
        <v>156</v>
      </c>
      <c r="C88" s="1">
        <v>44736</v>
      </c>
      <c r="D88" t="s">
        <v>165</v>
      </c>
      <c r="E88" t="s">
        <v>171</v>
      </c>
      <c r="F88">
        <v>250</v>
      </c>
      <c r="G88" t="s">
        <v>104</v>
      </c>
      <c r="H88" s="33">
        <v>2</v>
      </c>
      <c r="I88" s="34">
        <v>0.38636401364592987</v>
      </c>
      <c r="J88" s="10">
        <f t="shared" si="1"/>
        <v>500</v>
      </c>
      <c r="K88" s="10">
        <f>(Table3[[#This Row],[Revenue]]*Table3[[#This Row],[Discount]])</f>
        <v>193.18200682296492</v>
      </c>
      <c r="L88" s="10">
        <f>(Table3[[#This Row],[Revenue]]-Table3[[#This Row],[revenue a disc]])</f>
        <v>306.81799317703508</v>
      </c>
      <c r="M88" s="10"/>
      <c r="N88" s="29" t="s">
        <v>1752</v>
      </c>
      <c r="O88" s="37">
        <v>3</v>
      </c>
      <c r="Y88" s="29" t="s">
        <v>1752</v>
      </c>
      <c r="Z88" s="10">
        <v>951.24623442881227</v>
      </c>
    </row>
    <row r="89" spans="1:26" x14ac:dyDescent="0.3">
      <c r="A89" t="s">
        <v>216</v>
      </c>
      <c r="B89" t="s">
        <v>157</v>
      </c>
      <c r="C89" s="1">
        <v>44752</v>
      </c>
      <c r="D89" t="s">
        <v>166</v>
      </c>
      <c r="E89" t="s">
        <v>171</v>
      </c>
      <c r="F89">
        <v>130</v>
      </c>
      <c r="G89" t="s">
        <v>105</v>
      </c>
      <c r="H89" s="33">
        <v>5</v>
      </c>
      <c r="I89" s="34">
        <v>0.25111930985495906</v>
      </c>
      <c r="J89" s="10">
        <f t="shared" si="1"/>
        <v>650</v>
      </c>
      <c r="K89" s="10">
        <f>(Table3[[#This Row],[Revenue]]*Table3[[#This Row],[Discount]])</f>
        <v>163.2275514057234</v>
      </c>
      <c r="L89" s="10">
        <f>(Table3[[#This Row],[Revenue]]-Table3[[#This Row],[revenue a disc]])</f>
        <v>486.77244859427663</v>
      </c>
      <c r="M89" s="10"/>
      <c r="N89" s="29" t="s">
        <v>1753</v>
      </c>
      <c r="O89" s="37">
        <v>4</v>
      </c>
      <c r="Y89" s="29" t="s">
        <v>1753</v>
      </c>
      <c r="Z89" s="10">
        <v>1464.002672614193</v>
      </c>
    </row>
    <row r="90" spans="1:26" x14ac:dyDescent="0.3">
      <c r="A90" t="s">
        <v>217</v>
      </c>
      <c r="B90" t="s">
        <v>154</v>
      </c>
      <c r="C90" s="1">
        <v>44759</v>
      </c>
      <c r="D90" t="s">
        <v>163</v>
      </c>
      <c r="E90" t="s">
        <v>171</v>
      </c>
      <c r="F90">
        <v>72</v>
      </c>
      <c r="G90" t="s">
        <v>103</v>
      </c>
      <c r="H90" s="33">
        <v>6</v>
      </c>
      <c r="I90" s="34">
        <v>0.18099169049889144</v>
      </c>
      <c r="J90" s="10">
        <f t="shared" si="1"/>
        <v>432</v>
      </c>
      <c r="K90" s="10">
        <f>(Table3[[#This Row],[Revenue]]*Table3[[#This Row],[Discount]])</f>
        <v>78.188410295521095</v>
      </c>
      <c r="L90" s="10">
        <f>(Table3[[#This Row],[Revenue]]-Table3[[#This Row],[revenue a disc]])</f>
        <v>353.81158970447893</v>
      </c>
      <c r="M90" s="10"/>
      <c r="N90" s="29" t="s">
        <v>1754</v>
      </c>
      <c r="O90" s="37">
        <v>4</v>
      </c>
      <c r="Y90" s="29" t="s">
        <v>1754</v>
      </c>
      <c r="Z90" s="10">
        <v>1099.6033589257645</v>
      </c>
    </row>
    <row r="91" spans="1:26" x14ac:dyDescent="0.3">
      <c r="A91" t="s">
        <v>218</v>
      </c>
      <c r="B91" t="s">
        <v>155</v>
      </c>
      <c r="C91" s="1">
        <v>44763</v>
      </c>
      <c r="D91" t="s">
        <v>164</v>
      </c>
      <c r="E91" t="s">
        <v>171</v>
      </c>
      <c r="F91">
        <v>65</v>
      </c>
      <c r="G91" t="s">
        <v>104</v>
      </c>
      <c r="H91" s="33">
        <v>6</v>
      </c>
      <c r="I91" s="34">
        <v>0.17363786365000505</v>
      </c>
      <c r="J91" s="10">
        <f t="shared" si="1"/>
        <v>390</v>
      </c>
      <c r="K91" s="10">
        <f>(Table3[[#This Row],[Revenue]]*Table3[[#This Row],[Discount]])</f>
        <v>67.718766823501966</v>
      </c>
      <c r="L91" s="10">
        <f>(Table3[[#This Row],[Revenue]]-Table3[[#This Row],[revenue a disc]])</f>
        <v>322.28123317649806</v>
      </c>
      <c r="M91" s="10"/>
      <c r="N91" s="29" t="s">
        <v>1755</v>
      </c>
      <c r="O91" s="37">
        <v>5</v>
      </c>
      <c r="Y91" s="29" t="s">
        <v>1755</v>
      </c>
      <c r="Z91" s="10">
        <v>949.77228841526198</v>
      </c>
    </row>
    <row r="92" spans="1:26" x14ac:dyDescent="0.3">
      <c r="A92" t="s">
        <v>219</v>
      </c>
      <c r="B92" t="s">
        <v>156</v>
      </c>
      <c r="C92" s="1">
        <v>44763</v>
      </c>
      <c r="D92" t="s">
        <v>165</v>
      </c>
      <c r="E92" t="s">
        <v>171</v>
      </c>
      <c r="F92">
        <v>250</v>
      </c>
      <c r="G92" t="s">
        <v>105</v>
      </c>
      <c r="H92" s="33">
        <v>3</v>
      </c>
      <c r="I92" s="34">
        <v>0.75489814137474298</v>
      </c>
      <c r="J92" s="10">
        <f t="shared" si="1"/>
        <v>750</v>
      </c>
      <c r="K92" s="10">
        <f>(Table3[[#This Row],[Revenue]]*Table3[[#This Row],[Discount]])</f>
        <v>566.17360603105726</v>
      </c>
      <c r="L92" s="10">
        <f>(Table3[[#This Row],[Revenue]]-Table3[[#This Row],[revenue a disc]])</f>
        <v>183.82639396894274</v>
      </c>
      <c r="M92" s="10"/>
      <c r="N92" s="29" t="s">
        <v>1756</v>
      </c>
      <c r="O92" s="37">
        <v>3</v>
      </c>
      <c r="Y92" s="29" t="s">
        <v>1756</v>
      </c>
      <c r="Z92" s="10">
        <v>801.74009202109823</v>
      </c>
    </row>
    <row r="93" spans="1:26" x14ac:dyDescent="0.3">
      <c r="A93" t="s">
        <v>220</v>
      </c>
      <c r="B93" t="s">
        <v>157</v>
      </c>
      <c r="C93" s="1">
        <v>44750</v>
      </c>
      <c r="D93" t="s">
        <v>166</v>
      </c>
      <c r="E93" t="s">
        <v>171</v>
      </c>
      <c r="F93">
        <v>130</v>
      </c>
      <c r="G93" t="s">
        <v>103</v>
      </c>
      <c r="H93" s="33">
        <v>4</v>
      </c>
      <c r="I93" s="34">
        <v>0.41826226246410803</v>
      </c>
      <c r="J93" s="10">
        <f t="shared" si="1"/>
        <v>520</v>
      </c>
      <c r="K93" s="10">
        <f>(Table3[[#This Row],[Revenue]]*Table3[[#This Row],[Discount]])</f>
        <v>217.49637648133617</v>
      </c>
      <c r="L93" s="10">
        <f>(Table3[[#This Row],[Revenue]]-Table3[[#This Row],[revenue a disc]])</f>
        <v>302.50362351866386</v>
      </c>
      <c r="M93" s="10"/>
      <c r="N93" s="29" t="s">
        <v>1757</v>
      </c>
      <c r="O93" s="37">
        <v>3</v>
      </c>
      <c r="Y93" s="29" t="s">
        <v>1757</v>
      </c>
      <c r="Z93" s="10">
        <v>1034.9371404926276</v>
      </c>
    </row>
    <row r="94" spans="1:26" x14ac:dyDescent="0.3">
      <c r="A94" t="s">
        <v>221</v>
      </c>
      <c r="B94" t="s">
        <v>154</v>
      </c>
      <c r="C94" s="1">
        <v>44751</v>
      </c>
      <c r="D94" t="s">
        <v>163</v>
      </c>
      <c r="E94" t="s">
        <v>170</v>
      </c>
      <c r="F94">
        <v>72</v>
      </c>
      <c r="G94" t="s">
        <v>103</v>
      </c>
      <c r="H94" s="33">
        <v>11</v>
      </c>
      <c r="I94" s="34">
        <v>0.52183512590850833</v>
      </c>
      <c r="J94" s="10">
        <f t="shared" si="1"/>
        <v>792</v>
      </c>
      <c r="K94" s="10">
        <f>(Table3[[#This Row],[Revenue]]*Table3[[#This Row],[Discount]])</f>
        <v>413.29341971953858</v>
      </c>
      <c r="L94" s="10">
        <f>(Table3[[#This Row],[Revenue]]-Table3[[#This Row],[revenue a disc]])</f>
        <v>378.70658028046142</v>
      </c>
      <c r="M94" s="10"/>
      <c r="N94" s="29" t="s">
        <v>1758</v>
      </c>
      <c r="O94" s="37">
        <v>2</v>
      </c>
      <c r="Y94" s="29" t="s">
        <v>1758</v>
      </c>
      <c r="Z94" s="10">
        <v>1221.8282476390496</v>
      </c>
    </row>
    <row r="95" spans="1:26" x14ac:dyDescent="0.3">
      <c r="A95" t="s">
        <v>222</v>
      </c>
      <c r="B95" t="s">
        <v>155</v>
      </c>
      <c r="C95" s="1">
        <v>44736</v>
      </c>
      <c r="D95" t="s">
        <v>164</v>
      </c>
      <c r="E95" t="s">
        <v>171</v>
      </c>
      <c r="F95">
        <v>65</v>
      </c>
      <c r="G95" t="s">
        <v>104</v>
      </c>
      <c r="H95" s="33">
        <v>12</v>
      </c>
      <c r="I95" s="34">
        <v>0.4407264983607897</v>
      </c>
      <c r="J95" s="10">
        <f t="shared" si="1"/>
        <v>780</v>
      </c>
      <c r="K95" s="10">
        <f>(Table3[[#This Row],[Revenue]]*Table3[[#This Row],[Discount]])</f>
        <v>343.76666872141595</v>
      </c>
      <c r="L95" s="10">
        <f>(Table3[[#This Row],[Revenue]]-Table3[[#This Row],[revenue a disc]])</f>
        <v>436.23333127858405</v>
      </c>
      <c r="M95" s="10"/>
      <c r="N95" s="29" t="s">
        <v>1759</v>
      </c>
      <c r="O95" s="37">
        <v>8</v>
      </c>
      <c r="Y95" s="29" t="s">
        <v>1759</v>
      </c>
      <c r="Z95" s="10">
        <v>2195.2582702907357</v>
      </c>
    </row>
    <row r="96" spans="1:26" x14ac:dyDescent="0.3">
      <c r="A96" t="s">
        <v>223</v>
      </c>
      <c r="B96" t="s">
        <v>156</v>
      </c>
      <c r="C96" s="1">
        <v>44737</v>
      </c>
      <c r="D96" t="s">
        <v>165</v>
      </c>
      <c r="E96" t="s">
        <v>170</v>
      </c>
      <c r="F96">
        <v>250</v>
      </c>
      <c r="G96" t="s">
        <v>105</v>
      </c>
      <c r="H96" s="33">
        <v>3</v>
      </c>
      <c r="I96" s="34">
        <v>0.30123769132028422</v>
      </c>
      <c r="J96" s="10">
        <f t="shared" si="1"/>
        <v>750</v>
      </c>
      <c r="K96" s="10">
        <f>(Table3[[#This Row],[Revenue]]*Table3[[#This Row],[Discount]])</f>
        <v>225.92826849021316</v>
      </c>
      <c r="L96" s="10">
        <f>(Table3[[#This Row],[Revenue]]-Table3[[#This Row],[revenue a disc]])</f>
        <v>524.07173150978679</v>
      </c>
      <c r="M96" s="10"/>
      <c r="N96" s="29" t="s">
        <v>1760</v>
      </c>
      <c r="O96" s="37">
        <v>3</v>
      </c>
      <c r="Y96" s="29" t="s">
        <v>1760</v>
      </c>
      <c r="Z96" s="10">
        <v>622.20897242517299</v>
      </c>
    </row>
    <row r="97" spans="1:26" x14ac:dyDescent="0.3">
      <c r="A97" t="s">
        <v>224</v>
      </c>
      <c r="B97" t="s">
        <v>157</v>
      </c>
      <c r="C97" s="1">
        <v>44744</v>
      </c>
      <c r="D97" t="s">
        <v>166</v>
      </c>
      <c r="E97" t="s">
        <v>171</v>
      </c>
      <c r="F97">
        <v>130</v>
      </c>
      <c r="G97" t="s">
        <v>103</v>
      </c>
      <c r="H97" s="33">
        <v>4</v>
      </c>
      <c r="I97" s="34">
        <v>0.42020557863905661</v>
      </c>
      <c r="J97" s="10">
        <f t="shared" si="1"/>
        <v>520</v>
      </c>
      <c r="K97" s="10">
        <f>(Table3[[#This Row],[Revenue]]*Table3[[#This Row],[Discount]])</f>
        <v>218.50690089230943</v>
      </c>
      <c r="L97" s="10">
        <f>(Table3[[#This Row],[Revenue]]-Table3[[#This Row],[revenue a disc]])</f>
        <v>301.49309910769057</v>
      </c>
      <c r="M97" s="10"/>
      <c r="N97" s="29" t="s">
        <v>1761</v>
      </c>
      <c r="O97" s="37">
        <v>3</v>
      </c>
      <c r="Y97" s="29" t="s">
        <v>1761</v>
      </c>
      <c r="Z97" s="10">
        <v>781.39674104701203</v>
      </c>
    </row>
    <row r="98" spans="1:26" x14ac:dyDescent="0.3">
      <c r="A98" t="s">
        <v>225</v>
      </c>
      <c r="B98" t="s">
        <v>154</v>
      </c>
      <c r="C98" s="1">
        <v>44735</v>
      </c>
      <c r="D98" t="s">
        <v>163</v>
      </c>
      <c r="E98" t="s">
        <v>170</v>
      </c>
      <c r="F98">
        <v>72</v>
      </c>
      <c r="G98" t="s">
        <v>104</v>
      </c>
      <c r="H98" s="33">
        <v>10</v>
      </c>
      <c r="I98" s="34">
        <v>0.38179966249899233</v>
      </c>
      <c r="J98" s="10">
        <f t="shared" si="1"/>
        <v>720</v>
      </c>
      <c r="K98" s="10">
        <f>(Table3[[#This Row],[Revenue]]*Table3[[#This Row],[Discount]])</f>
        <v>274.89575699927445</v>
      </c>
      <c r="L98" s="10">
        <f>(Table3[[#This Row],[Revenue]]-Table3[[#This Row],[revenue a disc]])</f>
        <v>445.10424300072555</v>
      </c>
      <c r="M98" s="10"/>
      <c r="N98" s="29" t="s">
        <v>1762</v>
      </c>
      <c r="O98" s="37">
        <v>6</v>
      </c>
      <c r="Y98" s="29" t="s">
        <v>1762</v>
      </c>
      <c r="Z98" s="10">
        <v>1081.5160383868295</v>
      </c>
    </row>
    <row r="99" spans="1:26" x14ac:dyDescent="0.3">
      <c r="A99" t="s">
        <v>226</v>
      </c>
      <c r="B99" t="s">
        <v>155</v>
      </c>
      <c r="C99" s="1">
        <v>44751</v>
      </c>
      <c r="D99" t="s">
        <v>164</v>
      </c>
      <c r="E99" t="s">
        <v>171</v>
      </c>
      <c r="F99">
        <v>65</v>
      </c>
      <c r="G99" t="s">
        <v>105</v>
      </c>
      <c r="H99" s="33">
        <v>5</v>
      </c>
      <c r="I99" s="34">
        <v>4.8435914836800764E-3</v>
      </c>
      <c r="J99" s="10">
        <f t="shared" si="1"/>
        <v>325</v>
      </c>
      <c r="K99" s="10">
        <f>(Table3[[#This Row],[Revenue]]*Table3[[#This Row],[Discount]])</f>
        <v>1.5741672321960247</v>
      </c>
      <c r="L99" s="10">
        <f>(Table3[[#This Row],[Revenue]]-Table3[[#This Row],[revenue a disc]])</f>
        <v>323.42583276780397</v>
      </c>
      <c r="M99" s="10"/>
      <c r="N99" s="29" t="s">
        <v>1763</v>
      </c>
      <c r="O99" s="37">
        <v>3</v>
      </c>
      <c r="Y99" s="29" t="s">
        <v>1763</v>
      </c>
      <c r="Z99" s="10">
        <v>329.65108226273742</v>
      </c>
    </row>
    <row r="100" spans="1:26" x14ac:dyDescent="0.3">
      <c r="A100" t="s">
        <v>227</v>
      </c>
      <c r="B100" t="s">
        <v>156</v>
      </c>
      <c r="C100" s="1">
        <v>44726</v>
      </c>
      <c r="D100" t="s">
        <v>165</v>
      </c>
      <c r="E100" t="s">
        <v>170</v>
      </c>
      <c r="F100">
        <v>250</v>
      </c>
      <c r="G100" t="s">
        <v>103</v>
      </c>
      <c r="H100" s="33">
        <v>2</v>
      </c>
      <c r="I100" s="34">
        <v>0.63857584714373206</v>
      </c>
      <c r="J100" s="10">
        <f t="shared" si="1"/>
        <v>500</v>
      </c>
      <c r="K100" s="10">
        <f>(Table3[[#This Row],[Revenue]]*Table3[[#This Row],[Discount]])</f>
        <v>319.28792357186603</v>
      </c>
      <c r="L100" s="10">
        <f>(Table3[[#This Row],[Revenue]]-Table3[[#This Row],[revenue a disc]])</f>
        <v>180.71207642813397</v>
      </c>
      <c r="M100" s="10"/>
      <c r="N100" s="29" t="s">
        <v>1764</v>
      </c>
      <c r="O100" s="37">
        <v>6</v>
      </c>
      <c r="Y100" s="29" t="s">
        <v>1764</v>
      </c>
      <c r="Z100" s="10">
        <v>2558.8162281299128</v>
      </c>
    </row>
    <row r="101" spans="1:26" x14ac:dyDescent="0.3">
      <c r="A101" t="s">
        <v>228</v>
      </c>
      <c r="B101" t="s">
        <v>157</v>
      </c>
      <c r="C101" s="1">
        <v>44749</v>
      </c>
      <c r="D101" t="s">
        <v>166</v>
      </c>
      <c r="E101" t="s">
        <v>171</v>
      </c>
      <c r="F101">
        <v>130</v>
      </c>
      <c r="G101" t="s">
        <v>104</v>
      </c>
      <c r="H101" s="33">
        <v>7</v>
      </c>
      <c r="I101" s="34">
        <v>0.92544771931561698</v>
      </c>
      <c r="J101" s="10">
        <f t="shared" si="1"/>
        <v>910</v>
      </c>
      <c r="K101" s="10">
        <f>(Table3[[#This Row],[Revenue]]*Table3[[#This Row],[Discount]])</f>
        <v>842.15742457721149</v>
      </c>
      <c r="L101" s="10">
        <f>(Table3[[#This Row],[Revenue]]-Table3[[#This Row],[revenue a disc]])</f>
        <v>67.842575422788514</v>
      </c>
      <c r="M101" s="10"/>
      <c r="N101" s="29" t="s">
        <v>1765</v>
      </c>
      <c r="O101" s="37">
        <v>5</v>
      </c>
      <c r="Y101" s="29" t="s">
        <v>1765</v>
      </c>
      <c r="Z101" s="10">
        <v>991.21751067736307</v>
      </c>
    </row>
    <row r="102" spans="1:26" x14ac:dyDescent="0.3">
      <c r="A102" t="s">
        <v>229</v>
      </c>
      <c r="B102" t="s">
        <v>158</v>
      </c>
      <c r="C102" s="1">
        <v>44734</v>
      </c>
      <c r="D102" t="s">
        <v>167</v>
      </c>
      <c r="E102" t="s">
        <v>170</v>
      </c>
      <c r="F102">
        <v>60</v>
      </c>
      <c r="G102" t="s">
        <v>105</v>
      </c>
      <c r="H102" s="33">
        <v>10</v>
      </c>
      <c r="I102" s="34">
        <v>4.9069353138029403E-2</v>
      </c>
      <c r="J102" s="10">
        <f t="shared" si="1"/>
        <v>600</v>
      </c>
      <c r="K102" s="10">
        <f>(Table3[[#This Row],[Revenue]]*Table3[[#This Row],[Discount]])</f>
        <v>29.441611882817643</v>
      </c>
      <c r="L102" s="10">
        <f>(Table3[[#This Row],[Revenue]]-Table3[[#This Row],[revenue a disc]])</f>
        <v>570.5583881171824</v>
      </c>
      <c r="M102" s="10"/>
      <c r="N102" s="29" t="s">
        <v>1766</v>
      </c>
      <c r="O102" s="37">
        <v>5</v>
      </c>
      <c r="Y102" s="29" t="s">
        <v>1766</v>
      </c>
      <c r="Z102" s="10">
        <v>1588.5315103347336</v>
      </c>
    </row>
    <row r="103" spans="1:26" x14ac:dyDescent="0.3">
      <c r="A103" t="s">
        <v>230</v>
      </c>
      <c r="B103" t="s">
        <v>154</v>
      </c>
      <c r="C103" s="1">
        <v>44726</v>
      </c>
      <c r="D103" t="s">
        <v>163</v>
      </c>
      <c r="E103" t="s">
        <v>171</v>
      </c>
      <c r="F103">
        <v>72</v>
      </c>
      <c r="G103" t="s">
        <v>103</v>
      </c>
      <c r="H103" s="33">
        <v>11</v>
      </c>
      <c r="I103" s="34">
        <v>0.7875779554918797</v>
      </c>
      <c r="J103" s="10">
        <f t="shared" si="1"/>
        <v>792</v>
      </c>
      <c r="K103" s="10">
        <f>(Table3[[#This Row],[Revenue]]*Table3[[#This Row],[Discount]])</f>
        <v>623.76174074956873</v>
      </c>
      <c r="L103" s="10">
        <f>(Table3[[#This Row],[Revenue]]-Table3[[#This Row],[revenue a disc]])</f>
        <v>168.23825925043127</v>
      </c>
      <c r="M103" s="10"/>
      <c r="N103" s="29" t="s">
        <v>1767</v>
      </c>
      <c r="O103" s="37">
        <v>6</v>
      </c>
      <c r="Y103" s="29" t="s">
        <v>1767</v>
      </c>
      <c r="Z103" s="10">
        <v>1461.3447452017622</v>
      </c>
    </row>
    <row r="104" spans="1:26" x14ac:dyDescent="0.3">
      <c r="A104" t="s">
        <v>231</v>
      </c>
      <c r="B104" t="s">
        <v>155</v>
      </c>
      <c r="C104" s="1">
        <v>44743</v>
      </c>
      <c r="D104" t="s">
        <v>164</v>
      </c>
      <c r="E104" t="s">
        <v>170</v>
      </c>
      <c r="F104">
        <v>65</v>
      </c>
      <c r="G104" t="s">
        <v>104</v>
      </c>
      <c r="H104" s="33">
        <v>13</v>
      </c>
      <c r="I104" s="34">
        <v>0.4468603878067412</v>
      </c>
      <c r="J104" s="10">
        <f t="shared" si="1"/>
        <v>845</v>
      </c>
      <c r="K104" s="10">
        <f>(Table3[[#This Row],[Revenue]]*Table3[[#This Row],[Discount]])</f>
        <v>377.59702769669633</v>
      </c>
      <c r="L104" s="10">
        <f>(Table3[[#This Row],[Revenue]]-Table3[[#This Row],[revenue a disc]])</f>
        <v>467.40297230330367</v>
      </c>
      <c r="M104" s="10"/>
      <c r="N104" s="29" t="s">
        <v>1768</v>
      </c>
      <c r="O104" s="37">
        <v>7</v>
      </c>
      <c r="Y104" s="29" t="s">
        <v>1768</v>
      </c>
      <c r="Z104" s="10">
        <v>2855.3829161786412</v>
      </c>
    </row>
    <row r="105" spans="1:26" x14ac:dyDescent="0.3">
      <c r="A105" t="s">
        <v>232</v>
      </c>
      <c r="B105" t="s">
        <v>156</v>
      </c>
      <c r="C105" s="1">
        <v>44742</v>
      </c>
      <c r="D105" t="s">
        <v>165</v>
      </c>
      <c r="E105" t="s">
        <v>171</v>
      </c>
      <c r="F105">
        <v>250</v>
      </c>
      <c r="G105" t="s">
        <v>105</v>
      </c>
      <c r="H105" s="33">
        <v>2</v>
      </c>
      <c r="I105" s="34">
        <v>0.89674363393446022</v>
      </c>
      <c r="J105" s="10">
        <f t="shared" si="1"/>
        <v>500</v>
      </c>
      <c r="K105" s="10">
        <f>(Table3[[#This Row],[Revenue]]*Table3[[#This Row],[Discount]])</f>
        <v>448.37181696723013</v>
      </c>
      <c r="L105" s="10">
        <f>(Table3[[#This Row],[Revenue]]-Table3[[#This Row],[revenue a disc]])</f>
        <v>51.628183032769869</v>
      </c>
      <c r="M105" s="10"/>
      <c r="N105" s="29" t="s">
        <v>1769</v>
      </c>
      <c r="O105" s="37">
        <v>4</v>
      </c>
      <c r="Y105" s="29" t="s">
        <v>1769</v>
      </c>
      <c r="Z105" s="10">
        <v>568.89803251995352</v>
      </c>
    </row>
    <row r="106" spans="1:26" x14ac:dyDescent="0.3">
      <c r="A106" t="s">
        <v>233</v>
      </c>
      <c r="B106" t="s">
        <v>157</v>
      </c>
      <c r="C106" s="1">
        <v>44747</v>
      </c>
      <c r="D106" t="s">
        <v>166</v>
      </c>
      <c r="E106" t="s">
        <v>170</v>
      </c>
      <c r="F106">
        <v>130</v>
      </c>
      <c r="G106" t="s">
        <v>103</v>
      </c>
      <c r="H106" s="33">
        <v>6</v>
      </c>
      <c r="I106" s="34">
        <v>3.2373342558606799E-2</v>
      </c>
      <c r="J106" s="10">
        <f t="shared" si="1"/>
        <v>780</v>
      </c>
      <c r="K106" s="10">
        <f>(Table3[[#This Row],[Revenue]]*Table3[[#This Row],[Discount]])</f>
        <v>25.251207195713302</v>
      </c>
      <c r="L106" s="10">
        <f>(Table3[[#This Row],[Revenue]]-Table3[[#This Row],[revenue a disc]])</f>
        <v>754.74879280428672</v>
      </c>
      <c r="M106" s="10"/>
      <c r="N106" s="29" t="s">
        <v>1770</v>
      </c>
      <c r="O106" s="37">
        <v>8</v>
      </c>
      <c r="Y106" s="29" t="s">
        <v>1770</v>
      </c>
      <c r="Z106" s="10">
        <v>1900.7897927729648</v>
      </c>
    </row>
    <row r="107" spans="1:26" x14ac:dyDescent="0.3">
      <c r="A107" t="s">
        <v>234</v>
      </c>
      <c r="B107" t="s">
        <v>154</v>
      </c>
      <c r="C107" s="1">
        <v>44764</v>
      </c>
      <c r="D107" t="s">
        <v>163</v>
      </c>
      <c r="E107" t="s">
        <v>171</v>
      </c>
      <c r="F107">
        <v>72</v>
      </c>
      <c r="G107" t="s">
        <v>104</v>
      </c>
      <c r="H107" s="33">
        <v>11</v>
      </c>
      <c r="I107" s="34">
        <v>0.94247200152138155</v>
      </c>
      <c r="J107" s="10">
        <f t="shared" si="1"/>
        <v>792</v>
      </c>
      <c r="K107" s="10">
        <f>(Table3[[#This Row],[Revenue]]*Table3[[#This Row],[Discount]])</f>
        <v>746.43782520493414</v>
      </c>
      <c r="L107" s="10">
        <f>(Table3[[#This Row],[Revenue]]-Table3[[#This Row],[revenue a disc]])</f>
        <v>45.562174795065857</v>
      </c>
      <c r="M107" s="10"/>
      <c r="N107" s="29" t="s">
        <v>1771</v>
      </c>
      <c r="O107" s="37">
        <v>7</v>
      </c>
      <c r="Y107" s="29" t="s">
        <v>1771</v>
      </c>
      <c r="Z107" s="10">
        <v>2726.6107561529216</v>
      </c>
    </row>
    <row r="108" spans="1:26" x14ac:dyDescent="0.3">
      <c r="A108" t="s">
        <v>235</v>
      </c>
      <c r="B108" t="s">
        <v>155</v>
      </c>
      <c r="C108" s="1">
        <v>44735</v>
      </c>
      <c r="D108" t="s">
        <v>164</v>
      </c>
      <c r="E108" t="s">
        <v>170</v>
      </c>
      <c r="F108">
        <v>65</v>
      </c>
      <c r="G108" t="s">
        <v>105</v>
      </c>
      <c r="H108" s="33">
        <v>7</v>
      </c>
      <c r="I108" s="34">
        <v>0.24863680679080546</v>
      </c>
      <c r="J108" s="10">
        <f t="shared" si="1"/>
        <v>455</v>
      </c>
      <c r="K108" s="10">
        <f>(Table3[[#This Row],[Revenue]]*Table3[[#This Row],[Discount]])</f>
        <v>113.12974708981649</v>
      </c>
      <c r="L108" s="10">
        <f>(Table3[[#This Row],[Revenue]]-Table3[[#This Row],[revenue a disc]])</f>
        <v>341.87025291018352</v>
      </c>
      <c r="M108" s="10"/>
      <c r="N108" s="29" t="s">
        <v>1772</v>
      </c>
      <c r="O108" s="37">
        <v>6</v>
      </c>
      <c r="Y108" s="29" t="s">
        <v>1772</v>
      </c>
      <c r="Z108" s="10">
        <v>1278.0503379305653</v>
      </c>
    </row>
    <row r="109" spans="1:26" x14ac:dyDescent="0.3">
      <c r="A109" t="s">
        <v>236</v>
      </c>
      <c r="B109" t="s">
        <v>156</v>
      </c>
      <c r="C109" s="1">
        <v>44737</v>
      </c>
      <c r="D109" t="s">
        <v>165</v>
      </c>
      <c r="E109" t="s">
        <v>171</v>
      </c>
      <c r="F109">
        <v>250</v>
      </c>
      <c r="G109" t="s">
        <v>103</v>
      </c>
      <c r="H109" s="33">
        <v>1</v>
      </c>
      <c r="I109" s="34">
        <v>4.9896521056402299E-2</v>
      </c>
      <c r="J109" s="10">
        <f t="shared" si="1"/>
        <v>250</v>
      </c>
      <c r="K109" s="10">
        <f>(Table3[[#This Row],[Revenue]]*Table3[[#This Row],[Discount]])</f>
        <v>12.474130264100575</v>
      </c>
      <c r="L109" s="10">
        <f>(Table3[[#This Row],[Revenue]]-Table3[[#This Row],[revenue a disc]])</f>
        <v>237.52586973589942</v>
      </c>
      <c r="M109" s="10"/>
      <c r="N109" s="29" t="s">
        <v>1773</v>
      </c>
      <c r="O109" s="37">
        <v>6</v>
      </c>
      <c r="Y109" s="29" t="s">
        <v>1773</v>
      </c>
      <c r="Z109" s="10">
        <v>1573.0018806313235</v>
      </c>
    </row>
    <row r="110" spans="1:26" x14ac:dyDescent="0.3">
      <c r="A110" t="s">
        <v>237</v>
      </c>
      <c r="B110" t="s">
        <v>157</v>
      </c>
      <c r="C110" s="1">
        <v>44749</v>
      </c>
      <c r="D110" t="s">
        <v>166</v>
      </c>
      <c r="E110" t="s">
        <v>170</v>
      </c>
      <c r="F110">
        <v>130</v>
      </c>
      <c r="G110" t="s">
        <v>104</v>
      </c>
      <c r="H110" s="33">
        <v>7</v>
      </c>
      <c r="I110" s="34">
        <v>0.49618340188276622</v>
      </c>
      <c r="J110" s="10">
        <f t="shared" si="1"/>
        <v>910</v>
      </c>
      <c r="K110" s="10">
        <f>(Table3[[#This Row],[Revenue]]*Table3[[#This Row],[Discount]])</f>
        <v>451.52689571331723</v>
      </c>
      <c r="L110" s="10">
        <f>(Table3[[#This Row],[Revenue]]-Table3[[#This Row],[revenue a disc]])</f>
        <v>458.47310428668277</v>
      </c>
      <c r="M110" s="10"/>
      <c r="N110" s="29" t="s">
        <v>1774</v>
      </c>
      <c r="O110" s="37">
        <v>4</v>
      </c>
      <c r="Y110" s="29" t="s">
        <v>1774</v>
      </c>
      <c r="Z110" s="10">
        <v>734.04848504824736</v>
      </c>
    </row>
    <row r="111" spans="1:26" x14ac:dyDescent="0.3">
      <c r="A111" t="s">
        <v>238</v>
      </c>
      <c r="B111" t="s">
        <v>158</v>
      </c>
      <c r="C111" s="1">
        <v>44729</v>
      </c>
      <c r="D111" t="s">
        <v>167</v>
      </c>
      <c r="E111" t="s">
        <v>170</v>
      </c>
      <c r="F111">
        <v>60</v>
      </c>
      <c r="G111" t="s">
        <v>105</v>
      </c>
      <c r="H111" s="33">
        <v>13</v>
      </c>
      <c r="I111" s="34">
        <v>0.62889621592411693</v>
      </c>
      <c r="J111" s="10">
        <f t="shared" si="1"/>
        <v>780</v>
      </c>
      <c r="K111" s="10">
        <f>(Table3[[#This Row],[Revenue]]*Table3[[#This Row],[Discount]])</f>
        <v>490.53904842081118</v>
      </c>
      <c r="L111" s="10">
        <f>(Table3[[#This Row],[Revenue]]-Table3[[#This Row],[revenue a disc]])</f>
        <v>289.46095157918882</v>
      </c>
      <c r="M111" s="10"/>
      <c r="N111" s="29" t="s">
        <v>1775</v>
      </c>
      <c r="O111" s="37">
        <v>5</v>
      </c>
      <c r="Y111" s="29" t="s">
        <v>1775</v>
      </c>
      <c r="Z111" s="10">
        <v>1338.2431131262808</v>
      </c>
    </row>
    <row r="112" spans="1:26" x14ac:dyDescent="0.3">
      <c r="A112" t="s">
        <v>239</v>
      </c>
      <c r="B112" t="s">
        <v>159</v>
      </c>
      <c r="C112" s="1">
        <v>44738</v>
      </c>
      <c r="D112" t="s">
        <v>168</v>
      </c>
      <c r="E112" t="s">
        <v>171</v>
      </c>
      <c r="F112">
        <v>95</v>
      </c>
      <c r="G112" t="s">
        <v>103</v>
      </c>
      <c r="H112" s="33">
        <v>8</v>
      </c>
      <c r="I112" s="34">
        <v>0.87580490637929664</v>
      </c>
      <c r="J112" s="10">
        <f t="shared" si="1"/>
        <v>760</v>
      </c>
      <c r="K112" s="10">
        <f>(Table3[[#This Row],[Revenue]]*Table3[[#This Row],[Discount]])</f>
        <v>665.61172884826544</v>
      </c>
      <c r="L112" s="10">
        <f>(Table3[[#This Row],[Revenue]]-Table3[[#This Row],[revenue a disc]])</f>
        <v>94.388271151734557</v>
      </c>
      <c r="M112" s="10"/>
      <c r="N112" s="29" t="s">
        <v>1776</v>
      </c>
      <c r="O112" s="37">
        <v>9</v>
      </c>
      <c r="Y112" s="29" t="s">
        <v>1776</v>
      </c>
      <c r="Z112" s="10">
        <v>3167.3626469254305</v>
      </c>
    </row>
    <row r="113" spans="1:26" x14ac:dyDescent="0.3">
      <c r="A113" t="s">
        <v>240</v>
      </c>
      <c r="B113" t="s">
        <v>154</v>
      </c>
      <c r="C113" s="1">
        <v>44740</v>
      </c>
      <c r="D113" t="s">
        <v>163</v>
      </c>
      <c r="E113" t="s">
        <v>171</v>
      </c>
      <c r="F113">
        <v>72</v>
      </c>
      <c r="G113" t="s">
        <v>104</v>
      </c>
      <c r="H113" s="33">
        <v>11</v>
      </c>
      <c r="I113" s="34">
        <v>0.37069854126093349</v>
      </c>
      <c r="J113" s="10">
        <f t="shared" si="1"/>
        <v>792</v>
      </c>
      <c r="K113" s="10">
        <f>(Table3[[#This Row],[Revenue]]*Table3[[#This Row],[Discount]])</f>
        <v>293.59324467865935</v>
      </c>
      <c r="L113" s="10">
        <f>(Table3[[#This Row],[Revenue]]-Table3[[#This Row],[revenue a disc]])</f>
        <v>498.40675532134065</v>
      </c>
      <c r="M113" s="10"/>
      <c r="N113" s="29" t="s">
        <v>1777</v>
      </c>
      <c r="O113" s="37">
        <v>10</v>
      </c>
      <c r="Y113" s="29" t="s">
        <v>1777</v>
      </c>
      <c r="Z113" s="10">
        <v>2632.3872863665333</v>
      </c>
    </row>
    <row r="114" spans="1:26" x14ac:dyDescent="0.3">
      <c r="A114" t="s">
        <v>241</v>
      </c>
      <c r="B114" t="s">
        <v>155</v>
      </c>
      <c r="C114" s="1">
        <v>44755</v>
      </c>
      <c r="D114" t="s">
        <v>164</v>
      </c>
      <c r="E114" t="s">
        <v>171</v>
      </c>
      <c r="F114">
        <v>65</v>
      </c>
      <c r="G114" t="s">
        <v>105</v>
      </c>
      <c r="H114" s="33">
        <v>10</v>
      </c>
      <c r="I114" s="34">
        <v>0.64422602074286228</v>
      </c>
      <c r="J114" s="10">
        <f t="shared" si="1"/>
        <v>650</v>
      </c>
      <c r="K114" s="10">
        <f>(Table3[[#This Row],[Revenue]]*Table3[[#This Row],[Discount]])</f>
        <v>418.74691348286046</v>
      </c>
      <c r="L114" s="10">
        <f>(Table3[[#This Row],[Revenue]]-Table3[[#This Row],[revenue a disc]])</f>
        <v>231.25308651713954</v>
      </c>
      <c r="M114" s="10"/>
      <c r="N114" s="29" t="s">
        <v>1778</v>
      </c>
      <c r="O114" s="37">
        <v>6</v>
      </c>
      <c r="Y114" s="29" t="s">
        <v>1778</v>
      </c>
      <c r="Z114" s="10">
        <v>1046.5462308042145</v>
      </c>
    </row>
    <row r="115" spans="1:26" x14ac:dyDescent="0.3">
      <c r="A115" t="s">
        <v>242</v>
      </c>
      <c r="B115" t="s">
        <v>156</v>
      </c>
      <c r="C115" s="1">
        <v>44755</v>
      </c>
      <c r="D115" t="s">
        <v>165</v>
      </c>
      <c r="E115" t="s">
        <v>170</v>
      </c>
      <c r="F115">
        <v>250</v>
      </c>
      <c r="G115" t="s">
        <v>103</v>
      </c>
      <c r="H115" s="33">
        <v>2</v>
      </c>
      <c r="I115" s="34">
        <v>0.76652707543193765</v>
      </c>
      <c r="J115" s="10">
        <f t="shared" si="1"/>
        <v>500</v>
      </c>
      <c r="K115" s="10">
        <f>(Table3[[#This Row],[Revenue]]*Table3[[#This Row],[Discount]])</f>
        <v>383.26353771596882</v>
      </c>
      <c r="L115" s="10">
        <f>(Table3[[#This Row],[Revenue]]-Table3[[#This Row],[revenue a disc]])</f>
        <v>116.73646228403118</v>
      </c>
      <c r="M115" s="10"/>
      <c r="N115" s="29" t="s">
        <v>1779</v>
      </c>
      <c r="O115" s="37">
        <v>7</v>
      </c>
      <c r="Y115" s="29" t="s">
        <v>1779</v>
      </c>
      <c r="Z115" s="10">
        <v>1811.716301548211</v>
      </c>
    </row>
    <row r="116" spans="1:26" x14ac:dyDescent="0.3">
      <c r="A116" t="s">
        <v>243</v>
      </c>
      <c r="B116" t="s">
        <v>157</v>
      </c>
      <c r="C116" s="1">
        <v>44764</v>
      </c>
      <c r="D116" t="s">
        <v>166</v>
      </c>
      <c r="E116" t="s">
        <v>170</v>
      </c>
      <c r="F116">
        <v>130</v>
      </c>
      <c r="G116" t="s">
        <v>104</v>
      </c>
      <c r="H116" s="33">
        <v>2</v>
      </c>
      <c r="I116" s="34">
        <v>0.74416329829954486</v>
      </c>
      <c r="J116" s="10">
        <f t="shared" si="1"/>
        <v>260</v>
      </c>
      <c r="K116" s="10">
        <f>(Table3[[#This Row],[Revenue]]*Table3[[#This Row],[Discount]])</f>
        <v>193.48245755788167</v>
      </c>
      <c r="L116" s="10">
        <f>(Table3[[#This Row],[Revenue]]-Table3[[#This Row],[revenue a disc]])</f>
        <v>66.517542442118327</v>
      </c>
      <c r="M116" s="10"/>
      <c r="N116" s="29" t="s">
        <v>1780</v>
      </c>
      <c r="O116" s="37">
        <v>5</v>
      </c>
      <c r="Y116" s="29" t="s">
        <v>1780</v>
      </c>
      <c r="Z116" s="10">
        <v>1094.653067115974</v>
      </c>
    </row>
    <row r="117" spans="1:26" x14ac:dyDescent="0.3">
      <c r="A117" t="s">
        <v>244</v>
      </c>
      <c r="B117" t="s">
        <v>154</v>
      </c>
      <c r="C117" s="1">
        <v>44735</v>
      </c>
      <c r="D117" t="s">
        <v>163</v>
      </c>
      <c r="E117" t="s">
        <v>170</v>
      </c>
      <c r="F117">
        <v>72</v>
      </c>
      <c r="G117" t="s">
        <v>105</v>
      </c>
      <c r="H117" s="33">
        <v>8</v>
      </c>
      <c r="I117" s="34">
        <v>0.48484032292333201</v>
      </c>
      <c r="J117" s="10">
        <f t="shared" si="1"/>
        <v>576</v>
      </c>
      <c r="K117" s="10">
        <f>(Table3[[#This Row],[Revenue]]*Table3[[#This Row],[Discount]])</f>
        <v>279.26802600383922</v>
      </c>
      <c r="L117" s="10">
        <f>(Table3[[#This Row],[Revenue]]-Table3[[#This Row],[revenue a disc]])</f>
        <v>296.73197399616078</v>
      </c>
      <c r="M117" s="10"/>
      <c r="N117" s="29" t="s">
        <v>1781</v>
      </c>
      <c r="O117" s="37">
        <v>1</v>
      </c>
      <c r="Y117" s="29" t="s">
        <v>1781</v>
      </c>
      <c r="Z117" s="10">
        <v>127.45613888617419</v>
      </c>
    </row>
    <row r="118" spans="1:26" x14ac:dyDescent="0.3">
      <c r="A118" t="s">
        <v>245</v>
      </c>
      <c r="B118" t="s">
        <v>155</v>
      </c>
      <c r="C118" s="1">
        <v>44734</v>
      </c>
      <c r="D118" t="s">
        <v>164</v>
      </c>
      <c r="E118" t="s">
        <v>170</v>
      </c>
      <c r="F118">
        <v>65</v>
      </c>
      <c r="G118" t="s">
        <v>103</v>
      </c>
      <c r="H118" s="33">
        <v>8</v>
      </c>
      <c r="I118" s="34">
        <v>0.10556900790048951</v>
      </c>
      <c r="J118" s="10">
        <f t="shared" si="1"/>
        <v>520</v>
      </c>
      <c r="K118" s="10">
        <f>(Table3[[#This Row],[Revenue]]*Table3[[#This Row],[Discount]])</f>
        <v>54.895884108254542</v>
      </c>
      <c r="L118" s="10">
        <f>(Table3[[#This Row],[Revenue]]-Table3[[#This Row],[revenue a disc]])</f>
        <v>465.10411589174544</v>
      </c>
      <c r="M118" s="10"/>
      <c r="N118" s="29" t="s">
        <v>1782</v>
      </c>
      <c r="O118" s="37">
        <v>2</v>
      </c>
      <c r="Y118" s="29" t="s">
        <v>1782</v>
      </c>
      <c r="Z118" s="10">
        <v>337.99447291233156</v>
      </c>
    </row>
    <row r="119" spans="1:26" x14ac:dyDescent="0.3">
      <c r="A119" t="s">
        <v>246</v>
      </c>
      <c r="B119" t="s">
        <v>156</v>
      </c>
      <c r="C119" s="1">
        <v>44728</v>
      </c>
      <c r="D119" t="s">
        <v>165</v>
      </c>
      <c r="E119" t="s">
        <v>170</v>
      </c>
      <c r="F119">
        <v>250</v>
      </c>
      <c r="G119" t="s">
        <v>104</v>
      </c>
      <c r="H119" s="33">
        <v>1</v>
      </c>
      <c r="I119" s="34">
        <v>0.35681327352398817</v>
      </c>
      <c r="J119" s="10">
        <f t="shared" si="1"/>
        <v>250</v>
      </c>
      <c r="K119" s="10">
        <f>(Table3[[#This Row],[Revenue]]*Table3[[#This Row],[Discount]])</f>
        <v>89.203318380997047</v>
      </c>
      <c r="L119" s="10">
        <f>(Table3[[#This Row],[Revenue]]-Table3[[#This Row],[revenue a disc]])</f>
        <v>160.79668161900295</v>
      </c>
      <c r="M119" s="10"/>
      <c r="N119" s="29" t="s">
        <v>1783</v>
      </c>
      <c r="O119" s="37">
        <v>4</v>
      </c>
      <c r="Y119" s="29" t="s">
        <v>1783</v>
      </c>
      <c r="Z119" s="10">
        <v>899.57511449790286</v>
      </c>
    </row>
    <row r="120" spans="1:26" x14ac:dyDescent="0.3">
      <c r="A120" t="s">
        <v>247</v>
      </c>
      <c r="B120" t="s">
        <v>157</v>
      </c>
      <c r="C120" s="1">
        <v>44739</v>
      </c>
      <c r="D120" t="s">
        <v>166</v>
      </c>
      <c r="E120" t="s">
        <v>170</v>
      </c>
      <c r="F120">
        <v>130</v>
      </c>
      <c r="G120" t="s">
        <v>105</v>
      </c>
      <c r="H120" s="33">
        <v>2</v>
      </c>
      <c r="I120" s="34">
        <v>0.38966155247167111</v>
      </c>
      <c r="J120" s="10">
        <f t="shared" si="1"/>
        <v>260</v>
      </c>
      <c r="K120" s="10">
        <f>(Table3[[#This Row],[Revenue]]*Table3[[#This Row],[Discount]])</f>
        <v>101.31200364263449</v>
      </c>
      <c r="L120" s="10">
        <f>(Table3[[#This Row],[Revenue]]-Table3[[#This Row],[revenue a disc]])</f>
        <v>158.68799635736551</v>
      </c>
      <c r="M120" s="10"/>
      <c r="N120" s="29" t="s">
        <v>1784</v>
      </c>
      <c r="O120" s="37">
        <v>6</v>
      </c>
      <c r="Y120" s="29" t="s">
        <v>1784</v>
      </c>
      <c r="Z120" s="10">
        <v>1379.4598527799083</v>
      </c>
    </row>
    <row r="121" spans="1:26" x14ac:dyDescent="0.3">
      <c r="A121" t="s">
        <v>248</v>
      </c>
      <c r="B121" t="s">
        <v>158</v>
      </c>
      <c r="C121" s="1">
        <v>44765</v>
      </c>
      <c r="D121" t="s">
        <v>167</v>
      </c>
      <c r="E121" t="s">
        <v>170</v>
      </c>
      <c r="F121">
        <v>60</v>
      </c>
      <c r="G121" t="s">
        <v>103</v>
      </c>
      <c r="H121" s="33">
        <v>6</v>
      </c>
      <c r="I121" s="34">
        <v>0.27342799854809485</v>
      </c>
      <c r="J121" s="10">
        <f t="shared" si="1"/>
        <v>360</v>
      </c>
      <c r="K121" s="10">
        <f>(Table3[[#This Row],[Revenue]]*Table3[[#This Row],[Discount]])</f>
        <v>98.434079477314143</v>
      </c>
      <c r="L121" s="10">
        <f>(Table3[[#This Row],[Revenue]]-Table3[[#This Row],[revenue a disc]])</f>
        <v>261.56592052268587</v>
      </c>
      <c r="M121" s="10"/>
      <c r="N121" s="29" t="s">
        <v>1785</v>
      </c>
      <c r="O121" s="37">
        <v>9</v>
      </c>
      <c r="Y121" s="29" t="s">
        <v>1785</v>
      </c>
      <c r="Z121" s="10">
        <v>3302.1763103936246</v>
      </c>
    </row>
    <row r="122" spans="1:26" x14ac:dyDescent="0.3">
      <c r="A122" t="s">
        <v>249</v>
      </c>
      <c r="B122" t="s">
        <v>154</v>
      </c>
      <c r="C122" s="1">
        <v>44740</v>
      </c>
      <c r="D122" t="s">
        <v>163</v>
      </c>
      <c r="E122" t="s">
        <v>170</v>
      </c>
      <c r="F122">
        <v>72</v>
      </c>
      <c r="G122" t="s">
        <v>104</v>
      </c>
      <c r="H122" s="33">
        <v>11</v>
      </c>
      <c r="I122" s="34">
        <v>0.68404340685026022</v>
      </c>
      <c r="J122" s="10">
        <f t="shared" si="1"/>
        <v>792</v>
      </c>
      <c r="K122" s="10">
        <f>(Table3[[#This Row],[Revenue]]*Table3[[#This Row],[Discount]])</f>
        <v>541.76237822540611</v>
      </c>
      <c r="L122" s="10">
        <f>(Table3[[#This Row],[Revenue]]-Table3[[#This Row],[revenue a disc]])</f>
        <v>250.23762177459389</v>
      </c>
      <c r="M122" s="10"/>
      <c r="N122" s="29" t="s">
        <v>1786</v>
      </c>
      <c r="O122" s="37">
        <v>6</v>
      </c>
      <c r="Y122" s="29" t="s">
        <v>1786</v>
      </c>
      <c r="Z122" s="10">
        <v>1746.2545485444998</v>
      </c>
    </row>
    <row r="123" spans="1:26" x14ac:dyDescent="0.3">
      <c r="A123" t="s">
        <v>250</v>
      </c>
      <c r="B123" t="s">
        <v>155</v>
      </c>
      <c r="C123" s="1">
        <v>44734</v>
      </c>
      <c r="D123" t="s">
        <v>164</v>
      </c>
      <c r="E123" t="s">
        <v>170</v>
      </c>
      <c r="F123">
        <v>65</v>
      </c>
      <c r="G123" t="s">
        <v>105</v>
      </c>
      <c r="H123" s="33">
        <v>4</v>
      </c>
      <c r="I123" s="34">
        <v>0.30511671475159663</v>
      </c>
      <c r="J123" s="10">
        <f t="shared" si="1"/>
        <v>260</v>
      </c>
      <c r="K123" s="10">
        <f>(Table3[[#This Row],[Revenue]]*Table3[[#This Row],[Discount]])</f>
        <v>79.33034583541513</v>
      </c>
      <c r="L123" s="10">
        <f>(Table3[[#This Row],[Revenue]]-Table3[[#This Row],[revenue a disc]])</f>
        <v>180.66965416458487</v>
      </c>
      <c r="M123" s="10"/>
      <c r="N123" s="29" t="s">
        <v>1787</v>
      </c>
      <c r="O123" s="37">
        <v>5</v>
      </c>
      <c r="Y123" s="29" t="s">
        <v>1787</v>
      </c>
      <c r="Z123" s="10">
        <v>1049.8331723319934</v>
      </c>
    </row>
    <row r="124" spans="1:26" x14ac:dyDescent="0.3">
      <c r="A124" t="s">
        <v>251</v>
      </c>
      <c r="B124" t="s">
        <v>156</v>
      </c>
      <c r="C124" s="1">
        <v>44727</v>
      </c>
      <c r="D124" t="s">
        <v>165</v>
      </c>
      <c r="E124" t="s">
        <v>171</v>
      </c>
      <c r="F124">
        <v>250</v>
      </c>
      <c r="G124" t="s">
        <v>103</v>
      </c>
      <c r="H124" s="33">
        <v>3</v>
      </c>
      <c r="I124" s="34">
        <v>0.26634683182511409</v>
      </c>
      <c r="J124" s="10">
        <f t="shared" si="1"/>
        <v>750</v>
      </c>
      <c r="K124" s="10">
        <f>(Table3[[#This Row],[Revenue]]*Table3[[#This Row],[Discount]])</f>
        <v>199.76012386883556</v>
      </c>
      <c r="L124" s="10">
        <f>(Table3[[#This Row],[Revenue]]-Table3[[#This Row],[revenue a disc]])</f>
        <v>550.23987613116446</v>
      </c>
      <c r="M124" s="10"/>
    </row>
    <row r="125" spans="1:26" x14ac:dyDescent="0.3">
      <c r="A125" t="s">
        <v>252</v>
      </c>
      <c r="B125" t="s">
        <v>157</v>
      </c>
      <c r="C125" s="1">
        <v>44737</v>
      </c>
      <c r="D125" t="s">
        <v>166</v>
      </c>
      <c r="E125" t="s">
        <v>170</v>
      </c>
      <c r="F125">
        <v>130</v>
      </c>
      <c r="G125" t="s">
        <v>104</v>
      </c>
      <c r="H125" s="33">
        <v>2</v>
      </c>
      <c r="I125" s="34">
        <v>0.95598379426073032</v>
      </c>
      <c r="J125" s="10">
        <f t="shared" si="1"/>
        <v>260</v>
      </c>
      <c r="K125" s="10">
        <f>(Table3[[#This Row],[Revenue]]*Table3[[#This Row],[Discount]])</f>
        <v>248.55578650778989</v>
      </c>
      <c r="L125" s="10">
        <f>(Table3[[#This Row],[Revenue]]-Table3[[#This Row],[revenue a disc]])</f>
        <v>11.44421349221011</v>
      </c>
      <c r="M125" s="10"/>
    </row>
    <row r="126" spans="1:26" x14ac:dyDescent="0.3">
      <c r="A126" t="s">
        <v>253</v>
      </c>
      <c r="B126" t="s">
        <v>154</v>
      </c>
      <c r="C126" s="1">
        <v>44747</v>
      </c>
      <c r="D126" t="s">
        <v>163</v>
      </c>
      <c r="E126" t="s">
        <v>170</v>
      </c>
      <c r="F126">
        <v>72</v>
      </c>
      <c r="G126" t="s">
        <v>105</v>
      </c>
      <c r="H126" s="33">
        <v>3</v>
      </c>
      <c r="I126" s="34">
        <v>0.78465682989488972</v>
      </c>
      <c r="J126" s="10">
        <f t="shared" si="1"/>
        <v>216</v>
      </c>
      <c r="K126" s="10">
        <f>(Table3[[#This Row],[Revenue]]*Table3[[#This Row],[Discount]])</f>
        <v>169.48587525729619</v>
      </c>
      <c r="L126" s="10">
        <f>(Table3[[#This Row],[Revenue]]-Table3[[#This Row],[revenue a disc]])</f>
        <v>46.514124742703814</v>
      </c>
      <c r="M126" s="10"/>
    </row>
    <row r="127" spans="1:26" x14ac:dyDescent="0.3">
      <c r="A127" t="s">
        <v>254</v>
      </c>
      <c r="B127" t="s">
        <v>155</v>
      </c>
      <c r="C127" s="1">
        <v>44754</v>
      </c>
      <c r="D127" t="s">
        <v>164</v>
      </c>
      <c r="E127" t="s">
        <v>170</v>
      </c>
      <c r="F127">
        <v>65</v>
      </c>
      <c r="G127" t="s">
        <v>103</v>
      </c>
      <c r="H127" s="33">
        <v>4</v>
      </c>
      <c r="I127" s="34">
        <v>0.92531650826605816</v>
      </c>
      <c r="J127" s="10">
        <f t="shared" si="1"/>
        <v>260</v>
      </c>
      <c r="K127" s="10">
        <f>(Table3[[#This Row],[Revenue]]*Table3[[#This Row],[Discount]])</f>
        <v>240.58229214917512</v>
      </c>
      <c r="L127" s="10">
        <f>(Table3[[#This Row],[Revenue]]-Table3[[#This Row],[revenue a disc]])</f>
        <v>19.417707850824883</v>
      </c>
      <c r="M127" s="10"/>
    </row>
    <row r="128" spans="1:26" x14ac:dyDescent="0.3">
      <c r="A128" t="s">
        <v>255</v>
      </c>
      <c r="B128" t="s">
        <v>156</v>
      </c>
      <c r="C128" s="1">
        <v>44760</v>
      </c>
      <c r="D128" t="s">
        <v>165</v>
      </c>
      <c r="E128" t="s">
        <v>170</v>
      </c>
      <c r="F128">
        <v>250</v>
      </c>
      <c r="G128" t="s">
        <v>104</v>
      </c>
      <c r="H128" s="33">
        <v>3</v>
      </c>
      <c r="I128" s="34">
        <v>0.91314982692991542</v>
      </c>
      <c r="J128" s="10">
        <f t="shared" si="1"/>
        <v>750</v>
      </c>
      <c r="K128" s="10">
        <f>(Table3[[#This Row],[Revenue]]*Table3[[#This Row],[Discount]])</f>
        <v>684.86237019743658</v>
      </c>
      <c r="L128" s="10">
        <f>(Table3[[#This Row],[Revenue]]-Table3[[#This Row],[revenue a disc]])</f>
        <v>65.137629802563424</v>
      </c>
      <c r="M128" s="10"/>
    </row>
    <row r="129" spans="1:13" x14ac:dyDescent="0.3">
      <c r="A129" t="s">
        <v>256</v>
      </c>
      <c r="B129" t="s">
        <v>157</v>
      </c>
      <c r="C129" s="1">
        <v>44759</v>
      </c>
      <c r="D129" t="s">
        <v>166</v>
      </c>
      <c r="E129" t="s">
        <v>170</v>
      </c>
      <c r="F129">
        <v>130</v>
      </c>
      <c r="G129" t="s">
        <v>105</v>
      </c>
      <c r="H129" s="33">
        <v>2</v>
      </c>
      <c r="I129" s="34">
        <v>8.4586093307030152E-2</v>
      </c>
      <c r="J129" s="10">
        <f t="shared" si="1"/>
        <v>260</v>
      </c>
      <c r="K129" s="10">
        <f>(Table3[[#This Row],[Revenue]]*Table3[[#This Row],[Discount]])</f>
        <v>21.992384259827841</v>
      </c>
      <c r="L129" s="10">
        <f>(Table3[[#This Row],[Revenue]]-Table3[[#This Row],[revenue a disc]])</f>
        <v>238.00761574017216</v>
      </c>
      <c r="M129" s="10"/>
    </row>
    <row r="130" spans="1:13" x14ac:dyDescent="0.3">
      <c r="A130" t="s">
        <v>257</v>
      </c>
      <c r="B130" t="s">
        <v>158</v>
      </c>
      <c r="C130" s="1">
        <v>44735</v>
      </c>
      <c r="D130" t="s">
        <v>167</v>
      </c>
      <c r="E130" t="s">
        <v>171</v>
      </c>
      <c r="F130">
        <v>60</v>
      </c>
      <c r="G130" t="s">
        <v>103</v>
      </c>
      <c r="H130" s="33">
        <v>7</v>
      </c>
      <c r="I130" s="34">
        <v>0.92983220282837542</v>
      </c>
      <c r="J130" s="10">
        <f t="shared" ref="J130:J193" si="2">(F130*H130)</f>
        <v>420</v>
      </c>
      <c r="K130" s="10">
        <f>(Table3[[#This Row],[Revenue]]*Table3[[#This Row],[Discount]])</f>
        <v>390.52952518791767</v>
      </c>
      <c r="L130" s="10">
        <f>(Table3[[#This Row],[Revenue]]-Table3[[#This Row],[revenue a disc]])</f>
        <v>29.47047481208233</v>
      </c>
      <c r="M130" s="10"/>
    </row>
    <row r="131" spans="1:13" x14ac:dyDescent="0.3">
      <c r="A131" t="s">
        <v>258</v>
      </c>
      <c r="B131" t="s">
        <v>159</v>
      </c>
      <c r="C131" s="1">
        <v>44734</v>
      </c>
      <c r="D131" t="s">
        <v>168</v>
      </c>
      <c r="E131" t="s">
        <v>170</v>
      </c>
      <c r="F131">
        <v>95</v>
      </c>
      <c r="G131" t="s">
        <v>104</v>
      </c>
      <c r="H131" s="33">
        <v>6</v>
      </c>
      <c r="I131" s="34">
        <v>0.13029960752667558</v>
      </c>
      <c r="J131" s="10">
        <f t="shared" si="2"/>
        <v>570</v>
      </c>
      <c r="K131" s="10">
        <f>(Table3[[#This Row],[Revenue]]*Table3[[#This Row],[Discount]])</f>
        <v>74.270776290205077</v>
      </c>
      <c r="L131" s="10">
        <f>(Table3[[#This Row],[Revenue]]-Table3[[#This Row],[revenue a disc]])</f>
        <v>495.72922370979495</v>
      </c>
      <c r="M131" s="10"/>
    </row>
    <row r="132" spans="1:13" x14ac:dyDescent="0.3">
      <c r="A132" t="s">
        <v>259</v>
      </c>
      <c r="B132" t="s">
        <v>154</v>
      </c>
      <c r="C132" s="1">
        <v>44753</v>
      </c>
      <c r="D132" t="s">
        <v>163</v>
      </c>
      <c r="E132" t="s">
        <v>170</v>
      </c>
      <c r="F132">
        <v>72</v>
      </c>
      <c r="G132" t="s">
        <v>105</v>
      </c>
      <c r="H132" s="33">
        <v>6</v>
      </c>
      <c r="I132" s="34">
        <v>0.41456728266200249</v>
      </c>
      <c r="J132" s="10">
        <f t="shared" si="2"/>
        <v>432</v>
      </c>
      <c r="K132" s="10">
        <f>(Table3[[#This Row],[Revenue]]*Table3[[#This Row],[Discount]])</f>
        <v>179.09306610998507</v>
      </c>
      <c r="L132" s="10">
        <f>(Table3[[#This Row],[Revenue]]-Table3[[#This Row],[revenue a disc]])</f>
        <v>252.90693389001493</v>
      </c>
      <c r="M132" s="10"/>
    </row>
    <row r="133" spans="1:13" x14ac:dyDescent="0.3">
      <c r="A133" t="s">
        <v>260</v>
      </c>
      <c r="B133" t="s">
        <v>155</v>
      </c>
      <c r="C133" s="1">
        <v>44739</v>
      </c>
      <c r="D133" t="s">
        <v>164</v>
      </c>
      <c r="E133" t="s">
        <v>170</v>
      </c>
      <c r="F133">
        <v>65</v>
      </c>
      <c r="G133" t="s">
        <v>103</v>
      </c>
      <c r="H133" s="33">
        <v>8</v>
      </c>
      <c r="I133" s="34">
        <v>0.77953807822657883</v>
      </c>
      <c r="J133" s="10">
        <f t="shared" si="2"/>
        <v>520</v>
      </c>
      <c r="K133" s="10">
        <f>(Table3[[#This Row],[Revenue]]*Table3[[#This Row],[Discount]])</f>
        <v>405.359800677821</v>
      </c>
      <c r="L133" s="10">
        <f>(Table3[[#This Row],[Revenue]]-Table3[[#This Row],[revenue a disc]])</f>
        <v>114.640199322179</v>
      </c>
      <c r="M133" s="10"/>
    </row>
    <row r="134" spans="1:13" x14ac:dyDescent="0.3">
      <c r="A134" t="s">
        <v>261</v>
      </c>
      <c r="B134" t="s">
        <v>156</v>
      </c>
      <c r="C134" s="1">
        <v>44740</v>
      </c>
      <c r="D134" t="s">
        <v>165</v>
      </c>
      <c r="E134" t="s">
        <v>171</v>
      </c>
      <c r="F134">
        <v>250</v>
      </c>
      <c r="G134" t="s">
        <v>104</v>
      </c>
      <c r="H134" s="33">
        <v>3</v>
      </c>
      <c r="I134" s="34">
        <v>0.56602493379943331</v>
      </c>
      <c r="J134" s="10">
        <f t="shared" si="2"/>
        <v>750</v>
      </c>
      <c r="K134" s="10">
        <f>(Table3[[#This Row],[Revenue]]*Table3[[#This Row],[Discount]])</f>
        <v>424.518700349575</v>
      </c>
      <c r="L134" s="10">
        <f>(Table3[[#This Row],[Revenue]]-Table3[[#This Row],[revenue a disc]])</f>
        <v>325.481299650425</v>
      </c>
      <c r="M134" s="10"/>
    </row>
    <row r="135" spans="1:13" x14ac:dyDescent="0.3">
      <c r="A135" t="s">
        <v>262</v>
      </c>
      <c r="B135" t="s">
        <v>157</v>
      </c>
      <c r="C135" s="1">
        <v>44748</v>
      </c>
      <c r="D135" t="s">
        <v>166</v>
      </c>
      <c r="E135" t="s">
        <v>171</v>
      </c>
      <c r="F135">
        <v>130</v>
      </c>
      <c r="G135" t="s">
        <v>105</v>
      </c>
      <c r="H135" s="33">
        <v>2</v>
      </c>
      <c r="I135" s="34">
        <v>0.7922771947085826</v>
      </c>
      <c r="J135" s="10">
        <f t="shared" si="2"/>
        <v>260</v>
      </c>
      <c r="K135" s="10">
        <f>(Table3[[#This Row],[Revenue]]*Table3[[#This Row],[Discount]])</f>
        <v>205.99207062423147</v>
      </c>
      <c r="L135" s="10">
        <f>(Table3[[#This Row],[Revenue]]-Table3[[#This Row],[revenue a disc]])</f>
        <v>54.007929375768526</v>
      </c>
      <c r="M135" s="10"/>
    </row>
    <row r="136" spans="1:13" x14ac:dyDescent="0.3">
      <c r="A136" t="s">
        <v>263</v>
      </c>
      <c r="B136" t="s">
        <v>154</v>
      </c>
      <c r="C136" s="1">
        <v>44731</v>
      </c>
      <c r="D136" t="s">
        <v>163</v>
      </c>
      <c r="E136" t="s">
        <v>171</v>
      </c>
      <c r="F136">
        <v>72</v>
      </c>
      <c r="G136" t="s">
        <v>103</v>
      </c>
      <c r="H136" s="33">
        <v>9</v>
      </c>
      <c r="I136" s="34">
        <v>9.6806596410280221E-2</v>
      </c>
      <c r="J136" s="10">
        <f t="shared" si="2"/>
        <v>648</v>
      </c>
      <c r="K136" s="10">
        <f>(Table3[[#This Row],[Revenue]]*Table3[[#This Row],[Discount]])</f>
        <v>62.730674473861583</v>
      </c>
      <c r="L136" s="10">
        <f>(Table3[[#This Row],[Revenue]]-Table3[[#This Row],[revenue a disc]])</f>
        <v>585.26932552613846</v>
      </c>
      <c r="M136" s="10"/>
    </row>
    <row r="137" spans="1:13" x14ac:dyDescent="0.3">
      <c r="A137" t="s">
        <v>264</v>
      </c>
      <c r="B137" t="s">
        <v>155</v>
      </c>
      <c r="C137" s="1">
        <v>44763</v>
      </c>
      <c r="D137" t="s">
        <v>164</v>
      </c>
      <c r="E137" t="s">
        <v>171</v>
      </c>
      <c r="F137">
        <v>65</v>
      </c>
      <c r="G137" t="s">
        <v>104</v>
      </c>
      <c r="H137" s="33">
        <v>8</v>
      </c>
      <c r="I137" s="34">
        <v>0.10738058788365801</v>
      </c>
      <c r="J137" s="10">
        <f t="shared" si="2"/>
        <v>520</v>
      </c>
      <c r="K137" s="10">
        <f>(Table3[[#This Row],[Revenue]]*Table3[[#This Row],[Discount]])</f>
        <v>55.837905699502166</v>
      </c>
      <c r="L137" s="10">
        <f>(Table3[[#This Row],[Revenue]]-Table3[[#This Row],[revenue a disc]])</f>
        <v>464.16209430049781</v>
      </c>
      <c r="M137" s="10"/>
    </row>
    <row r="138" spans="1:13" x14ac:dyDescent="0.3">
      <c r="A138" t="s">
        <v>265</v>
      </c>
      <c r="B138" t="s">
        <v>156</v>
      </c>
      <c r="C138" s="1">
        <v>44733</v>
      </c>
      <c r="D138" t="s">
        <v>165</v>
      </c>
      <c r="E138" t="s">
        <v>171</v>
      </c>
      <c r="F138">
        <v>250</v>
      </c>
      <c r="G138" t="s">
        <v>105</v>
      </c>
      <c r="H138" s="33">
        <v>1</v>
      </c>
      <c r="I138" s="34">
        <v>0.68298720032284699</v>
      </c>
      <c r="J138" s="10">
        <f t="shared" si="2"/>
        <v>250</v>
      </c>
      <c r="K138" s="10">
        <f>(Table3[[#This Row],[Revenue]]*Table3[[#This Row],[Discount]])</f>
        <v>170.74680008071175</v>
      </c>
      <c r="L138" s="10">
        <f>(Table3[[#This Row],[Revenue]]-Table3[[#This Row],[revenue a disc]])</f>
        <v>79.253199919288249</v>
      </c>
      <c r="M138" s="10"/>
    </row>
    <row r="139" spans="1:13" x14ac:dyDescent="0.3">
      <c r="A139" t="s">
        <v>266</v>
      </c>
      <c r="B139" t="s">
        <v>157</v>
      </c>
      <c r="C139" s="1">
        <v>44746</v>
      </c>
      <c r="D139" t="s">
        <v>166</v>
      </c>
      <c r="E139" t="s">
        <v>171</v>
      </c>
      <c r="F139">
        <v>130</v>
      </c>
      <c r="G139" t="s">
        <v>103</v>
      </c>
      <c r="H139" s="33">
        <v>2</v>
      </c>
      <c r="I139" s="34">
        <v>8.8476327566971991E-2</v>
      </c>
      <c r="J139" s="10">
        <f t="shared" si="2"/>
        <v>260</v>
      </c>
      <c r="K139" s="10">
        <f>(Table3[[#This Row],[Revenue]]*Table3[[#This Row],[Discount]])</f>
        <v>23.003845167412717</v>
      </c>
      <c r="L139" s="10">
        <f>(Table3[[#This Row],[Revenue]]-Table3[[#This Row],[revenue a disc]])</f>
        <v>236.99615483258728</v>
      </c>
      <c r="M139" s="10"/>
    </row>
    <row r="140" spans="1:13" x14ac:dyDescent="0.3">
      <c r="A140" t="s">
        <v>267</v>
      </c>
      <c r="B140" t="s">
        <v>154</v>
      </c>
      <c r="C140" s="1">
        <v>44755</v>
      </c>
      <c r="D140" t="s">
        <v>163</v>
      </c>
      <c r="E140" t="s">
        <v>170</v>
      </c>
      <c r="F140">
        <v>72</v>
      </c>
      <c r="G140" t="s">
        <v>103</v>
      </c>
      <c r="H140" s="33">
        <v>9</v>
      </c>
      <c r="I140" s="34">
        <v>0.12263076179640997</v>
      </c>
      <c r="J140" s="10">
        <f t="shared" si="2"/>
        <v>648</v>
      </c>
      <c r="K140" s="10">
        <f>(Table3[[#This Row],[Revenue]]*Table3[[#This Row],[Discount]])</f>
        <v>79.464733644073661</v>
      </c>
      <c r="L140" s="10">
        <f>(Table3[[#This Row],[Revenue]]-Table3[[#This Row],[revenue a disc]])</f>
        <v>568.5352663559263</v>
      </c>
      <c r="M140" s="10"/>
    </row>
    <row r="141" spans="1:13" x14ac:dyDescent="0.3">
      <c r="A141" t="s">
        <v>268</v>
      </c>
      <c r="B141" t="s">
        <v>155</v>
      </c>
      <c r="C141" s="1">
        <v>44755</v>
      </c>
      <c r="D141" t="s">
        <v>164</v>
      </c>
      <c r="E141" t="s">
        <v>171</v>
      </c>
      <c r="F141">
        <v>65</v>
      </c>
      <c r="G141" t="s">
        <v>104</v>
      </c>
      <c r="H141" s="33">
        <v>7</v>
      </c>
      <c r="I141" s="34">
        <v>0.21348123854438894</v>
      </c>
      <c r="J141" s="10">
        <f t="shared" si="2"/>
        <v>455</v>
      </c>
      <c r="K141" s="10">
        <f>(Table3[[#This Row],[Revenue]]*Table3[[#This Row],[Discount]])</f>
        <v>97.133963537696971</v>
      </c>
      <c r="L141" s="10">
        <f>(Table3[[#This Row],[Revenue]]-Table3[[#This Row],[revenue a disc]])</f>
        <v>357.86603646230304</v>
      </c>
      <c r="M141" s="10"/>
    </row>
    <row r="142" spans="1:13" x14ac:dyDescent="0.3">
      <c r="A142" t="s">
        <v>269</v>
      </c>
      <c r="B142" t="s">
        <v>156</v>
      </c>
      <c r="C142" s="1">
        <v>44727</v>
      </c>
      <c r="D142" t="s">
        <v>165</v>
      </c>
      <c r="E142" t="s">
        <v>170</v>
      </c>
      <c r="F142">
        <v>250</v>
      </c>
      <c r="G142" t="s">
        <v>105</v>
      </c>
      <c r="H142" s="33">
        <v>3</v>
      </c>
      <c r="I142" s="34">
        <v>0.51777110877083832</v>
      </c>
      <c r="J142" s="10">
        <f t="shared" si="2"/>
        <v>750</v>
      </c>
      <c r="K142" s="10">
        <f>(Table3[[#This Row],[Revenue]]*Table3[[#This Row],[Discount]])</f>
        <v>388.32833157812871</v>
      </c>
      <c r="L142" s="10">
        <f>(Table3[[#This Row],[Revenue]]-Table3[[#This Row],[revenue a disc]])</f>
        <v>361.67166842187129</v>
      </c>
      <c r="M142" s="10"/>
    </row>
    <row r="143" spans="1:13" x14ac:dyDescent="0.3">
      <c r="A143" t="s">
        <v>270</v>
      </c>
      <c r="B143" t="s">
        <v>157</v>
      </c>
      <c r="C143" s="1">
        <v>44746</v>
      </c>
      <c r="D143" t="s">
        <v>166</v>
      </c>
      <c r="E143" t="s">
        <v>171</v>
      </c>
      <c r="F143">
        <v>130</v>
      </c>
      <c r="G143" t="s">
        <v>103</v>
      </c>
      <c r="H143" s="33">
        <v>3</v>
      </c>
      <c r="I143" s="34">
        <v>0.2471412366587864</v>
      </c>
      <c r="J143" s="10">
        <f t="shared" si="2"/>
        <v>390</v>
      </c>
      <c r="K143" s="10">
        <f>(Table3[[#This Row],[Revenue]]*Table3[[#This Row],[Discount]])</f>
        <v>96.385082296926697</v>
      </c>
      <c r="L143" s="10">
        <f>(Table3[[#This Row],[Revenue]]-Table3[[#This Row],[revenue a disc]])</f>
        <v>293.61491770307327</v>
      </c>
      <c r="M143" s="10"/>
    </row>
    <row r="144" spans="1:13" x14ac:dyDescent="0.3">
      <c r="A144" t="s">
        <v>271</v>
      </c>
      <c r="B144" t="s">
        <v>154</v>
      </c>
      <c r="C144" s="1">
        <v>44740</v>
      </c>
      <c r="D144" t="s">
        <v>163</v>
      </c>
      <c r="E144" t="s">
        <v>170</v>
      </c>
      <c r="F144">
        <v>72</v>
      </c>
      <c r="G144" t="s">
        <v>104</v>
      </c>
      <c r="H144" s="33">
        <v>4</v>
      </c>
      <c r="I144" s="34">
        <v>0.74108890181243625</v>
      </c>
      <c r="J144" s="10">
        <f t="shared" si="2"/>
        <v>288</v>
      </c>
      <c r="K144" s="10">
        <f>(Table3[[#This Row],[Revenue]]*Table3[[#This Row],[Discount]])</f>
        <v>213.43360372198163</v>
      </c>
      <c r="L144" s="10">
        <f>(Table3[[#This Row],[Revenue]]-Table3[[#This Row],[revenue a disc]])</f>
        <v>74.566396278018374</v>
      </c>
      <c r="M144" s="10"/>
    </row>
    <row r="145" spans="1:13" x14ac:dyDescent="0.3">
      <c r="A145" t="s">
        <v>272</v>
      </c>
      <c r="B145" t="s">
        <v>155</v>
      </c>
      <c r="C145" s="1">
        <v>44743</v>
      </c>
      <c r="D145" t="s">
        <v>164</v>
      </c>
      <c r="E145" t="s">
        <v>171</v>
      </c>
      <c r="F145">
        <v>65</v>
      </c>
      <c r="G145" t="s">
        <v>105</v>
      </c>
      <c r="H145" s="33">
        <v>5</v>
      </c>
      <c r="I145" s="34">
        <v>0.7589550474918334</v>
      </c>
      <c r="J145" s="10">
        <f t="shared" si="2"/>
        <v>325</v>
      </c>
      <c r="K145" s="10">
        <f>(Table3[[#This Row],[Revenue]]*Table3[[#This Row],[Discount]])</f>
        <v>246.66039043484585</v>
      </c>
      <c r="L145" s="10">
        <f>(Table3[[#This Row],[Revenue]]-Table3[[#This Row],[revenue a disc]])</f>
        <v>78.339609565154149</v>
      </c>
      <c r="M145" s="10"/>
    </row>
    <row r="146" spans="1:13" x14ac:dyDescent="0.3">
      <c r="A146" t="s">
        <v>273</v>
      </c>
      <c r="B146" t="s">
        <v>156</v>
      </c>
      <c r="C146" s="1">
        <v>44737</v>
      </c>
      <c r="D146" t="s">
        <v>165</v>
      </c>
      <c r="E146" t="s">
        <v>170</v>
      </c>
      <c r="F146">
        <v>250</v>
      </c>
      <c r="G146" t="s">
        <v>103</v>
      </c>
      <c r="H146" s="33">
        <v>4</v>
      </c>
      <c r="I146" s="34">
        <v>0.39519452416647527</v>
      </c>
      <c r="J146" s="10">
        <f t="shared" si="2"/>
        <v>1000</v>
      </c>
      <c r="K146" s="10">
        <f>(Table3[[#This Row],[Revenue]]*Table3[[#This Row],[Discount]])</f>
        <v>395.19452416647528</v>
      </c>
      <c r="L146" s="10">
        <f>(Table3[[#This Row],[Revenue]]-Table3[[#This Row],[revenue a disc]])</f>
        <v>604.80547583352472</v>
      </c>
      <c r="M146" s="10"/>
    </row>
    <row r="147" spans="1:13" x14ac:dyDescent="0.3">
      <c r="A147" t="s">
        <v>274</v>
      </c>
      <c r="B147" t="s">
        <v>157</v>
      </c>
      <c r="C147" s="1">
        <v>44757</v>
      </c>
      <c r="D147" t="s">
        <v>166</v>
      </c>
      <c r="E147" t="s">
        <v>171</v>
      </c>
      <c r="F147">
        <v>130</v>
      </c>
      <c r="G147" t="s">
        <v>104</v>
      </c>
      <c r="H147" s="33">
        <v>5</v>
      </c>
      <c r="I147" s="34">
        <v>2.5857814158937731E-2</v>
      </c>
      <c r="J147" s="10">
        <f t="shared" si="2"/>
        <v>650</v>
      </c>
      <c r="K147" s="10">
        <f>(Table3[[#This Row],[Revenue]]*Table3[[#This Row],[Discount]])</f>
        <v>16.807579203309526</v>
      </c>
      <c r="L147" s="10">
        <f>(Table3[[#This Row],[Revenue]]-Table3[[#This Row],[revenue a disc]])</f>
        <v>633.1924207966905</v>
      </c>
      <c r="M147" s="10"/>
    </row>
    <row r="148" spans="1:13" x14ac:dyDescent="0.3">
      <c r="A148" t="s">
        <v>275</v>
      </c>
      <c r="B148" t="s">
        <v>158</v>
      </c>
      <c r="C148" s="1">
        <v>44745</v>
      </c>
      <c r="D148" t="s">
        <v>167</v>
      </c>
      <c r="E148" t="s">
        <v>170</v>
      </c>
      <c r="F148">
        <v>60</v>
      </c>
      <c r="G148" t="s">
        <v>105</v>
      </c>
      <c r="H148" s="33">
        <v>10</v>
      </c>
      <c r="I148" s="34">
        <v>0.35224195755599907</v>
      </c>
      <c r="J148" s="10">
        <f t="shared" si="2"/>
        <v>600</v>
      </c>
      <c r="K148" s="10">
        <f>(Table3[[#This Row],[Revenue]]*Table3[[#This Row],[Discount]])</f>
        <v>211.34517453359945</v>
      </c>
      <c r="L148" s="10">
        <f>(Table3[[#This Row],[Revenue]]-Table3[[#This Row],[revenue a disc]])</f>
        <v>388.65482546640055</v>
      </c>
      <c r="M148" s="10"/>
    </row>
    <row r="149" spans="1:13" x14ac:dyDescent="0.3">
      <c r="A149" t="s">
        <v>276</v>
      </c>
      <c r="B149" t="s">
        <v>154</v>
      </c>
      <c r="C149" s="1">
        <v>44760</v>
      </c>
      <c r="D149" t="s">
        <v>163</v>
      </c>
      <c r="E149" t="s">
        <v>171</v>
      </c>
      <c r="F149">
        <v>72</v>
      </c>
      <c r="G149" t="s">
        <v>103</v>
      </c>
      <c r="H149" s="33">
        <v>12</v>
      </c>
      <c r="I149" s="34">
        <v>4.2934737769464881E-2</v>
      </c>
      <c r="J149" s="10">
        <f t="shared" si="2"/>
        <v>864</v>
      </c>
      <c r="K149" s="10">
        <f>(Table3[[#This Row],[Revenue]]*Table3[[#This Row],[Discount]])</f>
        <v>37.095613432817657</v>
      </c>
      <c r="L149" s="10">
        <f>(Table3[[#This Row],[Revenue]]-Table3[[#This Row],[revenue a disc]])</f>
        <v>826.90438656718231</v>
      </c>
      <c r="M149" s="10"/>
    </row>
    <row r="150" spans="1:13" x14ac:dyDescent="0.3">
      <c r="A150" t="s">
        <v>277</v>
      </c>
      <c r="B150" t="s">
        <v>155</v>
      </c>
      <c r="C150" s="1">
        <v>44750</v>
      </c>
      <c r="D150" t="s">
        <v>164</v>
      </c>
      <c r="E150" t="s">
        <v>170</v>
      </c>
      <c r="F150">
        <v>65</v>
      </c>
      <c r="G150" t="s">
        <v>104</v>
      </c>
      <c r="H150" s="33">
        <v>12</v>
      </c>
      <c r="I150" s="34">
        <v>6.8824781708392013E-3</v>
      </c>
      <c r="J150" s="10">
        <f t="shared" si="2"/>
        <v>780</v>
      </c>
      <c r="K150" s="10">
        <f>(Table3[[#This Row],[Revenue]]*Table3[[#This Row],[Discount]])</f>
        <v>5.368332973254577</v>
      </c>
      <c r="L150" s="10">
        <f>(Table3[[#This Row],[Revenue]]-Table3[[#This Row],[revenue a disc]])</f>
        <v>774.63166702674539</v>
      </c>
      <c r="M150" s="10"/>
    </row>
    <row r="151" spans="1:13" x14ac:dyDescent="0.3">
      <c r="A151" t="s">
        <v>278</v>
      </c>
      <c r="B151" t="s">
        <v>156</v>
      </c>
      <c r="C151" s="1">
        <v>44742</v>
      </c>
      <c r="D151" t="s">
        <v>165</v>
      </c>
      <c r="E151" t="s">
        <v>171</v>
      </c>
      <c r="F151">
        <v>250</v>
      </c>
      <c r="G151" t="s">
        <v>105</v>
      </c>
      <c r="H151" s="33">
        <v>1</v>
      </c>
      <c r="I151" s="34">
        <v>0.8553400747255635</v>
      </c>
      <c r="J151" s="10">
        <f t="shared" si="2"/>
        <v>250</v>
      </c>
      <c r="K151" s="10">
        <f>(Table3[[#This Row],[Revenue]]*Table3[[#This Row],[Discount]])</f>
        <v>213.83501868139086</v>
      </c>
      <c r="L151" s="10">
        <f>(Table3[[#This Row],[Revenue]]-Table3[[#This Row],[revenue a disc]])</f>
        <v>36.164981318609136</v>
      </c>
      <c r="M151" s="10"/>
    </row>
    <row r="152" spans="1:13" x14ac:dyDescent="0.3">
      <c r="A152" t="s">
        <v>279</v>
      </c>
      <c r="B152" t="s">
        <v>157</v>
      </c>
      <c r="C152" s="1">
        <v>44754</v>
      </c>
      <c r="D152" t="s">
        <v>166</v>
      </c>
      <c r="E152" t="s">
        <v>170</v>
      </c>
      <c r="F152">
        <v>130</v>
      </c>
      <c r="G152" t="s">
        <v>103</v>
      </c>
      <c r="H152" s="33">
        <v>6</v>
      </c>
      <c r="I152" s="34">
        <v>0.62107648533214554</v>
      </c>
      <c r="J152" s="10">
        <f t="shared" si="2"/>
        <v>780</v>
      </c>
      <c r="K152" s="10">
        <f>(Table3[[#This Row],[Revenue]]*Table3[[#This Row],[Discount]])</f>
        <v>484.43965855907351</v>
      </c>
      <c r="L152" s="10">
        <f>(Table3[[#This Row],[Revenue]]-Table3[[#This Row],[revenue a disc]])</f>
        <v>295.56034144092649</v>
      </c>
      <c r="M152" s="10"/>
    </row>
    <row r="153" spans="1:13" x14ac:dyDescent="0.3">
      <c r="A153" t="s">
        <v>280</v>
      </c>
      <c r="B153" t="s">
        <v>154</v>
      </c>
      <c r="C153" s="1">
        <v>44746</v>
      </c>
      <c r="D153" t="s">
        <v>163</v>
      </c>
      <c r="E153" t="s">
        <v>171</v>
      </c>
      <c r="F153">
        <v>72</v>
      </c>
      <c r="G153" t="s">
        <v>104</v>
      </c>
      <c r="H153" s="33">
        <v>3</v>
      </c>
      <c r="I153" s="34">
        <v>0.93819201157518672</v>
      </c>
      <c r="J153" s="10">
        <f t="shared" si="2"/>
        <v>216</v>
      </c>
      <c r="K153" s="10">
        <f>(Table3[[#This Row],[Revenue]]*Table3[[#This Row],[Discount]])</f>
        <v>202.64947450024033</v>
      </c>
      <c r="L153" s="10">
        <f>(Table3[[#This Row],[Revenue]]-Table3[[#This Row],[revenue a disc]])</f>
        <v>13.350525499759669</v>
      </c>
      <c r="M153" s="10"/>
    </row>
    <row r="154" spans="1:13" x14ac:dyDescent="0.3">
      <c r="A154" t="s">
        <v>281</v>
      </c>
      <c r="B154" t="s">
        <v>155</v>
      </c>
      <c r="C154" s="1">
        <v>44752</v>
      </c>
      <c r="D154" t="s">
        <v>164</v>
      </c>
      <c r="E154" t="s">
        <v>170</v>
      </c>
      <c r="F154">
        <v>65</v>
      </c>
      <c r="G154" t="s">
        <v>105</v>
      </c>
      <c r="H154" s="33">
        <v>12</v>
      </c>
      <c r="I154" s="34">
        <v>0.97731506347213748</v>
      </c>
      <c r="J154" s="10">
        <f t="shared" si="2"/>
        <v>780</v>
      </c>
      <c r="K154" s="10">
        <f>(Table3[[#This Row],[Revenue]]*Table3[[#This Row],[Discount]])</f>
        <v>762.30574950826724</v>
      </c>
      <c r="L154" s="10">
        <f>(Table3[[#This Row],[Revenue]]-Table3[[#This Row],[revenue a disc]])</f>
        <v>17.69425049173276</v>
      </c>
      <c r="M154" s="10"/>
    </row>
    <row r="155" spans="1:13" x14ac:dyDescent="0.3">
      <c r="A155" t="s">
        <v>282</v>
      </c>
      <c r="B155" t="s">
        <v>156</v>
      </c>
      <c r="C155" s="1">
        <v>44725</v>
      </c>
      <c r="D155" t="s">
        <v>165</v>
      </c>
      <c r="E155" t="s">
        <v>171</v>
      </c>
      <c r="F155">
        <v>250</v>
      </c>
      <c r="G155" t="s">
        <v>103</v>
      </c>
      <c r="H155" s="33">
        <v>3</v>
      </c>
      <c r="I155" s="34">
        <v>0.93618769203099483</v>
      </c>
      <c r="J155" s="10">
        <f t="shared" si="2"/>
        <v>750</v>
      </c>
      <c r="K155" s="10">
        <f>(Table3[[#This Row],[Revenue]]*Table3[[#This Row],[Discount]])</f>
        <v>702.14076902324609</v>
      </c>
      <c r="L155" s="10">
        <f>(Table3[[#This Row],[Revenue]]-Table3[[#This Row],[revenue a disc]])</f>
        <v>47.859230976753906</v>
      </c>
      <c r="M155" s="10"/>
    </row>
    <row r="156" spans="1:13" x14ac:dyDescent="0.3">
      <c r="A156" t="s">
        <v>283</v>
      </c>
      <c r="B156" t="s">
        <v>157</v>
      </c>
      <c r="C156" s="1">
        <v>44734</v>
      </c>
      <c r="D156" t="s">
        <v>166</v>
      </c>
      <c r="E156" t="s">
        <v>170</v>
      </c>
      <c r="F156">
        <v>130</v>
      </c>
      <c r="G156" t="s">
        <v>104</v>
      </c>
      <c r="H156" s="33">
        <v>5</v>
      </c>
      <c r="I156" s="34">
        <v>0.92747059451906588</v>
      </c>
      <c r="J156" s="10">
        <f t="shared" si="2"/>
        <v>650</v>
      </c>
      <c r="K156" s="10">
        <f>(Table3[[#This Row],[Revenue]]*Table3[[#This Row],[Discount]])</f>
        <v>602.85588643739277</v>
      </c>
      <c r="L156" s="10">
        <f>(Table3[[#This Row],[Revenue]]-Table3[[#This Row],[revenue a disc]])</f>
        <v>47.144113562607231</v>
      </c>
      <c r="M156" s="10"/>
    </row>
    <row r="157" spans="1:13" x14ac:dyDescent="0.3">
      <c r="A157" t="s">
        <v>284</v>
      </c>
      <c r="B157" t="s">
        <v>158</v>
      </c>
      <c r="C157" s="1">
        <v>44761</v>
      </c>
      <c r="D157" t="s">
        <v>167</v>
      </c>
      <c r="E157" t="s">
        <v>170</v>
      </c>
      <c r="F157">
        <v>60</v>
      </c>
      <c r="G157" t="s">
        <v>105</v>
      </c>
      <c r="H157" s="33">
        <v>8</v>
      </c>
      <c r="I157" s="34">
        <v>9.8331104648150314E-2</v>
      </c>
      <c r="J157" s="10">
        <f t="shared" si="2"/>
        <v>480</v>
      </c>
      <c r="K157" s="10">
        <f>(Table3[[#This Row],[Revenue]]*Table3[[#This Row],[Discount]])</f>
        <v>47.198930231112151</v>
      </c>
      <c r="L157" s="10">
        <f>(Table3[[#This Row],[Revenue]]-Table3[[#This Row],[revenue a disc]])</f>
        <v>432.80106976888783</v>
      </c>
      <c r="M157" s="10"/>
    </row>
    <row r="158" spans="1:13" x14ac:dyDescent="0.3">
      <c r="A158" t="s">
        <v>285</v>
      </c>
      <c r="B158" t="s">
        <v>159</v>
      </c>
      <c r="C158" s="1">
        <v>44735</v>
      </c>
      <c r="D158" t="s">
        <v>168</v>
      </c>
      <c r="E158" t="s">
        <v>171</v>
      </c>
      <c r="F158">
        <v>95</v>
      </c>
      <c r="G158" t="s">
        <v>103</v>
      </c>
      <c r="H158" s="33">
        <v>5</v>
      </c>
      <c r="I158" s="34">
        <v>4.5012478047171678E-3</v>
      </c>
      <c r="J158" s="10">
        <f t="shared" si="2"/>
        <v>475</v>
      </c>
      <c r="K158" s="10">
        <f>(Table3[[#This Row],[Revenue]]*Table3[[#This Row],[Discount]])</f>
        <v>2.1380927072406548</v>
      </c>
      <c r="L158" s="10">
        <f>(Table3[[#This Row],[Revenue]]-Table3[[#This Row],[revenue a disc]])</f>
        <v>472.86190729275933</v>
      </c>
      <c r="M158" s="10"/>
    </row>
    <row r="159" spans="1:13" x14ac:dyDescent="0.3">
      <c r="A159" t="s">
        <v>286</v>
      </c>
      <c r="B159" t="s">
        <v>154</v>
      </c>
      <c r="C159" s="1">
        <v>44753</v>
      </c>
      <c r="D159" t="s">
        <v>163</v>
      </c>
      <c r="E159" t="s">
        <v>171</v>
      </c>
      <c r="F159">
        <v>72</v>
      </c>
      <c r="G159" t="s">
        <v>104</v>
      </c>
      <c r="H159" s="33">
        <v>9</v>
      </c>
      <c r="I159" s="34">
        <v>0.22169192366246837</v>
      </c>
      <c r="J159" s="10">
        <f t="shared" si="2"/>
        <v>648</v>
      </c>
      <c r="K159" s="10">
        <f>(Table3[[#This Row],[Revenue]]*Table3[[#This Row],[Discount]])</f>
        <v>143.65636653327951</v>
      </c>
      <c r="L159" s="10">
        <f>(Table3[[#This Row],[Revenue]]-Table3[[#This Row],[revenue a disc]])</f>
        <v>504.34363346672046</v>
      </c>
      <c r="M159" s="10"/>
    </row>
    <row r="160" spans="1:13" x14ac:dyDescent="0.3">
      <c r="A160" t="s">
        <v>287</v>
      </c>
      <c r="B160" t="s">
        <v>155</v>
      </c>
      <c r="C160" s="1">
        <v>44732</v>
      </c>
      <c r="D160" t="s">
        <v>164</v>
      </c>
      <c r="E160" t="s">
        <v>171</v>
      </c>
      <c r="F160">
        <v>65</v>
      </c>
      <c r="G160" t="s">
        <v>105</v>
      </c>
      <c r="H160" s="33">
        <v>6</v>
      </c>
      <c r="I160" s="34">
        <v>0.91624709117858605</v>
      </c>
      <c r="J160" s="10">
        <f t="shared" si="2"/>
        <v>390</v>
      </c>
      <c r="K160" s="10">
        <f>(Table3[[#This Row],[Revenue]]*Table3[[#This Row],[Discount]])</f>
        <v>357.33636555964858</v>
      </c>
      <c r="L160" s="10">
        <f>(Table3[[#This Row],[Revenue]]-Table3[[#This Row],[revenue a disc]])</f>
        <v>32.663634440351416</v>
      </c>
      <c r="M160" s="10"/>
    </row>
    <row r="161" spans="1:13" x14ac:dyDescent="0.3">
      <c r="A161" t="s">
        <v>288</v>
      </c>
      <c r="B161" t="s">
        <v>156</v>
      </c>
      <c r="C161" s="1">
        <v>44748</v>
      </c>
      <c r="D161" t="s">
        <v>165</v>
      </c>
      <c r="E161" t="s">
        <v>170</v>
      </c>
      <c r="F161">
        <v>250</v>
      </c>
      <c r="G161" t="s">
        <v>103</v>
      </c>
      <c r="H161" s="33">
        <v>3</v>
      </c>
      <c r="I161" s="34">
        <v>0.61362516317019966</v>
      </c>
      <c r="J161" s="10">
        <f t="shared" si="2"/>
        <v>750</v>
      </c>
      <c r="K161" s="10">
        <f>(Table3[[#This Row],[Revenue]]*Table3[[#This Row],[Discount]])</f>
        <v>460.21887237764975</v>
      </c>
      <c r="L161" s="10">
        <f>(Table3[[#This Row],[Revenue]]-Table3[[#This Row],[revenue a disc]])</f>
        <v>289.78112762235025</v>
      </c>
      <c r="M161" s="10"/>
    </row>
    <row r="162" spans="1:13" x14ac:dyDescent="0.3">
      <c r="A162" t="s">
        <v>289</v>
      </c>
      <c r="B162" t="s">
        <v>157</v>
      </c>
      <c r="C162" s="1">
        <v>44731</v>
      </c>
      <c r="D162" t="s">
        <v>166</v>
      </c>
      <c r="E162" t="s">
        <v>170</v>
      </c>
      <c r="F162">
        <v>130</v>
      </c>
      <c r="G162" t="s">
        <v>104</v>
      </c>
      <c r="H162" s="33">
        <v>4</v>
      </c>
      <c r="I162" s="34">
        <v>0.81572623665656485</v>
      </c>
      <c r="J162" s="10">
        <f t="shared" si="2"/>
        <v>520</v>
      </c>
      <c r="K162" s="10">
        <f>(Table3[[#This Row],[Revenue]]*Table3[[#This Row],[Discount]])</f>
        <v>424.17764306141373</v>
      </c>
      <c r="L162" s="10">
        <f>(Table3[[#This Row],[Revenue]]-Table3[[#This Row],[revenue a disc]])</f>
        <v>95.822356938586267</v>
      </c>
      <c r="M162" s="10"/>
    </row>
    <row r="163" spans="1:13" x14ac:dyDescent="0.3">
      <c r="A163" t="s">
        <v>290</v>
      </c>
      <c r="B163" t="s">
        <v>154</v>
      </c>
      <c r="C163" s="1">
        <v>44725</v>
      </c>
      <c r="D163" t="s">
        <v>163</v>
      </c>
      <c r="E163" t="s">
        <v>170</v>
      </c>
      <c r="F163">
        <v>72</v>
      </c>
      <c r="G163" t="s">
        <v>105</v>
      </c>
      <c r="H163" s="33">
        <v>11</v>
      </c>
      <c r="I163" s="34">
        <v>0.60394772308749511</v>
      </c>
      <c r="J163" s="10">
        <f t="shared" si="2"/>
        <v>792</v>
      </c>
      <c r="K163" s="10">
        <f>(Table3[[#This Row],[Revenue]]*Table3[[#This Row],[Discount]])</f>
        <v>478.32659668529612</v>
      </c>
      <c r="L163" s="10">
        <f>(Table3[[#This Row],[Revenue]]-Table3[[#This Row],[revenue a disc]])</f>
        <v>313.67340331470388</v>
      </c>
      <c r="M163" s="10"/>
    </row>
    <row r="164" spans="1:13" x14ac:dyDescent="0.3">
      <c r="A164" t="s">
        <v>291</v>
      </c>
      <c r="B164" t="s">
        <v>155</v>
      </c>
      <c r="C164" s="1">
        <v>44753</v>
      </c>
      <c r="D164" t="s">
        <v>164</v>
      </c>
      <c r="E164" t="s">
        <v>170</v>
      </c>
      <c r="F164">
        <v>65</v>
      </c>
      <c r="G164" t="s">
        <v>103</v>
      </c>
      <c r="H164" s="33">
        <v>7</v>
      </c>
      <c r="I164" s="34">
        <v>0.2716676542664398</v>
      </c>
      <c r="J164" s="10">
        <f t="shared" si="2"/>
        <v>455</v>
      </c>
      <c r="K164" s="10">
        <f>(Table3[[#This Row],[Revenue]]*Table3[[#This Row],[Discount]])</f>
        <v>123.6087826912301</v>
      </c>
      <c r="L164" s="10">
        <f>(Table3[[#This Row],[Revenue]]-Table3[[#This Row],[revenue a disc]])</f>
        <v>331.39121730876991</v>
      </c>
      <c r="M164" s="10"/>
    </row>
    <row r="165" spans="1:13" x14ac:dyDescent="0.3">
      <c r="A165" t="s">
        <v>292</v>
      </c>
      <c r="B165" t="s">
        <v>156</v>
      </c>
      <c r="C165" s="1">
        <v>44738</v>
      </c>
      <c r="D165" t="s">
        <v>165</v>
      </c>
      <c r="E165" t="s">
        <v>170</v>
      </c>
      <c r="F165">
        <v>250</v>
      </c>
      <c r="G165" t="s">
        <v>104</v>
      </c>
      <c r="H165" s="33">
        <v>2</v>
      </c>
      <c r="I165" s="34">
        <v>0.56293228162406539</v>
      </c>
      <c r="J165" s="10">
        <f t="shared" si="2"/>
        <v>500</v>
      </c>
      <c r="K165" s="10">
        <f>(Table3[[#This Row],[Revenue]]*Table3[[#This Row],[Discount]])</f>
        <v>281.46614081203268</v>
      </c>
      <c r="L165" s="10">
        <f>(Table3[[#This Row],[Revenue]]-Table3[[#This Row],[revenue a disc]])</f>
        <v>218.53385918796732</v>
      </c>
      <c r="M165" s="10"/>
    </row>
    <row r="166" spans="1:13" x14ac:dyDescent="0.3">
      <c r="A166" t="s">
        <v>293</v>
      </c>
      <c r="B166" t="s">
        <v>157</v>
      </c>
      <c r="C166" s="1">
        <v>44762</v>
      </c>
      <c r="D166" t="s">
        <v>166</v>
      </c>
      <c r="E166" t="s">
        <v>170</v>
      </c>
      <c r="F166">
        <v>130</v>
      </c>
      <c r="G166" t="s">
        <v>105</v>
      </c>
      <c r="H166" s="33">
        <v>4</v>
      </c>
      <c r="I166" s="34">
        <v>0.73579140219525918</v>
      </c>
      <c r="J166" s="10">
        <f t="shared" si="2"/>
        <v>520</v>
      </c>
      <c r="K166" s="10">
        <f>(Table3[[#This Row],[Revenue]]*Table3[[#This Row],[Discount]])</f>
        <v>382.61152914153479</v>
      </c>
      <c r="L166" s="10">
        <f>(Table3[[#This Row],[Revenue]]-Table3[[#This Row],[revenue a disc]])</f>
        <v>137.38847085846521</v>
      </c>
      <c r="M166" s="10"/>
    </row>
    <row r="167" spans="1:13" x14ac:dyDescent="0.3">
      <c r="A167" t="s">
        <v>294</v>
      </c>
      <c r="B167" t="s">
        <v>158</v>
      </c>
      <c r="C167" s="1">
        <v>44756</v>
      </c>
      <c r="D167" t="s">
        <v>167</v>
      </c>
      <c r="E167" t="s">
        <v>170</v>
      </c>
      <c r="F167">
        <v>60</v>
      </c>
      <c r="G167" t="s">
        <v>103</v>
      </c>
      <c r="H167" s="33">
        <v>12</v>
      </c>
      <c r="I167" s="34">
        <v>0.44112931781121201</v>
      </c>
      <c r="J167" s="10">
        <f t="shared" si="2"/>
        <v>720</v>
      </c>
      <c r="K167" s="10">
        <f>(Table3[[#This Row],[Revenue]]*Table3[[#This Row],[Discount]])</f>
        <v>317.61310882407264</v>
      </c>
      <c r="L167" s="10">
        <f>(Table3[[#This Row],[Revenue]]-Table3[[#This Row],[revenue a disc]])</f>
        <v>402.38689117592736</v>
      </c>
      <c r="M167" s="10"/>
    </row>
    <row r="168" spans="1:13" x14ac:dyDescent="0.3">
      <c r="A168" t="s">
        <v>295</v>
      </c>
      <c r="B168" t="s">
        <v>154</v>
      </c>
      <c r="C168" s="1">
        <v>44744</v>
      </c>
      <c r="D168" t="s">
        <v>163</v>
      </c>
      <c r="E168" t="s">
        <v>170</v>
      </c>
      <c r="F168">
        <v>72</v>
      </c>
      <c r="G168" t="s">
        <v>104</v>
      </c>
      <c r="H168" s="33">
        <v>11</v>
      </c>
      <c r="I168" s="34">
        <v>0.67026763876764872</v>
      </c>
      <c r="J168" s="10">
        <f t="shared" si="2"/>
        <v>792</v>
      </c>
      <c r="K168" s="10">
        <f>(Table3[[#This Row],[Revenue]]*Table3[[#This Row],[Discount]])</f>
        <v>530.85196990397776</v>
      </c>
      <c r="L168" s="10">
        <f>(Table3[[#This Row],[Revenue]]-Table3[[#This Row],[revenue a disc]])</f>
        <v>261.14803009602224</v>
      </c>
      <c r="M168" s="10"/>
    </row>
    <row r="169" spans="1:13" x14ac:dyDescent="0.3">
      <c r="A169" t="s">
        <v>296</v>
      </c>
      <c r="B169" t="s">
        <v>155</v>
      </c>
      <c r="C169" s="1">
        <v>44753</v>
      </c>
      <c r="D169" t="s">
        <v>164</v>
      </c>
      <c r="E169" t="s">
        <v>170</v>
      </c>
      <c r="F169">
        <v>65</v>
      </c>
      <c r="G169" t="s">
        <v>105</v>
      </c>
      <c r="H169" s="33">
        <v>9</v>
      </c>
      <c r="I169" s="34">
        <v>0.21501842814819261</v>
      </c>
      <c r="J169" s="10">
        <f t="shared" si="2"/>
        <v>585</v>
      </c>
      <c r="K169" s="10">
        <f>(Table3[[#This Row],[Revenue]]*Table3[[#This Row],[Discount]])</f>
        <v>125.78578046669267</v>
      </c>
      <c r="L169" s="10">
        <f>(Table3[[#This Row],[Revenue]]-Table3[[#This Row],[revenue a disc]])</f>
        <v>459.2142195333073</v>
      </c>
      <c r="M169" s="10"/>
    </row>
    <row r="170" spans="1:13" x14ac:dyDescent="0.3">
      <c r="A170" t="s">
        <v>297</v>
      </c>
      <c r="B170" t="s">
        <v>156</v>
      </c>
      <c r="C170" s="1">
        <v>44762</v>
      </c>
      <c r="D170" t="s">
        <v>165</v>
      </c>
      <c r="E170" t="s">
        <v>171</v>
      </c>
      <c r="F170">
        <v>250</v>
      </c>
      <c r="G170" t="s">
        <v>103</v>
      </c>
      <c r="H170" s="33">
        <v>3</v>
      </c>
      <c r="I170" s="34">
        <v>0.77528388030776896</v>
      </c>
      <c r="J170" s="10">
        <f t="shared" si="2"/>
        <v>750</v>
      </c>
      <c r="K170" s="10">
        <f>(Table3[[#This Row],[Revenue]]*Table3[[#This Row],[Discount]])</f>
        <v>581.46291023082676</v>
      </c>
      <c r="L170" s="10">
        <f>(Table3[[#This Row],[Revenue]]-Table3[[#This Row],[revenue a disc]])</f>
        <v>168.53708976917324</v>
      </c>
      <c r="M170" s="10"/>
    </row>
    <row r="171" spans="1:13" x14ac:dyDescent="0.3">
      <c r="A171" t="s">
        <v>298</v>
      </c>
      <c r="B171" t="s">
        <v>157</v>
      </c>
      <c r="C171" s="1">
        <v>44740</v>
      </c>
      <c r="D171" t="s">
        <v>166</v>
      </c>
      <c r="E171" t="s">
        <v>170</v>
      </c>
      <c r="F171">
        <v>130</v>
      </c>
      <c r="G171" t="s">
        <v>104</v>
      </c>
      <c r="H171" s="33">
        <v>3</v>
      </c>
      <c r="I171" s="34">
        <v>0.32334348690445713</v>
      </c>
      <c r="J171" s="10">
        <f t="shared" si="2"/>
        <v>390</v>
      </c>
      <c r="K171" s="10">
        <f>(Table3[[#This Row],[Revenue]]*Table3[[#This Row],[Discount]])</f>
        <v>126.10395989273829</v>
      </c>
      <c r="L171" s="10">
        <f>(Table3[[#This Row],[Revenue]]-Table3[[#This Row],[revenue a disc]])</f>
        <v>263.89604010726168</v>
      </c>
      <c r="M171" s="10"/>
    </row>
    <row r="172" spans="1:13" x14ac:dyDescent="0.3">
      <c r="A172" t="s">
        <v>299</v>
      </c>
      <c r="B172" t="s">
        <v>154</v>
      </c>
      <c r="C172" s="1">
        <v>44729</v>
      </c>
      <c r="D172" t="s">
        <v>163</v>
      </c>
      <c r="E172" t="s">
        <v>170</v>
      </c>
      <c r="F172">
        <v>72</v>
      </c>
      <c r="G172" t="s">
        <v>105</v>
      </c>
      <c r="H172" s="33">
        <v>5</v>
      </c>
      <c r="I172" s="34">
        <v>0.2117276391971491</v>
      </c>
      <c r="J172" s="10">
        <f t="shared" si="2"/>
        <v>360</v>
      </c>
      <c r="K172" s="10">
        <f>(Table3[[#This Row],[Revenue]]*Table3[[#This Row],[Discount]])</f>
        <v>76.22195011097368</v>
      </c>
      <c r="L172" s="10">
        <f>(Table3[[#This Row],[Revenue]]-Table3[[#This Row],[revenue a disc]])</f>
        <v>283.77804988902631</v>
      </c>
      <c r="M172" s="10"/>
    </row>
    <row r="173" spans="1:13" x14ac:dyDescent="0.3">
      <c r="A173" t="s">
        <v>300</v>
      </c>
      <c r="B173" t="s">
        <v>155</v>
      </c>
      <c r="C173" s="1">
        <v>44727</v>
      </c>
      <c r="D173" t="s">
        <v>164</v>
      </c>
      <c r="E173" t="s">
        <v>170</v>
      </c>
      <c r="F173">
        <v>65</v>
      </c>
      <c r="G173" t="s">
        <v>103</v>
      </c>
      <c r="H173" s="33">
        <v>10</v>
      </c>
      <c r="I173" s="34">
        <v>0.99817658128489728</v>
      </c>
      <c r="J173" s="10">
        <f t="shared" si="2"/>
        <v>650</v>
      </c>
      <c r="K173" s="10">
        <f>(Table3[[#This Row],[Revenue]]*Table3[[#This Row],[Discount]])</f>
        <v>648.81477783518324</v>
      </c>
      <c r="L173" s="10">
        <f>(Table3[[#This Row],[Revenue]]-Table3[[#This Row],[revenue a disc]])</f>
        <v>1.1852221648167642</v>
      </c>
      <c r="M173" s="10"/>
    </row>
    <row r="174" spans="1:13" x14ac:dyDescent="0.3">
      <c r="A174" t="s">
        <v>301</v>
      </c>
      <c r="B174" t="s">
        <v>156</v>
      </c>
      <c r="C174" s="1">
        <v>44734</v>
      </c>
      <c r="D174" t="s">
        <v>165</v>
      </c>
      <c r="E174" t="s">
        <v>170</v>
      </c>
      <c r="F174">
        <v>250</v>
      </c>
      <c r="G174" t="s">
        <v>104</v>
      </c>
      <c r="H174" s="33">
        <v>3</v>
      </c>
      <c r="I174" s="34">
        <v>0.34321661485625221</v>
      </c>
      <c r="J174" s="10">
        <f t="shared" si="2"/>
        <v>750</v>
      </c>
      <c r="K174" s="10">
        <f>(Table3[[#This Row],[Revenue]]*Table3[[#This Row],[Discount]])</f>
        <v>257.41246114218916</v>
      </c>
      <c r="L174" s="10">
        <f>(Table3[[#This Row],[Revenue]]-Table3[[#This Row],[revenue a disc]])</f>
        <v>492.58753885781084</v>
      </c>
      <c r="M174" s="10"/>
    </row>
    <row r="175" spans="1:13" x14ac:dyDescent="0.3">
      <c r="A175" t="s">
        <v>302</v>
      </c>
      <c r="B175" t="s">
        <v>157</v>
      </c>
      <c r="C175" s="1">
        <v>44744</v>
      </c>
      <c r="D175" t="s">
        <v>166</v>
      </c>
      <c r="E175" t="s">
        <v>170</v>
      </c>
      <c r="F175">
        <v>130</v>
      </c>
      <c r="G175" t="s">
        <v>105</v>
      </c>
      <c r="H175" s="33">
        <v>6</v>
      </c>
      <c r="I175" s="34">
        <v>0.17688363553653064</v>
      </c>
      <c r="J175" s="10">
        <f t="shared" si="2"/>
        <v>780</v>
      </c>
      <c r="K175" s="10">
        <f>(Table3[[#This Row],[Revenue]]*Table3[[#This Row],[Discount]])</f>
        <v>137.96923571849391</v>
      </c>
      <c r="L175" s="10">
        <f>(Table3[[#This Row],[Revenue]]-Table3[[#This Row],[revenue a disc]])</f>
        <v>642.03076428150609</v>
      </c>
      <c r="M175" s="10"/>
    </row>
    <row r="176" spans="1:13" x14ac:dyDescent="0.3">
      <c r="A176" t="s">
        <v>303</v>
      </c>
      <c r="B176" t="s">
        <v>158</v>
      </c>
      <c r="C176" s="1">
        <v>44737</v>
      </c>
      <c r="D176" t="s">
        <v>167</v>
      </c>
      <c r="E176" t="s">
        <v>171</v>
      </c>
      <c r="F176">
        <v>60</v>
      </c>
      <c r="G176" t="s">
        <v>103</v>
      </c>
      <c r="H176" s="33">
        <v>12</v>
      </c>
      <c r="I176" s="34">
        <v>0.54853763527560739</v>
      </c>
      <c r="J176" s="10">
        <f t="shared" si="2"/>
        <v>720</v>
      </c>
      <c r="K176" s="10">
        <f>(Table3[[#This Row],[Revenue]]*Table3[[#This Row],[Discount]])</f>
        <v>394.94709739843734</v>
      </c>
      <c r="L176" s="10">
        <f>(Table3[[#This Row],[Revenue]]-Table3[[#This Row],[revenue a disc]])</f>
        <v>325.05290260156266</v>
      </c>
      <c r="M176" s="10"/>
    </row>
    <row r="177" spans="1:13" x14ac:dyDescent="0.3">
      <c r="A177" t="s">
        <v>304</v>
      </c>
      <c r="B177" t="s">
        <v>159</v>
      </c>
      <c r="C177" s="1">
        <v>44752</v>
      </c>
      <c r="D177" t="s">
        <v>168</v>
      </c>
      <c r="E177" t="s">
        <v>170</v>
      </c>
      <c r="F177">
        <v>95</v>
      </c>
      <c r="G177" t="s">
        <v>104</v>
      </c>
      <c r="H177" s="33">
        <v>7</v>
      </c>
      <c r="I177" s="34">
        <v>0.40612729229894939</v>
      </c>
      <c r="J177" s="10">
        <f t="shared" si="2"/>
        <v>665</v>
      </c>
      <c r="K177" s="10">
        <f>(Table3[[#This Row],[Revenue]]*Table3[[#This Row],[Discount]])</f>
        <v>270.07464937880133</v>
      </c>
      <c r="L177" s="10">
        <f>(Table3[[#This Row],[Revenue]]-Table3[[#This Row],[revenue a disc]])</f>
        <v>394.92535062119867</v>
      </c>
      <c r="M177" s="10"/>
    </row>
    <row r="178" spans="1:13" x14ac:dyDescent="0.3">
      <c r="A178" t="s">
        <v>305</v>
      </c>
      <c r="B178" t="s">
        <v>154</v>
      </c>
      <c r="C178" s="1">
        <v>44736</v>
      </c>
      <c r="D178" t="s">
        <v>163</v>
      </c>
      <c r="E178" t="s">
        <v>170</v>
      </c>
      <c r="F178">
        <v>72</v>
      </c>
      <c r="G178" t="s">
        <v>105</v>
      </c>
      <c r="H178" s="33">
        <v>6</v>
      </c>
      <c r="I178" s="34">
        <v>0.16780300089638589</v>
      </c>
      <c r="J178" s="10">
        <f t="shared" si="2"/>
        <v>432</v>
      </c>
      <c r="K178" s="10">
        <f>(Table3[[#This Row],[Revenue]]*Table3[[#This Row],[Discount]])</f>
        <v>72.490896387238706</v>
      </c>
      <c r="L178" s="10">
        <f>(Table3[[#This Row],[Revenue]]-Table3[[#This Row],[revenue a disc]])</f>
        <v>359.50910361276129</v>
      </c>
      <c r="M178" s="10"/>
    </row>
    <row r="179" spans="1:13" x14ac:dyDescent="0.3">
      <c r="A179" t="s">
        <v>306</v>
      </c>
      <c r="B179" t="s">
        <v>155</v>
      </c>
      <c r="C179" s="1">
        <v>44752</v>
      </c>
      <c r="D179" t="s">
        <v>164</v>
      </c>
      <c r="E179" t="s">
        <v>170</v>
      </c>
      <c r="F179">
        <v>65</v>
      </c>
      <c r="G179" t="s">
        <v>103</v>
      </c>
      <c r="H179" s="33">
        <v>10</v>
      </c>
      <c r="I179" s="34">
        <v>0.91086777790941564</v>
      </c>
      <c r="J179" s="10">
        <f t="shared" si="2"/>
        <v>650</v>
      </c>
      <c r="K179" s="10">
        <f>(Table3[[#This Row],[Revenue]]*Table3[[#This Row],[Discount]])</f>
        <v>592.06405564112015</v>
      </c>
      <c r="L179" s="10">
        <f>(Table3[[#This Row],[Revenue]]-Table3[[#This Row],[revenue a disc]])</f>
        <v>57.935944358879851</v>
      </c>
      <c r="M179" s="10"/>
    </row>
    <row r="180" spans="1:13" x14ac:dyDescent="0.3">
      <c r="A180" t="s">
        <v>307</v>
      </c>
      <c r="B180" t="s">
        <v>156</v>
      </c>
      <c r="C180" s="1">
        <v>44759</v>
      </c>
      <c r="D180" t="s">
        <v>165</v>
      </c>
      <c r="E180" t="s">
        <v>171</v>
      </c>
      <c r="F180">
        <v>250</v>
      </c>
      <c r="G180" t="s">
        <v>104</v>
      </c>
      <c r="H180" s="33">
        <v>3</v>
      </c>
      <c r="I180" s="34">
        <v>0.2731985494536886</v>
      </c>
      <c r="J180" s="10">
        <f t="shared" si="2"/>
        <v>750</v>
      </c>
      <c r="K180" s="10">
        <f>(Table3[[#This Row],[Revenue]]*Table3[[#This Row],[Discount]])</f>
        <v>204.89891209026644</v>
      </c>
      <c r="L180" s="10">
        <f>(Table3[[#This Row],[Revenue]]-Table3[[#This Row],[revenue a disc]])</f>
        <v>545.10108790973356</v>
      </c>
      <c r="M180" s="10"/>
    </row>
    <row r="181" spans="1:13" x14ac:dyDescent="0.3">
      <c r="A181" t="s">
        <v>308</v>
      </c>
      <c r="B181" t="s">
        <v>157</v>
      </c>
      <c r="C181" s="1">
        <v>44763</v>
      </c>
      <c r="D181" t="s">
        <v>166</v>
      </c>
      <c r="E181" t="s">
        <v>171</v>
      </c>
      <c r="F181">
        <v>130</v>
      </c>
      <c r="G181" t="s">
        <v>105</v>
      </c>
      <c r="H181" s="33">
        <v>4</v>
      </c>
      <c r="I181" s="34">
        <v>0.81984662786178419</v>
      </c>
      <c r="J181" s="10">
        <f t="shared" si="2"/>
        <v>520</v>
      </c>
      <c r="K181" s="10">
        <f>(Table3[[#This Row],[Revenue]]*Table3[[#This Row],[Discount]])</f>
        <v>426.32024648812779</v>
      </c>
      <c r="L181" s="10">
        <f>(Table3[[#This Row],[Revenue]]-Table3[[#This Row],[revenue a disc]])</f>
        <v>93.679753511872207</v>
      </c>
      <c r="M181" s="10"/>
    </row>
    <row r="182" spans="1:13" x14ac:dyDescent="0.3">
      <c r="A182" t="s">
        <v>309</v>
      </c>
      <c r="B182" t="s">
        <v>154</v>
      </c>
      <c r="C182" s="1">
        <v>44763</v>
      </c>
      <c r="D182" t="s">
        <v>163</v>
      </c>
      <c r="E182" t="s">
        <v>171</v>
      </c>
      <c r="F182">
        <v>72</v>
      </c>
      <c r="G182" t="s">
        <v>103</v>
      </c>
      <c r="H182" s="33">
        <v>7</v>
      </c>
      <c r="I182" s="34">
        <v>0.89980934003543744</v>
      </c>
      <c r="J182" s="10">
        <f t="shared" si="2"/>
        <v>504</v>
      </c>
      <c r="K182" s="10">
        <f>(Table3[[#This Row],[Revenue]]*Table3[[#This Row],[Discount]])</f>
        <v>453.50390737786046</v>
      </c>
      <c r="L182" s="10">
        <f>(Table3[[#This Row],[Revenue]]-Table3[[#This Row],[revenue a disc]])</f>
        <v>50.496092622139543</v>
      </c>
      <c r="M182" s="10"/>
    </row>
    <row r="183" spans="1:13" x14ac:dyDescent="0.3">
      <c r="A183" t="s">
        <v>310</v>
      </c>
      <c r="B183" t="s">
        <v>155</v>
      </c>
      <c r="C183" s="1">
        <v>44750</v>
      </c>
      <c r="D183" t="s">
        <v>164</v>
      </c>
      <c r="E183" t="s">
        <v>171</v>
      </c>
      <c r="F183">
        <v>65</v>
      </c>
      <c r="G183" t="s">
        <v>104</v>
      </c>
      <c r="H183" s="33">
        <v>5</v>
      </c>
      <c r="I183" s="34">
        <v>0.73522347452625669</v>
      </c>
      <c r="J183" s="10">
        <f t="shared" si="2"/>
        <v>325</v>
      </c>
      <c r="K183" s="10">
        <f>(Table3[[#This Row],[Revenue]]*Table3[[#This Row],[Discount]])</f>
        <v>238.94762922103342</v>
      </c>
      <c r="L183" s="10">
        <f>(Table3[[#This Row],[Revenue]]-Table3[[#This Row],[revenue a disc]])</f>
        <v>86.052370778966576</v>
      </c>
      <c r="M183" s="10"/>
    </row>
    <row r="184" spans="1:13" x14ac:dyDescent="0.3">
      <c r="A184" t="s">
        <v>311</v>
      </c>
      <c r="B184" t="s">
        <v>156</v>
      </c>
      <c r="C184" s="1">
        <v>44751</v>
      </c>
      <c r="D184" t="s">
        <v>165</v>
      </c>
      <c r="E184" t="s">
        <v>171</v>
      </c>
      <c r="F184">
        <v>250</v>
      </c>
      <c r="G184" t="s">
        <v>105</v>
      </c>
      <c r="H184" s="33">
        <v>3</v>
      </c>
      <c r="I184" s="34">
        <v>0.36579213338930128</v>
      </c>
      <c r="J184" s="10">
        <f t="shared" si="2"/>
        <v>750</v>
      </c>
      <c r="K184" s="10">
        <f>(Table3[[#This Row],[Revenue]]*Table3[[#This Row],[Discount]])</f>
        <v>274.34410004197593</v>
      </c>
      <c r="L184" s="10">
        <f>(Table3[[#This Row],[Revenue]]-Table3[[#This Row],[revenue a disc]])</f>
        <v>475.65589995802407</v>
      </c>
      <c r="M184" s="10"/>
    </row>
    <row r="185" spans="1:13" x14ac:dyDescent="0.3">
      <c r="A185" t="s">
        <v>312</v>
      </c>
      <c r="B185" t="s">
        <v>157</v>
      </c>
      <c r="C185" s="1">
        <v>44736</v>
      </c>
      <c r="D185" t="s">
        <v>166</v>
      </c>
      <c r="E185" t="s">
        <v>171</v>
      </c>
      <c r="F185">
        <v>130</v>
      </c>
      <c r="G185" t="s">
        <v>103</v>
      </c>
      <c r="H185" s="33">
        <v>2</v>
      </c>
      <c r="I185" s="34">
        <v>0.79313642440033238</v>
      </c>
      <c r="J185" s="10">
        <f t="shared" si="2"/>
        <v>260</v>
      </c>
      <c r="K185" s="10">
        <f>(Table3[[#This Row],[Revenue]]*Table3[[#This Row],[Discount]])</f>
        <v>206.21547034408641</v>
      </c>
      <c r="L185" s="10">
        <f>(Table3[[#This Row],[Revenue]]-Table3[[#This Row],[revenue a disc]])</f>
        <v>53.784529655913587</v>
      </c>
      <c r="M185" s="10"/>
    </row>
    <row r="186" spans="1:13" x14ac:dyDescent="0.3">
      <c r="A186" t="s">
        <v>313</v>
      </c>
      <c r="B186" t="s">
        <v>154</v>
      </c>
      <c r="C186" s="1">
        <v>44737</v>
      </c>
      <c r="D186" t="s">
        <v>163</v>
      </c>
      <c r="E186" t="s">
        <v>170</v>
      </c>
      <c r="F186">
        <v>72</v>
      </c>
      <c r="G186" t="s">
        <v>103</v>
      </c>
      <c r="H186" s="33">
        <v>4</v>
      </c>
      <c r="I186" s="34">
        <v>8.0407664979564641E-2</v>
      </c>
      <c r="J186" s="10">
        <f t="shared" si="2"/>
        <v>288</v>
      </c>
      <c r="K186" s="10">
        <f>(Table3[[#This Row],[Revenue]]*Table3[[#This Row],[Discount]])</f>
        <v>23.157407514114617</v>
      </c>
      <c r="L186" s="10">
        <f>(Table3[[#This Row],[Revenue]]-Table3[[#This Row],[revenue a disc]])</f>
        <v>264.8425924858854</v>
      </c>
      <c r="M186" s="10"/>
    </row>
    <row r="187" spans="1:13" x14ac:dyDescent="0.3">
      <c r="A187" t="s">
        <v>314</v>
      </c>
      <c r="B187" t="s">
        <v>155</v>
      </c>
      <c r="C187" s="1">
        <v>44744</v>
      </c>
      <c r="D187" t="s">
        <v>164</v>
      </c>
      <c r="E187" t="s">
        <v>171</v>
      </c>
      <c r="F187">
        <v>65</v>
      </c>
      <c r="G187" t="s">
        <v>104</v>
      </c>
      <c r="H187" s="33">
        <v>12</v>
      </c>
      <c r="I187" s="34">
        <v>0.38525936096781821</v>
      </c>
      <c r="J187" s="10">
        <f t="shared" si="2"/>
        <v>780</v>
      </c>
      <c r="K187" s="10">
        <f>(Table3[[#This Row],[Revenue]]*Table3[[#This Row],[Discount]])</f>
        <v>300.50230155489822</v>
      </c>
      <c r="L187" s="10">
        <f>(Table3[[#This Row],[Revenue]]-Table3[[#This Row],[revenue a disc]])</f>
        <v>479.49769844510178</v>
      </c>
      <c r="M187" s="10"/>
    </row>
    <row r="188" spans="1:13" x14ac:dyDescent="0.3">
      <c r="A188" t="s">
        <v>315</v>
      </c>
      <c r="B188" t="s">
        <v>156</v>
      </c>
      <c r="C188" s="1">
        <v>44735</v>
      </c>
      <c r="D188" t="s">
        <v>165</v>
      </c>
      <c r="E188" t="s">
        <v>170</v>
      </c>
      <c r="F188">
        <v>250</v>
      </c>
      <c r="G188" t="s">
        <v>105</v>
      </c>
      <c r="H188" s="33">
        <v>1</v>
      </c>
      <c r="I188" s="34">
        <v>0.45507177071325888</v>
      </c>
      <c r="J188" s="10">
        <f t="shared" si="2"/>
        <v>250</v>
      </c>
      <c r="K188" s="10">
        <f>(Table3[[#This Row],[Revenue]]*Table3[[#This Row],[Discount]])</f>
        <v>113.76794267831472</v>
      </c>
      <c r="L188" s="10">
        <f>(Table3[[#This Row],[Revenue]]-Table3[[#This Row],[revenue a disc]])</f>
        <v>136.23205732168526</v>
      </c>
      <c r="M188" s="10"/>
    </row>
    <row r="189" spans="1:13" x14ac:dyDescent="0.3">
      <c r="A189" t="s">
        <v>316</v>
      </c>
      <c r="B189" t="s">
        <v>157</v>
      </c>
      <c r="C189" s="1">
        <v>44751</v>
      </c>
      <c r="D189" t="s">
        <v>166</v>
      </c>
      <c r="E189" t="s">
        <v>171</v>
      </c>
      <c r="F189">
        <v>130</v>
      </c>
      <c r="G189" t="s">
        <v>103</v>
      </c>
      <c r="H189" s="33">
        <v>4</v>
      </c>
      <c r="I189" s="34">
        <v>0.93827031337312128</v>
      </c>
      <c r="J189" s="10">
        <f t="shared" si="2"/>
        <v>520</v>
      </c>
      <c r="K189" s="10">
        <f>(Table3[[#This Row],[Revenue]]*Table3[[#This Row],[Discount]])</f>
        <v>487.90056295402309</v>
      </c>
      <c r="L189" s="10">
        <f>(Table3[[#This Row],[Revenue]]-Table3[[#This Row],[revenue a disc]])</f>
        <v>32.099437045976913</v>
      </c>
      <c r="M189" s="10"/>
    </row>
    <row r="190" spans="1:13" x14ac:dyDescent="0.3">
      <c r="A190" t="s">
        <v>317</v>
      </c>
      <c r="B190" t="s">
        <v>154</v>
      </c>
      <c r="C190" s="1">
        <v>44726</v>
      </c>
      <c r="D190" t="s">
        <v>163</v>
      </c>
      <c r="E190" t="s">
        <v>170</v>
      </c>
      <c r="F190">
        <v>72</v>
      </c>
      <c r="G190" t="s">
        <v>104</v>
      </c>
      <c r="H190" s="33">
        <v>7</v>
      </c>
      <c r="I190" s="34">
        <v>0.14716035331195043</v>
      </c>
      <c r="J190" s="10">
        <f t="shared" si="2"/>
        <v>504</v>
      </c>
      <c r="K190" s="10">
        <f>(Table3[[#This Row],[Revenue]]*Table3[[#This Row],[Discount]])</f>
        <v>74.168818069223022</v>
      </c>
      <c r="L190" s="10">
        <f>(Table3[[#This Row],[Revenue]]-Table3[[#This Row],[revenue a disc]])</f>
        <v>429.83118193077701</v>
      </c>
      <c r="M190" s="10"/>
    </row>
    <row r="191" spans="1:13" x14ac:dyDescent="0.3">
      <c r="A191" t="s">
        <v>318</v>
      </c>
      <c r="B191" t="s">
        <v>155</v>
      </c>
      <c r="C191" s="1">
        <v>44749</v>
      </c>
      <c r="D191" t="s">
        <v>164</v>
      </c>
      <c r="E191" t="s">
        <v>171</v>
      </c>
      <c r="F191">
        <v>65</v>
      </c>
      <c r="G191" t="s">
        <v>105</v>
      </c>
      <c r="H191" s="33">
        <v>12</v>
      </c>
      <c r="I191" s="34">
        <v>0.10159867043013626</v>
      </c>
      <c r="J191" s="10">
        <f t="shared" si="2"/>
        <v>780</v>
      </c>
      <c r="K191" s="10">
        <f>(Table3[[#This Row],[Revenue]]*Table3[[#This Row],[Discount]])</f>
        <v>79.246962935506289</v>
      </c>
      <c r="L191" s="10">
        <f>(Table3[[#This Row],[Revenue]]-Table3[[#This Row],[revenue a disc]])</f>
        <v>700.7530370644937</v>
      </c>
      <c r="M191" s="10"/>
    </row>
    <row r="192" spans="1:13" x14ac:dyDescent="0.3">
      <c r="A192" t="s">
        <v>319</v>
      </c>
      <c r="B192" t="s">
        <v>156</v>
      </c>
      <c r="C192" s="1">
        <v>44734</v>
      </c>
      <c r="D192" t="s">
        <v>165</v>
      </c>
      <c r="E192" t="s">
        <v>170</v>
      </c>
      <c r="F192">
        <v>250</v>
      </c>
      <c r="G192" t="s">
        <v>103</v>
      </c>
      <c r="H192" s="33">
        <v>2</v>
      </c>
      <c r="I192" s="34">
        <v>0.50060788399709522</v>
      </c>
      <c r="J192" s="10">
        <f t="shared" si="2"/>
        <v>500</v>
      </c>
      <c r="K192" s="10">
        <f>(Table3[[#This Row],[Revenue]]*Table3[[#This Row],[Discount]])</f>
        <v>250.3039419985476</v>
      </c>
      <c r="L192" s="10">
        <f>(Table3[[#This Row],[Revenue]]-Table3[[#This Row],[revenue a disc]])</f>
        <v>249.6960580014524</v>
      </c>
      <c r="M192" s="10"/>
    </row>
    <row r="193" spans="1:13" x14ac:dyDescent="0.3">
      <c r="A193" t="s">
        <v>320</v>
      </c>
      <c r="B193" t="s">
        <v>157</v>
      </c>
      <c r="C193" s="1">
        <v>44726</v>
      </c>
      <c r="D193" t="s">
        <v>166</v>
      </c>
      <c r="E193" t="s">
        <v>171</v>
      </c>
      <c r="F193">
        <v>130</v>
      </c>
      <c r="G193" t="s">
        <v>104</v>
      </c>
      <c r="H193" s="33">
        <v>6</v>
      </c>
      <c r="I193" s="34">
        <v>0.70539643021834586</v>
      </c>
      <c r="J193" s="10">
        <f t="shared" si="2"/>
        <v>780</v>
      </c>
      <c r="K193" s="10">
        <f>(Table3[[#This Row],[Revenue]]*Table3[[#This Row],[Discount]])</f>
        <v>550.20921557030977</v>
      </c>
      <c r="L193" s="10">
        <f>(Table3[[#This Row],[Revenue]]-Table3[[#This Row],[revenue a disc]])</f>
        <v>229.79078442969023</v>
      </c>
      <c r="M193" s="10"/>
    </row>
    <row r="194" spans="1:13" x14ac:dyDescent="0.3">
      <c r="A194" t="s">
        <v>321</v>
      </c>
      <c r="B194" t="s">
        <v>158</v>
      </c>
      <c r="C194" s="1">
        <v>44743</v>
      </c>
      <c r="D194" t="s">
        <v>167</v>
      </c>
      <c r="E194" t="s">
        <v>170</v>
      </c>
      <c r="F194">
        <v>60</v>
      </c>
      <c r="G194" t="s">
        <v>105</v>
      </c>
      <c r="H194" s="33">
        <v>12</v>
      </c>
      <c r="I194" s="34">
        <v>0.72481379032239401</v>
      </c>
      <c r="J194" s="10">
        <f t="shared" ref="J194:J257" si="3">(F194*H194)</f>
        <v>720</v>
      </c>
      <c r="K194" s="10">
        <f>(Table3[[#This Row],[Revenue]]*Table3[[#This Row],[Discount]])</f>
        <v>521.86592903212374</v>
      </c>
      <c r="L194" s="10">
        <f>(Table3[[#This Row],[Revenue]]-Table3[[#This Row],[revenue a disc]])</f>
        <v>198.13407096787626</v>
      </c>
      <c r="M194" s="10"/>
    </row>
    <row r="195" spans="1:13" x14ac:dyDescent="0.3">
      <c r="A195" t="s">
        <v>322</v>
      </c>
      <c r="B195" t="s">
        <v>154</v>
      </c>
      <c r="C195" s="1">
        <v>44742</v>
      </c>
      <c r="D195" t="s">
        <v>163</v>
      </c>
      <c r="E195" t="s">
        <v>171</v>
      </c>
      <c r="F195">
        <v>72</v>
      </c>
      <c r="G195" t="s">
        <v>103</v>
      </c>
      <c r="H195" s="33">
        <v>6</v>
      </c>
      <c r="I195" s="34">
        <v>0.21833121955544521</v>
      </c>
      <c r="J195" s="10">
        <f t="shared" si="3"/>
        <v>432</v>
      </c>
      <c r="K195" s="10">
        <f>(Table3[[#This Row],[Revenue]]*Table3[[#This Row],[Discount]])</f>
        <v>94.319086847952335</v>
      </c>
      <c r="L195" s="10">
        <f>(Table3[[#This Row],[Revenue]]-Table3[[#This Row],[revenue a disc]])</f>
        <v>337.68091315204765</v>
      </c>
      <c r="M195" s="10"/>
    </row>
    <row r="196" spans="1:13" x14ac:dyDescent="0.3">
      <c r="A196" t="s">
        <v>323</v>
      </c>
      <c r="B196" t="s">
        <v>155</v>
      </c>
      <c r="C196" s="1">
        <v>44747</v>
      </c>
      <c r="D196" t="s">
        <v>164</v>
      </c>
      <c r="E196" t="s">
        <v>170</v>
      </c>
      <c r="F196">
        <v>65</v>
      </c>
      <c r="G196" t="s">
        <v>104</v>
      </c>
      <c r="H196" s="33">
        <v>8</v>
      </c>
      <c r="I196" s="34">
        <v>0.33253524453952932</v>
      </c>
      <c r="J196" s="10">
        <f t="shared" si="3"/>
        <v>520</v>
      </c>
      <c r="K196" s="10">
        <f>(Table3[[#This Row],[Revenue]]*Table3[[#This Row],[Discount]])</f>
        <v>172.91832716055524</v>
      </c>
      <c r="L196" s="10">
        <f>(Table3[[#This Row],[Revenue]]-Table3[[#This Row],[revenue a disc]])</f>
        <v>347.08167283944476</v>
      </c>
      <c r="M196" s="10"/>
    </row>
    <row r="197" spans="1:13" x14ac:dyDescent="0.3">
      <c r="A197" t="s">
        <v>324</v>
      </c>
      <c r="B197" t="s">
        <v>156</v>
      </c>
      <c r="C197" s="1">
        <v>44764</v>
      </c>
      <c r="D197" t="s">
        <v>165</v>
      </c>
      <c r="E197" t="s">
        <v>171</v>
      </c>
      <c r="F197">
        <v>250</v>
      </c>
      <c r="G197" t="s">
        <v>105</v>
      </c>
      <c r="H197" s="33">
        <v>2</v>
      </c>
      <c r="I197" s="34">
        <v>0.39793552100289009</v>
      </c>
      <c r="J197" s="10">
        <f t="shared" si="3"/>
        <v>500</v>
      </c>
      <c r="K197" s="10">
        <f>(Table3[[#This Row],[Revenue]]*Table3[[#This Row],[Discount]])</f>
        <v>198.96776050144504</v>
      </c>
      <c r="L197" s="10">
        <f>(Table3[[#This Row],[Revenue]]-Table3[[#This Row],[revenue a disc]])</f>
        <v>301.03223949855499</v>
      </c>
      <c r="M197" s="10"/>
    </row>
    <row r="198" spans="1:13" x14ac:dyDescent="0.3">
      <c r="A198" t="s">
        <v>325</v>
      </c>
      <c r="B198" t="s">
        <v>157</v>
      </c>
      <c r="C198" s="1">
        <v>44735</v>
      </c>
      <c r="D198" t="s">
        <v>166</v>
      </c>
      <c r="E198" t="s">
        <v>170</v>
      </c>
      <c r="F198">
        <v>130</v>
      </c>
      <c r="G198" t="s">
        <v>103</v>
      </c>
      <c r="H198" s="33">
        <v>4</v>
      </c>
      <c r="I198" s="34">
        <v>0.83519533088641318</v>
      </c>
      <c r="J198" s="10">
        <f t="shared" si="3"/>
        <v>520</v>
      </c>
      <c r="K198" s="10">
        <f>(Table3[[#This Row],[Revenue]]*Table3[[#This Row],[Discount]])</f>
        <v>434.30157206093486</v>
      </c>
      <c r="L198" s="10">
        <f>(Table3[[#This Row],[Revenue]]-Table3[[#This Row],[revenue a disc]])</f>
        <v>85.698427939065141</v>
      </c>
      <c r="M198" s="10"/>
    </row>
    <row r="199" spans="1:13" x14ac:dyDescent="0.3">
      <c r="A199" t="s">
        <v>326</v>
      </c>
      <c r="B199" t="s">
        <v>154</v>
      </c>
      <c r="C199" s="1">
        <v>44737</v>
      </c>
      <c r="D199" t="s">
        <v>163</v>
      </c>
      <c r="E199" t="s">
        <v>171</v>
      </c>
      <c r="F199">
        <v>72</v>
      </c>
      <c r="G199" t="s">
        <v>104</v>
      </c>
      <c r="H199" s="33">
        <v>10</v>
      </c>
      <c r="I199" s="34">
        <v>8.7312208799101843E-3</v>
      </c>
      <c r="J199" s="10">
        <f t="shared" si="3"/>
        <v>720</v>
      </c>
      <c r="K199" s="10">
        <f>(Table3[[#This Row],[Revenue]]*Table3[[#This Row],[Discount]])</f>
        <v>6.2864790335353327</v>
      </c>
      <c r="L199" s="10">
        <f>(Table3[[#This Row],[Revenue]]-Table3[[#This Row],[revenue a disc]])</f>
        <v>713.71352096646467</v>
      </c>
      <c r="M199" s="10"/>
    </row>
    <row r="200" spans="1:13" x14ac:dyDescent="0.3">
      <c r="A200" t="s">
        <v>327</v>
      </c>
      <c r="B200" t="s">
        <v>155</v>
      </c>
      <c r="C200" s="1">
        <v>44749</v>
      </c>
      <c r="D200" t="s">
        <v>164</v>
      </c>
      <c r="E200" t="s">
        <v>170</v>
      </c>
      <c r="F200">
        <v>65</v>
      </c>
      <c r="G200" t="s">
        <v>105</v>
      </c>
      <c r="H200" s="33">
        <v>12</v>
      </c>
      <c r="I200" s="34">
        <v>0.95071636556912675</v>
      </c>
      <c r="J200" s="10">
        <f t="shared" si="3"/>
        <v>780</v>
      </c>
      <c r="K200" s="10">
        <f>(Table3[[#This Row],[Revenue]]*Table3[[#This Row],[Discount]])</f>
        <v>741.55876514391889</v>
      </c>
      <c r="L200" s="10">
        <f>(Table3[[#This Row],[Revenue]]-Table3[[#This Row],[revenue a disc]])</f>
        <v>38.44123485608111</v>
      </c>
      <c r="M200" s="10"/>
    </row>
    <row r="201" spans="1:13" x14ac:dyDescent="0.3">
      <c r="A201" t="s">
        <v>328</v>
      </c>
      <c r="B201" t="s">
        <v>156</v>
      </c>
      <c r="C201" s="1">
        <v>44729</v>
      </c>
      <c r="D201" t="s">
        <v>165</v>
      </c>
      <c r="E201" t="s">
        <v>171</v>
      </c>
      <c r="F201">
        <v>250</v>
      </c>
      <c r="G201" t="s">
        <v>103</v>
      </c>
      <c r="H201" s="33">
        <v>4</v>
      </c>
      <c r="I201" s="34">
        <v>6.5110770871939172E-2</v>
      </c>
      <c r="J201" s="10">
        <f t="shared" si="3"/>
        <v>1000</v>
      </c>
      <c r="K201" s="10">
        <f>(Table3[[#This Row],[Revenue]]*Table3[[#This Row],[Discount]])</f>
        <v>65.110770871939167</v>
      </c>
      <c r="L201" s="10">
        <f>(Table3[[#This Row],[Revenue]]-Table3[[#This Row],[revenue a disc]])</f>
        <v>934.88922912806083</v>
      </c>
      <c r="M201" s="10"/>
    </row>
    <row r="202" spans="1:13" x14ac:dyDescent="0.3">
      <c r="A202" t="s">
        <v>329</v>
      </c>
      <c r="B202" t="s">
        <v>157</v>
      </c>
      <c r="C202" s="1">
        <v>44738</v>
      </c>
      <c r="D202" t="s">
        <v>166</v>
      </c>
      <c r="E202" t="s">
        <v>170</v>
      </c>
      <c r="F202">
        <v>130</v>
      </c>
      <c r="G202" t="s">
        <v>104</v>
      </c>
      <c r="H202" s="33">
        <v>6</v>
      </c>
      <c r="I202" s="34">
        <v>0.43772024513265795</v>
      </c>
      <c r="J202" s="10">
        <f t="shared" si="3"/>
        <v>780</v>
      </c>
      <c r="K202" s="10">
        <f>(Table3[[#This Row],[Revenue]]*Table3[[#This Row],[Discount]])</f>
        <v>341.42179120347322</v>
      </c>
      <c r="L202" s="10">
        <f>(Table3[[#This Row],[Revenue]]-Table3[[#This Row],[revenue a disc]])</f>
        <v>438.57820879652678</v>
      </c>
      <c r="M202" s="10"/>
    </row>
    <row r="203" spans="1:13" x14ac:dyDescent="0.3">
      <c r="A203" t="s">
        <v>330</v>
      </c>
      <c r="B203" t="s">
        <v>158</v>
      </c>
      <c r="C203" s="1">
        <v>44740</v>
      </c>
      <c r="D203" t="s">
        <v>167</v>
      </c>
      <c r="E203" t="s">
        <v>170</v>
      </c>
      <c r="F203">
        <v>60</v>
      </c>
      <c r="G203" t="s">
        <v>105</v>
      </c>
      <c r="H203" s="33">
        <v>7</v>
      </c>
      <c r="I203" s="34">
        <v>0.41853663840169475</v>
      </c>
      <c r="J203" s="10">
        <f t="shared" si="3"/>
        <v>420</v>
      </c>
      <c r="K203" s="10">
        <f>(Table3[[#This Row],[Revenue]]*Table3[[#This Row],[Discount]])</f>
        <v>175.78538812871179</v>
      </c>
      <c r="L203" s="10">
        <f>(Table3[[#This Row],[Revenue]]-Table3[[#This Row],[revenue a disc]])</f>
        <v>244.21461187128821</v>
      </c>
      <c r="M203" s="10"/>
    </row>
    <row r="204" spans="1:13" x14ac:dyDescent="0.3">
      <c r="A204" t="s">
        <v>331</v>
      </c>
      <c r="B204" t="s">
        <v>159</v>
      </c>
      <c r="C204" s="1">
        <v>44755</v>
      </c>
      <c r="D204" t="s">
        <v>168</v>
      </c>
      <c r="E204" t="s">
        <v>171</v>
      </c>
      <c r="F204">
        <v>95</v>
      </c>
      <c r="G204" t="s">
        <v>103</v>
      </c>
      <c r="H204" s="33">
        <v>7</v>
      </c>
      <c r="I204" s="34">
        <v>0.38824165845812764</v>
      </c>
      <c r="J204" s="10">
        <f t="shared" si="3"/>
        <v>665</v>
      </c>
      <c r="K204" s="10">
        <f>(Table3[[#This Row],[Revenue]]*Table3[[#This Row],[Discount]])</f>
        <v>258.18070287465486</v>
      </c>
      <c r="L204" s="10">
        <f>(Table3[[#This Row],[Revenue]]-Table3[[#This Row],[revenue a disc]])</f>
        <v>406.81929712534514</v>
      </c>
      <c r="M204" s="10"/>
    </row>
    <row r="205" spans="1:13" x14ac:dyDescent="0.3">
      <c r="A205" t="s">
        <v>332</v>
      </c>
      <c r="B205" t="s">
        <v>154</v>
      </c>
      <c r="C205" s="1">
        <v>44755</v>
      </c>
      <c r="D205" t="s">
        <v>163</v>
      </c>
      <c r="E205" t="s">
        <v>171</v>
      </c>
      <c r="F205">
        <v>72</v>
      </c>
      <c r="G205" t="s">
        <v>104</v>
      </c>
      <c r="H205" s="33">
        <v>3</v>
      </c>
      <c r="I205" s="34">
        <v>0.75434060698733896</v>
      </c>
      <c r="J205" s="10">
        <f t="shared" si="3"/>
        <v>216</v>
      </c>
      <c r="K205" s="10">
        <f>(Table3[[#This Row],[Revenue]]*Table3[[#This Row],[Discount]])</f>
        <v>162.93757110926521</v>
      </c>
      <c r="L205" s="10">
        <f>(Table3[[#This Row],[Revenue]]-Table3[[#This Row],[revenue a disc]])</f>
        <v>53.062428890734793</v>
      </c>
      <c r="M205" s="10"/>
    </row>
    <row r="206" spans="1:13" x14ac:dyDescent="0.3">
      <c r="A206" t="s">
        <v>333</v>
      </c>
      <c r="B206" t="s">
        <v>155</v>
      </c>
      <c r="C206" s="1">
        <v>44764</v>
      </c>
      <c r="D206" t="s">
        <v>164</v>
      </c>
      <c r="E206" t="s">
        <v>171</v>
      </c>
      <c r="F206">
        <v>65</v>
      </c>
      <c r="G206" t="s">
        <v>105</v>
      </c>
      <c r="H206" s="33">
        <v>12</v>
      </c>
      <c r="I206" s="34">
        <v>0.61587381700020483</v>
      </c>
      <c r="J206" s="10">
        <f t="shared" si="3"/>
        <v>780</v>
      </c>
      <c r="K206" s="10">
        <f>(Table3[[#This Row],[Revenue]]*Table3[[#This Row],[Discount]])</f>
        <v>480.38157726015976</v>
      </c>
      <c r="L206" s="10">
        <f>(Table3[[#This Row],[Revenue]]-Table3[[#This Row],[revenue a disc]])</f>
        <v>299.61842273984024</v>
      </c>
      <c r="M206" s="10"/>
    </row>
    <row r="207" spans="1:13" x14ac:dyDescent="0.3">
      <c r="A207" t="s">
        <v>334</v>
      </c>
      <c r="B207" t="s">
        <v>156</v>
      </c>
      <c r="C207" s="1">
        <v>44735</v>
      </c>
      <c r="D207" t="s">
        <v>165</v>
      </c>
      <c r="E207" t="s">
        <v>170</v>
      </c>
      <c r="F207">
        <v>250</v>
      </c>
      <c r="G207" t="s">
        <v>103</v>
      </c>
      <c r="H207" s="33">
        <v>2</v>
      </c>
      <c r="I207" s="34">
        <v>0.80006888756762451</v>
      </c>
      <c r="J207" s="10">
        <f t="shared" si="3"/>
        <v>500</v>
      </c>
      <c r="K207" s="10">
        <f>(Table3[[#This Row],[Revenue]]*Table3[[#This Row],[Discount]])</f>
        <v>400.03444378381226</v>
      </c>
      <c r="L207" s="10">
        <f>(Table3[[#This Row],[Revenue]]-Table3[[#This Row],[revenue a disc]])</f>
        <v>99.965556216187736</v>
      </c>
      <c r="M207" s="10"/>
    </row>
    <row r="208" spans="1:13" x14ac:dyDescent="0.3">
      <c r="A208" t="s">
        <v>335</v>
      </c>
      <c r="B208" t="s">
        <v>157</v>
      </c>
      <c r="C208" s="1">
        <v>44734</v>
      </c>
      <c r="D208" t="s">
        <v>166</v>
      </c>
      <c r="E208" t="s">
        <v>170</v>
      </c>
      <c r="F208">
        <v>130</v>
      </c>
      <c r="G208" t="s">
        <v>104</v>
      </c>
      <c r="H208" s="33">
        <v>5</v>
      </c>
      <c r="I208" s="34">
        <v>0.68228949683615203</v>
      </c>
      <c r="J208" s="10">
        <f t="shared" si="3"/>
        <v>650</v>
      </c>
      <c r="K208" s="10">
        <f>(Table3[[#This Row],[Revenue]]*Table3[[#This Row],[Discount]])</f>
        <v>443.4881729434988</v>
      </c>
      <c r="L208" s="10">
        <f>(Table3[[#This Row],[Revenue]]-Table3[[#This Row],[revenue a disc]])</f>
        <v>206.5118270565012</v>
      </c>
      <c r="M208" s="10"/>
    </row>
    <row r="209" spans="1:13" x14ac:dyDescent="0.3">
      <c r="A209" t="s">
        <v>336</v>
      </c>
      <c r="B209" t="s">
        <v>154</v>
      </c>
      <c r="C209" s="1">
        <v>44728</v>
      </c>
      <c r="D209" t="s">
        <v>163</v>
      </c>
      <c r="E209" t="s">
        <v>170</v>
      </c>
      <c r="F209">
        <v>72</v>
      </c>
      <c r="G209" t="s">
        <v>105</v>
      </c>
      <c r="H209" s="33">
        <v>10</v>
      </c>
      <c r="I209" s="34">
        <v>1.6479509006877335E-2</v>
      </c>
      <c r="J209" s="10">
        <f t="shared" si="3"/>
        <v>720</v>
      </c>
      <c r="K209" s="10">
        <f>(Table3[[#This Row],[Revenue]]*Table3[[#This Row],[Discount]])</f>
        <v>11.865246484951681</v>
      </c>
      <c r="L209" s="10">
        <f>(Table3[[#This Row],[Revenue]]-Table3[[#This Row],[revenue a disc]])</f>
        <v>708.13475351504837</v>
      </c>
      <c r="M209" s="10"/>
    </row>
    <row r="210" spans="1:13" x14ac:dyDescent="0.3">
      <c r="A210" t="s">
        <v>337</v>
      </c>
      <c r="B210" t="s">
        <v>155</v>
      </c>
      <c r="C210" s="1">
        <v>44739</v>
      </c>
      <c r="D210" t="s">
        <v>164</v>
      </c>
      <c r="E210" t="s">
        <v>170</v>
      </c>
      <c r="F210">
        <v>65</v>
      </c>
      <c r="G210" t="s">
        <v>103</v>
      </c>
      <c r="H210" s="33">
        <v>10</v>
      </c>
      <c r="I210" s="34">
        <v>0.23078123893127422</v>
      </c>
      <c r="J210" s="10">
        <f t="shared" si="3"/>
        <v>650</v>
      </c>
      <c r="K210" s="10">
        <f>(Table3[[#This Row],[Revenue]]*Table3[[#This Row],[Discount]])</f>
        <v>150.00780530532825</v>
      </c>
      <c r="L210" s="10">
        <f>(Table3[[#This Row],[Revenue]]-Table3[[#This Row],[revenue a disc]])</f>
        <v>499.99219469467175</v>
      </c>
      <c r="M210" s="10"/>
    </row>
    <row r="211" spans="1:13" x14ac:dyDescent="0.3">
      <c r="A211" t="s">
        <v>338</v>
      </c>
      <c r="B211" t="s">
        <v>156</v>
      </c>
      <c r="C211" s="1">
        <v>44765</v>
      </c>
      <c r="D211" t="s">
        <v>165</v>
      </c>
      <c r="E211" t="s">
        <v>170</v>
      </c>
      <c r="F211">
        <v>250</v>
      </c>
      <c r="G211" t="s">
        <v>104</v>
      </c>
      <c r="H211" s="33">
        <v>3</v>
      </c>
      <c r="I211" s="34">
        <v>2.2225272121484729E-2</v>
      </c>
      <c r="J211" s="10">
        <f t="shared" si="3"/>
        <v>750</v>
      </c>
      <c r="K211" s="10">
        <f>(Table3[[#This Row],[Revenue]]*Table3[[#This Row],[Discount]])</f>
        <v>16.668954091113548</v>
      </c>
      <c r="L211" s="10">
        <f>(Table3[[#This Row],[Revenue]]-Table3[[#This Row],[revenue a disc]])</f>
        <v>733.33104590888649</v>
      </c>
      <c r="M211" s="10"/>
    </row>
    <row r="212" spans="1:13" x14ac:dyDescent="0.3">
      <c r="A212" t="s">
        <v>339</v>
      </c>
      <c r="B212" t="s">
        <v>157</v>
      </c>
      <c r="C212" s="1">
        <v>44740</v>
      </c>
      <c r="D212" t="s">
        <v>166</v>
      </c>
      <c r="E212" t="s">
        <v>170</v>
      </c>
      <c r="F212">
        <v>130</v>
      </c>
      <c r="G212" t="s">
        <v>105</v>
      </c>
      <c r="H212" s="33">
        <v>3</v>
      </c>
      <c r="I212" s="34">
        <v>0.72206439626516772</v>
      </c>
      <c r="J212" s="10">
        <f t="shared" si="3"/>
        <v>390</v>
      </c>
      <c r="K212" s="10">
        <f>(Table3[[#This Row],[Revenue]]*Table3[[#This Row],[Discount]])</f>
        <v>281.60511454341543</v>
      </c>
      <c r="L212" s="10">
        <f>(Table3[[#This Row],[Revenue]]-Table3[[#This Row],[revenue a disc]])</f>
        <v>108.39488545658457</v>
      </c>
      <c r="M212" s="10"/>
    </row>
    <row r="213" spans="1:13" x14ac:dyDescent="0.3">
      <c r="A213" t="s">
        <v>340</v>
      </c>
      <c r="B213" t="s">
        <v>158</v>
      </c>
      <c r="C213" s="1">
        <v>44734</v>
      </c>
      <c r="D213" t="s">
        <v>167</v>
      </c>
      <c r="E213" t="s">
        <v>170</v>
      </c>
      <c r="F213">
        <v>60</v>
      </c>
      <c r="G213" t="s">
        <v>103</v>
      </c>
      <c r="H213" s="33">
        <v>7</v>
      </c>
      <c r="I213" s="34">
        <v>0.66067744665264683</v>
      </c>
      <c r="J213" s="10">
        <f t="shared" si="3"/>
        <v>420</v>
      </c>
      <c r="K213" s="10">
        <f>(Table3[[#This Row],[Revenue]]*Table3[[#This Row],[Discount]])</f>
        <v>277.48452759411168</v>
      </c>
      <c r="L213" s="10">
        <f>(Table3[[#This Row],[Revenue]]-Table3[[#This Row],[revenue a disc]])</f>
        <v>142.51547240588832</v>
      </c>
      <c r="M213" s="10"/>
    </row>
    <row r="214" spans="1:13" x14ac:dyDescent="0.3">
      <c r="A214" t="s">
        <v>341</v>
      </c>
      <c r="B214" t="s">
        <v>154</v>
      </c>
      <c r="C214" s="1">
        <v>44727</v>
      </c>
      <c r="D214" t="s">
        <v>163</v>
      </c>
      <c r="E214" t="s">
        <v>170</v>
      </c>
      <c r="F214">
        <v>72</v>
      </c>
      <c r="G214" t="s">
        <v>104</v>
      </c>
      <c r="H214" s="33">
        <v>6</v>
      </c>
      <c r="I214" s="34">
        <v>0.14048396352986114</v>
      </c>
      <c r="J214" s="10">
        <f t="shared" si="3"/>
        <v>432</v>
      </c>
      <c r="K214" s="10">
        <f>(Table3[[#This Row],[Revenue]]*Table3[[#This Row],[Discount]])</f>
        <v>60.689072244900018</v>
      </c>
      <c r="L214" s="10">
        <f>(Table3[[#This Row],[Revenue]]-Table3[[#This Row],[revenue a disc]])</f>
        <v>371.31092775510001</v>
      </c>
      <c r="M214" s="10"/>
    </row>
    <row r="215" spans="1:13" x14ac:dyDescent="0.3">
      <c r="A215" t="s">
        <v>342</v>
      </c>
      <c r="B215" t="s">
        <v>155</v>
      </c>
      <c r="C215" s="1">
        <v>44737</v>
      </c>
      <c r="D215" t="s">
        <v>164</v>
      </c>
      <c r="E215" t="s">
        <v>170</v>
      </c>
      <c r="F215">
        <v>65</v>
      </c>
      <c r="G215" t="s">
        <v>105</v>
      </c>
      <c r="H215" s="33">
        <v>8</v>
      </c>
      <c r="I215" s="34">
        <v>0.37872981249566817</v>
      </c>
      <c r="J215" s="10">
        <f t="shared" si="3"/>
        <v>520</v>
      </c>
      <c r="K215" s="10">
        <f>(Table3[[#This Row],[Revenue]]*Table3[[#This Row],[Discount]])</f>
        <v>196.93950249774744</v>
      </c>
      <c r="L215" s="10">
        <f>(Table3[[#This Row],[Revenue]]-Table3[[#This Row],[revenue a disc]])</f>
        <v>323.06049750225259</v>
      </c>
      <c r="M215" s="10"/>
    </row>
    <row r="216" spans="1:13" x14ac:dyDescent="0.3">
      <c r="A216" t="s">
        <v>343</v>
      </c>
      <c r="B216" t="s">
        <v>156</v>
      </c>
      <c r="C216" s="1">
        <v>44747</v>
      </c>
      <c r="D216" t="s">
        <v>165</v>
      </c>
      <c r="E216" t="s">
        <v>171</v>
      </c>
      <c r="F216">
        <v>250</v>
      </c>
      <c r="G216" t="s">
        <v>103</v>
      </c>
      <c r="H216" s="33">
        <v>2</v>
      </c>
      <c r="I216" s="34">
        <v>0.71515589694127546</v>
      </c>
      <c r="J216" s="10">
        <f t="shared" si="3"/>
        <v>500</v>
      </c>
      <c r="K216" s="10">
        <f>(Table3[[#This Row],[Revenue]]*Table3[[#This Row],[Discount]])</f>
        <v>357.57794847063775</v>
      </c>
      <c r="L216" s="10">
        <f>(Table3[[#This Row],[Revenue]]-Table3[[#This Row],[revenue a disc]])</f>
        <v>142.42205152936225</v>
      </c>
      <c r="M216" s="10"/>
    </row>
    <row r="217" spans="1:13" x14ac:dyDescent="0.3">
      <c r="A217" t="s">
        <v>344</v>
      </c>
      <c r="B217" t="s">
        <v>157</v>
      </c>
      <c r="C217" s="1">
        <v>44754</v>
      </c>
      <c r="D217" t="s">
        <v>166</v>
      </c>
      <c r="E217" t="s">
        <v>170</v>
      </c>
      <c r="F217">
        <v>130</v>
      </c>
      <c r="G217" t="s">
        <v>104</v>
      </c>
      <c r="H217" s="33">
        <v>6</v>
      </c>
      <c r="I217" s="34">
        <v>0.21412519358799298</v>
      </c>
      <c r="J217" s="10">
        <f t="shared" si="3"/>
        <v>780</v>
      </c>
      <c r="K217" s="10">
        <f>(Table3[[#This Row],[Revenue]]*Table3[[#This Row],[Discount]])</f>
        <v>167.01765099863454</v>
      </c>
      <c r="L217" s="10">
        <f>(Table3[[#This Row],[Revenue]]-Table3[[#This Row],[revenue a disc]])</f>
        <v>612.98234900136549</v>
      </c>
      <c r="M217" s="10"/>
    </row>
    <row r="218" spans="1:13" x14ac:dyDescent="0.3">
      <c r="A218" t="s">
        <v>345</v>
      </c>
      <c r="B218" t="s">
        <v>154</v>
      </c>
      <c r="C218" s="1">
        <v>44760</v>
      </c>
      <c r="D218" t="s">
        <v>163</v>
      </c>
      <c r="E218" t="s">
        <v>170</v>
      </c>
      <c r="F218">
        <v>72</v>
      </c>
      <c r="G218" t="s">
        <v>105</v>
      </c>
      <c r="H218" s="33">
        <v>6</v>
      </c>
      <c r="I218" s="34">
        <v>0.16455091596073168</v>
      </c>
      <c r="J218" s="10">
        <f t="shared" si="3"/>
        <v>432</v>
      </c>
      <c r="K218" s="10">
        <f>(Table3[[#This Row],[Revenue]]*Table3[[#This Row],[Discount]])</f>
        <v>71.08599569503609</v>
      </c>
      <c r="L218" s="10">
        <f>(Table3[[#This Row],[Revenue]]-Table3[[#This Row],[revenue a disc]])</f>
        <v>360.9140043049639</v>
      </c>
      <c r="M218" s="10"/>
    </row>
    <row r="219" spans="1:13" x14ac:dyDescent="0.3">
      <c r="A219" t="s">
        <v>346</v>
      </c>
      <c r="B219" t="s">
        <v>155</v>
      </c>
      <c r="C219" s="1">
        <v>44759</v>
      </c>
      <c r="D219" t="s">
        <v>164</v>
      </c>
      <c r="E219" t="s">
        <v>170</v>
      </c>
      <c r="F219">
        <v>65</v>
      </c>
      <c r="G219" t="s">
        <v>103</v>
      </c>
      <c r="H219" s="33">
        <v>4</v>
      </c>
      <c r="I219" s="34">
        <v>0.25666907491668522</v>
      </c>
      <c r="J219" s="10">
        <f t="shared" si="3"/>
        <v>260</v>
      </c>
      <c r="K219" s="10">
        <f>(Table3[[#This Row],[Revenue]]*Table3[[#This Row],[Discount]])</f>
        <v>66.733959478338164</v>
      </c>
      <c r="L219" s="10">
        <f>(Table3[[#This Row],[Revenue]]-Table3[[#This Row],[revenue a disc]])</f>
        <v>193.26604052166184</v>
      </c>
      <c r="M219" s="10"/>
    </row>
    <row r="220" spans="1:13" x14ac:dyDescent="0.3">
      <c r="A220" t="s">
        <v>347</v>
      </c>
      <c r="B220" t="s">
        <v>156</v>
      </c>
      <c r="C220" s="1">
        <v>44735</v>
      </c>
      <c r="D220" t="s">
        <v>165</v>
      </c>
      <c r="E220" t="s">
        <v>170</v>
      </c>
      <c r="F220">
        <v>250</v>
      </c>
      <c r="G220" t="s">
        <v>104</v>
      </c>
      <c r="H220" s="33">
        <v>3</v>
      </c>
      <c r="I220" s="34">
        <v>0.90160231788426648</v>
      </c>
      <c r="J220" s="10">
        <f t="shared" si="3"/>
        <v>750</v>
      </c>
      <c r="K220" s="10">
        <f>(Table3[[#This Row],[Revenue]]*Table3[[#This Row],[Discount]])</f>
        <v>676.20173841319991</v>
      </c>
      <c r="L220" s="10">
        <f>(Table3[[#This Row],[Revenue]]-Table3[[#This Row],[revenue a disc]])</f>
        <v>73.798261586800095</v>
      </c>
      <c r="M220" s="10"/>
    </row>
    <row r="221" spans="1:13" x14ac:dyDescent="0.3">
      <c r="A221" t="s">
        <v>348</v>
      </c>
      <c r="B221" t="s">
        <v>157</v>
      </c>
      <c r="C221" s="1">
        <v>44734</v>
      </c>
      <c r="D221" t="s">
        <v>166</v>
      </c>
      <c r="E221" t="s">
        <v>170</v>
      </c>
      <c r="F221">
        <v>130</v>
      </c>
      <c r="G221" t="s">
        <v>105</v>
      </c>
      <c r="H221" s="33">
        <v>2</v>
      </c>
      <c r="I221" s="34">
        <v>0.320164833885899</v>
      </c>
      <c r="J221" s="10">
        <f t="shared" si="3"/>
        <v>260</v>
      </c>
      <c r="K221" s="10">
        <f>(Table3[[#This Row],[Revenue]]*Table3[[#This Row],[Discount]])</f>
        <v>83.242856810333734</v>
      </c>
      <c r="L221" s="10">
        <f>(Table3[[#This Row],[Revenue]]-Table3[[#This Row],[revenue a disc]])</f>
        <v>176.75714318966627</v>
      </c>
      <c r="M221" s="10"/>
    </row>
    <row r="222" spans="1:13" x14ac:dyDescent="0.3">
      <c r="A222" t="s">
        <v>349</v>
      </c>
      <c r="B222" t="s">
        <v>158</v>
      </c>
      <c r="C222" s="1">
        <v>44753</v>
      </c>
      <c r="D222" t="s">
        <v>167</v>
      </c>
      <c r="E222" t="s">
        <v>171</v>
      </c>
      <c r="F222">
        <v>60</v>
      </c>
      <c r="G222" t="s">
        <v>103</v>
      </c>
      <c r="H222" s="33">
        <v>9</v>
      </c>
      <c r="I222" s="34">
        <v>0.13498450487731639</v>
      </c>
      <c r="J222" s="10">
        <f t="shared" si="3"/>
        <v>540</v>
      </c>
      <c r="K222" s="10">
        <f>(Table3[[#This Row],[Revenue]]*Table3[[#This Row],[Discount]])</f>
        <v>72.891632633750845</v>
      </c>
      <c r="L222" s="10">
        <f>(Table3[[#This Row],[Revenue]]-Table3[[#This Row],[revenue a disc]])</f>
        <v>467.10836736624913</v>
      </c>
      <c r="M222" s="10"/>
    </row>
    <row r="223" spans="1:13" x14ac:dyDescent="0.3">
      <c r="A223" t="s">
        <v>350</v>
      </c>
      <c r="B223" t="s">
        <v>159</v>
      </c>
      <c r="C223" s="1">
        <v>44739</v>
      </c>
      <c r="D223" t="s">
        <v>168</v>
      </c>
      <c r="E223" t="s">
        <v>170</v>
      </c>
      <c r="F223">
        <v>95</v>
      </c>
      <c r="G223" t="s">
        <v>104</v>
      </c>
      <c r="H223" s="33">
        <v>5</v>
      </c>
      <c r="I223" s="34">
        <v>0.91789593738279973</v>
      </c>
      <c r="J223" s="10">
        <f t="shared" si="3"/>
        <v>475</v>
      </c>
      <c r="K223" s="10">
        <f>(Table3[[#This Row],[Revenue]]*Table3[[#This Row],[Discount]])</f>
        <v>436.00057025682986</v>
      </c>
      <c r="L223" s="10">
        <f>(Table3[[#This Row],[Revenue]]-Table3[[#This Row],[revenue a disc]])</f>
        <v>38.99942974317014</v>
      </c>
      <c r="M223" s="10"/>
    </row>
    <row r="224" spans="1:13" x14ac:dyDescent="0.3">
      <c r="A224" t="s">
        <v>351</v>
      </c>
      <c r="B224" t="s">
        <v>154</v>
      </c>
      <c r="C224" s="1">
        <v>44740</v>
      </c>
      <c r="D224" t="s">
        <v>163</v>
      </c>
      <c r="E224" t="s">
        <v>170</v>
      </c>
      <c r="F224">
        <v>72</v>
      </c>
      <c r="G224" t="s">
        <v>105</v>
      </c>
      <c r="H224" s="33">
        <v>3</v>
      </c>
      <c r="I224" s="34">
        <v>0.98021726342122206</v>
      </c>
      <c r="J224" s="10">
        <f t="shared" si="3"/>
        <v>216</v>
      </c>
      <c r="K224" s="10">
        <f>(Table3[[#This Row],[Revenue]]*Table3[[#This Row],[Discount]])</f>
        <v>211.72692889898397</v>
      </c>
      <c r="L224" s="10">
        <f>(Table3[[#This Row],[Revenue]]-Table3[[#This Row],[revenue a disc]])</f>
        <v>4.2730711010160292</v>
      </c>
      <c r="M224" s="10"/>
    </row>
    <row r="225" spans="1:13" x14ac:dyDescent="0.3">
      <c r="A225" t="s">
        <v>352</v>
      </c>
      <c r="B225" t="s">
        <v>155</v>
      </c>
      <c r="C225" s="1">
        <v>44748</v>
      </c>
      <c r="D225" t="s">
        <v>164</v>
      </c>
      <c r="E225" t="s">
        <v>170</v>
      </c>
      <c r="F225">
        <v>65</v>
      </c>
      <c r="G225" t="s">
        <v>103</v>
      </c>
      <c r="H225" s="33">
        <v>7</v>
      </c>
      <c r="I225" s="34">
        <v>6.7354248366482961E-2</v>
      </c>
      <c r="J225" s="10">
        <f t="shared" si="3"/>
        <v>455</v>
      </c>
      <c r="K225" s="10">
        <f>(Table3[[#This Row],[Revenue]]*Table3[[#This Row],[Discount]])</f>
        <v>30.646183006749748</v>
      </c>
      <c r="L225" s="10">
        <f>(Table3[[#This Row],[Revenue]]-Table3[[#This Row],[revenue a disc]])</f>
        <v>424.35381699325023</v>
      </c>
      <c r="M225" s="10"/>
    </row>
    <row r="226" spans="1:13" x14ac:dyDescent="0.3">
      <c r="A226" t="s">
        <v>353</v>
      </c>
      <c r="B226" t="s">
        <v>156</v>
      </c>
      <c r="C226" s="1">
        <v>44731</v>
      </c>
      <c r="D226" t="s">
        <v>165</v>
      </c>
      <c r="E226" t="s">
        <v>171</v>
      </c>
      <c r="F226">
        <v>250</v>
      </c>
      <c r="G226" t="s">
        <v>104</v>
      </c>
      <c r="H226" s="33">
        <v>2</v>
      </c>
      <c r="I226" s="34">
        <v>0.49907272133883429</v>
      </c>
      <c r="J226" s="10">
        <f t="shared" si="3"/>
        <v>500</v>
      </c>
      <c r="K226" s="10">
        <f>(Table3[[#This Row],[Revenue]]*Table3[[#This Row],[Discount]])</f>
        <v>249.53636066941715</v>
      </c>
      <c r="L226" s="10">
        <f>(Table3[[#This Row],[Revenue]]-Table3[[#This Row],[revenue a disc]])</f>
        <v>250.46363933058285</v>
      </c>
      <c r="M226" s="10"/>
    </row>
    <row r="227" spans="1:13" x14ac:dyDescent="0.3">
      <c r="A227" t="s">
        <v>354</v>
      </c>
      <c r="B227" t="s">
        <v>157</v>
      </c>
      <c r="C227" s="1">
        <v>44763</v>
      </c>
      <c r="D227" t="s">
        <v>166</v>
      </c>
      <c r="E227" t="s">
        <v>171</v>
      </c>
      <c r="F227">
        <v>130</v>
      </c>
      <c r="G227" t="s">
        <v>105</v>
      </c>
      <c r="H227" s="33">
        <v>5</v>
      </c>
      <c r="I227" s="34">
        <v>0.61466468459589796</v>
      </c>
      <c r="J227" s="10">
        <f t="shared" si="3"/>
        <v>650</v>
      </c>
      <c r="K227" s="10">
        <f>(Table3[[#This Row],[Revenue]]*Table3[[#This Row],[Discount]])</f>
        <v>399.53204498733368</v>
      </c>
      <c r="L227" s="10">
        <f>(Table3[[#This Row],[Revenue]]-Table3[[#This Row],[revenue a disc]])</f>
        <v>250.46795501266632</v>
      </c>
      <c r="M227" s="10"/>
    </row>
    <row r="228" spans="1:13" x14ac:dyDescent="0.3">
      <c r="A228" t="s">
        <v>355</v>
      </c>
      <c r="B228" t="s">
        <v>154</v>
      </c>
      <c r="C228" s="1">
        <v>44733</v>
      </c>
      <c r="D228" t="s">
        <v>163</v>
      </c>
      <c r="E228" t="s">
        <v>171</v>
      </c>
      <c r="F228">
        <v>72</v>
      </c>
      <c r="G228" t="s">
        <v>103</v>
      </c>
      <c r="H228" s="33">
        <v>7</v>
      </c>
      <c r="I228" s="34">
        <v>0.94639798804768638</v>
      </c>
      <c r="J228" s="10">
        <f t="shared" si="3"/>
        <v>504</v>
      </c>
      <c r="K228" s="10">
        <f>(Table3[[#This Row],[Revenue]]*Table3[[#This Row],[Discount]])</f>
        <v>476.98458597603394</v>
      </c>
      <c r="L228" s="10">
        <f>(Table3[[#This Row],[Revenue]]-Table3[[#This Row],[revenue a disc]])</f>
        <v>27.015414023966059</v>
      </c>
      <c r="M228" s="10"/>
    </row>
    <row r="229" spans="1:13" x14ac:dyDescent="0.3">
      <c r="A229" t="s">
        <v>356</v>
      </c>
      <c r="B229" t="s">
        <v>155</v>
      </c>
      <c r="C229" s="1">
        <v>44746</v>
      </c>
      <c r="D229" t="s">
        <v>164</v>
      </c>
      <c r="E229" t="s">
        <v>171</v>
      </c>
      <c r="F229">
        <v>65</v>
      </c>
      <c r="G229" t="s">
        <v>104</v>
      </c>
      <c r="H229" s="33">
        <v>10</v>
      </c>
      <c r="I229" s="34">
        <v>0.95168663838417633</v>
      </c>
      <c r="J229" s="10">
        <f t="shared" si="3"/>
        <v>650</v>
      </c>
      <c r="K229" s="10">
        <f>(Table3[[#This Row],[Revenue]]*Table3[[#This Row],[Discount]])</f>
        <v>618.59631494971461</v>
      </c>
      <c r="L229" s="10">
        <f>(Table3[[#This Row],[Revenue]]-Table3[[#This Row],[revenue a disc]])</f>
        <v>31.403685050285389</v>
      </c>
      <c r="M229" s="10"/>
    </row>
    <row r="230" spans="1:13" x14ac:dyDescent="0.3">
      <c r="A230" t="s">
        <v>357</v>
      </c>
      <c r="B230" t="s">
        <v>156</v>
      </c>
      <c r="C230" s="1">
        <v>44755</v>
      </c>
      <c r="D230" t="s">
        <v>165</v>
      </c>
      <c r="E230" t="s">
        <v>171</v>
      </c>
      <c r="F230">
        <v>250</v>
      </c>
      <c r="G230" t="s">
        <v>105</v>
      </c>
      <c r="H230" s="33">
        <v>2</v>
      </c>
      <c r="I230" s="34">
        <v>0.55958868077394219</v>
      </c>
      <c r="J230" s="10">
        <f t="shared" si="3"/>
        <v>500</v>
      </c>
      <c r="K230" s="10">
        <f>(Table3[[#This Row],[Revenue]]*Table3[[#This Row],[Discount]])</f>
        <v>279.7943403869711</v>
      </c>
      <c r="L230" s="10">
        <f>(Table3[[#This Row],[Revenue]]-Table3[[#This Row],[revenue a disc]])</f>
        <v>220.2056596130289</v>
      </c>
      <c r="M230" s="10"/>
    </row>
    <row r="231" spans="1:13" x14ac:dyDescent="0.3">
      <c r="A231" t="s">
        <v>358</v>
      </c>
      <c r="B231" t="s">
        <v>157</v>
      </c>
      <c r="C231" s="1">
        <v>44755</v>
      </c>
      <c r="D231" t="s">
        <v>166</v>
      </c>
      <c r="E231" t="s">
        <v>171</v>
      </c>
      <c r="F231">
        <v>130</v>
      </c>
      <c r="G231" t="s">
        <v>103</v>
      </c>
      <c r="H231" s="33">
        <v>2</v>
      </c>
      <c r="I231" s="34">
        <v>0.81003936677165544</v>
      </c>
      <c r="J231" s="10">
        <f t="shared" si="3"/>
        <v>260</v>
      </c>
      <c r="K231" s="10">
        <f>(Table3[[#This Row],[Revenue]]*Table3[[#This Row],[Discount]])</f>
        <v>210.61023536063041</v>
      </c>
      <c r="L231" s="10">
        <f>(Table3[[#This Row],[Revenue]]-Table3[[#This Row],[revenue a disc]])</f>
        <v>49.389764639369588</v>
      </c>
      <c r="M231" s="10"/>
    </row>
    <row r="232" spans="1:13" x14ac:dyDescent="0.3">
      <c r="A232" t="s">
        <v>359</v>
      </c>
      <c r="B232" t="s">
        <v>154</v>
      </c>
      <c r="C232" s="1">
        <v>44727</v>
      </c>
      <c r="D232" t="s">
        <v>163</v>
      </c>
      <c r="E232" t="s">
        <v>171</v>
      </c>
      <c r="F232">
        <v>72</v>
      </c>
      <c r="G232" t="s">
        <v>103</v>
      </c>
      <c r="H232" s="33">
        <v>12</v>
      </c>
      <c r="I232" s="34">
        <v>0.35450072343254235</v>
      </c>
      <c r="J232" s="10">
        <f t="shared" si="3"/>
        <v>864</v>
      </c>
      <c r="K232" s="10">
        <f>(Table3[[#This Row],[Revenue]]*Table3[[#This Row],[Discount]])</f>
        <v>306.28862504571657</v>
      </c>
      <c r="L232" s="10">
        <f>(Table3[[#This Row],[Revenue]]-Table3[[#This Row],[revenue a disc]])</f>
        <v>557.71137495428343</v>
      </c>
      <c r="M232" s="10"/>
    </row>
    <row r="233" spans="1:13" x14ac:dyDescent="0.3">
      <c r="A233" t="s">
        <v>360</v>
      </c>
      <c r="B233" t="s">
        <v>155</v>
      </c>
      <c r="C233" s="1">
        <v>44746</v>
      </c>
      <c r="D233" t="s">
        <v>164</v>
      </c>
      <c r="E233" t="s">
        <v>170</v>
      </c>
      <c r="F233">
        <v>65</v>
      </c>
      <c r="G233" t="s">
        <v>104</v>
      </c>
      <c r="H233" s="33">
        <v>11</v>
      </c>
      <c r="I233" s="34">
        <v>0.34895469608332785</v>
      </c>
      <c r="J233" s="10">
        <f t="shared" si="3"/>
        <v>715</v>
      </c>
      <c r="K233" s="10">
        <f>(Table3[[#This Row],[Revenue]]*Table3[[#This Row],[Discount]])</f>
        <v>249.50260769957941</v>
      </c>
      <c r="L233" s="10">
        <f>(Table3[[#This Row],[Revenue]]-Table3[[#This Row],[revenue a disc]])</f>
        <v>465.49739230042059</v>
      </c>
      <c r="M233" s="10"/>
    </row>
    <row r="234" spans="1:13" x14ac:dyDescent="0.3">
      <c r="A234" t="s">
        <v>361</v>
      </c>
      <c r="B234" t="s">
        <v>156</v>
      </c>
      <c r="C234" s="1">
        <v>44740</v>
      </c>
      <c r="D234" t="s">
        <v>165</v>
      </c>
      <c r="E234" t="s">
        <v>170</v>
      </c>
      <c r="F234">
        <v>250</v>
      </c>
      <c r="G234" t="s">
        <v>105</v>
      </c>
      <c r="H234" s="33">
        <v>2</v>
      </c>
      <c r="I234" s="34">
        <v>0.52279578451533193</v>
      </c>
      <c r="J234" s="10">
        <f t="shared" si="3"/>
        <v>500</v>
      </c>
      <c r="K234" s="10">
        <f>(Table3[[#This Row],[Revenue]]*Table3[[#This Row],[Discount]])</f>
        <v>261.39789225766594</v>
      </c>
      <c r="L234" s="10">
        <f>(Table3[[#This Row],[Revenue]]-Table3[[#This Row],[revenue a disc]])</f>
        <v>238.60210774233406</v>
      </c>
      <c r="M234" s="10"/>
    </row>
    <row r="235" spans="1:13" x14ac:dyDescent="0.3">
      <c r="A235" t="s">
        <v>362</v>
      </c>
      <c r="B235" t="s">
        <v>157</v>
      </c>
      <c r="C235" s="1">
        <v>44743</v>
      </c>
      <c r="D235" t="s">
        <v>166</v>
      </c>
      <c r="E235" t="s">
        <v>170</v>
      </c>
      <c r="F235">
        <v>130</v>
      </c>
      <c r="G235" t="s">
        <v>103</v>
      </c>
      <c r="H235" s="33">
        <v>3</v>
      </c>
      <c r="I235" s="34">
        <v>0.69617887937852907</v>
      </c>
      <c r="J235" s="10">
        <f t="shared" si="3"/>
        <v>390</v>
      </c>
      <c r="K235" s="10">
        <f>(Table3[[#This Row],[Revenue]]*Table3[[#This Row],[Discount]])</f>
        <v>271.50976295762632</v>
      </c>
      <c r="L235" s="10">
        <f>(Table3[[#This Row],[Revenue]]-Table3[[#This Row],[revenue a disc]])</f>
        <v>118.49023704237368</v>
      </c>
      <c r="M235" s="10"/>
    </row>
    <row r="236" spans="1:13" x14ac:dyDescent="0.3">
      <c r="A236" t="s">
        <v>363</v>
      </c>
      <c r="B236" t="s">
        <v>154</v>
      </c>
      <c r="C236" s="1">
        <v>44737</v>
      </c>
      <c r="D236" t="s">
        <v>163</v>
      </c>
      <c r="E236" t="s">
        <v>171</v>
      </c>
      <c r="F236">
        <v>72</v>
      </c>
      <c r="G236" t="s">
        <v>104</v>
      </c>
      <c r="H236" s="33">
        <v>6</v>
      </c>
      <c r="I236" s="34">
        <v>0.55638354082081654</v>
      </c>
      <c r="J236" s="10">
        <f t="shared" si="3"/>
        <v>432</v>
      </c>
      <c r="K236" s="10">
        <f>(Table3[[#This Row],[Revenue]]*Table3[[#This Row],[Discount]])</f>
        <v>240.35768963459273</v>
      </c>
      <c r="L236" s="10">
        <f>(Table3[[#This Row],[Revenue]]-Table3[[#This Row],[revenue a disc]])</f>
        <v>191.64231036540727</v>
      </c>
      <c r="M236" s="10"/>
    </row>
    <row r="237" spans="1:13" x14ac:dyDescent="0.3">
      <c r="A237" t="s">
        <v>364</v>
      </c>
      <c r="B237" t="s">
        <v>155</v>
      </c>
      <c r="C237" s="1">
        <v>44757</v>
      </c>
      <c r="D237" t="s">
        <v>164</v>
      </c>
      <c r="E237" t="s">
        <v>171</v>
      </c>
      <c r="F237">
        <v>65</v>
      </c>
      <c r="G237" t="s">
        <v>105</v>
      </c>
      <c r="H237" s="33">
        <v>8</v>
      </c>
      <c r="I237" s="34">
        <v>7.8132692098414003E-2</v>
      </c>
      <c r="J237" s="10">
        <f t="shared" si="3"/>
        <v>520</v>
      </c>
      <c r="K237" s="10">
        <f>(Table3[[#This Row],[Revenue]]*Table3[[#This Row],[Discount]])</f>
        <v>40.628999891175283</v>
      </c>
      <c r="L237" s="10">
        <f>(Table3[[#This Row],[Revenue]]-Table3[[#This Row],[revenue a disc]])</f>
        <v>479.37100010882472</v>
      </c>
      <c r="M237" s="10"/>
    </row>
    <row r="238" spans="1:13" x14ac:dyDescent="0.3">
      <c r="A238" t="s">
        <v>365</v>
      </c>
      <c r="B238" t="s">
        <v>156</v>
      </c>
      <c r="C238" s="1">
        <v>44745</v>
      </c>
      <c r="D238" t="s">
        <v>165</v>
      </c>
      <c r="E238" t="s">
        <v>171</v>
      </c>
      <c r="F238">
        <v>250</v>
      </c>
      <c r="G238" t="s">
        <v>103</v>
      </c>
      <c r="H238" s="33">
        <v>1</v>
      </c>
      <c r="I238" s="34">
        <v>0.37783112687678633</v>
      </c>
      <c r="J238" s="10">
        <f t="shared" si="3"/>
        <v>250</v>
      </c>
      <c r="K238" s="10">
        <f>(Table3[[#This Row],[Revenue]]*Table3[[#This Row],[Discount]])</f>
        <v>94.457781719196575</v>
      </c>
      <c r="L238" s="10">
        <f>(Table3[[#This Row],[Revenue]]-Table3[[#This Row],[revenue a disc]])</f>
        <v>155.54221828080341</v>
      </c>
      <c r="M238" s="10"/>
    </row>
    <row r="239" spans="1:13" x14ac:dyDescent="0.3">
      <c r="A239" t="s">
        <v>366</v>
      </c>
      <c r="B239" t="s">
        <v>157</v>
      </c>
      <c r="C239" s="1">
        <v>44760</v>
      </c>
      <c r="D239" t="s">
        <v>166</v>
      </c>
      <c r="E239" t="s">
        <v>171</v>
      </c>
      <c r="F239">
        <v>130</v>
      </c>
      <c r="G239" t="s">
        <v>104</v>
      </c>
      <c r="H239" s="33">
        <v>7</v>
      </c>
      <c r="I239" s="34">
        <v>0.34200944354303275</v>
      </c>
      <c r="J239" s="10">
        <f t="shared" si="3"/>
        <v>910</v>
      </c>
      <c r="K239" s="10">
        <f>(Table3[[#This Row],[Revenue]]*Table3[[#This Row],[Discount]])</f>
        <v>311.22859362415983</v>
      </c>
      <c r="L239" s="10">
        <f>(Table3[[#This Row],[Revenue]]-Table3[[#This Row],[revenue a disc]])</f>
        <v>598.77140637584012</v>
      </c>
      <c r="M239" s="10"/>
    </row>
    <row r="240" spans="1:13" x14ac:dyDescent="0.3">
      <c r="A240" t="s">
        <v>367</v>
      </c>
      <c r="B240" t="s">
        <v>158</v>
      </c>
      <c r="C240" s="1">
        <v>44750</v>
      </c>
      <c r="D240" t="s">
        <v>167</v>
      </c>
      <c r="E240" t="s">
        <v>171</v>
      </c>
      <c r="F240">
        <v>60</v>
      </c>
      <c r="G240" t="s">
        <v>105</v>
      </c>
      <c r="H240" s="33">
        <v>11</v>
      </c>
      <c r="I240" s="34">
        <v>0.92737976442865855</v>
      </c>
      <c r="J240" s="10">
        <f t="shared" si="3"/>
        <v>660</v>
      </c>
      <c r="K240" s="10">
        <f>(Table3[[#This Row],[Revenue]]*Table3[[#This Row],[Discount]])</f>
        <v>612.07064452291468</v>
      </c>
      <c r="L240" s="10">
        <f>(Table3[[#This Row],[Revenue]]-Table3[[#This Row],[revenue a disc]])</f>
        <v>47.929355477085323</v>
      </c>
      <c r="M240" s="10"/>
    </row>
    <row r="241" spans="1:13" x14ac:dyDescent="0.3">
      <c r="A241" t="s">
        <v>368</v>
      </c>
      <c r="B241" t="s">
        <v>154</v>
      </c>
      <c r="C241" s="1">
        <v>44742</v>
      </c>
      <c r="D241" t="s">
        <v>163</v>
      </c>
      <c r="E241" t="s">
        <v>171</v>
      </c>
      <c r="F241">
        <v>72</v>
      </c>
      <c r="G241" t="s">
        <v>103</v>
      </c>
      <c r="H241" s="33">
        <v>6</v>
      </c>
      <c r="I241" s="34">
        <v>0.96938667185148797</v>
      </c>
      <c r="J241" s="10">
        <f t="shared" si="3"/>
        <v>432</v>
      </c>
      <c r="K241" s="10">
        <f>(Table3[[#This Row],[Revenue]]*Table3[[#This Row],[Discount]])</f>
        <v>418.77504223984278</v>
      </c>
      <c r="L241" s="10">
        <f>(Table3[[#This Row],[Revenue]]-Table3[[#This Row],[revenue a disc]])</f>
        <v>13.224957760157224</v>
      </c>
      <c r="M241" s="10"/>
    </row>
    <row r="242" spans="1:13" x14ac:dyDescent="0.3">
      <c r="A242" t="s">
        <v>369</v>
      </c>
      <c r="B242" t="s">
        <v>155</v>
      </c>
      <c r="C242" s="1">
        <v>44754</v>
      </c>
      <c r="D242" t="s">
        <v>164</v>
      </c>
      <c r="E242" t="s">
        <v>171</v>
      </c>
      <c r="F242">
        <v>65</v>
      </c>
      <c r="G242" t="s">
        <v>104</v>
      </c>
      <c r="H242" s="33">
        <v>6</v>
      </c>
      <c r="I242" s="34">
        <v>0.24406307827004359</v>
      </c>
      <c r="J242" s="10">
        <f t="shared" si="3"/>
        <v>390</v>
      </c>
      <c r="K242" s="10">
        <f>(Table3[[#This Row],[Revenue]]*Table3[[#This Row],[Discount]])</f>
        <v>95.184600525316995</v>
      </c>
      <c r="L242" s="10">
        <f>(Table3[[#This Row],[Revenue]]-Table3[[#This Row],[revenue a disc]])</f>
        <v>294.81539947468298</v>
      </c>
      <c r="M242" s="10"/>
    </row>
    <row r="243" spans="1:13" x14ac:dyDescent="0.3">
      <c r="A243" t="s">
        <v>370</v>
      </c>
      <c r="B243" t="s">
        <v>156</v>
      </c>
      <c r="C243" s="1">
        <v>44746</v>
      </c>
      <c r="D243" t="s">
        <v>165</v>
      </c>
      <c r="E243" t="s">
        <v>170</v>
      </c>
      <c r="F243">
        <v>250</v>
      </c>
      <c r="G243" t="s">
        <v>105</v>
      </c>
      <c r="H243" s="33">
        <v>2</v>
      </c>
      <c r="I243" s="34">
        <v>0.931057824254786</v>
      </c>
      <c r="J243" s="10">
        <f t="shared" si="3"/>
        <v>500</v>
      </c>
      <c r="K243" s="10">
        <f>(Table3[[#This Row],[Revenue]]*Table3[[#This Row],[Discount]])</f>
        <v>465.52891212739303</v>
      </c>
      <c r="L243" s="10">
        <f>(Table3[[#This Row],[Revenue]]-Table3[[#This Row],[revenue a disc]])</f>
        <v>34.471087872606972</v>
      </c>
      <c r="M243" s="10"/>
    </row>
    <row r="244" spans="1:13" x14ac:dyDescent="0.3">
      <c r="A244" t="s">
        <v>371</v>
      </c>
      <c r="B244" t="s">
        <v>157</v>
      </c>
      <c r="C244" s="1">
        <v>44752</v>
      </c>
      <c r="D244" t="s">
        <v>166</v>
      </c>
      <c r="E244" t="s">
        <v>170</v>
      </c>
      <c r="F244">
        <v>130</v>
      </c>
      <c r="G244" t="s">
        <v>103</v>
      </c>
      <c r="H244" s="33">
        <v>4</v>
      </c>
      <c r="I244" s="34">
        <v>0.67570229189541975</v>
      </c>
      <c r="J244" s="10">
        <f t="shared" si="3"/>
        <v>520</v>
      </c>
      <c r="K244" s="10">
        <f>(Table3[[#This Row],[Revenue]]*Table3[[#This Row],[Discount]])</f>
        <v>351.36519178561826</v>
      </c>
      <c r="L244" s="10">
        <f>(Table3[[#This Row],[Revenue]]-Table3[[#This Row],[revenue a disc]])</f>
        <v>168.63480821438174</v>
      </c>
      <c r="M244" s="10"/>
    </row>
    <row r="245" spans="1:13" x14ac:dyDescent="0.3">
      <c r="A245" t="s">
        <v>372</v>
      </c>
      <c r="B245" t="s">
        <v>154</v>
      </c>
      <c r="C245" s="1">
        <v>44725</v>
      </c>
      <c r="D245" t="s">
        <v>163</v>
      </c>
      <c r="E245" t="s">
        <v>170</v>
      </c>
      <c r="F245">
        <v>72</v>
      </c>
      <c r="G245" t="s">
        <v>104</v>
      </c>
      <c r="H245" s="33">
        <v>7</v>
      </c>
      <c r="I245" s="34">
        <v>0.91192982577548221</v>
      </c>
      <c r="J245" s="10">
        <f t="shared" si="3"/>
        <v>504</v>
      </c>
      <c r="K245" s="10">
        <f>(Table3[[#This Row],[Revenue]]*Table3[[#This Row],[Discount]])</f>
        <v>459.61263219084304</v>
      </c>
      <c r="L245" s="10">
        <f>(Table3[[#This Row],[Revenue]]-Table3[[#This Row],[revenue a disc]])</f>
        <v>44.387367809156956</v>
      </c>
      <c r="M245" s="10"/>
    </row>
    <row r="246" spans="1:13" x14ac:dyDescent="0.3">
      <c r="A246" t="s">
        <v>373</v>
      </c>
      <c r="B246" t="s">
        <v>155</v>
      </c>
      <c r="C246" s="1">
        <v>44734</v>
      </c>
      <c r="D246" t="s">
        <v>164</v>
      </c>
      <c r="E246" t="s">
        <v>171</v>
      </c>
      <c r="F246">
        <v>65</v>
      </c>
      <c r="G246" t="s">
        <v>105</v>
      </c>
      <c r="H246" s="33">
        <v>13</v>
      </c>
      <c r="I246" s="34">
        <v>0.46313611506175134</v>
      </c>
      <c r="J246" s="10">
        <f t="shared" si="3"/>
        <v>845</v>
      </c>
      <c r="K246" s="10">
        <f>(Table3[[#This Row],[Revenue]]*Table3[[#This Row],[Discount]])</f>
        <v>391.35001722717988</v>
      </c>
      <c r="L246" s="10">
        <f>(Table3[[#This Row],[Revenue]]-Table3[[#This Row],[revenue a disc]])</f>
        <v>453.64998277282012</v>
      </c>
      <c r="M246" s="10"/>
    </row>
    <row r="247" spans="1:13" x14ac:dyDescent="0.3">
      <c r="A247" t="s">
        <v>374</v>
      </c>
      <c r="B247" t="s">
        <v>156</v>
      </c>
      <c r="C247" s="1">
        <v>44761</v>
      </c>
      <c r="D247" t="s">
        <v>165</v>
      </c>
      <c r="E247" t="s">
        <v>171</v>
      </c>
      <c r="F247">
        <v>250</v>
      </c>
      <c r="G247" t="s">
        <v>103</v>
      </c>
      <c r="H247" s="33">
        <v>1</v>
      </c>
      <c r="I247" s="34">
        <v>5.3530222562513607E-2</v>
      </c>
      <c r="J247" s="10">
        <f t="shared" si="3"/>
        <v>250</v>
      </c>
      <c r="K247" s="10">
        <f>(Table3[[#This Row],[Revenue]]*Table3[[#This Row],[Discount]])</f>
        <v>13.382555640628402</v>
      </c>
      <c r="L247" s="10">
        <f>(Table3[[#This Row],[Revenue]]-Table3[[#This Row],[revenue a disc]])</f>
        <v>236.6174443593716</v>
      </c>
      <c r="M247" s="10"/>
    </row>
    <row r="248" spans="1:13" x14ac:dyDescent="0.3">
      <c r="A248" t="s">
        <v>375</v>
      </c>
      <c r="B248" t="s">
        <v>157</v>
      </c>
      <c r="C248" s="1">
        <v>44735</v>
      </c>
      <c r="D248" t="s">
        <v>166</v>
      </c>
      <c r="E248" t="s">
        <v>171</v>
      </c>
      <c r="F248">
        <v>130</v>
      </c>
      <c r="G248" t="s">
        <v>104</v>
      </c>
      <c r="H248" s="33">
        <v>2</v>
      </c>
      <c r="I248" s="34">
        <v>0.10135414856508229</v>
      </c>
      <c r="J248" s="10">
        <f t="shared" si="3"/>
        <v>260</v>
      </c>
      <c r="K248" s="10">
        <f>(Table3[[#This Row],[Revenue]]*Table3[[#This Row],[Discount]])</f>
        <v>26.352078626921397</v>
      </c>
      <c r="L248" s="10">
        <f>(Table3[[#This Row],[Revenue]]-Table3[[#This Row],[revenue a disc]])</f>
        <v>233.64792137307859</v>
      </c>
      <c r="M248" s="10"/>
    </row>
    <row r="249" spans="1:13" x14ac:dyDescent="0.3">
      <c r="A249" t="s">
        <v>376</v>
      </c>
      <c r="B249" t="s">
        <v>158</v>
      </c>
      <c r="C249" s="1">
        <v>44753</v>
      </c>
      <c r="D249" t="s">
        <v>167</v>
      </c>
      <c r="E249" t="s">
        <v>171</v>
      </c>
      <c r="F249">
        <v>60</v>
      </c>
      <c r="G249" t="s">
        <v>105</v>
      </c>
      <c r="H249" s="33">
        <v>10</v>
      </c>
      <c r="I249" s="34">
        <v>0.15413196820236597</v>
      </c>
      <c r="J249" s="10">
        <f t="shared" si="3"/>
        <v>600</v>
      </c>
      <c r="K249" s="10">
        <f>(Table3[[#This Row],[Revenue]]*Table3[[#This Row],[Discount]])</f>
        <v>92.479180921419584</v>
      </c>
      <c r="L249" s="10">
        <f>(Table3[[#This Row],[Revenue]]-Table3[[#This Row],[revenue a disc]])</f>
        <v>507.52081907858042</v>
      </c>
      <c r="M249" s="10"/>
    </row>
    <row r="250" spans="1:13" x14ac:dyDescent="0.3">
      <c r="A250" t="s">
        <v>377</v>
      </c>
      <c r="B250" t="s">
        <v>159</v>
      </c>
      <c r="C250" s="1">
        <v>44732</v>
      </c>
      <c r="D250" t="s">
        <v>168</v>
      </c>
      <c r="E250" t="s">
        <v>171</v>
      </c>
      <c r="F250">
        <v>95</v>
      </c>
      <c r="G250" t="s">
        <v>103</v>
      </c>
      <c r="H250" s="33">
        <v>4</v>
      </c>
      <c r="I250" s="34">
        <v>0.99147229272651061</v>
      </c>
      <c r="J250" s="10">
        <f t="shared" si="3"/>
        <v>380</v>
      </c>
      <c r="K250" s="10">
        <f>(Table3[[#This Row],[Revenue]]*Table3[[#This Row],[Discount]])</f>
        <v>376.75947123607403</v>
      </c>
      <c r="L250" s="10">
        <f>(Table3[[#This Row],[Revenue]]-Table3[[#This Row],[revenue a disc]])</f>
        <v>3.2405287639259654</v>
      </c>
      <c r="M250" s="10"/>
    </row>
    <row r="251" spans="1:13" x14ac:dyDescent="0.3">
      <c r="A251" t="s">
        <v>378</v>
      </c>
      <c r="B251" t="s">
        <v>154</v>
      </c>
      <c r="C251" s="1">
        <v>44748</v>
      </c>
      <c r="D251" t="s">
        <v>163</v>
      </c>
      <c r="E251" t="s">
        <v>171</v>
      </c>
      <c r="F251">
        <v>72</v>
      </c>
      <c r="G251" t="s">
        <v>104</v>
      </c>
      <c r="H251" s="33">
        <v>4</v>
      </c>
      <c r="I251" s="34">
        <v>0.26792541838229555</v>
      </c>
      <c r="J251" s="10">
        <f t="shared" si="3"/>
        <v>288</v>
      </c>
      <c r="K251" s="10">
        <f>(Table3[[#This Row],[Revenue]]*Table3[[#This Row],[Discount]])</f>
        <v>77.162520494101116</v>
      </c>
      <c r="L251" s="10">
        <f>(Table3[[#This Row],[Revenue]]-Table3[[#This Row],[revenue a disc]])</f>
        <v>210.8374795058989</v>
      </c>
      <c r="M251" s="10"/>
    </row>
    <row r="252" spans="1:13" x14ac:dyDescent="0.3">
      <c r="A252" t="s">
        <v>379</v>
      </c>
      <c r="B252" t="s">
        <v>155</v>
      </c>
      <c r="C252" s="1">
        <v>44731</v>
      </c>
      <c r="D252" t="s">
        <v>164</v>
      </c>
      <c r="E252" t="s">
        <v>171</v>
      </c>
      <c r="F252">
        <v>65</v>
      </c>
      <c r="G252" t="s">
        <v>105</v>
      </c>
      <c r="H252" s="33">
        <v>7</v>
      </c>
      <c r="I252" s="34">
        <v>0.67400237007588726</v>
      </c>
      <c r="J252" s="10">
        <f t="shared" si="3"/>
        <v>455</v>
      </c>
      <c r="K252" s="10">
        <f>(Table3[[#This Row],[Revenue]]*Table3[[#This Row],[Discount]])</f>
        <v>306.6710783845287</v>
      </c>
      <c r="L252" s="10">
        <f>(Table3[[#This Row],[Revenue]]-Table3[[#This Row],[revenue a disc]])</f>
        <v>148.3289216154713</v>
      </c>
      <c r="M252" s="10"/>
    </row>
    <row r="253" spans="1:13" x14ac:dyDescent="0.3">
      <c r="A253" t="s">
        <v>380</v>
      </c>
      <c r="B253" t="s">
        <v>156</v>
      </c>
      <c r="C253" s="1">
        <v>44725</v>
      </c>
      <c r="D253" t="s">
        <v>165</v>
      </c>
      <c r="E253" t="s">
        <v>170</v>
      </c>
      <c r="F253">
        <v>250</v>
      </c>
      <c r="G253" t="s">
        <v>103</v>
      </c>
      <c r="H253" s="33">
        <v>2</v>
      </c>
      <c r="I253" s="34">
        <v>0.10779012567415547</v>
      </c>
      <c r="J253" s="10">
        <f t="shared" si="3"/>
        <v>500</v>
      </c>
      <c r="K253" s="10">
        <f>(Table3[[#This Row],[Revenue]]*Table3[[#This Row],[Discount]])</f>
        <v>53.895062837077731</v>
      </c>
      <c r="L253" s="10">
        <f>(Table3[[#This Row],[Revenue]]-Table3[[#This Row],[revenue a disc]])</f>
        <v>446.10493716292228</v>
      </c>
      <c r="M253" s="10"/>
    </row>
    <row r="254" spans="1:13" x14ac:dyDescent="0.3">
      <c r="A254" t="s">
        <v>381</v>
      </c>
      <c r="B254" t="s">
        <v>157</v>
      </c>
      <c r="C254" s="1">
        <v>44753</v>
      </c>
      <c r="D254" t="s">
        <v>166</v>
      </c>
      <c r="E254" t="s">
        <v>170</v>
      </c>
      <c r="F254">
        <v>130</v>
      </c>
      <c r="G254" t="s">
        <v>104</v>
      </c>
      <c r="H254" s="33">
        <v>4</v>
      </c>
      <c r="I254" s="34">
        <v>6.5825812137458972E-2</v>
      </c>
      <c r="J254" s="10">
        <f t="shared" si="3"/>
        <v>520</v>
      </c>
      <c r="K254" s="10">
        <f>(Table3[[#This Row],[Revenue]]*Table3[[#This Row],[Discount]])</f>
        <v>34.229422311478665</v>
      </c>
      <c r="L254" s="10">
        <f>(Table3[[#This Row],[Revenue]]-Table3[[#This Row],[revenue a disc]])</f>
        <v>485.77057768852131</v>
      </c>
      <c r="M254" s="10"/>
    </row>
    <row r="255" spans="1:13" x14ac:dyDescent="0.3">
      <c r="A255" t="s">
        <v>382</v>
      </c>
      <c r="B255" t="s">
        <v>154</v>
      </c>
      <c r="C255" s="1">
        <v>44738</v>
      </c>
      <c r="D255" t="s">
        <v>163</v>
      </c>
      <c r="E255" t="s">
        <v>170</v>
      </c>
      <c r="F255">
        <v>72</v>
      </c>
      <c r="G255" t="s">
        <v>105</v>
      </c>
      <c r="H255" s="33">
        <v>11</v>
      </c>
      <c r="I255" s="34">
        <v>0.36167362480508147</v>
      </c>
      <c r="J255" s="10">
        <f t="shared" si="3"/>
        <v>792</v>
      </c>
      <c r="K255" s="10">
        <f>(Table3[[#This Row],[Revenue]]*Table3[[#This Row],[Discount]])</f>
        <v>286.44551084562454</v>
      </c>
      <c r="L255" s="10">
        <f>(Table3[[#This Row],[Revenue]]-Table3[[#This Row],[revenue a disc]])</f>
        <v>505.55448915437546</v>
      </c>
      <c r="M255" s="10"/>
    </row>
    <row r="256" spans="1:13" x14ac:dyDescent="0.3">
      <c r="A256" t="s">
        <v>383</v>
      </c>
      <c r="B256" t="s">
        <v>155</v>
      </c>
      <c r="C256" s="1">
        <v>44762</v>
      </c>
      <c r="D256" t="s">
        <v>164</v>
      </c>
      <c r="E256" t="s">
        <v>171</v>
      </c>
      <c r="F256">
        <v>65</v>
      </c>
      <c r="G256" t="s">
        <v>103</v>
      </c>
      <c r="H256" s="33">
        <v>9</v>
      </c>
      <c r="I256" s="34">
        <v>0.15611277710708626</v>
      </c>
      <c r="J256" s="10">
        <f t="shared" si="3"/>
        <v>585</v>
      </c>
      <c r="K256" s="10">
        <f>(Table3[[#This Row],[Revenue]]*Table3[[#This Row],[Discount]])</f>
        <v>91.325974607645463</v>
      </c>
      <c r="L256" s="10">
        <f>(Table3[[#This Row],[Revenue]]-Table3[[#This Row],[revenue a disc]])</f>
        <v>493.67402539235457</v>
      </c>
      <c r="M256" s="10"/>
    </row>
    <row r="257" spans="1:13" x14ac:dyDescent="0.3">
      <c r="A257" t="s">
        <v>384</v>
      </c>
      <c r="B257" t="s">
        <v>156</v>
      </c>
      <c r="C257" s="1">
        <v>44756</v>
      </c>
      <c r="D257" t="s">
        <v>165</v>
      </c>
      <c r="E257" t="s">
        <v>171</v>
      </c>
      <c r="F257">
        <v>250</v>
      </c>
      <c r="G257" t="s">
        <v>104</v>
      </c>
      <c r="H257" s="33">
        <v>2</v>
      </c>
      <c r="I257" s="34">
        <v>0.11892962947938523</v>
      </c>
      <c r="J257" s="10">
        <f t="shared" si="3"/>
        <v>500</v>
      </c>
      <c r="K257" s="10">
        <f>(Table3[[#This Row],[Revenue]]*Table3[[#This Row],[Discount]])</f>
        <v>59.464814739692621</v>
      </c>
      <c r="L257" s="10">
        <f>(Table3[[#This Row],[Revenue]]-Table3[[#This Row],[revenue a disc]])</f>
        <v>440.5351852603074</v>
      </c>
      <c r="M257" s="10"/>
    </row>
    <row r="258" spans="1:13" x14ac:dyDescent="0.3">
      <c r="A258" t="s">
        <v>385</v>
      </c>
      <c r="B258" t="s">
        <v>157</v>
      </c>
      <c r="C258" s="1">
        <v>44744</v>
      </c>
      <c r="D258" t="s">
        <v>166</v>
      </c>
      <c r="E258" t="s">
        <v>171</v>
      </c>
      <c r="F258">
        <v>130</v>
      </c>
      <c r="G258" t="s">
        <v>105</v>
      </c>
      <c r="H258" s="33">
        <v>5</v>
      </c>
      <c r="I258" s="34">
        <v>0.94178498482348294</v>
      </c>
      <c r="J258" s="10">
        <f t="shared" ref="J258:J321" si="4">(F258*H258)</f>
        <v>650</v>
      </c>
      <c r="K258" s="10">
        <f>(Table3[[#This Row],[Revenue]]*Table3[[#This Row],[Discount]])</f>
        <v>612.16024013526396</v>
      </c>
      <c r="L258" s="10">
        <f>(Table3[[#This Row],[Revenue]]-Table3[[#This Row],[revenue a disc]])</f>
        <v>37.839759864736038</v>
      </c>
      <c r="M258" s="10"/>
    </row>
    <row r="259" spans="1:13" x14ac:dyDescent="0.3">
      <c r="A259" t="s">
        <v>386</v>
      </c>
      <c r="B259" t="s">
        <v>158</v>
      </c>
      <c r="C259" s="1">
        <v>44753</v>
      </c>
      <c r="D259" t="s">
        <v>167</v>
      </c>
      <c r="E259" t="s">
        <v>171</v>
      </c>
      <c r="F259">
        <v>60</v>
      </c>
      <c r="G259" t="s">
        <v>103</v>
      </c>
      <c r="H259" s="33">
        <v>5</v>
      </c>
      <c r="I259" s="34">
        <v>0.82224390590219021</v>
      </c>
      <c r="J259" s="10">
        <f t="shared" si="4"/>
        <v>300</v>
      </c>
      <c r="K259" s="10">
        <f>(Table3[[#This Row],[Revenue]]*Table3[[#This Row],[Discount]])</f>
        <v>246.67317177065706</v>
      </c>
      <c r="L259" s="10">
        <f>(Table3[[#This Row],[Revenue]]-Table3[[#This Row],[revenue a disc]])</f>
        <v>53.326828229342937</v>
      </c>
      <c r="M259" s="10"/>
    </row>
    <row r="260" spans="1:13" x14ac:dyDescent="0.3">
      <c r="A260" t="s">
        <v>387</v>
      </c>
      <c r="B260" t="s">
        <v>154</v>
      </c>
      <c r="C260" s="1">
        <v>44762</v>
      </c>
      <c r="D260" t="s">
        <v>163</v>
      </c>
      <c r="E260" t="s">
        <v>171</v>
      </c>
      <c r="F260">
        <v>72</v>
      </c>
      <c r="G260" t="s">
        <v>104</v>
      </c>
      <c r="H260" s="33">
        <v>10</v>
      </c>
      <c r="I260" s="34">
        <v>1.5473035826796155E-2</v>
      </c>
      <c r="J260" s="10">
        <f t="shared" si="4"/>
        <v>720</v>
      </c>
      <c r="K260" s="10">
        <f>(Table3[[#This Row],[Revenue]]*Table3[[#This Row],[Discount]])</f>
        <v>11.140585795293232</v>
      </c>
      <c r="L260" s="10">
        <f>(Table3[[#This Row],[Revenue]]-Table3[[#This Row],[revenue a disc]])</f>
        <v>708.85941420470681</v>
      </c>
      <c r="M260" s="10"/>
    </row>
    <row r="261" spans="1:13" x14ac:dyDescent="0.3">
      <c r="A261" t="s">
        <v>388</v>
      </c>
      <c r="B261" t="s">
        <v>155</v>
      </c>
      <c r="C261" s="1">
        <v>44740</v>
      </c>
      <c r="D261" t="s">
        <v>164</v>
      </c>
      <c r="E261" t="s">
        <v>171</v>
      </c>
      <c r="F261">
        <v>65</v>
      </c>
      <c r="G261" t="s">
        <v>105</v>
      </c>
      <c r="H261" s="33">
        <v>3</v>
      </c>
      <c r="I261" s="34">
        <v>0.57002189482885535</v>
      </c>
      <c r="J261" s="10">
        <f t="shared" si="4"/>
        <v>195</v>
      </c>
      <c r="K261" s="10">
        <f>(Table3[[#This Row],[Revenue]]*Table3[[#This Row],[Discount]])</f>
        <v>111.15426949162679</v>
      </c>
      <c r="L261" s="10">
        <f>(Table3[[#This Row],[Revenue]]-Table3[[#This Row],[revenue a disc]])</f>
        <v>83.845730508373208</v>
      </c>
      <c r="M261" s="10"/>
    </row>
    <row r="262" spans="1:13" x14ac:dyDescent="0.3">
      <c r="A262" t="s">
        <v>389</v>
      </c>
      <c r="B262" t="s">
        <v>156</v>
      </c>
      <c r="C262" s="1">
        <v>44729</v>
      </c>
      <c r="D262" t="s">
        <v>165</v>
      </c>
      <c r="E262" t="s">
        <v>170</v>
      </c>
      <c r="F262">
        <v>250</v>
      </c>
      <c r="G262" t="s">
        <v>103</v>
      </c>
      <c r="H262" s="33">
        <v>3</v>
      </c>
      <c r="I262" s="34">
        <v>0.22169123462523532</v>
      </c>
      <c r="J262" s="10">
        <f t="shared" si="4"/>
        <v>750</v>
      </c>
      <c r="K262" s="10">
        <f>(Table3[[#This Row],[Revenue]]*Table3[[#This Row],[Discount]])</f>
        <v>166.26842596892649</v>
      </c>
      <c r="L262" s="10">
        <f>(Table3[[#This Row],[Revenue]]-Table3[[#This Row],[revenue a disc]])</f>
        <v>583.73157403107348</v>
      </c>
      <c r="M262" s="10"/>
    </row>
    <row r="263" spans="1:13" x14ac:dyDescent="0.3">
      <c r="A263" t="s">
        <v>390</v>
      </c>
      <c r="B263" t="s">
        <v>157</v>
      </c>
      <c r="C263" s="1">
        <v>44727</v>
      </c>
      <c r="D263" t="s">
        <v>166</v>
      </c>
      <c r="E263" t="s">
        <v>171</v>
      </c>
      <c r="F263">
        <v>130</v>
      </c>
      <c r="G263" t="s">
        <v>104</v>
      </c>
      <c r="H263" s="33">
        <v>6</v>
      </c>
      <c r="I263" s="34">
        <v>0.16327712663351335</v>
      </c>
      <c r="J263" s="10">
        <f t="shared" si="4"/>
        <v>780</v>
      </c>
      <c r="K263" s="10">
        <f>(Table3[[#This Row],[Revenue]]*Table3[[#This Row],[Discount]])</f>
        <v>127.35615877414041</v>
      </c>
      <c r="L263" s="10">
        <f>(Table3[[#This Row],[Revenue]]-Table3[[#This Row],[revenue a disc]])</f>
        <v>652.64384122585955</v>
      </c>
      <c r="M263" s="10"/>
    </row>
    <row r="264" spans="1:13" x14ac:dyDescent="0.3">
      <c r="A264" t="s">
        <v>391</v>
      </c>
      <c r="B264" t="s">
        <v>154</v>
      </c>
      <c r="C264" s="1">
        <v>44734</v>
      </c>
      <c r="D264" t="s">
        <v>163</v>
      </c>
      <c r="E264" t="s">
        <v>170</v>
      </c>
      <c r="F264">
        <v>72</v>
      </c>
      <c r="G264" t="s">
        <v>105</v>
      </c>
      <c r="H264" s="33">
        <v>9</v>
      </c>
      <c r="I264" s="34">
        <v>0.71431849239690393</v>
      </c>
      <c r="J264" s="10">
        <f t="shared" si="4"/>
        <v>648</v>
      </c>
      <c r="K264" s="10">
        <f>(Table3[[#This Row],[Revenue]]*Table3[[#This Row],[Discount]])</f>
        <v>462.87838307319373</v>
      </c>
      <c r="L264" s="10">
        <f>(Table3[[#This Row],[Revenue]]-Table3[[#This Row],[revenue a disc]])</f>
        <v>185.12161692680627</v>
      </c>
      <c r="M264" s="10"/>
    </row>
    <row r="265" spans="1:13" x14ac:dyDescent="0.3">
      <c r="A265" t="s">
        <v>392</v>
      </c>
      <c r="B265" t="s">
        <v>155</v>
      </c>
      <c r="C265" s="1">
        <v>44744</v>
      </c>
      <c r="D265" t="s">
        <v>164</v>
      </c>
      <c r="E265" t="s">
        <v>171</v>
      </c>
      <c r="F265">
        <v>65</v>
      </c>
      <c r="G265" t="s">
        <v>103</v>
      </c>
      <c r="H265" s="33">
        <v>7</v>
      </c>
      <c r="I265" s="34">
        <v>0.58151491016386692</v>
      </c>
      <c r="J265" s="10">
        <f t="shared" si="4"/>
        <v>455</v>
      </c>
      <c r="K265" s="10">
        <f>(Table3[[#This Row],[Revenue]]*Table3[[#This Row],[Discount]])</f>
        <v>264.58928412455947</v>
      </c>
      <c r="L265" s="10">
        <f>(Table3[[#This Row],[Revenue]]-Table3[[#This Row],[revenue a disc]])</f>
        <v>190.41071587544053</v>
      </c>
      <c r="M265" s="10"/>
    </row>
    <row r="266" spans="1:13" x14ac:dyDescent="0.3">
      <c r="A266" t="s">
        <v>393</v>
      </c>
      <c r="B266" t="s">
        <v>156</v>
      </c>
      <c r="C266" s="1">
        <v>44737</v>
      </c>
      <c r="D266" t="s">
        <v>165</v>
      </c>
      <c r="E266" t="s">
        <v>170</v>
      </c>
      <c r="F266">
        <v>250</v>
      </c>
      <c r="G266" t="s">
        <v>104</v>
      </c>
      <c r="H266" s="33">
        <v>1</v>
      </c>
      <c r="I266" s="34">
        <v>0.94025500085845537</v>
      </c>
      <c r="J266" s="10">
        <f t="shared" si="4"/>
        <v>250</v>
      </c>
      <c r="K266" s="10">
        <f>(Table3[[#This Row],[Revenue]]*Table3[[#This Row],[Discount]])</f>
        <v>235.06375021461383</v>
      </c>
      <c r="L266" s="10">
        <f>(Table3[[#This Row],[Revenue]]-Table3[[#This Row],[revenue a disc]])</f>
        <v>14.936249785386167</v>
      </c>
      <c r="M266" s="10"/>
    </row>
    <row r="267" spans="1:13" x14ac:dyDescent="0.3">
      <c r="A267" t="s">
        <v>394</v>
      </c>
      <c r="B267" t="s">
        <v>157</v>
      </c>
      <c r="C267" s="1">
        <v>44752</v>
      </c>
      <c r="D267" t="s">
        <v>166</v>
      </c>
      <c r="E267" t="s">
        <v>171</v>
      </c>
      <c r="F267">
        <v>130</v>
      </c>
      <c r="G267" t="s">
        <v>105</v>
      </c>
      <c r="H267" s="33">
        <v>3</v>
      </c>
      <c r="I267" s="34">
        <v>0.85696007733376245</v>
      </c>
      <c r="J267" s="10">
        <f t="shared" si="4"/>
        <v>390</v>
      </c>
      <c r="K267" s="10">
        <f>(Table3[[#This Row],[Revenue]]*Table3[[#This Row],[Discount]])</f>
        <v>334.21443016016735</v>
      </c>
      <c r="L267" s="10">
        <f>(Table3[[#This Row],[Revenue]]-Table3[[#This Row],[revenue a disc]])</f>
        <v>55.785569839832647</v>
      </c>
      <c r="M267" s="10"/>
    </row>
    <row r="268" spans="1:13" x14ac:dyDescent="0.3">
      <c r="A268" t="s">
        <v>395</v>
      </c>
      <c r="B268" t="s">
        <v>158</v>
      </c>
      <c r="C268" s="1">
        <v>44736</v>
      </c>
      <c r="D268" t="s">
        <v>167</v>
      </c>
      <c r="E268" t="s">
        <v>170</v>
      </c>
      <c r="F268">
        <v>60</v>
      </c>
      <c r="G268" t="s">
        <v>103</v>
      </c>
      <c r="H268" s="33">
        <v>6</v>
      </c>
      <c r="I268" s="34">
        <v>0.73704670632037661</v>
      </c>
      <c r="J268" s="10">
        <f t="shared" si="4"/>
        <v>360</v>
      </c>
      <c r="K268" s="10">
        <f>(Table3[[#This Row],[Revenue]]*Table3[[#This Row],[Discount]])</f>
        <v>265.3368142753356</v>
      </c>
      <c r="L268" s="10">
        <f>(Table3[[#This Row],[Revenue]]-Table3[[#This Row],[revenue a disc]])</f>
        <v>94.663185724664402</v>
      </c>
      <c r="M268" s="10"/>
    </row>
    <row r="269" spans="1:13" x14ac:dyDescent="0.3">
      <c r="A269" t="s">
        <v>396</v>
      </c>
      <c r="B269" t="s">
        <v>159</v>
      </c>
      <c r="C269" s="1">
        <v>44752</v>
      </c>
      <c r="D269" t="s">
        <v>168</v>
      </c>
      <c r="E269" t="s">
        <v>171</v>
      </c>
      <c r="F269">
        <v>95</v>
      </c>
      <c r="G269" t="s">
        <v>104</v>
      </c>
      <c r="H269" s="33">
        <v>5</v>
      </c>
      <c r="I269" s="34">
        <v>0.99556674564351355</v>
      </c>
      <c r="J269" s="10">
        <f t="shared" si="4"/>
        <v>475</v>
      </c>
      <c r="K269" s="10">
        <f>(Table3[[#This Row],[Revenue]]*Table3[[#This Row],[Discount]])</f>
        <v>472.89420418066896</v>
      </c>
      <c r="L269" s="10">
        <f>(Table3[[#This Row],[Revenue]]-Table3[[#This Row],[revenue a disc]])</f>
        <v>2.1057958193310355</v>
      </c>
      <c r="M269" s="10"/>
    </row>
    <row r="270" spans="1:13" x14ac:dyDescent="0.3">
      <c r="A270" t="s">
        <v>397</v>
      </c>
      <c r="B270" t="s">
        <v>154</v>
      </c>
      <c r="C270" s="1">
        <v>44759</v>
      </c>
      <c r="D270" t="s">
        <v>163</v>
      </c>
      <c r="E270" t="s">
        <v>170</v>
      </c>
      <c r="F270">
        <v>72</v>
      </c>
      <c r="G270" t="s">
        <v>105</v>
      </c>
      <c r="H270" s="33">
        <v>8</v>
      </c>
      <c r="I270" s="34">
        <v>0.82336237784945987</v>
      </c>
      <c r="J270" s="10">
        <f t="shared" si="4"/>
        <v>576</v>
      </c>
      <c r="K270" s="10">
        <f>(Table3[[#This Row],[Revenue]]*Table3[[#This Row],[Discount]])</f>
        <v>474.25672964128887</v>
      </c>
      <c r="L270" s="10">
        <f>(Table3[[#This Row],[Revenue]]-Table3[[#This Row],[revenue a disc]])</f>
        <v>101.74327035871113</v>
      </c>
      <c r="M270" s="10"/>
    </row>
    <row r="271" spans="1:13" x14ac:dyDescent="0.3">
      <c r="A271" t="s">
        <v>398</v>
      </c>
      <c r="B271" t="s">
        <v>155</v>
      </c>
      <c r="C271" s="1">
        <v>44763</v>
      </c>
      <c r="D271" t="s">
        <v>164</v>
      </c>
      <c r="E271" t="s">
        <v>171</v>
      </c>
      <c r="F271">
        <v>65</v>
      </c>
      <c r="G271" t="s">
        <v>103</v>
      </c>
      <c r="H271" s="33">
        <v>13</v>
      </c>
      <c r="I271" s="34">
        <v>0.21429857063805535</v>
      </c>
      <c r="J271" s="10">
        <f t="shared" si="4"/>
        <v>845</v>
      </c>
      <c r="K271" s="10">
        <f>(Table3[[#This Row],[Revenue]]*Table3[[#This Row],[Discount]])</f>
        <v>181.08229218915676</v>
      </c>
      <c r="L271" s="10">
        <f>(Table3[[#This Row],[Revenue]]-Table3[[#This Row],[revenue a disc]])</f>
        <v>663.91770781084324</v>
      </c>
      <c r="M271" s="10"/>
    </row>
    <row r="272" spans="1:13" x14ac:dyDescent="0.3">
      <c r="A272" t="s">
        <v>399</v>
      </c>
      <c r="B272" t="s">
        <v>156</v>
      </c>
      <c r="C272" s="1">
        <v>44763</v>
      </c>
      <c r="D272" t="s">
        <v>165</v>
      </c>
      <c r="E272" t="s">
        <v>170</v>
      </c>
      <c r="F272">
        <v>250</v>
      </c>
      <c r="G272" t="s">
        <v>104</v>
      </c>
      <c r="H272" s="33">
        <v>2</v>
      </c>
      <c r="I272" s="34">
        <v>0.9858246368711242</v>
      </c>
      <c r="J272" s="10">
        <f t="shared" si="4"/>
        <v>500</v>
      </c>
      <c r="K272" s="10">
        <f>(Table3[[#This Row],[Revenue]]*Table3[[#This Row],[Discount]])</f>
        <v>492.9123184355621</v>
      </c>
      <c r="L272" s="10">
        <f>(Table3[[#This Row],[Revenue]]-Table3[[#This Row],[revenue a disc]])</f>
        <v>7.0876815644379008</v>
      </c>
      <c r="M272" s="10"/>
    </row>
    <row r="273" spans="1:13" x14ac:dyDescent="0.3">
      <c r="A273" t="s">
        <v>400</v>
      </c>
      <c r="B273" t="s">
        <v>157</v>
      </c>
      <c r="C273" s="1">
        <v>44750</v>
      </c>
      <c r="D273" t="s">
        <v>166</v>
      </c>
      <c r="E273" t="s">
        <v>171</v>
      </c>
      <c r="F273">
        <v>130</v>
      </c>
      <c r="G273" t="s">
        <v>105</v>
      </c>
      <c r="H273" s="33">
        <v>6</v>
      </c>
      <c r="I273" s="34">
        <v>2.0787857004193944E-2</v>
      </c>
      <c r="J273" s="10">
        <f t="shared" si="4"/>
        <v>780</v>
      </c>
      <c r="K273" s="10">
        <f>(Table3[[#This Row],[Revenue]]*Table3[[#This Row],[Discount]])</f>
        <v>16.214528463271275</v>
      </c>
      <c r="L273" s="10">
        <f>(Table3[[#This Row],[Revenue]]-Table3[[#This Row],[revenue a disc]])</f>
        <v>763.78547153672878</v>
      </c>
      <c r="M273" s="10"/>
    </row>
    <row r="274" spans="1:13" x14ac:dyDescent="0.3">
      <c r="A274" t="s">
        <v>401</v>
      </c>
      <c r="B274" t="s">
        <v>154</v>
      </c>
      <c r="C274" s="1">
        <v>44751</v>
      </c>
      <c r="D274" t="s">
        <v>163</v>
      </c>
      <c r="E274" t="s">
        <v>170</v>
      </c>
      <c r="F274">
        <v>72</v>
      </c>
      <c r="G274" t="s">
        <v>103</v>
      </c>
      <c r="H274" s="33">
        <v>8</v>
      </c>
      <c r="I274" s="34">
        <v>0.4043041551106823</v>
      </c>
      <c r="J274" s="10">
        <f t="shared" si="4"/>
        <v>576</v>
      </c>
      <c r="K274" s="10">
        <f>(Table3[[#This Row],[Revenue]]*Table3[[#This Row],[Discount]])</f>
        <v>232.879193343753</v>
      </c>
      <c r="L274" s="10">
        <f>(Table3[[#This Row],[Revenue]]-Table3[[#This Row],[revenue a disc]])</f>
        <v>343.120806656247</v>
      </c>
      <c r="M274" s="10"/>
    </row>
    <row r="275" spans="1:13" x14ac:dyDescent="0.3">
      <c r="A275" t="s">
        <v>402</v>
      </c>
      <c r="B275" t="s">
        <v>155</v>
      </c>
      <c r="C275" s="1">
        <v>44736</v>
      </c>
      <c r="D275" t="s">
        <v>164</v>
      </c>
      <c r="E275" t="s">
        <v>171</v>
      </c>
      <c r="F275">
        <v>65</v>
      </c>
      <c r="G275" t="s">
        <v>104</v>
      </c>
      <c r="H275" s="33">
        <v>6</v>
      </c>
      <c r="I275" s="34">
        <v>0.86228936216370378</v>
      </c>
      <c r="J275" s="10">
        <f t="shared" si="4"/>
        <v>390</v>
      </c>
      <c r="K275" s="10">
        <f>(Table3[[#This Row],[Revenue]]*Table3[[#This Row],[Discount]])</f>
        <v>336.2928512438445</v>
      </c>
      <c r="L275" s="10">
        <f>(Table3[[#This Row],[Revenue]]-Table3[[#This Row],[revenue a disc]])</f>
        <v>53.707148756155505</v>
      </c>
      <c r="M275" s="10"/>
    </row>
    <row r="276" spans="1:13" x14ac:dyDescent="0.3">
      <c r="A276" t="s">
        <v>403</v>
      </c>
      <c r="B276" t="s">
        <v>156</v>
      </c>
      <c r="C276" s="1">
        <v>44737</v>
      </c>
      <c r="D276" t="s">
        <v>165</v>
      </c>
      <c r="E276" t="s">
        <v>170</v>
      </c>
      <c r="F276">
        <v>250</v>
      </c>
      <c r="G276" t="s">
        <v>105</v>
      </c>
      <c r="H276" s="33">
        <v>3</v>
      </c>
      <c r="I276" s="34">
        <v>0.20267200262393703</v>
      </c>
      <c r="J276" s="10">
        <f t="shared" si="4"/>
        <v>750</v>
      </c>
      <c r="K276" s="10">
        <f>(Table3[[#This Row],[Revenue]]*Table3[[#This Row],[Discount]])</f>
        <v>152.00400196795277</v>
      </c>
      <c r="L276" s="10">
        <f>(Table3[[#This Row],[Revenue]]-Table3[[#This Row],[revenue a disc]])</f>
        <v>597.99599803204728</v>
      </c>
      <c r="M276" s="10"/>
    </row>
    <row r="277" spans="1:13" x14ac:dyDescent="0.3">
      <c r="A277" t="s">
        <v>404</v>
      </c>
      <c r="B277" t="s">
        <v>157</v>
      </c>
      <c r="C277" s="1">
        <v>44744</v>
      </c>
      <c r="D277" t="s">
        <v>163</v>
      </c>
      <c r="E277" t="s">
        <v>171</v>
      </c>
      <c r="F277">
        <v>72</v>
      </c>
      <c r="G277" t="s">
        <v>103</v>
      </c>
      <c r="H277" s="33">
        <v>6</v>
      </c>
      <c r="I277" s="34">
        <v>0.42721330596562979</v>
      </c>
      <c r="J277" s="10">
        <f t="shared" si="4"/>
        <v>432</v>
      </c>
      <c r="K277" s="10">
        <f>(Table3[[#This Row],[Revenue]]*Table3[[#This Row],[Discount]])</f>
        <v>184.55614817715207</v>
      </c>
      <c r="L277" s="10">
        <f>(Table3[[#This Row],[Revenue]]-Table3[[#This Row],[revenue a disc]])</f>
        <v>247.44385182284793</v>
      </c>
      <c r="M277" s="10"/>
    </row>
    <row r="278" spans="1:13" x14ac:dyDescent="0.3">
      <c r="A278" t="s">
        <v>405</v>
      </c>
      <c r="B278" t="s">
        <v>154</v>
      </c>
      <c r="C278" s="1">
        <v>44735</v>
      </c>
      <c r="D278" t="s">
        <v>164</v>
      </c>
      <c r="E278" t="s">
        <v>170</v>
      </c>
      <c r="F278">
        <v>65</v>
      </c>
      <c r="G278" t="s">
        <v>103</v>
      </c>
      <c r="H278" s="33">
        <v>13</v>
      </c>
      <c r="I278" s="34">
        <v>0.87108149970897442</v>
      </c>
      <c r="J278" s="10">
        <f t="shared" si="4"/>
        <v>845</v>
      </c>
      <c r="K278" s="10">
        <f>(Table3[[#This Row],[Revenue]]*Table3[[#This Row],[Discount]])</f>
        <v>736.06386725408333</v>
      </c>
      <c r="L278" s="10">
        <f>(Table3[[#This Row],[Revenue]]-Table3[[#This Row],[revenue a disc]])</f>
        <v>108.93613274591667</v>
      </c>
      <c r="M278" s="10"/>
    </row>
    <row r="279" spans="1:13" x14ac:dyDescent="0.3">
      <c r="A279" t="s">
        <v>406</v>
      </c>
      <c r="B279" t="s">
        <v>155</v>
      </c>
      <c r="C279" s="1">
        <v>44751</v>
      </c>
      <c r="D279" t="s">
        <v>165</v>
      </c>
      <c r="E279" t="s">
        <v>171</v>
      </c>
      <c r="F279">
        <v>250</v>
      </c>
      <c r="G279" t="s">
        <v>104</v>
      </c>
      <c r="H279" s="33">
        <v>1</v>
      </c>
      <c r="I279" s="34">
        <v>2.6358009716956676E-2</v>
      </c>
      <c r="J279" s="10">
        <f t="shared" si="4"/>
        <v>250</v>
      </c>
      <c r="K279" s="10">
        <f>(Table3[[#This Row],[Revenue]]*Table3[[#This Row],[Discount]])</f>
        <v>6.5895024292391691</v>
      </c>
      <c r="L279" s="10">
        <f>(Table3[[#This Row],[Revenue]]-Table3[[#This Row],[revenue a disc]])</f>
        <v>243.41049757076084</v>
      </c>
      <c r="M279" s="10"/>
    </row>
    <row r="280" spans="1:13" x14ac:dyDescent="0.3">
      <c r="A280" t="s">
        <v>407</v>
      </c>
      <c r="B280" t="s">
        <v>156</v>
      </c>
      <c r="C280" s="1">
        <v>44726</v>
      </c>
      <c r="D280" t="s">
        <v>166</v>
      </c>
      <c r="E280" t="s">
        <v>171</v>
      </c>
      <c r="F280">
        <v>130</v>
      </c>
      <c r="G280" t="s">
        <v>105</v>
      </c>
      <c r="H280" s="33">
        <v>3</v>
      </c>
      <c r="I280" s="34">
        <v>0.77767785740350603</v>
      </c>
      <c r="J280" s="10">
        <f t="shared" si="4"/>
        <v>390</v>
      </c>
      <c r="K280" s="10">
        <f>(Table3[[#This Row],[Revenue]]*Table3[[#This Row],[Discount]])</f>
        <v>303.29436438736735</v>
      </c>
      <c r="L280" s="10">
        <f>(Table3[[#This Row],[Revenue]]-Table3[[#This Row],[revenue a disc]])</f>
        <v>86.705635612632648</v>
      </c>
      <c r="M280" s="10"/>
    </row>
    <row r="281" spans="1:13" x14ac:dyDescent="0.3">
      <c r="A281" t="s">
        <v>408</v>
      </c>
      <c r="B281" t="s">
        <v>157</v>
      </c>
      <c r="C281" s="1">
        <v>44749</v>
      </c>
      <c r="D281" t="s">
        <v>163</v>
      </c>
      <c r="E281" t="s">
        <v>171</v>
      </c>
      <c r="F281">
        <v>72</v>
      </c>
      <c r="G281" t="s">
        <v>103</v>
      </c>
      <c r="H281" s="33">
        <v>3</v>
      </c>
      <c r="I281" s="34">
        <v>0.68682565144107521</v>
      </c>
      <c r="J281" s="10">
        <f t="shared" si="4"/>
        <v>216</v>
      </c>
      <c r="K281" s="10">
        <f>(Table3[[#This Row],[Revenue]]*Table3[[#This Row],[Discount]])</f>
        <v>148.35434071127224</v>
      </c>
      <c r="L281" s="10">
        <f>(Table3[[#This Row],[Revenue]]-Table3[[#This Row],[revenue a disc]])</f>
        <v>67.645659288727757</v>
      </c>
      <c r="M281" s="10"/>
    </row>
    <row r="282" spans="1:13" x14ac:dyDescent="0.3">
      <c r="A282" t="s">
        <v>409</v>
      </c>
      <c r="B282" t="s">
        <v>154</v>
      </c>
      <c r="C282" s="1">
        <v>44734</v>
      </c>
      <c r="D282" t="s">
        <v>164</v>
      </c>
      <c r="E282" t="s">
        <v>171</v>
      </c>
      <c r="F282">
        <v>65</v>
      </c>
      <c r="G282" t="s">
        <v>104</v>
      </c>
      <c r="H282" s="33">
        <v>14</v>
      </c>
      <c r="I282" s="34">
        <v>0.58269109940879071</v>
      </c>
      <c r="J282" s="10">
        <f t="shared" si="4"/>
        <v>910</v>
      </c>
      <c r="K282" s="10">
        <f>(Table3[[#This Row],[Revenue]]*Table3[[#This Row],[Discount]])</f>
        <v>530.2489004619996</v>
      </c>
      <c r="L282" s="10">
        <f>(Table3[[#This Row],[Revenue]]-Table3[[#This Row],[revenue a disc]])</f>
        <v>379.7510995380004</v>
      </c>
      <c r="M282" s="10"/>
    </row>
    <row r="283" spans="1:13" x14ac:dyDescent="0.3">
      <c r="A283" t="s">
        <v>410</v>
      </c>
      <c r="B283" t="s">
        <v>155</v>
      </c>
      <c r="C283" s="1">
        <v>44726</v>
      </c>
      <c r="D283" t="s">
        <v>165</v>
      </c>
      <c r="E283" t="s">
        <v>171</v>
      </c>
      <c r="F283">
        <v>250</v>
      </c>
      <c r="G283" t="s">
        <v>105</v>
      </c>
      <c r="H283" s="33">
        <v>3</v>
      </c>
      <c r="I283" s="34">
        <v>0.44339908275720785</v>
      </c>
      <c r="J283" s="10">
        <f t="shared" si="4"/>
        <v>750</v>
      </c>
      <c r="K283" s="10">
        <f>(Table3[[#This Row],[Revenue]]*Table3[[#This Row],[Discount]])</f>
        <v>332.54931206790587</v>
      </c>
      <c r="L283" s="10">
        <f>(Table3[[#This Row],[Revenue]]-Table3[[#This Row],[revenue a disc]])</f>
        <v>417.45068793209413</v>
      </c>
      <c r="M283" s="10"/>
    </row>
    <row r="284" spans="1:13" x14ac:dyDescent="0.3">
      <c r="A284" t="s">
        <v>411</v>
      </c>
      <c r="B284" t="s">
        <v>156</v>
      </c>
      <c r="C284" s="1">
        <v>44743</v>
      </c>
      <c r="D284" t="s">
        <v>166</v>
      </c>
      <c r="E284" t="s">
        <v>170</v>
      </c>
      <c r="F284">
        <v>130</v>
      </c>
      <c r="G284" t="s">
        <v>103</v>
      </c>
      <c r="H284" s="33">
        <v>3</v>
      </c>
      <c r="I284" s="34">
        <v>0.12575036810320794</v>
      </c>
      <c r="J284" s="10">
        <f t="shared" si="4"/>
        <v>390</v>
      </c>
      <c r="K284" s="10">
        <f>(Table3[[#This Row],[Revenue]]*Table3[[#This Row],[Discount]])</f>
        <v>49.042643560251101</v>
      </c>
      <c r="L284" s="10">
        <f>(Table3[[#This Row],[Revenue]]-Table3[[#This Row],[revenue a disc]])</f>
        <v>340.95735643974888</v>
      </c>
      <c r="M284" s="10"/>
    </row>
    <row r="285" spans="1:13" x14ac:dyDescent="0.3">
      <c r="A285" t="s">
        <v>412</v>
      </c>
      <c r="B285" t="s">
        <v>157</v>
      </c>
      <c r="C285" s="1">
        <v>44742</v>
      </c>
      <c r="D285" t="s">
        <v>167</v>
      </c>
      <c r="E285" t="s">
        <v>171</v>
      </c>
      <c r="F285">
        <v>60</v>
      </c>
      <c r="G285" t="s">
        <v>104</v>
      </c>
      <c r="H285" s="33">
        <v>13</v>
      </c>
      <c r="I285" s="34">
        <v>0.58443763111426095</v>
      </c>
      <c r="J285" s="10">
        <f t="shared" si="4"/>
        <v>780</v>
      </c>
      <c r="K285" s="10">
        <f>(Table3[[#This Row],[Revenue]]*Table3[[#This Row],[Discount]])</f>
        <v>455.86135226912353</v>
      </c>
      <c r="L285" s="10">
        <f>(Table3[[#This Row],[Revenue]]-Table3[[#This Row],[revenue a disc]])</f>
        <v>324.13864773087647</v>
      </c>
      <c r="M285" s="10"/>
    </row>
    <row r="286" spans="1:13" x14ac:dyDescent="0.3">
      <c r="A286" t="s">
        <v>413</v>
      </c>
      <c r="B286" t="s">
        <v>158</v>
      </c>
      <c r="C286" s="1">
        <v>44747</v>
      </c>
      <c r="D286" t="s">
        <v>163</v>
      </c>
      <c r="E286" t="s">
        <v>170</v>
      </c>
      <c r="F286">
        <v>72</v>
      </c>
      <c r="G286" t="s">
        <v>105</v>
      </c>
      <c r="H286" s="33">
        <v>11</v>
      </c>
      <c r="I286" s="34">
        <v>0.20269838427382159</v>
      </c>
      <c r="J286" s="10">
        <f t="shared" si="4"/>
        <v>792</v>
      </c>
      <c r="K286" s="10">
        <f>(Table3[[#This Row],[Revenue]]*Table3[[#This Row],[Discount]])</f>
        <v>160.53712034486671</v>
      </c>
      <c r="L286" s="10">
        <f>(Table3[[#This Row],[Revenue]]-Table3[[#This Row],[revenue a disc]])</f>
        <v>631.46287965513329</v>
      </c>
      <c r="M286" s="10"/>
    </row>
    <row r="287" spans="1:13" x14ac:dyDescent="0.3">
      <c r="A287" t="s">
        <v>414</v>
      </c>
      <c r="B287" t="s">
        <v>154</v>
      </c>
      <c r="C287" s="1">
        <v>44764</v>
      </c>
      <c r="D287" t="s">
        <v>164</v>
      </c>
      <c r="E287" t="s">
        <v>171</v>
      </c>
      <c r="F287">
        <v>65</v>
      </c>
      <c r="G287" t="s">
        <v>103</v>
      </c>
      <c r="H287" s="33">
        <v>5</v>
      </c>
      <c r="I287" s="34">
        <v>0.34588473967990274</v>
      </c>
      <c r="J287" s="10">
        <f t="shared" si="4"/>
        <v>325</v>
      </c>
      <c r="K287" s="10">
        <f>(Table3[[#This Row],[Revenue]]*Table3[[#This Row],[Discount]])</f>
        <v>112.41254039596839</v>
      </c>
      <c r="L287" s="10">
        <f>(Table3[[#This Row],[Revenue]]-Table3[[#This Row],[revenue a disc]])</f>
        <v>212.58745960403161</v>
      </c>
      <c r="M287" s="10"/>
    </row>
    <row r="288" spans="1:13" x14ac:dyDescent="0.3">
      <c r="A288" t="s">
        <v>415</v>
      </c>
      <c r="B288" t="s">
        <v>155</v>
      </c>
      <c r="C288" s="1">
        <v>44735</v>
      </c>
      <c r="D288" t="s">
        <v>165</v>
      </c>
      <c r="E288" t="s">
        <v>170</v>
      </c>
      <c r="F288">
        <v>250</v>
      </c>
      <c r="G288" t="s">
        <v>104</v>
      </c>
      <c r="H288" s="33">
        <v>3</v>
      </c>
      <c r="I288" s="34">
        <v>0.44863071332488991</v>
      </c>
      <c r="J288" s="10">
        <f t="shared" si="4"/>
        <v>750</v>
      </c>
      <c r="K288" s="10">
        <f>(Table3[[#This Row],[Revenue]]*Table3[[#This Row],[Discount]])</f>
        <v>336.47303499366745</v>
      </c>
      <c r="L288" s="10">
        <f>(Table3[[#This Row],[Revenue]]-Table3[[#This Row],[revenue a disc]])</f>
        <v>413.52696500633255</v>
      </c>
      <c r="M288" s="10"/>
    </row>
    <row r="289" spans="1:13" x14ac:dyDescent="0.3">
      <c r="A289" t="s">
        <v>416</v>
      </c>
      <c r="B289" t="s">
        <v>156</v>
      </c>
      <c r="C289" s="1">
        <v>44737</v>
      </c>
      <c r="D289" t="s">
        <v>166</v>
      </c>
      <c r="E289" t="s">
        <v>171</v>
      </c>
      <c r="F289">
        <v>130</v>
      </c>
      <c r="G289" t="s">
        <v>105</v>
      </c>
      <c r="H289" s="33">
        <v>2</v>
      </c>
      <c r="I289" s="34">
        <v>0.41195662281860623</v>
      </c>
      <c r="J289" s="10">
        <f t="shared" si="4"/>
        <v>260</v>
      </c>
      <c r="K289" s="10">
        <f>(Table3[[#This Row],[Revenue]]*Table3[[#This Row],[Discount]])</f>
        <v>107.10872193283762</v>
      </c>
      <c r="L289" s="10">
        <f>(Table3[[#This Row],[Revenue]]-Table3[[#This Row],[revenue a disc]])</f>
        <v>152.89127806716238</v>
      </c>
      <c r="M289" s="10"/>
    </row>
    <row r="290" spans="1:13" x14ac:dyDescent="0.3">
      <c r="A290" t="s">
        <v>417</v>
      </c>
      <c r="B290" t="s">
        <v>157</v>
      </c>
      <c r="C290" s="1">
        <v>44749</v>
      </c>
      <c r="D290" t="s">
        <v>163</v>
      </c>
      <c r="E290" t="s">
        <v>170</v>
      </c>
      <c r="F290">
        <v>72</v>
      </c>
      <c r="G290" t="s">
        <v>103</v>
      </c>
      <c r="H290" s="33">
        <v>10</v>
      </c>
      <c r="I290" s="34">
        <v>0.78611978286567918</v>
      </c>
      <c r="J290" s="10">
        <f t="shared" si="4"/>
        <v>720</v>
      </c>
      <c r="K290" s="10">
        <f>(Table3[[#This Row],[Revenue]]*Table3[[#This Row],[Discount]])</f>
        <v>566.00624366328907</v>
      </c>
      <c r="L290" s="10">
        <f>(Table3[[#This Row],[Revenue]]-Table3[[#This Row],[revenue a disc]])</f>
        <v>153.99375633671093</v>
      </c>
      <c r="M290" s="10"/>
    </row>
    <row r="291" spans="1:13" x14ac:dyDescent="0.3">
      <c r="A291" t="s">
        <v>418</v>
      </c>
      <c r="B291" t="s">
        <v>154</v>
      </c>
      <c r="C291" s="1">
        <v>44729</v>
      </c>
      <c r="D291" t="s">
        <v>164</v>
      </c>
      <c r="E291" t="s">
        <v>171</v>
      </c>
      <c r="F291">
        <v>65</v>
      </c>
      <c r="G291" t="s">
        <v>104</v>
      </c>
      <c r="H291" s="33">
        <v>12</v>
      </c>
      <c r="I291" s="34">
        <v>0.82093526112515247</v>
      </c>
      <c r="J291" s="10">
        <f t="shared" si="4"/>
        <v>780</v>
      </c>
      <c r="K291" s="10">
        <f>(Table3[[#This Row],[Revenue]]*Table3[[#This Row],[Discount]])</f>
        <v>640.32950367761896</v>
      </c>
      <c r="L291" s="10">
        <f>(Table3[[#This Row],[Revenue]]-Table3[[#This Row],[revenue a disc]])</f>
        <v>139.67049632238104</v>
      </c>
      <c r="M291" s="10"/>
    </row>
    <row r="292" spans="1:13" x14ac:dyDescent="0.3">
      <c r="A292" t="s">
        <v>419</v>
      </c>
      <c r="B292" t="s">
        <v>155</v>
      </c>
      <c r="C292" s="1">
        <v>44738</v>
      </c>
      <c r="D292" t="s">
        <v>165</v>
      </c>
      <c r="E292" t="s">
        <v>170</v>
      </c>
      <c r="F292">
        <v>250</v>
      </c>
      <c r="G292" t="s">
        <v>105</v>
      </c>
      <c r="H292" s="33">
        <v>3</v>
      </c>
      <c r="I292" s="34">
        <v>0.5655055849614361</v>
      </c>
      <c r="J292" s="10">
        <f t="shared" si="4"/>
        <v>750</v>
      </c>
      <c r="K292" s="10">
        <f>(Table3[[#This Row],[Revenue]]*Table3[[#This Row],[Discount]])</f>
        <v>424.12918872107707</v>
      </c>
      <c r="L292" s="10">
        <f>(Table3[[#This Row],[Revenue]]-Table3[[#This Row],[revenue a disc]])</f>
        <v>325.87081127892293</v>
      </c>
      <c r="M292" s="10"/>
    </row>
    <row r="293" spans="1:13" x14ac:dyDescent="0.3">
      <c r="A293" t="s">
        <v>420</v>
      </c>
      <c r="B293" t="s">
        <v>156</v>
      </c>
      <c r="C293" s="1">
        <v>44740</v>
      </c>
      <c r="D293" t="s">
        <v>166</v>
      </c>
      <c r="E293" t="s">
        <v>171</v>
      </c>
      <c r="F293">
        <v>130</v>
      </c>
      <c r="G293" t="s">
        <v>103</v>
      </c>
      <c r="H293" s="33">
        <v>4</v>
      </c>
      <c r="I293" s="34">
        <v>0.48001599413027629</v>
      </c>
      <c r="J293" s="10">
        <f t="shared" si="4"/>
        <v>520</v>
      </c>
      <c r="K293" s="10">
        <f>(Table3[[#This Row],[Revenue]]*Table3[[#This Row],[Discount]])</f>
        <v>249.60831694774367</v>
      </c>
      <c r="L293" s="10">
        <f>(Table3[[#This Row],[Revenue]]-Table3[[#This Row],[revenue a disc]])</f>
        <v>270.39168305225633</v>
      </c>
      <c r="M293" s="10"/>
    </row>
    <row r="294" spans="1:13" x14ac:dyDescent="0.3">
      <c r="A294" t="s">
        <v>421</v>
      </c>
      <c r="B294" t="s">
        <v>157</v>
      </c>
      <c r="C294" s="1">
        <v>44755</v>
      </c>
      <c r="D294" t="s">
        <v>167</v>
      </c>
      <c r="E294" t="s">
        <v>170</v>
      </c>
      <c r="F294">
        <v>60</v>
      </c>
      <c r="G294" t="s">
        <v>104</v>
      </c>
      <c r="H294" s="33">
        <v>9</v>
      </c>
      <c r="I294" s="34">
        <v>0.80703544305681518</v>
      </c>
      <c r="J294" s="10">
        <f t="shared" si="4"/>
        <v>540</v>
      </c>
      <c r="K294" s="10">
        <f>(Table3[[#This Row],[Revenue]]*Table3[[#This Row],[Discount]])</f>
        <v>435.79913925068018</v>
      </c>
      <c r="L294" s="10">
        <f>(Table3[[#This Row],[Revenue]]-Table3[[#This Row],[revenue a disc]])</f>
        <v>104.20086074931982</v>
      </c>
      <c r="M294" s="10"/>
    </row>
    <row r="295" spans="1:13" x14ac:dyDescent="0.3">
      <c r="A295" t="s">
        <v>422</v>
      </c>
      <c r="B295" t="s">
        <v>158</v>
      </c>
      <c r="C295" s="1">
        <v>44755</v>
      </c>
      <c r="D295" t="s">
        <v>168</v>
      </c>
      <c r="E295" t="s">
        <v>171</v>
      </c>
      <c r="F295">
        <v>95</v>
      </c>
      <c r="G295" t="s">
        <v>105</v>
      </c>
      <c r="H295" s="33">
        <v>6</v>
      </c>
      <c r="I295" s="34">
        <v>0.13472953271650978</v>
      </c>
      <c r="J295" s="10">
        <f t="shared" si="4"/>
        <v>570</v>
      </c>
      <c r="K295" s="10">
        <f>(Table3[[#This Row],[Revenue]]*Table3[[#This Row],[Discount]])</f>
        <v>76.795833648410579</v>
      </c>
      <c r="L295" s="10">
        <f>(Table3[[#This Row],[Revenue]]-Table3[[#This Row],[revenue a disc]])</f>
        <v>493.20416635158944</v>
      </c>
      <c r="M295" s="10"/>
    </row>
    <row r="296" spans="1:13" x14ac:dyDescent="0.3">
      <c r="A296" t="s">
        <v>423</v>
      </c>
      <c r="B296" t="s">
        <v>159</v>
      </c>
      <c r="C296" s="1">
        <v>44764</v>
      </c>
      <c r="D296" t="s">
        <v>163</v>
      </c>
      <c r="E296" t="s">
        <v>170</v>
      </c>
      <c r="F296">
        <v>72</v>
      </c>
      <c r="G296" t="s">
        <v>103</v>
      </c>
      <c r="H296" s="33">
        <v>9</v>
      </c>
      <c r="I296" s="34">
        <v>0.53735244514022174</v>
      </c>
      <c r="J296" s="10">
        <f t="shared" si="4"/>
        <v>648</v>
      </c>
      <c r="K296" s="10">
        <f>(Table3[[#This Row],[Revenue]]*Table3[[#This Row],[Discount]])</f>
        <v>348.2043844508637</v>
      </c>
      <c r="L296" s="10">
        <f>(Table3[[#This Row],[Revenue]]-Table3[[#This Row],[revenue a disc]])</f>
        <v>299.7956155491363</v>
      </c>
      <c r="M296" s="10"/>
    </row>
    <row r="297" spans="1:13" x14ac:dyDescent="0.3">
      <c r="A297" t="s">
        <v>424</v>
      </c>
      <c r="B297" t="s">
        <v>154</v>
      </c>
      <c r="C297" s="1">
        <v>44735</v>
      </c>
      <c r="D297" t="s">
        <v>164</v>
      </c>
      <c r="E297" t="s">
        <v>171</v>
      </c>
      <c r="F297">
        <v>65</v>
      </c>
      <c r="G297" t="s">
        <v>104</v>
      </c>
      <c r="H297" s="33">
        <v>10</v>
      </c>
      <c r="I297" s="34">
        <v>0.86493253723020291</v>
      </c>
      <c r="J297" s="10">
        <f t="shared" si="4"/>
        <v>650</v>
      </c>
      <c r="K297" s="10">
        <f>(Table3[[#This Row],[Revenue]]*Table3[[#This Row],[Discount]])</f>
        <v>562.20614919963191</v>
      </c>
      <c r="L297" s="10">
        <f>(Table3[[#This Row],[Revenue]]-Table3[[#This Row],[revenue a disc]])</f>
        <v>87.793850800368091</v>
      </c>
      <c r="M297" s="10"/>
    </row>
    <row r="298" spans="1:13" x14ac:dyDescent="0.3">
      <c r="A298" t="s">
        <v>425</v>
      </c>
      <c r="B298" t="s">
        <v>155</v>
      </c>
      <c r="C298" s="1">
        <v>44734</v>
      </c>
      <c r="D298" t="s">
        <v>165</v>
      </c>
      <c r="E298" t="s">
        <v>170</v>
      </c>
      <c r="F298">
        <v>250</v>
      </c>
      <c r="G298" t="s">
        <v>105</v>
      </c>
      <c r="H298" s="33">
        <v>2</v>
      </c>
      <c r="I298" s="34">
        <v>0.14635193252367351</v>
      </c>
      <c r="J298" s="10">
        <f t="shared" si="4"/>
        <v>500</v>
      </c>
      <c r="K298" s="10">
        <f>(Table3[[#This Row],[Revenue]]*Table3[[#This Row],[Discount]])</f>
        <v>73.175966261836749</v>
      </c>
      <c r="L298" s="10">
        <f>(Table3[[#This Row],[Revenue]]-Table3[[#This Row],[revenue a disc]])</f>
        <v>426.82403373816328</v>
      </c>
      <c r="M298" s="10"/>
    </row>
    <row r="299" spans="1:13" x14ac:dyDescent="0.3">
      <c r="A299" t="s">
        <v>426</v>
      </c>
      <c r="B299" t="s">
        <v>156</v>
      </c>
      <c r="C299" s="1">
        <v>44728</v>
      </c>
      <c r="D299" t="s">
        <v>166</v>
      </c>
      <c r="E299" t="s">
        <v>171</v>
      </c>
      <c r="F299">
        <v>130</v>
      </c>
      <c r="G299" t="s">
        <v>103</v>
      </c>
      <c r="H299" s="33">
        <v>5</v>
      </c>
      <c r="I299" s="34">
        <v>0.49930216593502397</v>
      </c>
      <c r="J299" s="10">
        <f t="shared" si="4"/>
        <v>650</v>
      </c>
      <c r="K299" s="10">
        <f>(Table3[[#This Row],[Revenue]]*Table3[[#This Row],[Discount]])</f>
        <v>324.54640785776559</v>
      </c>
      <c r="L299" s="10">
        <f>(Table3[[#This Row],[Revenue]]-Table3[[#This Row],[revenue a disc]])</f>
        <v>325.45359214223441</v>
      </c>
      <c r="M299" s="10"/>
    </row>
    <row r="300" spans="1:13" x14ac:dyDescent="0.3">
      <c r="A300" t="s">
        <v>427</v>
      </c>
      <c r="B300" t="s">
        <v>157</v>
      </c>
      <c r="C300" s="1">
        <v>44739</v>
      </c>
      <c r="D300" t="s">
        <v>163</v>
      </c>
      <c r="E300" t="s">
        <v>170</v>
      </c>
      <c r="F300">
        <v>72</v>
      </c>
      <c r="G300" t="s">
        <v>104</v>
      </c>
      <c r="H300" s="33">
        <v>4</v>
      </c>
      <c r="I300" s="34">
        <v>0.16760369217058779</v>
      </c>
      <c r="J300" s="10">
        <f t="shared" si="4"/>
        <v>288</v>
      </c>
      <c r="K300" s="10">
        <f>(Table3[[#This Row],[Revenue]]*Table3[[#This Row],[Discount]])</f>
        <v>48.269863345129281</v>
      </c>
      <c r="L300" s="10">
        <f>(Table3[[#This Row],[Revenue]]-Table3[[#This Row],[revenue a disc]])</f>
        <v>239.73013665487071</v>
      </c>
      <c r="M300" s="10"/>
    </row>
    <row r="301" spans="1:13" x14ac:dyDescent="0.3">
      <c r="A301" t="s">
        <v>428</v>
      </c>
      <c r="B301" t="s">
        <v>154</v>
      </c>
      <c r="C301" s="1">
        <v>44765</v>
      </c>
      <c r="D301" t="s">
        <v>164</v>
      </c>
      <c r="E301" t="s">
        <v>171</v>
      </c>
      <c r="F301">
        <v>65</v>
      </c>
      <c r="G301" t="s">
        <v>105</v>
      </c>
      <c r="H301" s="33">
        <v>13</v>
      </c>
      <c r="I301" s="34">
        <v>0.57040391639924315</v>
      </c>
      <c r="J301" s="10">
        <f t="shared" si="4"/>
        <v>845</v>
      </c>
      <c r="K301" s="10">
        <f>(Table3[[#This Row],[Revenue]]*Table3[[#This Row],[Discount]])</f>
        <v>481.99130935736048</v>
      </c>
      <c r="L301" s="10">
        <f>(Table3[[#This Row],[Revenue]]-Table3[[#This Row],[revenue a disc]])</f>
        <v>363.00869064263952</v>
      </c>
      <c r="M301" s="10"/>
    </row>
    <row r="302" spans="1:13" x14ac:dyDescent="0.3">
      <c r="A302" t="s">
        <v>429</v>
      </c>
      <c r="B302" t="s">
        <v>155</v>
      </c>
      <c r="C302" s="1">
        <v>44740</v>
      </c>
      <c r="D302" t="s">
        <v>165</v>
      </c>
      <c r="E302" t="s">
        <v>171</v>
      </c>
      <c r="F302">
        <v>250</v>
      </c>
      <c r="G302" t="s">
        <v>103</v>
      </c>
      <c r="H302" s="33">
        <v>2</v>
      </c>
      <c r="I302" s="34">
        <v>0.35240472893682595</v>
      </c>
      <c r="J302" s="10">
        <f t="shared" si="4"/>
        <v>500</v>
      </c>
      <c r="K302" s="10">
        <f>(Table3[[#This Row],[Revenue]]*Table3[[#This Row],[Discount]])</f>
        <v>176.20236446841298</v>
      </c>
      <c r="L302" s="10">
        <f>(Table3[[#This Row],[Revenue]]-Table3[[#This Row],[revenue a disc]])</f>
        <v>323.79763553158705</v>
      </c>
      <c r="M302" s="10"/>
    </row>
    <row r="303" spans="1:13" x14ac:dyDescent="0.3">
      <c r="A303" t="s">
        <v>430</v>
      </c>
      <c r="B303" t="s">
        <v>156</v>
      </c>
      <c r="C303" s="1">
        <v>44734</v>
      </c>
      <c r="D303" t="s">
        <v>166</v>
      </c>
      <c r="E303" t="s">
        <v>171</v>
      </c>
      <c r="F303">
        <v>130</v>
      </c>
      <c r="G303" t="s">
        <v>104</v>
      </c>
      <c r="H303" s="33">
        <v>3</v>
      </c>
      <c r="I303" s="34">
        <v>0.11208092156242278</v>
      </c>
      <c r="J303" s="10">
        <f t="shared" si="4"/>
        <v>390</v>
      </c>
      <c r="K303" s="10">
        <f>(Table3[[#This Row],[Revenue]]*Table3[[#This Row],[Discount]])</f>
        <v>43.711559409344879</v>
      </c>
      <c r="L303" s="10">
        <f>(Table3[[#This Row],[Revenue]]-Table3[[#This Row],[revenue a disc]])</f>
        <v>346.28844059065511</v>
      </c>
      <c r="M303" s="10"/>
    </row>
    <row r="304" spans="1:13" x14ac:dyDescent="0.3">
      <c r="A304" t="s">
        <v>431</v>
      </c>
      <c r="B304" t="s">
        <v>157</v>
      </c>
      <c r="C304" s="1">
        <v>44727</v>
      </c>
      <c r="D304" t="s">
        <v>167</v>
      </c>
      <c r="E304" t="s">
        <v>171</v>
      </c>
      <c r="F304">
        <v>60</v>
      </c>
      <c r="G304" t="s">
        <v>105</v>
      </c>
      <c r="H304" s="33">
        <v>10</v>
      </c>
      <c r="I304" s="34">
        <v>0.57839134647100132</v>
      </c>
      <c r="J304" s="10">
        <f t="shared" si="4"/>
        <v>600</v>
      </c>
      <c r="K304" s="10">
        <f>(Table3[[#This Row],[Revenue]]*Table3[[#This Row],[Discount]])</f>
        <v>347.03480788260077</v>
      </c>
      <c r="L304" s="10">
        <f>(Table3[[#This Row],[Revenue]]-Table3[[#This Row],[revenue a disc]])</f>
        <v>252.96519211739923</v>
      </c>
      <c r="M304" s="10"/>
    </row>
    <row r="305" spans="1:13" x14ac:dyDescent="0.3">
      <c r="A305" t="s">
        <v>432</v>
      </c>
      <c r="B305" t="s">
        <v>158</v>
      </c>
      <c r="C305" s="1">
        <v>44737</v>
      </c>
      <c r="D305" t="s">
        <v>163</v>
      </c>
      <c r="E305" t="s">
        <v>171</v>
      </c>
      <c r="F305">
        <v>72</v>
      </c>
      <c r="G305" t="s">
        <v>103</v>
      </c>
      <c r="H305" s="33">
        <v>9</v>
      </c>
      <c r="I305" s="34">
        <v>0.18785567306752626</v>
      </c>
      <c r="J305" s="10">
        <f t="shared" si="4"/>
        <v>648</v>
      </c>
      <c r="K305" s="10">
        <f>(Table3[[#This Row],[Revenue]]*Table3[[#This Row],[Discount]])</f>
        <v>121.73047614775702</v>
      </c>
      <c r="L305" s="10">
        <f>(Table3[[#This Row],[Revenue]]-Table3[[#This Row],[revenue a disc]])</f>
        <v>526.26952385224297</v>
      </c>
      <c r="M305" s="10"/>
    </row>
    <row r="306" spans="1:13" x14ac:dyDescent="0.3">
      <c r="A306" t="s">
        <v>433</v>
      </c>
      <c r="B306" t="s">
        <v>154</v>
      </c>
      <c r="C306" s="1">
        <v>44747</v>
      </c>
      <c r="D306" t="s">
        <v>164</v>
      </c>
      <c r="E306" t="s">
        <v>170</v>
      </c>
      <c r="F306">
        <v>65</v>
      </c>
      <c r="G306" t="s">
        <v>104</v>
      </c>
      <c r="H306" s="33">
        <v>8</v>
      </c>
      <c r="I306" s="34">
        <v>0.69234786906479862</v>
      </c>
      <c r="J306" s="10">
        <f t="shared" si="4"/>
        <v>520</v>
      </c>
      <c r="K306" s="10">
        <f>(Table3[[#This Row],[Revenue]]*Table3[[#This Row],[Discount]])</f>
        <v>360.02089191369527</v>
      </c>
      <c r="L306" s="10">
        <f>(Table3[[#This Row],[Revenue]]-Table3[[#This Row],[revenue a disc]])</f>
        <v>159.97910808630473</v>
      </c>
      <c r="M306" s="10"/>
    </row>
    <row r="307" spans="1:13" x14ac:dyDescent="0.3">
      <c r="A307" t="s">
        <v>434</v>
      </c>
      <c r="B307" t="s">
        <v>155</v>
      </c>
      <c r="C307" s="1">
        <v>44754</v>
      </c>
      <c r="D307" t="s">
        <v>165</v>
      </c>
      <c r="E307" t="s">
        <v>171</v>
      </c>
      <c r="F307">
        <v>250</v>
      </c>
      <c r="G307" t="s">
        <v>105</v>
      </c>
      <c r="H307" s="33">
        <v>3</v>
      </c>
      <c r="I307" s="34">
        <v>0.7313105471637672</v>
      </c>
      <c r="J307" s="10">
        <f t="shared" si="4"/>
        <v>750</v>
      </c>
      <c r="K307" s="10">
        <f>(Table3[[#This Row],[Revenue]]*Table3[[#This Row],[Discount]])</f>
        <v>548.48291037282536</v>
      </c>
      <c r="L307" s="10">
        <f>(Table3[[#This Row],[Revenue]]-Table3[[#This Row],[revenue a disc]])</f>
        <v>201.51708962717464</v>
      </c>
      <c r="M307" s="10"/>
    </row>
    <row r="308" spans="1:13" x14ac:dyDescent="0.3">
      <c r="A308" t="s">
        <v>435</v>
      </c>
      <c r="B308" t="s">
        <v>156</v>
      </c>
      <c r="C308" s="1">
        <v>44760</v>
      </c>
      <c r="D308" t="s">
        <v>166</v>
      </c>
      <c r="E308" t="s">
        <v>170</v>
      </c>
      <c r="F308">
        <v>130</v>
      </c>
      <c r="G308" t="s">
        <v>103</v>
      </c>
      <c r="H308" s="33">
        <v>3</v>
      </c>
      <c r="I308" s="34">
        <v>0.39651294953245186</v>
      </c>
      <c r="J308" s="10">
        <f t="shared" si="4"/>
        <v>390</v>
      </c>
      <c r="K308" s="10">
        <f>(Table3[[#This Row],[Revenue]]*Table3[[#This Row],[Discount]])</f>
        <v>154.64005031765623</v>
      </c>
      <c r="L308" s="10">
        <f>(Table3[[#This Row],[Revenue]]-Table3[[#This Row],[revenue a disc]])</f>
        <v>235.35994968234377</v>
      </c>
      <c r="M308" s="10"/>
    </row>
    <row r="309" spans="1:13" x14ac:dyDescent="0.3">
      <c r="A309" t="s">
        <v>436</v>
      </c>
      <c r="B309" t="s">
        <v>157</v>
      </c>
      <c r="C309" s="1">
        <v>44759</v>
      </c>
      <c r="D309" t="s">
        <v>163</v>
      </c>
      <c r="E309" t="s">
        <v>171</v>
      </c>
      <c r="F309">
        <v>72</v>
      </c>
      <c r="G309" t="s">
        <v>104</v>
      </c>
      <c r="H309" s="33">
        <v>5</v>
      </c>
      <c r="I309" s="34">
        <v>0.47053293956185105</v>
      </c>
      <c r="J309" s="10">
        <f t="shared" si="4"/>
        <v>360</v>
      </c>
      <c r="K309" s="10">
        <f>(Table3[[#This Row],[Revenue]]*Table3[[#This Row],[Discount]])</f>
        <v>169.39185824226638</v>
      </c>
      <c r="L309" s="10">
        <f>(Table3[[#This Row],[Revenue]]-Table3[[#This Row],[revenue a disc]])</f>
        <v>190.60814175773362</v>
      </c>
      <c r="M309" s="10"/>
    </row>
    <row r="310" spans="1:13" x14ac:dyDescent="0.3">
      <c r="A310" t="s">
        <v>437</v>
      </c>
      <c r="B310" t="s">
        <v>154</v>
      </c>
      <c r="C310" s="1">
        <v>44735</v>
      </c>
      <c r="D310" t="s">
        <v>164</v>
      </c>
      <c r="E310" t="s">
        <v>170</v>
      </c>
      <c r="F310">
        <v>65</v>
      </c>
      <c r="G310" t="s">
        <v>105</v>
      </c>
      <c r="H310" s="33">
        <v>9</v>
      </c>
      <c r="I310" s="34">
        <v>0.9022424845836422</v>
      </c>
      <c r="J310" s="10">
        <f t="shared" si="4"/>
        <v>585</v>
      </c>
      <c r="K310" s="10">
        <f>(Table3[[#This Row],[Revenue]]*Table3[[#This Row],[Discount]])</f>
        <v>527.81185348143072</v>
      </c>
      <c r="L310" s="10">
        <f>(Table3[[#This Row],[Revenue]]-Table3[[#This Row],[revenue a disc]])</f>
        <v>57.188146518569283</v>
      </c>
      <c r="M310" s="10"/>
    </row>
    <row r="311" spans="1:13" x14ac:dyDescent="0.3">
      <c r="A311" t="s">
        <v>438</v>
      </c>
      <c r="B311" t="s">
        <v>155</v>
      </c>
      <c r="C311" s="1">
        <v>44734</v>
      </c>
      <c r="D311" t="s">
        <v>165</v>
      </c>
      <c r="E311" t="s">
        <v>171</v>
      </c>
      <c r="F311">
        <v>250</v>
      </c>
      <c r="G311" t="s">
        <v>103</v>
      </c>
      <c r="H311" s="33">
        <v>1</v>
      </c>
      <c r="I311" s="34">
        <v>0.25057968884738369</v>
      </c>
      <c r="J311" s="10">
        <f t="shared" si="4"/>
        <v>250</v>
      </c>
      <c r="K311" s="10">
        <f>(Table3[[#This Row],[Revenue]]*Table3[[#This Row],[Discount]])</f>
        <v>62.644922211845923</v>
      </c>
      <c r="L311" s="10">
        <f>(Table3[[#This Row],[Revenue]]-Table3[[#This Row],[revenue a disc]])</f>
        <v>187.35507778815406</v>
      </c>
      <c r="M311" s="10"/>
    </row>
    <row r="312" spans="1:13" x14ac:dyDescent="0.3">
      <c r="A312" t="s">
        <v>439</v>
      </c>
      <c r="B312" t="s">
        <v>156</v>
      </c>
      <c r="C312" s="1">
        <v>44753</v>
      </c>
      <c r="D312" t="s">
        <v>166</v>
      </c>
      <c r="E312" t="s">
        <v>170</v>
      </c>
      <c r="F312">
        <v>130</v>
      </c>
      <c r="G312" t="s">
        <v>104</v>
      </c>
      <c r="H312" s="33">
        <v>4</v>
      </c>
      <c r="I312" s="34">
        <v>0.56892266919679113</v>
      </c>
      <c r="J312" s="10">
        <f t="shared" si="4"/>
        <v>520</v>
      </c>
      <c r="K312" s="10">
        <f>(Table3[[#This Row],[Revenue]]*Table3[[#This Row],[Discount]])</f>
        <v>295.83978798233142</v>
      </c>
      <c r="L312" s="10">
        <f>(Table3[[#This Row],[Revenue]]-Table3[[#This Row],[revenue a disc]])</f>
        <v>224.16021201766858</v>
      </c>
      <c r="M312" s="10"/>
    </row>
    <row r="313" spans="1:13" x14ac:dyDescent="0.3">
      <c r="A313" t="s">
        <v>440</v>
      </c>
      <c r="B313" t="s">
        <v>157</v>
      </c>
      <c r="C313" s="1">
        <v>44739</v>
      </c>
      <c r="D313" t="s">
        <v>167</v>
      </c>
      <c r="E313" t="s">
        <v>171</v>
      </c>
      <c r="F313">
        <v>60</v>
      </c>
      <c r="G313" t="s">
        <v>105</v>
      </c>
      <c r="H313" s="33">
        <v>6</v>
      </c>
      <c r="I313" s="34">
        <v>3.357106137416721E-2</v>
      </c>
      <c r="J313" s="10">
        <f t="shared" si="4"/>
        <v>360</v>
      </c>
      <c r="K313" s="10">
        <f>(Table3[[#This Row],[Revenue]]*Table3[[#This Row],[Discount]])</f>
        <v>12.085582094700197</v>
      </c>
      <c r="L313" s="10">
        <f>(Table3[[#This Row],[Revenue]]-Table3[[#This Row],[revenue a disc]])</f>
        <v>347.91441790529979</v>
      </c>
      <c r="M313" s="10"/>
    </row>
    <row r="314" spans="1:13" x14ac:dyDescent="0.3">
      <c r="A314" t="s">
        <v>441</v>
      </c>
      <c r="B314" t="s">
        <v>158</v>
      </c>
      <c r="C314" s="1">
        <v>44740</v>
      </c>
      <c r="D314" t="s">
        <v>168</v>
      </c>
      <c r="E314" t="s">
        <v>170</v>
      </c>
      <c r="F314">
        <v>95</v>
      </c>
      <c r="G314" t="s">
        <v>103</v>
      </c>
      <c r="H314" s="33">
        <v>4</v>
      </c>
      <c r="I314" s="34">
        <v>0.11797039324964398</v>
      </c>
      <c r="J314" s="10">
        <f t="shared" si="4"/>
        <v>380</v>
      </c>
      <c r="K314" s="10">
        <f>(Table3[[#This Row],[Revenue]]*Table3[[#This Row],[Discount]])</f>
        <v>44.828749434864712</v>
      </c>
      <c r="L314" s="10">
        <f>(Table3[[#This Row],[Revenue]]-Table3[[#This Row],[revenue a disc]])</f>
        <v>335.17125056513527</v>
      </c>
      <c r="M314" s="10"/>
    </row>
    <row r="315" spans="1:13" x14ac:dyDescent="0.3">
      <c r="A315" t="s">
        <v>442</v>
      </c>
      <c r="B315" t="s">
        <v>159</v>
      </c>
      <c r="C315" s="1">
        <v>44748</v>
      </c>
      <c r="D315" t="s">
        <v>163</v>
      </c>
      <c r="E315" t="s">
        <v>171</v>
      </c>
      <c r="F315">
        <v>72</v>
      </c>
      <c r="G315" t="s">
        <v>104</v>
      </c>
      <c r="H315" s="33">
        <v>8</v>
      </c>
      <c r="I315" s="34">
        <v>2.8176385964748696E-2</v>
      </c>
      <c r="J315" s="10">
        <f t="shared" si="4"/>
        <v>576</v>
      </c>
      <c r="K315" s="10">
        <f>(Table3[[#This Row],[Revenue]]*Table3[[#This Row],[Discount]])</f>
        <v>16.229598315695249</v>
      </c>
      <c r="L315" s="10">
        <f>(Table3[[#This Row],[Revenue]]-Table3[[#This Row],[revenue a disc]])</f>
        <v>559.77040168430472</v>
      </c>
      <c r="M315" s="10"/>
    </row>
    <row r="316" spans="1:13" x14ac:dyDescent="0.3">
      <c r="A316" t="s">
        <v>443</v>
      </c>
      <c r="B316" t="s">
        <v>154</v>
      </c>
      <c r="C316" s="1">
        <v>44731</v>
      </c>
      <c r="D316" t="s">
        <v>164</v>
      </c>
      <c r="E316" t="s">
        <v>170</v>
      </c>
      <c r="F316">
        <v>65</v>
      </c>
      <c r="G316" t="s">
        <v>105</v>
      </c>
      <c r="H316" s="33">
        <v>8</v>
      </c>
      <c r="I316" s="34">
        <v>0.66941136725758887</v>
      </c>
      <c r="J316" s="10">
        <f t="shared" si="4"/>
        <v>520</v>
      </c>
      <c r="K316" s="10">
        <f>(Table3[[#This Row],[Revenue]]*Table3[[#This Row],[Discount]])</f>
        <v>348.09391097394621</v>
      </c>
      <c r="L316" s="10">
        <f>(Table3[[#This Row],[Revenue]]-Table3[[#This Row],[revenue a disc]])</f>
        <v>171.90608902605379</v>
      </c>
      <c r="M316" s="10"/>
    </row>
    <row r="317" spans="1:13" x14ac:dyDescent="0.3">
      <c r="A317" t="s">
        <v>444</v>
      </c>
      <c r="B317" t="s">
        <v>155</v>
      </c>
      <c r="C317" s="1">
        <v>44763</v>
      </c>
      <c r="D317" t="s">
        <v>165</v>
      </c>
      <c r="E317" t="s">
        <v>171</v>
      </c>
      <c r="F317">
        <v>250</v>
      </c>
      <c r="G317" t="s">
        <v>103</v>
      </c>
      <c r="H317" s="33">
        <v>2</v>
      </c>
      <c r="I317" s="34">
        <v>0.36448172495541775</v>
      </c>
      <c r="J317" s="10">
        <f t="shared" si="4"/>
        <v>500</v>
      </c>
      <c r="K317" s="10">
        <f>(Table3[[#This Row],[Revenue]]*Table3[[#This Row],[Discount]])</f>
        <v>182.24086247770887</v>
      </c>
      <c r="L317" s="10">
        <f>(Table3[[#This Row],[Revenue]]-Table3[[#This Row],[revenue a disc]])</f>
        <v>317.7591375222911</v>
      </c>
      <c r="M317" s="10"/>
    </row>
    <row r="318" spans="1:13" x14ac:dyDescent="0.3">
      <c r="A318" t="s">
        <v>445</v>
      </c>
      <c r="B318" t="s">
        <v>156</v>
      </c>
      <c r="C318" s="1">
        <v>44733</v>
      </c>
      <c r="D318" t="s">
        <v>166</v>
      </c>
      <c r="E318" t="s">
        <v>170</v>
      </c>
      <c r="F318">
        <v>130</v>
      </c>
      <c r="G318" t="s">
        <v>104</v>
      </c>
      <c r="H318" s="33">
        <v>7</v>
      </c>
      <c r="I318" s="34">
        <v>0.15416488306079768</v>
      </c>
      <c r="J318" s="10">
        <f t="shared" si="4"/>
        <v>910</v>
      </c>
      <c r="K318" s="10">
        <f>(Table3[[#This Row],[Revenue]]*Table3[[#This Row],[Discount]])</f>
        <v>140.29004358532589</v>
      </c>
      <c r="L318" s="10">
        <f>(Table3[[#This Row],[Revenue]]-Table3[[#This Row],[revenue a disc]])</f>
        <v>769.70995641467414</v>
      </c>
      <c r="M318" s="10"/>
    </row>
    <row r="319" spans="1:13" x14ac:dyDescent="0.3">
      <c r="A319" t="s">
        <v>446</v>
      </c>
      <c r="B319" t="s">
        <v>157</v>
      </c>
      <c r="C319" s="1">
        <v>44746</v>
      </c>
      <c r="D319" t="s">
        <v>163</v>
      </c>
      <c r="E319" t="s">
        <v>171</v>
      </c>
      <c r="F319">
        <v>72</v>
      </c>
      <c r="G319" t="s">
        <v>105</v>
      </c>
      <c r="H319" s="33">
        <v>7</v>
      </c>
      <c r="I319" s="34">
        <v>0.66646609625242947</v>
      </c>
      <c r="J319" s="10">
        <f t="shared" si="4"/>
        <v>504</v>
      </c>
      <c r="K319" s="10">
        <f>(Table3[[#This Row],[Revenue]]*Table3[[#This Row],[Discount]])</f>
        <v>335.89891251122447</v>
      </c>
      <c r="L319" s="10">
        <f>(Table3[[#This Row],[Revenue]]-Table3[[#This Row],[revenue a disc]])</f>
        <v>168.10108748877553</v>
      </c>
      <c r="M319" s="10"/>
    </row>
    <row r="320" spans="1:13" x14ac:dyDescent="0.3">
      <c r="A320" t="s">
        <v>447</v>
      </c>
      <c r="B320" t="s">
        <v>154</v>
      </c>
      <c r="C320" s="1">
        <v>44755</v>
      </c>
      <c r="D320" t="s">
        <v>164</v>
      </c>
      <c r="E320" t="s">
        <v>170</v>
      </c>
      <c r="F320">
        <v>65</v>
      </c>
      <c r="G320" t="s">
        <v>103</v>
      </c>
      <c r="H320" s="33">
        <v>4</v>
      </c>
      <c r="I320" s="34">
        <v>0.69183752034253276</v>
      </c>
      <c r="J320" s="10">
        <f t="shared" si="4"/>
        <v>260</v>
      </c>
      <c r="K320" s="10">
        <f>(Table3[[#This Row],[Revenue]]*Table3[[#This Row],[Discount]])</f>
        <v>179.87775528905851</v>
      </c>
      <c r="L320" s="10">
        <f>(Table3[[#This Row],[Revenue]]-Table3[[#This Row],[revenue a disc]])</f>
        <v>80.122244710941487</v>
      </c>
      <c r="M320" s="10"/>
    </row>
    <row r="321" spans="1:13" x14ac:dyDescent="0.3">
      <c r="A321" t="s">
        <v>448</v>
      </c>
      <c r="B321" t="s">
        <v>155</v>
      </c>
      <c r="C321" s="1">
        <v>44755</v>
      </c>
      <c r="D321" t="s">
        <v>165</v>
      </c>
      <c r="E321" t="s">
        <v>171</v>
      </c>
      <c r="F321">
        <v>250</v>
      </c>
      <c r="G321" t="s">
        <v>104</v>
      </c>
      <c r="H321" s="33">
        <v>2</v>
      </c>
      <c r="I321" s="34">
        <v>0.14649599591234685</v>
      </c>
      <c r="J321" s="10">
        <f t="shared" si="4"/>
        <v>500</v>
      </c>
      <c r="K321" s="10">
        <f>(Table3[[#This Row],[Revenue]]*Table3[[#This Row],[Discount]])</f>
        <v>73.247997956173421</v>
      </c>
      <c r="L321" s="10">
        <f>(Table3[[#This Row],[Revenue]]-Table3[[#This Row],[revenue a disc]])</f>
        <v>426.75200204382656</v>
      </c>
      <c r="M321" s="10"/>
    </row>
    <row r="322" spans="1:13" x14ac:dyDescent="0.3">
      <c r="A322" t="s">
        <v>449</v>
      </c>
      <c r="B322" t="s">
        <v>156</v>
      </c>
      <c r="C322" s="1">
        <v>44727</v>
      </c>
      <c r="D322" t="s">
        <v>166</v>
      </c>
      <c r="E322" t="s">
        <v>170</v>
      </c>
      <c r="F322">
        <v>130</v>
      </c>
      <c r="G322" t="s">
        <v>105</v>
      </c>
      <c r="H322" s="33">
        <v>2</v>
      </c>
      <c r="I322" s="34">
        <v>0.98540635482364014</v>
      </c>
      <c r="J322" s="10">
        <f t="shared" ref="J322:J385" si="5">(F322*H322)</f>
        <v>260</v>
      </c>
      <c r="K322" s="10">
        <f>(Table3[[#This Row],[Revenue]]*Table3[[#This Row],[Discount]])</f>
        <v>256.20565225414646</v>
      </c>
      <c r="L322" s="10">
        <f>(Table3[[#This Row],[Revenue]]-Table3[[#This Row],[revenue a disc]])</f>
        <v>3.7943477458535426</v>
      </c>
      <c r="M322" s="10"/>
    </row>
    <row r="323" spans="1:13" x14ac:dyDescent="0.3">
      <c r="A323" t="s">
        <v>450</v>
      </c>
      <c r="B323" t="s">
        <v>157</v>
      </c>
      <c r="C323" s="1">
        <v>44746</v>
      </c>
      <c r="D323" t="s">
        <v>163</v>
      </c>
      <c r="E323" t="s">
        <v>171</v>
      </c>
      <c r="F323">
        <v>72</v>
      </c>
      <c r="G323" t="s">
        <v>103</v>
      </c>
      <c r="H323" s="33">
        <v>9</v>
      </c>
      <c r="I323" s="34">
        <v>0.32091320735788698</v>
      </c>
      <c r="J323" s="10">
        <f t="shared" si="5"/>
        <v>648</v>
      </c>
      <c r="K323" s="10">
        <f>(Table3[[#This Row],[Revenue]]*Table3[[#This Row],[Discount]])</f>
        <v>207.95175836791077</v>
      </c>
      <c r="L323" s="10">
        <f>(Table3[[#This Row],[Revenue]]-Table3[[#This Row],[revenue a disc]])</f>
        <v>440.04824163208923</v>
      </c>
      <c r="M323" s="10"/>
    </row>
    <row r="324" spans="1:13" x14ac:dyDescent="0.3">
      <c r="A324" t="s">
        <v>451</v>
      </c>
      <c r="B324" t="s">
        <v>154</v>
      </c>
      <c r="C324" s="1">
        <v>44740</v>
      </c>
      <c r="D324" t="s">
        <v>164</v>
      </c>
      <c r="E324" t="s">
        <v>171</v>
      </c>
      <c r="F324">
        <v>65</v>
      </c>
      <c r="G324" t="s">
        <v>103</v>
      </c>
      <c r="H324" s="33">
        <v>9</v>
      </c>
      <c r="I324" s="34">
        <v>0.94495394109275654</v>
      </c>
      <c r="J324" s="10">
        <f t="shared" si="5"/>
        <v>585</v>
      </c>
      <c r="K324" s="10">
        <f>(Table3[[#This Row],[Revenue]]*Table3[[#This Row],[Discount]])</f>
        <v>552.79805553926258</v>
      </c>
      <c r="L324" s="10">
        <f>(Table3[[#This Row],[Revenue]]-Table3[[#This Row],[revenue a disc]])</f>
        <v>32.201944460737423</v>
      </c>
      <c r="M324" s="10"/>
    </row>
    <row r="325" spans="1:13" x14ac:dyDescent="0.3">
      <c r="A325" t="s">
        <v>452</v>
      </c>
      <c r="B325" t="s">
        <v>155</v>
      </c>
      <c r="C325" s="1">
        <v>44743</v>
      </c>
      <c r="D325" t="s">
        <v>165</v>
      </c>
      <c r="E325" t="s">
        <v>171</v>
      </c>
      <c r="F325">
        <v>250</v>
      </c>
      <c r="G325" t="s">
        <v>104</v>
      </c>
      <c r="H325" s="33">
        <v>2</v>
      </c>
      <c r="I325" s="34">
        <v>0.50906748027199666</v>
      </c>
      <c r="J325" s="10">
        <f t="shared" si="5"/>
        <v>500</v>
      </c>
      <c r="K325" s="10">
        <f>(Table3[[#This Row],[Revenue]]*Table3[[#This Row],[Discount]])</f>
        <v>254.53374013599833</v>
      </c>
      <c r="L325" s="10">
        <f>(Table3[[#This Row],[Revenue]]-Table3[[#This Row],[revenue a disc]])</f>
        <v>245.46625986400167</v>
      </c>
      <c r="M325" s="10"/>
    </row>
    <row r="326" spans="1:13" x14ac:dyDescent="0.3">
      <c r="A326" t="s">
        <v>453</v>
      </c>
      <c r="B326" t="s">
        <v>156</v>
      </c>
      <c r="C326" s="1">
        <v>44737</v>
      </c>
      <c r="D326" t="s">
        <v>166</v>
      </c>
      <c r="E326" t="s">
        <v>171</v>
      </c>
      <c r="F326">
        <v>130</v>
      </c>
      <c r="G326" t="s">
        <v>105</v>
      </c>
      <c r="H326" s="33">
        <v>4</v>
      </c>
      <c r="I326" s="34">
        <v>0.66059053266706258</v>
      </c>
      <c r="J326" s="10">
        <f t="shared" si="5"/>
        <v>520</v>
      </c>
      <c r="K326" s="10">
        <f>(Table3[[#This Row],[Revenue]]*Table3[[#This Row],[Discount]])</f>
        <v>343.50707698687256</v>
      </c>
      <c r="L326" s="10">
        <f>(Table3[[#This Row],[Revenue]]-Table3[[#This Row],[revenue a disc]])</f>
        <v>176.49292301312744</v>
      </c>
      <c r="M326" s="10"/>
    </row>
    <row r="327" spans="1:13" x14ac:dyDescent="0.3">
      <c r="A327" t="s">
        <v>454</v>
      </c>
      <c r="B327" t="s">
        <v>157</v>
      </c>
      <c r="C327" s="1">
        <v>44757</v>
      </c>
      <c r="D327" t="s">
        <v>163</v>
      </c>
      <c r="E327" t="s">
        <v>171</v>
      </c>
      <c r="F327">
        <v>72</v>
      </c>
      <c r="G327" t="s">
        <v>103</v>
      </c>
      <c r="H327" s="33">
        <v>8</v>
      </c>
      <c r="I327" s="34">
        <v>0.89615601403703116</v>
      </c>
      <c r="J327" s="10">
        <f t="shared" si="5"/>
        <v>576</v>
      </c>
      <c r="K327" s="10">
        <f>(Table3[[#This Row],[Revenue]]*Table3[[#This Row],[Discount]])</f>
        <v>516.18586408532997</v>
      </c>
      <c r="L327" s="10">
        <f>(Table3[[#This Row],[Revenue]]-Table3[[#This Row],[revenue a disc]])</f>
        <v>59.814135914670032</v>
      </c>
      <c r="M327" s="10"/>
    </row>
    <row r="328" spans="1:13" x14ac:dyDescent="0.3">
      <c r="A328" t="s">
        <v>455</v>
      </c>
      <c r="B328" t="s">
        <v>154</v>
      </c>
      <c r="C328" s="1">
        <v>44745</v>
      </c>
      <c r="D328" t="s">
        <v>164</v>
      </c>
      <c r="E328" t="s">
        <v>170</v>
      </c>
      <c r="F328">
        <v>65</v>
      </c>
      <c r="G328" t="s">
        <v>104</v>
      </c>
      <c r="H328" s="33">
        <v>8</v>
      </c>
      <c r="I328" s="34">
        <v>0.133950017527805</v>
      </c>
      <c r="J328" s="10">
        <f t="shared" si="5"/>
        <v>520</v>
      </c>
      <c r="K328" s="10">
        <f>(Table3[[#This Row],[Revenue]]*Table3[[#This Row],[Discount]])</f>
        <v>69.654009114458603</v>
      </c>
      <c r="L328" s="10">
        <f>(Table3[[#This Row],[Revenue]]-Table3[[#This Row],[revenue a disc]])</f>
        <v>450.34599088554137</v>
      </c>
      <c r="M328" s="10"/>
    </row>
    <row r="329" spans="1:13" x14ac:dyDescent="0.3">
      <c r="A329" t="s">
        <v>456</v>
      </c>
      <c r="B329" t="s">
        <v>155</v>
      </c>
      <c r="C329" s="1">
        <v>44760</v>
      </c>
      <c r="D329" t="s">
        <v>165</v>
      </c>
      <c r="E329" t="s">
        <v>171</v>
      </c>
      <c r="F329">
        <v>250</v>
      </c>
      <c r="G329" t="s">
        <v>105</v>
      </c>
      <c r="H329" s="33">
        <v>4</v>
      </c>
      <c r="I329" s="34">
        <v>0.3823797297998468</v>
      </c>
      <c r="J329" s="10">
        <f t="shared" si="5"/>
        <v>1000</v>
      </c>
      <c r="K329" s="10">
        <f>(Table3[[#This Row],[Revenue]]*Table3[[#This Row],[Discount]])</f>
        <v>382.37972979984681</v>
      </c>
      <c r="L329" s="10">
        <f>(Table3[[#This Row],[Revenue]]-Table3[[#This Row],[revenue a disc]])</f>
        <v>617.62027020015319</v>
      </c>
      <c r="M329" s="10"/>
    </row>
    <row r="330" spans="1:13" x14ac:dyDescent="0.3">
      <c r="A330" t="s">
        <v>457</v>
      </c>
      <c r="B330" t="s">
        <v>156</v>
      </c>
      <c r="C330" s="1">
        <v>44750</v>
      </c>
      <c r="D330" t="s">
        <v>166</v>
      </c>
      <c r="E330" t="s">
        <v>170</v>
      </c>
      <c r="F330">
        <v>130</v>
      </c>
      <c r="G330" t="s">
        <v>103</v>
      </c>
      <c r="H330" s="33">
        <v>2</v>
      </c>
      <c r="I330" s="34">
        <v>0.15073825601342095</v>
      </c>
      <c r="J330" s="10">
        <f t="shared" si="5"/>
        <v>260</v>
      </c>
      <c r="K330" s="10">
        <f>(Table3[[#This Row],[Revenue]]*Table3[[#This Row],[Discount]])</f>
        <v>39.191946563489445</v>
      </c>
      <c r="L330" s="10">
        <f>(Table3[[#This Row],[Revenue]]-Table3[[#This Row],[revenue a disc]])</f>
        <v>220.80805343651056</v>
      </c>
      <c r="M330" s="10"/>
    </row>
    <row r="331" spans="1:13" x14ac:dyDescent="0.3">
      <c r="A331" t="s">
        <v>458</v>
      </c>
      <c r="B331" t="s">
        <v>157</v>
      </c>
      <c r="C331" s="1">
        <v>44742</v>
      </c>
      <c r="D331" t="s">
        <v>167</v>
      </c>
      <c r="E331" t="s">
        <v>171</v>
      </c>
      <c r="F331">
        <v>60</v>
      </c>
      <c r="G331" t="s">
        <v>104</v>
      </c>
      <c r="H331" s="33">
        <v>10</v>
      </c>
      <c r="I331" s="34">
        <v>0.96395128247903139</v>
      </c>
      <c r="J331" s="10">
        <f t="shared" si="5"/>
        <v>600</v>
      </c>
      <c r="K331" s="10">
        <f>(Table3[[#This Row],[Revenue]]*Table3[[#This Row],[Discount]])</f>
        <v>578.37076948741878</v>
      </c>
      <c r="L331" s="10">
        <f>(Table3[[#This Row],[Revenue]]-Table3[[#This Row],[revenue a disc]])</f>
        <v>21.629230512581216</v>
      </c>
      <c r="M331" s="10"/>
    </row>
    <row r="332" spans="1:13" x14ac:dyDescent="0.3">
      <c r="A332" t="s">
        <v>459</v>
      </c>
      <c r="B332" t="s">
        <v>158</v>
      </c>
      <c r="C332" s="1">
        <v>44754</v>
      </c>
      <c r="D332" t="s">
        <v>163</v>
      </c>
      <c r="E332" t="s">
        <v>170</v>
      </c>
      <c r="F332">
        <v>72</v>
      </c>
      <c r="G332" t="s">
        <v>105</v>
      </c>
      <c r="H332" s="33">
        <v>5</v>
      </c>
      <c r="I332" s="34">
        <v>0.93894083705684528</v>
      </c>
      <c r="J332" s="10">
        <f t="shared" si="5"/>
        <v>360</v>
      </c>
      <c r="K332" s="10">
        <f>(Table3[[#This Row],[Revenue]]*Table3[[#This Row],[Discount]])</f>
        <v>338.0187013404643</v>
      </c>
      <c r="L332" s="10">
        <f>(Table3[[#This Row],[Revenue]]-Table3[[#This Row],[revenue a disc]])</f>
        <v>21.981298659535696</v>
      </c>
      <c r="M332" s="10"/>
    </row>
    <row r="333" spans="1:13" x14ac:dyDescent="0.3">
      <c r="A333" t="s">
        <v>460</v>
      </c>
      <c r="B333" t="s">
        <v>154</v>
      </c>
      <c r="C333" s="1">
        <v>44746</v>
      </c>
      <c r="D333" t="s">
        <v>164</v>
      </c>
      <c r="E333" t="s">
        <v>171</v>
      </c>
      <c r="F333">
        <v>65</v>
      </c>
      <c r="G333" t="s">
        <v>103</v>
      </c>
      <c r="H333" s="33">
        <v>7</v>
      </c>
      <c r="I333" s="34">
        <v>0.90335270578489546</v>
      </c>
      <c r="J333" s="10">
        <f t="shared" si="5"/>
        <v>455</v>
      </c>
      <c r="K333" s="10">
        <f>(Table3[[#This Row],[Revenue]]*Table3[[#This Row],[Discount]])</f>
        <v>411.02548113212742</v>
      </c>
      <c r="L333" s="10">
        <f>(Table3[[#This Row],[Revenue]]-Table3[[#This Row],[revenue a disc]])</f>
        <v>43.974518867872575</v>
      </c>
      <c r="M333" s="10"/>
    </row>
    <row r="334" spans="1:13" x14ac:dyDescent="0.3">
      <c r="A334" t="s">
        <v>461</v>
      </c>
      <c r="B334" t="s">
        <v>155</v>
      </c>
      <c r="C334" s="1">
        <v>44752</v>
      </c>
      <c r="D334" t="s">
        <v>165</v>
      </c>
      <c r="E334" t="s">
        <v>170</v>
      </c>
      <c r="F334">
        <v>250</v>
      </c>
      <c r="G334" t="s">
        <v>104</v>
      </c>
      <c r="H334" s="33">
        <v>2</v>
      </c>
      <c r="I334" s="34">
        <v>0.62209777321995885</v>
      </c>
      <c r="J334" s="10">
        <f t="shared" si="5"/>
        <v>500</v>
      </c>
      <c r="K334" s="10">
        <f>(Table3[[#This Row],[Revenue]]*Table3[[#This Row],[Discount]])</f>
        <v>311.04888660997943</v>
      </c>
      <c r="L334" s="10">
        <f>(Table3[[#This Row],[Revenue]]-Table3[[#This Row],[revenue a disc]])</f>
        <v>188.95111339002057</v>
      </c>
      <c r="M334" s="10"/>
    </row>
    <row r="335" spans="1:13" x14ac:dyDescent="0.3">
      <c r="A335" t="s">
        <v>462</v>
      </c>
      <c r="B335" t="s">
        <v>156</v>
      </c>
      <c r="C335" s="1">
        <v>44725</v>
      </c>
      <c r="D335" t="s">
        <v>166</v>
      </c>
      <c r="E335" t="s">
        <v>171</v>
      </c>
      <c r="F335">
        <v>130</v>
      </c>
      <c r="G335" t="s">
        <v>105</v>
      </c>
      <c r="H335" s="33">
        <v>5</v>
      </c>
      <c r="I335" s="34">
        <v>6.1676790443396468E-2</v>
      </c>
      <c r="J335" s="10">
        <f t="shared" si="5"/>
        <v>650</v>
      </c>
      <c r="K335" s="10">
        <f>(Table3[[#This Row],[Revenue]]*Table3[[#This Row],[Discount]])</f>
        <v>40.089913788207703</v>
      </c>
      <c r="L335" s="10">
        <f>(Table3[[#This Row],[Revenue]]-Table3[[#This Row],[revenue a disc]])</f>
        <v>609.9100862117923</v>
      </c>
      <c r="M335" s="10"/>
    </row>
    <row r="336" spans="1:13" x14ac:dyDescent="0.3">
      <c r="A336" t="s">
        <v>463</v>
      </c>
      <c r="B336" t="s">
        <v>157</v>
      </c>
      <c r="C336" s="1">
        <v>44734</v>
      </c>
      <c r="D336" t="s">
        <v>163</v>
      </c>
      <c r="E336" t="s">
        <v>170</v>
      </c>
      <c r="F336">
        <v>72</v>
      </c>
      <c r="G336" t="s">
        <v>103</v>
      </c>
      <c r="H336" s="33">
        <v>12</v>
      </c>
      <c r="I336" s="34">
        <v>0.49213521317421138</v>
      </c>
      <c r="J336" s="10">
        <f t="shared" si="5"/>
        <v>864</v>
      </c>
      <c r="K336" s="10">
        <f>(Table3[[#This Row],[Revenue]]*Table3[[#This Row],[Discount]])</f>
        <v>425.20482418251862</v>
      </c>
      <c r="L336" s="10">
        <f>(Table3[[#This Row],[Revenue]]-Table3[[#This Row],[revenue a disc]])</f>
        <v>438.79517581748138</v>
      </c>
      <c r="M336" s="10"/>
    </row>
    <row r="337" spans="1:13" x14ac:dyDescent="0.3">
      <c r="A337" t="s">
        <v>464</v>
      </c>
      <c r="B337" t="s">
        <v>154</v>
      </c>
      <c r="C337" s="1">
        <v>44761</v>
      </c>
      <c r="D337" t="s">
        <v>164</v>
      </c>
      <c r="E337" t="s">
        <v>171</v>
      </c>
      <c r="F337">
        <v>65</v>
      </c>
      <c r="G337" t="s">
        <v>104</v>
      </c>
      <c r="H337" s="33">
        <v>9</v>
      </c>
      <c r="I337" s="34">
        <v>0.69552711985994919</v>
      </c>
      <c r="J337" s="10">
        <f t="shared" si="5"/>
        <v>585</v>
      </c>
      <c r="K337" s="10">
        <f>(Table3[[#This Row],[Revenue]]*Table3[[#This Row],[Discount]])</f>
        <v>406.88336511807029</v>
      </c>
      <c r="L337" s="10">
        <f>(Table3[[#This Row],[Revenue]]-Table3[[#This Row],[revenue a disc]])</f>
        <v>178.11663488192971</v>
      </c>
      <c r="M337" s="10"/>
    </row>
    <row r="338" spans="1:13" x14ac:dyDescent="0.3">
      <c r="A338" t="s">
        <v>465</v>
      </c>
      <c r="B338" t="s">
        <v>155</v>
      </c>
      <c r="C338" s="1">
        <v>44735</v>
      </c>
      <c r="D338" t="s">
        <v>165</v>
      </c>
      <c r="E338" t="s">
        <v>170</v>
      </c>
      <c r="F338">
        <v>250</v>
      </c>
      <c r="G338" t="s">
        <v>105</v>
      </c>
      <c r="H338" s="33">
        <v>4</v>
      </c>
      <c r="I338" s="34">
        <v>0.54528907278354111</v>
      </c>
      <c r="J338" s="10">
        <f t="shared" si="5"/>
        <v>1000</v>
      </c>
      <c r="K338" s="10">
        <f>(Table3[[#This Row],[Revenue]]*Table3[[#This Row],[Discount]])</f>
        <v>545.28907278354109</v>
      </c>
      <c r="L338" s="10">
        <f>(Table3[[#This Row],[Revenue]]-Table3[[#This Row],[revenue a disc]])</f>
        <v>454.71092721645891</v>
      </c>
      <c r="M338" s="10"/>
    </row>
    <row r="339" spans="1:13" x14ac:dyDescent="0.3">
      <c r="A339" t="s">
        <v>466</v>
      </c>
      <c r="B339" t="s">
        <v>156</v>
      </c>
      <c r="C339" s="1">
        <v>44753</v>
      </c>
      <c r="D339" t="s">
        <v>166</v>
      </c>
      <c r="E339" t="s">
        <v>171</v>
      </c>
      <c r="F339">
        <v>130</v>
      </c>
      <c r="G339" t="s">
        <v>103</v>
      </c>
      <c r="H339" s="33">
        <v>4</v>
      </c>
      <c r="I339" s="34">
        <v>0.35199536538224718</v>
      </c>
      <c r="J339" s="10">
        <f t="shared" si="5"/>
        <v>520</v>
      </c>
      <c r="K339" s="10">
        <f>(Table3[[#This Row],[Revenue]]*Table3[[#This Row],[Discount]])</f>
        <v>183.03758999876854</v>
      </c>
      <c r="L339" s="10">
        <f>(Table3[[#This Row],[Revenue]]-Table3[[#This Row],[revenue a disc]])</f>
        <v>336.96241000123143</v>
      </c>
      <c r="M339" s="10"/>
    </row>
    <row r="340" spans="1:13" x14ac:dyDescent="0.3">
      <c r="A340" t="s">
        <v>467</v>
      </c>
      <c r="B340" t="s">
        <v>157</v>
      </c>
      <c r="C340" s="1">
        <v>44732</v>
      </c>
      <c r="D340" t="s">
        <v>167</v>
      </c>
      <c r="E340" t="s">
        <v>170</v>
      </c>
      <c r="F340">
        <v>60</v>
      </c>
      <c r="G340" t="s">
        <v>104</v>
      </c>
      <c r="H340" s="33">
        <v>6</v>
      </c>
      <c r="I340" s="34">
        <v>6.0292533629099143E-2</v>
      </c>
      <c r="J340" s="10">
        <f t="shared" si="5"/>
        <v>360</v>
      </c>
      <c r="K340" s="10">
        <f>(Table3[[#This Row],[Revenue]]*Table3[[#This Row],[Discount]])</f>
        <v>21.705312106475692</v>
      </c>
      <c r="L340" s="10">
        <f>(Table3[[#This Row],[Revenue]]-Table3[[#This Row],[revenue a disc]])</f>
        <v>338.29468789352433</v>
      </c>
      <c r="M340" s="10"/>
    </row>
    <row r="341" spans="1:13" x14ac:dyDescent="0.3">
      <c r="A341" t="s">
        <v>468</v>
      </c>
      <c r="B341" t="s">
        <v>158</v>
      </c>
      <c r="C341" s="1">
        <v>44748</v>
      </c>
      <c r="D341" t="s">
        <v>168</v>
      </c>
      <c r="E341" t="s">
        <v>171</v>
      </c>
      <c r="F341">
        <v>95</v>
      </c>
      <c r="G341" t="s">
        <v>105</v>
      </c>
      <c r="H341" s="33">
        <v>7</v>
      </c>
      <c r="I341" s="34">
        <v>4.1434457281700587E-2</v>
      </c>
      <c r="J341" s="10">
        <f t="shared" si="5"/>
        <v>665</v>
      </c>
      <c r="K341" s="10">
        <f>(Table3[[#This Row],[Revenue]]*Table3[[#This Row],[Discount]])</f>
        <v>27.553914092330892</v>
      </c>
      <c r="L341" s="10">
        <f>(Table3[[#This Row],[Revenue]]-Table3[[#This Row],[revenue a disc]])</f>
        <v>637.44608590766916</v>
      </c>
      <c r="M341" s="10"/>
    </row>
    <row r="342" spans="1:13" x14ac:dyDescent="0.3">
      <c r="A342" t="s">
        <v>469</v>
      </c>
      <c r="B342" t="s">
        <v>159</v>
      </c>
      <c r="C342" s="1">
        <v>44731</v>
      </c>
      <c r="D342" t="s">
        <v>163</v>
      </c>
      <c r="E342" t="s">
        <v>170</v>
      </c>
      <c r="F342">
        <v>72</v>
      </c>
      <c r="G342" t="s">
        <v>103</v>
      </c>
      <c r="H342" s="33">
        <v>3</v>
      </c>
      <c r="I342" s="34">
        <v>0.29516274884520199</v>
      </c>
      <c r="J342" s="10">
        <f t="shared" si="5"/>
        <v>216</v>
      </c>
      <c r="K342" s="10">
        <f>(Table3[[#This Row],[Revenue]]*Table3[[#This Row],[Discount]])</f>
        <v>63.755153750563629</v>
      </c>
      <c r="L342" s="10">
        <f>(Table3[[#This Row],[Revenue]]-Table3[[#This Row],[revenue a disc]])</f>
        <v>152.24484624943636</v>
      </c>
      <c r="M342" s="10"/>
    </row>
    <row r="343" spans="1:13" x14ac:dyDescent="0.3">
      <c r="A343" t="s">
        <v>470</v>
      </c>
      <c r="B343" t="s">
        <v>154</v>
      </c>
      <c r="C343" s="1">
        <v>44725</v>
      </c>
      <c r="D343" t="s">
        <v>164</v>
      </c>
      <c r="E343" t="s">
        <v>171</v>
      </c>
      <c r="F343">
        <v>65</v>
      </c>
      <c r="G343" t="s">
        <v>104</v>
      </c>
      <c r="H343" s="33">
        <v>4</v>
      </c>
      <c r="I343" s="34">
        <v>0.68154294540119276</v>
      </c>
      <c r="J343" s="10">
        <f t="shared" si="5"/>
        <v>260</v>
      </c>
      <c r="K343" s="10">
        <f>(Table3[[#This Row],[Revenue]]*Table3[[#This Row],[Discount]])</f>
        <v>177.20116580431011</v>
      </c>
      <c r="L343" s="10">
        <f>(Table3[[#This Row],[Revenue]]-Table3[[#This Row],[revenue a disc]])</f>
        <v>82.798834195689892</v>
      </c>
      <c r="M343" s="10"/>
    </row>
    <row r="344" spans="1:13" x14ac:dyDescent="0.3">
      <c r="A344" t="s">
        <v>471</v>
      </c>
      <c r="B344" t="s">
        <v>155</v>
      </c>
      <c r="C344" s="1">
        <v>44753</v>
      </c>
      <c r="D344" t="s">
        <v>165</v>
      </c>
      <c r="E344" t="s">
        <v>170</v>
      </c>
      <c r="F344">
        <v>250</v>
      </c>
      <c r="G344" t="s">
        <v>105</v>
      </c>
      <c r="H344" s="33">
        <v>1</v>
      </c>
      <c r="I344" s="34">
        <v>0.52632346520297391</v>
      </c>
      <c r="J344" s="10">
        <f t="shared" si="5"/>
        <v>250</v>
      </c>
      <c r="K344" s="10">
        <f>(Table3[[#This Row],[Revenue]]*Table3[[#This Row],[Discount]])</f>
        <v>131.58086630074348</v>
      </c>
      <c r="L344" s="10">
        <f>(Table3[[#This Row],[Revenue]]-Table3[[#This Row],[revenue a disc]])</f>
        <v>118.41913369925652</v>
      </c>
      <c r="M344" s="10"/>
    </row>
    <row r="345" spans="1:13" x14ac:dyDescent="0.3">
      <c r="A345" t="s">
        <v>472</v>
      </c>
      <c r="B345" t="s">
        <v>156</v>
      </c>
      <c r="C345" s="1">
        <v>44738</v>
      </c>
      <c r="D345" t="s">
        <v>166</v>
      </c>
      <c r="E345" t="s">
        <v>171</v>
      </c>
      <c r="F345">
        <v>130</v>
      </c>
      <c r="G345" t="s">
        <v>103</v>
      </c>
      <c r="H345" s="33">
        <v>6</v>
      </c>
      <c r="I345" s="34">
        <v>5.4437687903536869E-2</v>
      </c>
      <c r="J345" s="10">
        <f t="shared" si="5"/>
        <v>780</v>
      </c>
      <c r="K345" s="10">
        <f>(Table3[[#This Row],[Revenue]]*Table3[[#This Row],[Discount]])</f>
        <v>42.461396564758758</v>
      </c>
      <c r="L345" s="10">
        <f>(Table3[[#This Row],[Revenue]]-Table3[[#This Row],[revenue a disc]])</f>
        <v>737.53860343524127</v>
      </c>
      <c r="M345" s="10"/>
    </row>
    <row r="346" spans="1:13" x14ac:dyDescent="0.3">
      <c r="A346" t="s">
        <v>473</v>
      </c>
      <c r="B346" t="s">
        <v>157</v>
      </c>
      <c r="C346" s="1">
        <v>44762</v>
      </c>
      <c r="D346" t="s">
        <v>163</v>
      </c>
      <c r="E346" t="s">
        <v>171</v>
      </c>
      <c r="F346">
        <v>72</v>
      </c>
      <c r="G346" t="s">
        <v>104</v>
      </c>
      <c r="H346" s="33">
        <v>10</v>
      </c>
      <c r="I346" s="34">
        <v>0.95350738842174898</v>
      </c>
      <c r="J346" s="10">
        <f t="shared" si="5"/>
        <v>720</v>
      </c>
      <c r="K346" s="10">
        <f>(Table3[[#This Row],[Revenue]]*Table3[[#This Row],[Discount]])</f>
        <v>686.52531966365927</v>
      </c>
      <c r="L346" s="10">
        <f>(Table3[[#This Row],[Revenue]]-Table3[[#This Row],[revenue a disc]])</f>
        <v>33.474680336340725</v>
      </c>
      <c r="M346" s="10"/>
    </row>
    <row r="347" spans="1:13" x14ac:dyDescent="0.3">
      <c r="A347" t="s">
        <v>474</v>
      </c>
      <c r="B347" t="s">
        <v>154</v>
      </c>
      <c r="C347" s="1">
        <v>44756</v>
      </c>
      <c r="D347" t="s">
        <v>164</v>
      </c>
      <c r="E347" t="s">
        <v>171</v>
      </c>
      <c r="F347">
        <v>65</v>
      </c>
      <c r="G347" t="s">
        <v>105</v>
      </c>
      <c r="H347" s="33">
        <v>4</v>
      </c>
      <c r="I347" s="34">
        <v>0.46726651348176196</v>
      </c>
      <c r="J347" s="10">
        <f t="shared" si="5"/>
        <v>260</v>
      </c>
      <c r="K347" s="10">
        <f>(Table3[[#This Row],[Revenue]]*Table3[[#This Row],[Discount]])</f>
        <v>121.4892935052581</v>
      </c>
      <c r="L347" s="10">
        <f>(Table3[[#This Row],[Revenue]]-Table3[[#This Row],[revenue a disc]])</f>
        <v>138.5107064947419</v>
      </c>
      <c r="M347" s="10"/>
    </row>
    <row r="348" spans="1:13" x14ac:dyDescent="0.3">
      <c r="A348" t="s">
        <v>475</v>
      </c>
      <c r="B348" t="s">
        <v>155</v>
      </c>
      <c r="C348" s="1">
        <v>44744</v>
      </c>
      <c r="D348" t="s">
        <v>165</v>
      </c>
      <c r="E348" t="s">
        <v>171</v>
      </c>
      <c r="F348">
        <v>250</v>
      </c>
      <c r="G348" t="s">
        <v>103</v>
      </c>
      <c r="H348" s="33">
        <v>2</v>
      </c>
      <c r="I348" s="34">
        <v>0.6015089815611987</v>
      </c>
      <c r="J348" s="10">
        <f t="shared" si="5"/>
        <v>500</v>
      </c>
      <c r="K348" s="10">
        <f>(Table3[[#This Row],[Revenue]]*Table3[[#This Row],[Discount]])</f>
        <v>300.75449078059933</v>
      </c>
      <c r="L348" s="10">
        <f>(Table3[[#This Row],[Revenue]]-Table3[[#This Row],[revenue a disc]])</f>
        <v>199.24550921940067</v>
      </c>
      <c r="M348" s="10"/>
    </row>
    <row r="349" spans="1:13" x14ac:dyDescent="0.3">
      <c r="A349" t="s">
        <v>476</v>
      </c>
      <c r="B349" t="s">
        <v>156</v>
      </c>
      <c r="C349" s="1">
        <v>44753</v>
      </c>
      <c r="D349" t="s">
        <v>166</v>
      </c>
      <c r="E349" t="s">
        <v>171</v>
      </c>
      <c r="F349">
        <v>130</v>
      </c>
      <c r="G349" t="s">
        <v>104</v>
      </c>
      <c r="H349" s="33">
        <v>7</v>
      </c>
      <c r="I349" s="34">
        <v>0.17158764742187849</v>
      </c>
      <c r="J349" s="10">
        <f t="shared" si="5"/>
        <v>910</v>
      </c>
      <c r="K349" s="10">
        <f>(Table3[[#This Row],[Revenue]]*Table3[[#This Row],[Discount]])</f>
        <v>156.14475915390943</v>
      </c>
      <c r="L349" s="10">
        <f>(Table3[[#This Row],[Revenue]]-Table3[[#This Row],[revenue a disc]])</f>
        <v>753.85524084609051</v>
      </c>
      <c r="M349" s="10"/>
    </row>
    <row r="350" spans="1:13" x14ac:dyDescent="0.3">
      <c r="A350" t="s">
        <v>477</v>
      </c>
      <c r="B350" t="s">
        <v>157</v>
      </c>
      <c r="C350" s="1">
        <v>44762</v>
      </c>
      <c r="D350" t="s">
        <v>167</v>
      </c>
      <c r="E350" t="s">
        <v>170</v>
      </c>
      <c r="F350">
        <v>60</v>
      </c>
      <c r="G350" t="s">
        <v>105</v>
      </c>
      <c r="H350" s="33">
        <v>11</v>
      </c>
      <c r="I350" s="34">
        <v>0.44731050880102885</v>
      </c>
      <c r="J350" s="10">
        <f t="shared" si="5"/>
        <v>660</v>
      </c>
      <c r="K350" s="10">
        <f>(Table3[[#This Row],[Revenue]]*Table3[[#This Row],[Discount]])</f>
        <v>295.22493580867905</v>
      </c>
      <c r="L350" s="10">
        <f>(Table3[[#This Row],[Revenue]]-Table3[[#This Row],[revenue a disc]])</f>
        <v>364.77506419132095</v>
      </c>
      <c r="M350" s="10"/>
    </row>
    <row r="351" spans="1:13" x14ac:dyDescent="0.3">
      <c r="A351" t="s">
        <v>478</v>
      </c>
      <c r="B351" t="s">
        <v>158</v>
      </c>
      <c r="C351" s="1">
        <v>44740</v>
      </c>
      <c r="D351" t="s">
        <v>163</v>
      </c>
      <c r="E351" t="s">
        <v>171</v>
      </c>
      <c r="F351">
        <v>72</v>
      </c>
      <c r="G351" t="s">
        <v>103</v>
      </c>
      <c r="H351" s="33">
        <v>8</v>
      </c>
      <c r="I351" s="34">
        <v>0.54246953050958213</v>
      </c>
      <c r="J351" s="10">
        <f t="shared" si="5"/>
        <v>576</v>
      </c>
      <c r="K351" s="10">
        <f>(Table3[[#This Row],[Revenue]]*Table3[[#This Row],[Discount]])</f>
        <v>312.46244957351928</v>
      </c>
      <c r="L351" s="10">
        <f>(Table3[[#This Row],[Revenue]]-Table3[[#This Row],[revenue a disc]])</f>
        <v>263.53755042648072</v>
      </c>
      <c r="M351" s="10"/>
    </row>
    <row r="352" spans="1:13" x14ac:dyDescent="0.3">
      <c r="A352" t="s">
        <v>479</v>
      </c>
      <c r="B352" t="s">
        <v>154</v>
      </c>
      <c r="C352" s="1">
        <v>44729</v>
      </c>
      <c r="D352" t="s">
        <v>164</v>
      </c>
      <c r="E352" t="s">
        <v>170</v>
      </c>
      <c r="F352">
        <v>65</v>
      </c>
      <c r="G352" t="s">
        <v>104</v>
      </c>
      <c r="H352" s="33">
        <v>11</v>
      </c>
      <c r="I352" s="34">
        <v>0.50484804947298401</v>
      </c>
      <c r="J352" s="10">
        <f t="shared" si="5"/>
        <v>715</v>
      </c>
      <c r="K352" s="10">
        <f>(Table3[[#This Row],[Revenue]]*Table3[[#This Row],[Discount]])</f>
        <v>360.96635537318355</v>
      </c>
      <c r="L352" s="10">
        <f>(Table3[[#This Row],[Revenue]]-Table3[[#This Row],[revenue a disc]])</f>
        <v>354.03364462681645</v>
      </c>
      <c r="M352" s="10"/>
    </row>
    <row r="353" spans="1:13" x14ac:dyDescent="0.3">
      <c r="A353" t="s">
        <v>480</v>
      </c>
      <c r="B353" t="s">
        <v>155</v>
      </c>
      <c r="C353" s="1">
        <v>44727</v>
      </c>
      <c r="D353" t="s">
        <v>165</v>
      </c>
      <c r="E353" t="s">
        <v>171</v>
      </c>
      <c r="F353">
        <v>250</v>
      </c>
      <c r="G353" t="s">
        <v>105</v>
      </c>
      <c r="H353" s="33">
        <v>4</v>
      </c>
      <c r="I353" s="34">
        <v>9.2316747421295475E-2</v>
      </c>
      <c r="J353" s="10">
        <f t="shared" si="5"/>
        <v>1000</v>
      </c>
      <c r="K353" s="10">
        <f>(Table3[[#This Row],[Revenue]]*Table3[[#This Row],[Discount]])</f>
        <v>92.316747421295474</v>
      </c>
      <c r="L353" s="10">
        <f>(Table3[[#This Row],[Revenue]]-Table3[[#This Row],[revenue a disc]])</f>
        <v>907.68325257870447</v>
      </c>
      <c r="M353" s="10"/>
    </row>
    <row r="354" spans="1:13" x14ac:dyDescent="0.3">
      <c r="A354" t="s">
        <v>481</v>
      </c>
      <c r="B354" t="s">
        <v>156</v>
      </c>
      <c r="C354" s="1">
        <v>44734</v>
      </c>
      <c r="D354" t="s">
        <v>166</v>
      </c>
      <c r="E354" t="s">
        <v>170</v>
      </c>
      <c r="F354">
        <v>130</v>
      </c>
      <c r="G354" t="s">
        <v>103</v>
      </c>
      <c r="H354" s="33">
        <v>7</v>
      </c>
      <c r="I354" s="34">
        <v>0.34907542272706216</v>
      </c>
      <c r="J354" s="10">
        <f t="shared" si="5"/>
        <v>910</v>
      </c>
      <c r="K354" s="10">
        <f>(Table3[[#This Row],[Revenue]]*Table3[[#This Row],[Discount]])</f>
        <v>317.65863468162655</v>
      </c>
      <c r="L354" s="10">
        <f>(Table3[[#This Row],[Revenue]]-Table3[[#This Row],[revenue a disc]])</f>
        <v>592.34136531837339</v>
      </c>
      <c r="M354" s="10"/>
    </row>
    <row r="355" spans="1:13" x14ac:dyDescent="0.3">
      <c r="A355" t="s">
        <v>482</v>
      </c>
      <c r="B355" t="s">
        <v>157</v>
      </c>
      <c r="C355" s="1">
        <v>44744</v>
      </c>
      <c r="D355" t="s">
        <v>163</v>
      </c>
      <c r="E355" t="s">
        <v>171</v>
      </c>
      <c r="F355">
        <v>72</v>
      </c>
      <c r="G355" t="s">
        <v>104</v>
      </c>
      <c r="H355" s="33">
        <v>4</v>
      </c>
      <c r="I355" s="34">
        <v>0.90031823580716619</v>
      </c>
      <c r="J355" s="10">
        <f t="shared" si="5"/>
        <v>288</v>
      </c>
      <c r="K355" s="10">
        <f>(Table3[[#This Row],[Revenue]]*Table3[[#This Row],[Discount]])</f>
        <v>259.29165191246386</v>
      </c>
      <c r="L355" s="10">
        <f>(Table3[[#This Row],[Revenue]]-Table3[[#This Row],[revenue a disc]])</f>
        <v>28.708348087536137</v>
      </c>
      <c r="M355" s="10"/>
    </row>
    <row r="356" spans="1:13" x14ac:dyDescent="0.3">
      <c r="A356" t="s">
        <v>483</v>
      </c>
      <c r="B356" t="s">
        <v>154</v>
      </c>
      <c r="C356" s="1">
        <v>44737</v>
      </c>
      <c r="D356" t="s">
        <v>164</v>
      </c>
      <c r="E356" t="s">
        <v>170</v>
      </c>
      <c r="F356">
        <v>65</v>
      </c>
      <c r="G356" t="s">
        <v>105</v>
      </c>
      <c r="H356" s="33">
        <v>5</v>
      </c>
      <c r="I356" s="34">
        <v>0.18050692795462731</v>
      </c>
      <c r="J356" s="10">
        <f t="shared" si="5"/>
        <v>325</v>
      </c>
      <c r="K356" s="10">
        <f>(Table3[[#This Row],[Revenue]]*Table3[[#This Row],[Discount]])</f>
        <v>58.664751585253875</v>
      </c>
      <c r="L356" s="10">
        <f>(Table3[[#This Row],[Revenue]]-Table3[[#This Row],[revenue a disc]])</f>
        <v>266.3352484147461</v>
      </c>
      <c r="M356" s="10"/>
    </row>
    <row r="357" spans="1:13" x14ac:dyDescent="0.3">
      <c r="A357" t="s">
        <v>484</v>
      </c>
      <c r="B357" t="s">
        <v>155</v>
      </c>
      <c r="C357" s="1">
        <v>44752</v>
      </c>
      <c r="D357" t="s">
        <v>165</v>
      </c>
      <c r="E357" t="s">
        <v>171</v>
      </c>
      <c r="F357">
        <v>250</v>
      </c>
      <c r="G357" t="s">
        <v>103</v>
      </c>
      <c r="H357" s="33">
        <v>1</v>
      </c>
      <c r="I357" s="34">
        <v>2.5445092820001292E-2</v>
      </c>
      <c r="J357" s="10">
        <f t="shared" si="5"/>
        <v>250</v>
      </c>
      <c r="K357" s="10">
        <f>(Table3[[#This Row],[Revenue]]*Table3[[#This Row],[Discount]])</f>
        <v>6.3612732050003231</v>
      </c>
      <c r="L357" s="10">
        <f>(Table3[[#This Row],[Revenue]]-Table3[[#This Row],[revenue a disc]])</f>
        <v>243.63872679499968</v>
      </c>
      <c r="M357" s="10"/>
    </row>
    <row r="358" spans="1:13" x14ac:dyDescent="0.3">
      <c r="A358" t="s">
        <v>485</v>
      </c>
      <c r="B358" t="s">
        <v>156</v>
      </c>
      <c r="C358" s="1">
        <v>44736</v>
      </c>
      <c r="D358" t="s">
        <v>166</v>
      </c>
      <c r="E358" t="s">
        <v>170</v>
      </c>
      <c r="F358">
        <v>130</v>
      </c>
      <c r="G358" t="s">
        <v>104</v>
      </c>
      <c r="H358" s="33">
        <v>2</v>
      </c>
      <c r="I358" s="34">
        <v>0.79643741142705549</v>
      </c>
      <c r="J358" s="10">
        <f t="shared" si="5"/>
        <v>260</v>
      </c>
      <c r="K358" s="10">
        <f>(Table3[[#This Row],[Revenue]]*Table3[[#This Row],[Discount]])</f>
        <v>207.07372697103443</v>
      </c>
      <c r="L358" s="10">
        <f>(Table3[[#This Row],[Revenue]]-Table3[[#This Row],[revenue a disc]])</f>
        <v>52.926273028965568</v>
      </c>
      <c r="M358" s="10"/>
    </row>
    <row r="359" spans="1:13" x14ac:dyDescent="0.3">
      <c r="A359" t="s">
        <v>486</v>
      </c>
      <c r="B359" t="s">
        <v>157</v>
      </c>
      <c r="C359" s="1">
        <v>44752</v>
      </c>
      <c r="D359" t="s">
        <v>167</v>
      </c>
      <c r="E359" t="s">
        <v>171</v>
      </c>
      <c r="F359">
        <v>60</v>
      </c>
      <c r="G359" t="s">
        <v>105</v>
      </c>
      <c r="H359" s="33">
        <v>14</v>
      </c>
      <c r="I359" s="34">
        <v>0.16077213359827813</v>
      </c>
      <c r="J359" s="10">
        <f t="shared" si="5"/>
        <v>840</v>
      </c>
      <c r="K359" s="10">
        <f>(Table3[[#This Row],[Revenue]]*Table3[[#This Row],[Discount]])</f>
        <v>135.04859222255362</v>
      </c>
      <c r="L359" s="10">
        <f>(Table3[[#This Row],[Revenue]]-Table3[[#This Row],[revenue a disc]])</f>
        <v>704.95140777744632</v>
      </c>
      <c r="M359" s="10"/>
    </row>
    <row r="360" spans="1:13" x14ac:dyDescent="0.3">
      <c r="A360" t="s">
        <v>487</v>
      </c>
      <c r="B360" t="s">
        <v>158</v>
      </c>
      <c r="C360" s="1">
        <v>44759</v>
      </c>
      <c r="D360" t="s">
        <v>168</v>
      </c>
      <c r="E360" t="s">
        <v>170</v>
      </c>
      <c r="F360">
        <v>95</v>
      </c>
      <c r="G360" t="s">
        <v>103</v>
      </c>
      <c r="H360" s="33">
        <v>9</v>
      </c>
      <c r="I360" s="34">
        <v>0.24693836978869843</v>
      </c>
      <c r="J360" s="10">
        <f t="shared" si="5"/>
        <v>855</v>
      </c>
      <c r="K360" s="10">
        <f>(Table3[[#This Row],[Revenue]]*Table3[[#This Row],[Discount]])</f>
        <v>211.13230616933717</v>
      </c>
      <c r="L360" s="10">
        <f>(Table3[[#This Row],[Revenue]]-Table3[[#This Row],[revenue a disc]])</f>
        <v>643.8676938306628</v>
      </c>
      <c r="M360" s="10"/>
    </row>
    <row r="361" spans="1:13" x14ac:dyDescent="0.3">
      <c r="A361" t="s">
        <v>488</v>
      </c>
      <c r="B361" t="s">
        <v>159</v>
      </c>
      <c r="C361" s="1">
        <v>44763</v>
      </c>
      <c r="D361" t="s">
        <v>163</v>
      </c>
      <c r="E361" t="s">
        <v>171</v>
      </c>
      <c r="F361">
        <v>72</v>
      </c>
      <c r="G361" t="s">
        <v>104</v>
      </c>
      <c r="H361" s="33">
        <v>8</v>
      </c>
      <c r="I361" s="34">
        <v>0.22148207946738752</v>
      </c>
      <c r="J361" s="10">
        <f t="shared" si="5"/>
        <v>576</v>
      </c>
      <c r="K361" s="10">
        <f>(Table3[[#This Row],[Revenue]]*Table3[[#This Row],[Discount]])</f>
        <v>127.57367777321521</v>
      </c>
      <c r="L361" s="10">
        <f>(Table3[[#This Row],[Revenue]]-Table3[[#This Row],[revenue a disc]])</f>
        <v>448.42632222678481</v>
      </c>
      <c r="M361" s="10"/>
    </row>
    <row r="362" spans="1:13" x14ac:dyDescent="0.3">
      <c r="A362" t="s">
        <v>489</v>
      </c>
      <c r="B362" t="s">
        <v>154</v>
      </c>
      <c r="C362" s="1">
        <v>44763</v>
      </c>
      <c r="D362" t="s">
        <v>164</v>
      </c>
      <c r="E362" t="s">
        <v>170</v>
      </c>
      <c r="F362">
        <v>65</v>
      </c>
      <c r="G362" t="s">
        <v>105</v>
      </c>
      <c r="H362" s="33">
        <v>11</v>
      </c>
      <c r="I362" s="34">
        <v>0.71458846230959472</v>
      </c>
      <c r="J362" s="10">
        <f t="shared" si="5"/>
        <v>715</v>
      </c>
      <c r="K362" s="10">
        <f>(Table3[[#This Row],[Revenue]]*Table3[[#This Row],[Discount]])</f>
        <v>510.93075055136023</v>
      </c>
      <c r="L362" s="10">
        <f>(Table3[[#This Row],[Revenue]]-Table3[[#This Row],[revenue a disc]])</f>
        <v>204.06924944863977</v>
      </c>
      <c r="M362" s="10"/>
    </row>
    <row r="363" spans="1:13" x14ac:dyDescent="0.3">
      <c r="A363" t="s">
        <v>490</v>
      </c>
      <c r="B363" t="s">
        <v>155</v>
      </c>
      <c r="C363" s="1">
        <v>44750</v>
      </c>
      <c r="D363" t="s">
        <v>165</v>
      </c>
      <c r="E363" t="s">
        <v>171</v>
      </c>
      <c r="F363">
        <v>250</v>
      </c>
      <c r="G363" t="s">
        <v>103</v>
      </c>
      <c r="H363" s="33">
        <v>4</v>
      </c>
      <c r="I363" s="34">
        <v>0.11286694488931481</v>
      </c>
      <c r="J363" s="10">
        <f t="shared" si="5"/>
        <v>1000</v>
      </c>
      <c r="K363" s="10">
        <f>(Table3[[#This Row],[Revenue]]*Table3[[#This Row],[Discount]])</f>
        <v>112.86694488931481</v>
      </c>
      <c r="L363" s="10">
        <f>(Table3[[#This Row],[Revenue]]-Table3[[#This Row],[revenue a disc]])</f>
        <v>887.13305511068518</v>
      </c>
      <c r="M363" s="10"/>
    </row>
    <row r="364" spans="1:13" x14ac:dyDescent="0.3">
      <c r="A364" t="s">
        <v>491</v>
      </c>
      <c r="B364" t="s">
        <v>156</v>
      </c>
      <c r="C364" s="1">
        <v>44751</v>
      </c>
      <c r="D364" t="s">
        <v>166</v>
      </c>
      <c r="E364" t="s">
        <v>170</v>
      </c>
      <c r="F364">
        <v>130</v>
      </c>
      <c r="G364" t="s">
        <v>104</v>
      </c>
      <c r="H364" s="33">
        <v>6</v>
      </c>
      <c r="I364" s="34">
        <v>6.5283590828819849E-2</v>
      </c>
      <c r="J364" s="10">
        <f t="shared" si="5"/>
        <v>780</v>
      </c>
      <c r="K364" s="10">
        <f>(Table3[[#This Row],[Revenue]]*Table3[[#This Row],[Discount]])</f>
        <v>50.921200846479479</v>
      </c>
      <c r="L364" s="10">
        <f>(Table3[[#This Row],[Revenue]]-Table3[[#This Row],[revenue a disc]])</f>
        <v>729.07879915352055</v>
      </c>
      <c r="M364" s="10"/>
    </row>
    <row r="365" spans="1:13" x14ac:dyDescent="0.3">
      <c r="A365" t="s">
        <v>492</v>
      </c>
      <c r="B365" t="s">
        <v>157</v>
      </c>
      <c r="C365" s="1">
        <v>44736</v>
      </c>
      <c r="D365" t="s">
        <v>163</v>
      </c>
      <c r="E365" t="s">
        <v>171</v>
      </c>
      <c r="F365">
        <v>72</v>
      </c>
      <c r="G365" t="s">
        <v>105</v>
      </c>
      <c r="H365" s="33">
        <v>11</v>
      </c>
      <c r="I365" s="34">
        <v>0.46681751998353072</v>
      </c>
      <c r="J365" s="10">
        <f t="shared" si="5"/>
        <v>792</v>
      </c>
      <c r="K365" s="10">
        <f>(Table3[[#This Row],[Revenue]]*Table3[[#This Row],[Discount]])</f>
        <v>369.71947582695634</v>
      </c>
      <c r="L365" s="10">
        <f>(Table3[[#This Row],[Revenue]]-Table3[[#This Row],[revenue a disc]])</f>
        <v>422.28052417304366</v>
      </c>
      <c r="M365" s="10"/>
    </row>
    <row r="366" spans="1:13" x14ac:dyDescent="0.3">
      <c r="A366" t="s">
        <v>493</v>
      </c>
      <c r="B366" t="s">
        <v>154</v>
      </c>
      <c r="C366" s="1">
        <v>44737</v>
      </c>
      <c r="D366" t="s">
        <v>164</v>
      </c>
      <c r="E366" t="s">
        <v>170</v>
      </c>
      <c r="F366">
        <v>65</v>
      </c>
      <c r="G366" t="s">
        <v>103</v>
      </c>
      <c r="H366" s="33">
        <v>9</v>
      </c>
      <c r="I366" s="34">
        <v>0.92202770154223668</v>
      </c>
      <c r="J366" s="10">
        <f t="shared" si="5"/>
        <v>585</v>
      </c>
      <c r="K366" s="10">
        <f>(Table3[[#This Row],[Revenue]]*Table3[[#This Row],[Discount]])</f>
        <v>539.38620540220847</v>
      </c>
      <c r="L366" s="10">
        <f>(Table3[[#This Row],[Revenue]]-Table3[[#This Row],[revenue a disc]])</f>
        <v>45.613794597791525</v>
      </c>
      <c r="M366" s="10"/>
    </row>
    <row r="367" spans="1:13" x14ac:dyDescent="0.3">
      <c r="A367" t="s">
        <v>494</v>
      </c>
      <c r="B367" t="s">
        <v>155</v>
      </c>
      <c r="C367" s="1">
        <v>44744</v>
      </c>
      <c r="D367" t="s">
        <v>165</v>
      </c>
      <c r="E367" t="s">
        <v>171</v>
      </c>
      <c r="F367">
        <v>250</v>
      </c>
      <c r="G367" t="s">
        <v>104</v>
      </c>
      <c r="H367" s="33">
        <v>2</v>
      </c>
      <c r="I367" s="34">
        <v>0.18840485753727232</v>
      </c>
      <c r="J367" s="10">
        <f t="shared" si="5"/>
        <v>500</v>
      </c>
      <c r="K367" s="10">
        <f>(Table3[[#This Row],[Revenue]]*Table3[[#This Row],[Discount]])</f>
        <v>94.202428768636153</v>
      </c>
      <c r="L367" s="10">
        <f>(Table3[[#This Row],[Revenue]]-Table3[[#This Row],[revenue a disc]])</f>
        <v>405.79757123136386</v>
      </c>
      <c r="M367" s="10"/>
    </row>
    <row r="368" spans="1:13" x14ac:dyDescent="0.3">
      <c r="A368" t="s">
        <v>495</v>
      </c>
      <c r="B368" t="s">
        <v>156</v>
      </c>
      <c r="C368" s="1">
        <v>44735</v>
      </c>
      <c r="D368" t="s">
        <v>166</v>
      </c>
      <c r="E368" t="s">
        <v>171</v>
      </c>
      <c r="F368">
        <v>130</v>
      </c>
      <c r="G368" t="s">
        <v>105</v>
      </c>
      <c r="H368" s="33">
        <v>2</v>
      </c>
      <c r="I368" s="34">
        <v>0.27847072137209206</v>
      </c>
      <c r="J368" s="10">
        <f t="shared" si="5"/>
        <v>260</v>
      </c>
      <c r="K368" s="10">
        <f>(Table3[[#This Row],[Revenue]]*Table3[[#This Row],[Discount]])</f>
        <v>72.402387556743932</v>
      </c>
      <c r="L368" s="10">
        <f>(Table3[[#This Row],[Revenue]]-Table3[[#This Row],[revenue a disc]])</f>
        <v>187.59761244325608</v>
      </c>
      <c r="M368" s="10"/>
    </row>
    <row r="369" spans="1:13" x14ac:dyDescent="0.3">
      <c r="A369" t="s">
        <v>496</v>
      </c>
      <c r="B369" t="s">
        <v>154</v>
      </c>
      <c r="C369" s="1">
        <v>44751</v>
      </c>
      <c r="D369" t="s">
        <v>163</v>
      </c>
      <c r="E369" t="s">
        <v>171</v>
      </c>
      <c r="F369">
        <v>72</v>
      </c>
      <c r="G369" t="s">
        <v>103</v>
      </c>
      <c r="H369" s="33">
        <v>10</v>
      </c>
      <c r="I369" s="34">
        <v>0.78884251376405168</v>
      </c>
      <c r="J369" s="10">
        <f t="shared" si="5"/>
        <v>720</v>
      </c>
      <c r="K369" s="10">
        <f>(Table3[[#This Row],[Revenue]]*Table3[[#This Row],[Discount]])</f>
        <v>567.9666099101172</v>
      </c>
      <c r="L369" s="10">
        <f>(Table3[[#This Row],[Revenue]]-Table3[[#This Row],[revenue a disc]])</f>
        <v>152.0333900898828</v>
      </c>
      <c r="M369" s="10"/>
    </row>
    <row r="370" spans="1:13" x14ac:dyDescent="0.3">
      <c r="A370" t="s">
        <v>497</v>
      </c>
      <c r="B370" t="s">
        <v>155</v>
      </c>
      <c r="C370" s="1">
        <v>44726</v>
      </c>
      <c r="D370" t="s">
        <v>164</v>
      </c>
      <c r="E370" t="s">
        <v>171</v>
      </c>
      <c r="F370">
        <v>65</v>
      </c>
      <c r="G370" t="s">
        <v>103</v>
      </c>
      <c r="H370" s="33">
        <v>5</v>
      </c>
      <c r="I370" s="34">
        <v>0.18299168548896383</v>
      </c>
      <c r="J370" s="10">
        <f t="shared" si="5"/>
        <v>325</v>
      </c>
      <c r="K370" s="10">
        <f>(Table3[[#This Row],[Revenue]]*Table3[[#This Row],[Discount]])</f>
        <v>59.472297783913241</v>
      </c>
      <c r="L370" s="10">
        <f>(Table3[[#This Row],[Revenue]]-Table3[[#This Row],[revenue a disc]])</f>
        <v>265.52770221608677</v>
      </c>
      <c r="M370" s="10"/>
    </row>
    <row r="371" spans="1:13" x14ac:dyDescent="0.3">
      <c r="A371" t="s">
        <v>498</v>
      </c>
      <c r="B371" t="s">
        <v>156</v>
      </c>
      <c r="C371" s="1">
        <v>44749</v>
      </c>
      <c r="D371" t="s">
        <v>165</v>
      </c>
      <c r="E371" t="s">
        <v>171</v>
      </c>
      <c r="F371">
        <v>250</v>
      </c>
      <c r="G371" t="s">
        <v>104</v>
      </c>
      <c r="H371" s="33">
        <v>3</v>
      </c>
      <c r="I371" s="34">
        <v>0.20591715888096995</v>
      </c>
      <c r="J371" s="10">
        <f t="shared" si="5"/>
        <v>750</v>
      </c>
      <c r="K371" s="10">
        <f>(Table3[[#This Row],[Revenue]]*Table3[[#This Row],[Discount]])</f>
        <v>154.43786916072747</v>
      </c>
      <c r="L371" s="10">
        <f>(Table3[[#This Row],[Revenue]]-Table3[[#This Row],[revenue a disc]])</f>
        <v>595.56213083927253</v>
      </c>
      <c r="M371" s="10"/>
    </row>
    <row r="372" spans="1:13" x14ac:dyDescent="0.3">
      <c r="A372" t="s">
        <v>499</v>
      </c>
      <c r="B372" t="s">
        <v>157</v>
      </c>
      <c r="C372" s="1">
        <v>44734</v>
      </c>
      <c r="D372" t="s">
        <v>166</v>
      </c>
      <c r="E372" t="s">
        <v>170</v>
      </c>
      <c r="F372">
        <v>130</v>
      </c>
      <c r="G372" t="s">
        <v>105</v>
      </c>
      <c r="H372" s="33">
        <v>2</v>
      </c>
      <c r="I372" s="34">
        <v>2.128339836887938E-2</v>
      </c>
      <c r="J372" s="10">
        <f t="shared" si="5"/>
        <v>260</v>
      </c>
      <c r="K372" s="10">
        <f>(Table3[[#This Row],[Revenue]]*Table3[[#This Row],[Discount]])</f>
        <v>5.5336835759086389</v>
      </c>
      <c r="L372" s="10">
        <f>(Table3[[#This Row],[Revenue]]-Table3[[#This Row],[revenue a disc]])</f>
        <v>254.46631642409136</v>
      </c>
      <c r="M372" s="10"/>
    </row>
    <row r="373" spans="1:13" x14ac:dyDescent="0.3">
      <c r="A373" t="s">
        <v>500</v>
      </c>
      <c r="B373" t="s">
        <v>154</v>
      </c>
      <c r="C373" s="1">
        <v>44726</v>
      </c>
      <c r="D373" t="s">
        <v>163</v>
      </c>
      <c r="E373" t="s">
        <v>171</v>
      </c>
      <c r="F373">
        <v>72</v>
      </c>
      <c r="G373" t="s">
        <v>103</v>
      </c>
      <c r="H373" s="33">
        <v>4</v>
      </c>
      <c r="I373" s="34">
        <v>2.2806889019524657E-2</v>
      </c>
      <c r="J373" s="10">
        <f t="shared" si="5"/>
        <v>288</v>
      </c>
      <c r="K373" s="10">
        <f>(Table3[[#This Row],[Revenue]]*Table3[[#This Row],[Discount]])</f>
        <v>6.5683840376231011</v>
      </c>
      <c r="L373" s="10">
        <f>(Table3[[#This Row],[Revenue]]-Table3[[#This Row],[revenue a disc]])</f>
        <v>281.4316159623769</v>
      </c>
      <c r="M373" s="10"/>
    </row>
    <row r="374" spans="1:13" x14ac:dyDescent="0.3">
      <c r="A374" t="s">
        <v>501</v>
      </c>
      <c r="B374" t="s">
        <v>155</v>
      </c>
      <c r="C374" s="1">
        <v>44743</v>
      </c>
      <c r="D374" t="s">
        <v>164</v>
      </c>
      <c r="E374" t="s">
        <v>170</v>
      </c>
      <c r="F374">
        <v>65</v>
      </c>
      <c r="G374" t="s">
        <v>104</v>
      </c>
      <c r="H374" s="33">
        <v>6</v>
      </c>
      <c r="I374" s="34">
        <v>0.66448214030499053</v>
      </c>
      <c r="J374" s="10">
        <f t="shared" si="5"/>
        <v>390</v>
      </c>
      <c r="K374" s="10">
        <f>(Table3[[#This Row],[Revenue]]*Table3[[#This Row],[Discount]])</f>
        <v>259.14803471894629</v>
      </c>
      <c r="L374" s="10">
        <f>(Table3[[#This Row],[Revenue]]-Table3[[#This Row],[revenue a disc]])</f>
        <v>130.85196528105371</v>
      </c>
      <c r="M374" s="10"/>
    </row>
    <row r="375" spans="1:13" x14ac:dyDescent="0.3">
      <c r="A375" t="s">
        <v>502</v>
      </c>
      <c r="B375" t="s">
        <v>156</v>
      </c>
      <c r="C375" s="1">
        <v>44742</v>
      </c>
      <c r="D375" t="s">
        <v>165</v>
      </c>
      <c r="E375" t="s">
        <v>171</v>
      </c>
      <c r="F375">
        <v>250</v>
      </c>
      <c r="G375" t="s">
        <v>105</v>
      </c>
      <c r="H375" s="33">
        <v>3</v>
      </c>
      <c r="I375" s="34">
        <v>0.29151955249280481</v>
      </c>
      <c r="J375" s="10">
        <f t="shared" si="5"/>
        <v>750</v>
      </c>
      <c r="K375" s="10">
        <f>(Table3[[#This Row],[Revenue]]*Table3[[#This Row],[Discount]])</f>
        <v>218.63966436960362</v>
      </c>
      <c r="L375" s="10">
        <f>(Table3[[#This Row],[Revenue]]-Table3[[#This Row],[revenue a disc]])</f>
        <v>531.36033563039632</v>
      </c>
      <c r="M375" s="10"/>
    </row>
    <row r="376" spans="1:13" x14ac:dyDescent="0.3">
      <c r="A376" t="s">
        <v>503</v>
      </c>
      <c r="B376" t="s">
        <v>157</v>
      </c>
      <c r="C376" s="1">
        <v>44747</v>
      </c>
      <c r="D376" t="s">
        <v>166</v>
      </c>
      <c r="E376" t="s">
        <v>170</v>
      </c>
      <c r="F376">
        <v>130</v>
      </c>
      <c r="G376" t="s">
        <v>103</v>
      </c>
      <c r="H376" s="33">
        <v>5</v>
      </c>
      <c r="I376" s="34">
        <v>0.55684098110336311</v>
      </c>
      <c r="J376" s="10">
        <f t="shared" si="5"/>
        <v>650</v>
      </c>
      <c r="K376" s="10">
        <f>(Table3[[#This Row],[Revenue]]*Table3[[#This Row],[Discount]])</f>
        <v>361.94663771718604</v>
      </c>
      <c r="L376" s="10">
        <f>(Table3[[#This Row],[Revenue]]-Table3[[#This Row],[revenue a disc]])</f>
        <v>288.05336228281396</v>
      </c>
      <c r="M376" s="10"/>
    </row>
    <row r="377" spans="1:13" x14ac:dyDescent="0.3">
      <c r="A377" t="s">
        <v>504</v>
      </c>
      <c r="B377" t="s">
        <v>158</v>
      </c>
      <c r="C377" s="1">
        <v>44764</v>
      </c>
      <c r="D377" t="s">
        <v>167</v>
      </c>
      <c r="E377" t="s">
        <v>171</v>
      </c>
      <c r="F377">
        <v>60</v>
      </c>
      <c r="G377" t="s">
        <v>104</v>
      </c>
      <c r="H377" s="33">
        <v>14</v>
      </c>
      <c r="I377" s="34">
        <v>0.57240542144015649</v>
      </c>
      <c r="J377" s="10">
        <f t="shared" si="5"/>
        <v>840</v>
      </c>
      <c r="K377" s="10">
        <f>(Table3[[#This Row],[Revenue]]*Table3[[#This Row],[Discount]])</f>
        <v>480.82055400973144</v>
      </c>
      <c r="L377" s="10">
        <f>(Table3[[#This Row],[Revenue]]-Table3[[#This Row],[revenue a disc]])</f>
        <v>359.17944599026856</v>
      </c>
      <c r="M377" s="10"/>
    </row>
    <row r="378" spans="1:13" x14ac:dyDescent="0.3">
      <c r="A378" t="s">
        <v>505</v>
      </c>
      <c r="B378" t="s">
        <v>154</v>
      </c>
      <c r="C378" s="1">
        <v>44735</v>
      </c>
      <c r="D378" t="s">
        <v>163</v>
      </c>
      <c r="E378" t="s">
        <v>170</v>
      </c>
      <c r="F378">
        <v>72</v>
      </c>
      <c r="G378" t="s">
        <v>105</v>
      </c>
      <c r="H378" s="33">
        <v>3</v>
      </c>
      <c r="I378" s="34">
        <v>8.6221643115211744E-2</v>
      </c>
      <c r="J378" s="10">
        <f t="shared" si="5"/>
        <v>216</v>
      </c>
      <c r="K378" s="10">
        <f>(Table3[[#This Row],[Revenue]]*Table3[[#This Row],[Discount]])</f>
        <v>18.623874912885736</v>
      </c>
      <c r="L378" s="10">
        <f>(Table3[[#This Row],[Revenue]]-Table3[[#This Row],[revenue a disc]])</f>
        <v>197.37612508711427</v>
      </c>
      <c r="M378" s="10"/>
    </row>
    <row r="379" spans="1:13" x14ac:dyDescent="0.3">
      <c r="A379" t="s">
        <v>506</v>
      </c>
      <c r="B379" t="s">
        <v>155</v>
      </c>
      <c r="C379" s="1">
        <v>44737</v>
      </c>
      <c r="D379" t="s">
        <v>164</v>
      </c>
      <c r="E379" t="s">
        <v>171</v>
      </c>
      <c r="F379">
        <v>65</v>
      </c>
      <c r="G379" t="s">
        <v>103</v>
      </c>
      <c r="H379" s="33">
        <v>10</v>
      </c>
      <c r="I379" s="34">
        <v>0.95609718609661631</v>
      </c>
      <c r="J379" s="10">
        <f t="shared" si="5"/>
        <v>650</v>
      </c>
      <c r="K379" s="10">
        <f>(Table3[[#This Row],[Revenue]]*Table3[[#This Row],[Discount]])</f>
        <v>621.46317096280063</v>
      </c>
      <c r="L379" s="10">
        <f>(Table3[[#This Row],[Revenue]]-Table3[[#This Row],[revenue a disc]])</f>
        <v>28.536829037199368</v>
      </c>
      <c r="M379" s="10"/>
    </row>
    <row r="380" spans="1:13" x14ac:dyDescent="0.3">
      <c r="A380" t="s">
        <v>507</v>
      </c>
      <c r="B380" t="s">
        <v>156</v>
      </c>
      <c r="C380" s="1">
        <v>44749</v>
      </c>
      <c r="D380" t="s">
        <v>165</v>
      </c>
      <c r="E380" t="s">
        <v>170</v>
      </c>
      <c r="F380">
        <v>250</v>
      </c>
      <c r="G380" t="s">
        <v>104</v>
      </c>
      <c r="H380" s="33">
        <v>2</v>
      </c>
      <c r="I380" s="34">
        <v>0.2455223768222089</v>
      </c>
      <c r="J380" s="10">
        <f t="shared" si="5"/>
        <v>500</v>
      </c>
      <c r="K380" s="10">
        <f>(Table3[[#This Row],[Revenue]]*Table3[[#This Row],[Discount]])</f>
        <v>122.76118841110446</v>
      </c>
      <c r="L380" s="10">
        <f>(Table3[[#This Row],[Revenue]]-Table3[[#This Row],[revenue a disc]])</f>
        <v>377.23881158889554</v>
      </c>
      <c r="M380" s="10"/>
    </row>
    <row r="381" spans="1:13" x14ac:dyDescent="0.3">
      <c r="A381" t="s">
        <v>508</v>
      </c>
      <c r="B381" t="s">
        <v>157</v>
      </c>
      <c r="C381" s="1">
        <v>44729</v>
      </c>
      <c r="D381" t="s">
        <v>166</v>
      </c>
      <c r="E381" t="s">
        <v>171</v>
      </c>
      <c r="F381">
        <v>130</v>
      </c>
      <c r="G381" t="s">
        <v>105</v>
      </c>
      <c r="H381" s="33">
        <v>7</v>
      </c>
      <c r="I381" s="34">
        <v>0.56637632681080741</v>
      </c>
      <c r="J381" s="10">
        <f t="shared" si="5"/>
        <v>910</v>
      </c>
      <c r="K381" s="10">
        <f>(Table3[[#This Row],[Revenue]]*Table3[[#This Row],[Discount]])</f>
        <v>515.40245739783472</v>
      </c>
      <c r="L381" s="10">
        <f>(Table3[[#This Row],[Revenue]]-Table3[[#This Row],[revenue a disc]])</f>
        <v>394.59754260216528</v>
      </c>
      <c r="M381" s="10"/>
    </row>
    <row r="382" spans="1:13" x14ac:dyDescent="0.3">
      <c r="A382" t="s">
        <v>509</v>
      </c>
      <c r="B382" t="s">
        <v>154</v>
      </c>
      <c r="C382" s="1">
        <v>44738</v>
      </c>
      <c r="D382" t="s">
        <v>163</v>
      </c>
      <c r="E382" t="s">
        <v>170</v>
      </c>
      <c r="F382">
        <v>72</v>
      </c>
      <c r="G382" t="s">
        <v>103</v>
      </c>
      <c r="H382" s="33">
        <v>11</v>
      </c>
      <c r="I382" s="34">
        <v>4.5179835219914199E-2</v>
      </c>
      <c r="J382" s="10">
        <f t="shared" si="5"/>
        <v>792</v>
      </c>
      <c r="K382" s="10">
        <f>(Table3[[#This Row],[Revenue]]*Table3[[#This Row],[Discount]])</f>
        <v>35.78242949417205</v>
      </c>
      <c r="L382" s="10">
        <f>(Table3[[#This Row],[Revenue]]-Table3[[#This Row],[revenue a disc]])</f>
        <v>756.21757050582801</v>
      </c>
      <c r="M382" s="10"/>
    </row>
    <row r="383" spans="1:13" x14ac:dyDescent="0.3">
      <c r="A383" t="s">
        <v>510</v>
      </c>
      <c r="B383" t="s">
        <v>155</v>
      </c>
      <c r="C383" s="1">
        <v>44740</v>
      </c>
      <c r="D383" t="s">
        <v>164</v>
      </c>
      <c r="E383" t="s">
        <v>171</v>
      </c>
      <c r="F383">
        <v>65</v>
      </c>
      <c r="G383" t="s">
        <v>104</v>
      </c>
      <c r="H383" s="33">
        <v>13</v>
      </c>
      <c r="I383" s="34">
        <v>0.97345529924354934</v>
      </c>
      <c r="J383" s="10">
        <f t="shared" si="5"/>
        <v>845</v>
      </c>
      <c r="K383" s="10">
        <f>(Table3[[#This Row],[Revenue]]*Table3[[#This Row],[Discount]])</f>
        <v>822.56972786079916</v>
      </c>
      <c r="L383" s="10">
        <f>(Table3[[#This Row],[Revenue]]-Table3[[#This Row],[revenue a disc]])</f>
        <v>22.430272139200838</v>
      </c>
      <c r="M383" s="10"/>
    </row>
    <row r="384" spans="1:13" x14ac:dyDescent="0.3">
      <c r="A384" t="s">
        <v>511</v>
      </c>
      <c r="B384" t="s">
        <v>156</v>
      </c>
      <c r="C384" s="1">
        <v>44755</v>
      </c>
      <c r="D384" t="s">
        <v>165</v>
      </c>
      <c r="E384" t="s">
        <v>170</v>
      </c>
      <c r="F384">
        <v>250</v>
      </c>
      <c r="G384" t="s">
        <v>105</v>
      </c>
      <c r="H384" s="33">
        <v>3</v>
      </c>
      <c r="I384" s="34">
        <v>0.56733394419124217</v>
      </c>
      <c r="J384" s="10">
        <f t="shared" si="5"/>
        <v>750</v>
      </c>
      <c r="K384" s="10">
        <f>(Table3[[#This Row],[Revenue]]*Table3[[#This Row],[Discount]])</f>
        <v>425.50045814343162</v>
      </c>
      <c r="L384" s="10">
        <f>(Table3[[#This Row],[Revenue]]-Table3[[#This Row],[revenue a disc]])</f>
        <v>324.49954185656838</v>
      </c>
      <c r="M384" s="10"/>
    </row>
    <row r="385" spans="1:13" x14ac:dyDescent="0.3">
      <c r="A385" t="s">
        <v>512</v>
      </c>
      <c r="B385" t="s">
        <v>157</v>
      </c>
      <c r="C385" s="1">
        <v>44755</v>
      </c>
      <c r="D385" t="s">
        <v>166</v>
      </c>
      <c r="E385" t="s">
        <v>171</v>
      </c>
      <c r="F385">
        <v>130</v>
      </c>
      <c r="G385" t="s">
        <v>103</v>
      </c>
      <c r="H385" s="33">
        <v>6</v>
      </c>
      <c r="I385" s="34">
        <v>0.37928431149731212</v>
      </c>
      <c r="J385" s="10">
        <f t="shared" si="5"/>
        <v>780</v>
      </c>
      <c r="K385" s="10">
        <f>(Table3[[#This Row],[Revenue]]*Table3[[#This Row],[Discount]])</f>
        <v>295.84176296790343</v>
      </c>
      <c r="L385" s="10">
        <f>(Table3[[#This Row],[Revenue]]-Table3[[#This Row],[revenue a disc]])</f>
        <v>484.15823703209657</v>
      </c>
      <c r="M385" s="10"/>
    </row>
    <row r="386" spans="1:13" x14ac:dyDescent="0.3">
      <c r="A386" t="s">
        <v>513</v>
      </c>
      <c r="B386" t="s">
        <v>158</v>
      </c>
      <c r="C386" s="1">
        <v>44764</v>
      </c>
      <c r="D386" t="s">
        <v>167</v>
      </c>
      <c r="E386" t="s">
        <v>170</v>
      </c>
      <c r="F386">
        <v>60</v>
      </c>
      <c r="G386" t="s">
        <v>104</v>
      </c>
      <c r="H386" s="33">
        <v>15</v>
      </c>
      <c r="I386" s="34">
        <v>0.62865911330533553</v>
      </c>
      <c r="J386" s="10">
        <f t="shared" ref="J386:J449" si="6">(F386*H386)</f>
        <v>900</v>
      </c>
      <c r="K386" s="10">
        <f>(Table3[[#This Row],[Revenue]]*Table3[[#This Row],[Discount]])</f>
        <v>565.79320197480195</v>
      </c>
      <c r="L386" s="10">
        <f>(Table3[[#This Row],[Revenue]]-Table3[[#This Row],[revenue a disc]])</f>
        <v>334.20679802519805</v>
      </c>
      <c r="M386" s="10"/>
    </row>
    <row r="387" spans="1:13" x14ac:dyDescent="0.3">
      <c r="A387" t="s">
        <v>514</v>
      </c>
      <c r="B387" t="s">
        <v>159</v>
      </c>
      <c r="C387" s="1">
        <v>44735</v>
      </c>
      <c r="D387" t="s">
        <v>168</v>
      </c>
      <c r="E387" t="s">
        <v>171</v>
      </c>
      <c r="F387">
        <v>95</v>
      </c>
      <c r="G387" t="s">
        <v>105</v>
      </c>
      <c r="H387" s="33">
        <v>6</v>
      </c>
      <c r="I387" s="34">
        <v>0.37937934610324464</v>
      </c>
      <c r="J387" s="10">
        <f t="shared" si="6"/>
        <v>570</v>
      </c>
      <c r="K387" s="10">
        <f>(Table3[[#This Row],[Revenue]]*Table3[[#This Row],[Discount]])</f>
        <v>216.24622727884943</v>
      </c>
      <c r="L387" s="10">
        <f>(Table3[[#This Row],[Revenue]]-Table3[[#This Row],[revenue a disc]])</f>
        <v>353.75377272115054</v>
      </c>
      <c r="M387" s="10"/>
    </row>
    <row r="388" spans="1:13" x14ac:dyDescent="0.3">
      <c r="A388" t="s">
        <v>515</v>
      </c>
      <c r="B388" t="s">
        <v>154</v>
      </c>
      <c r="C388" s="1">
        <v>44734</v>
      </c>
      <c r="D388" t="s">
        <v>163</v>
      </c>
      <c r="E388" t="s">
        <v>170</v>
      </c>
      <c r="F388">
        <v>72</v>
      </c>
      <c r="G388" t="s">
        <v>103</v>
      </c>
      <c r="H388" s="33">
        <v>11</v>
      </c>
      <c r="I388" s="34">
        <v>0.35891515866951118</v>
      </c>
      <c r="J388" s="10">
        <f t="shared" si="6"/>
        <v>792</v>
      </c>
      <c r="K388" s="10">
        <f>(Table3[[#This Row],[Revenue]]*Table3[[#This Row],[Discount]])</f>
        <v>284.26080566625285</v>
      </c>
      <c r="L388" s="10">
        <f>(Table3[[#This Row],[Revenue]]-Table3[[#This Row],[revenue a disc]])</f>
        <v>507.73919433374715</v>
      </c>
      <c r="M388" s="10"/>
    </row>
    <row r="389" spans="1:13" x14ac:dyDescent="0.3">
      <c r="A389" t="s">
        <v>516</v>
      </c>
      <c r="B389" t="s">
        <v>155</v>
      </c>
      <c r="C389" s="1">
        <v>44728</v>
      </c>
      <c r="D389" t="s">
        <v>164</v>
      </c>
      <c r="E389" t="s">
        <v>171</v>
      </c>
      <c r="F389">
        <v>65</v>
      </c>
      <c r="G389" t="s">
        <v>104</v>
      </c>
      <c r="H389" s="33">
        <v>13</v>
      </c>
      <c r="I389" s="34">
        <v>0.90122352916020354</v>
      </c>
      <c r="J389" s="10">
        <f t="shared" si="6"/>
        <v>845</v>
      </c>
      <c r="K389" s="10">
        <f>(Table3[[#This Row],[Revenue]]*Table3[[#This Row],[Discount]])</f>
        <v>761.53388214037204</v>
      </c>
      <c r="L389" s="10">
        <f>(Table3[[#This Row],[Revenue]]-Table3[[#This Row],[revenue a disc]])</f>
        <v>83.466117859627957</v>
      </c>
      <c r="M389" s="10"/>
    </row>
    <row r="390" spans="1:13" x14ac:dyDescent="0.3">
      <c r="A390" t="s">
        <v>517</v>
      </c>
      <c r="B390" t="s">
        <v>156</v>
      </c>
      <c r="C390" s="1">
        <v>44739</v>
      </c>
      <c r="D390" t="s">
        <v>165</v>
      </c>
      <c r="E390" t="s">
        <v>171</v>
      </c>
      <c r="F390">
        <v>250</v>
      </c>
      <c r="G390" t="s">
        <v>105</v>
      </c>
      <c r="H390" s="33">
        <v>3</v>
      </c>
      <c r="I390" s="34">
        <v>0.37786597877728811</v>
      </c>
      <c r="J390" s="10">
        <f t="shared" si="6"/>
        <v>750</v>
      </c>
      <c r="K390" s="10">
        <f>(Table3[[#This Row],[Revenue]]*Table3[[#This Row],[Discount]])</f>
        <v>283.39948408296607</v>
      </c>
      <c r="L390" s="10">
        <f>(Table3[[#This Row],[Revenue]]-Table3[[#This Row],[revenue a disc]])</f>
        <v>466.60051591703393</v>
      </c>
      <c r="M390" s="10"/>
    </row>
    <row r="391" spans="1:13" x14ac:dyDescent="0.3">
      <c r="A391" t="s">
        <v>518</v>
      </c>
      <c r="B391" t="s">
        <v>157</v>
      </c>
      <c r="C391" s="1">
        <v>44765</v>
      </c>
      <c r="D391" t="s">
        <v>166</v>
      </c>
      <c r="E391" t="s">
        <v>171</v>
      </c>
      <c r="F391">
        <v>130</v>
      </c>
      <c r="G391" t="s">
        <v>103</v>
      </c>
      <c r="H391" s="33">
        <v>3</v>
      </c>
      <c r="I391" s="34">
        <v>0.38913445453338702</v>
      </c>
      <c r="J391" s="10">
        <f t="shared" si="6"/>
        <v>390</v>
      </c>
      <c r="K391" s="10">
        <f>(Table3[[#This Row],[Revenue]]*Table3[[#This Row],[Discount]])</f>
        <v>151.76243726802093</v>
      </c>
      <c r="L391" s="10">
        <f>(Table3[[#This Row],[Revenue]]-Table3[[#This Row],[revenue a disc]])</f>
        <v>238.23756273197907</v>
      </c>
      <c r="M391" s="10"/>
    </row>
    <row r="392" spans="1:13" x14ac:dyDescent="0.3">
      <c r="A392" t="s">
        <v>519</v>
      </c>
      <c r="B392" t="s">
        <v>154</v>
      </c>
      <c r="C392" s="1">
        <v>44740</v>
      </c>
      <c r="D392" t="s">
        <v>163</v>
      </c>
      <c r="E392" t="s">
        <v>171</v>
      </c>
      <c r="F392">
        <v>72</v>
      </c>
      <c r="G392" t="s">
        <v>104</v>
      </c>
      <c r="H392" s="33">
        <v>12</v>
      </c>
      <c r="I392" s="34">
        <v>0.60714667724340543</v>
      </c>
      <c r="J392" s="10">
        <f t="shared" si="6"/>
        <v>864</v>
      </c>
      <c r="K392" s="10">
        <f>(Table3[[#This Row],[Revenue]]*Table3[[#This Row],[Discount]])</f>
        <v>524.57472913830225</v>
      </c>
      <c r="L392" s="10">
        <f>(Table3[[#This Row],[Revenue]]-Table3[[#This Row],[revenue a disc]])</f>
        <v>339.42527086169775</v>
      </c>
      <c r="M392" s="10"/>
    </row>
    <row r="393" spans="1:13" x14ac:dyDescent="0.3">
      <c r="A393" t="s">
        <v>520</v>
      </c>
      <c r="B393" t="s">
        <v>155</v>
      </c>
      <c r="C393" s="1">
        <v>44734</v>
      </c>
      <c r="D393" t="s">
        <v>164</v>
      </c>
      <c r="E393" t="s">
        <v>171</v>
      </c>
      <c r="F393">
        <v>65</v>
      </c>
      <c r="G393" t="s">
        <v>105</v>
      </c>
      <c r="H393" s="33">
        <v>8</v>
      </c>
      <c r="I393" s="34">
        <v>0.17261163513710231</v>
      </c>
      <c r="J393" s="10">
        <f t="shared" si="6"/>
        <v>520</v>
      </c>
      <c r="K393" s="10">
        <f>(Table3[[#This Row],[Revenue]]*Table3[[#This Row],[Discount]])</f>
        <v>89.7580502712932</v>
      </c>
      <c r="L393" s="10">
        <f>(Table3[[#This Row],[Revenue]]-Table3[[#This Row],[revenue a disc]])</f>
        <v>430.2419497287068</v>
      </c>
      <c r="M393" s="10"/>
    </row>
    <row r="394" spans="1:13" x14ac:dyDescent="0.3">
      <c r="A394" t="s">
        <v>521</v>
      </c>
      <c r="B394" t="s">
        <v>156</v>
      </c>
      <c r="C394" s="1">
        <v>44727</v>
      </c>
      <c r="D394" t="s">
        <v>165</v>
      </c>
      <c r="E394" t="s">
        <v>170</v>
      </c>
      <c r="F394">
        <v>250</v>
      </c>
      <c r="G394" t="s">
        <v>103</v>
      </c>
      <c r="H394" s="33">
        <v>1</v>
      </c>
      <c r="I394" s="34">
        <v>3.4451566476951467E-2</v>
      </c>
      <c r="J394" s="10">
        <f t="shared" si="6"/>
        <v>250</v>
      </c>
      <c r="K394" s="10">
        <f>(Table3[[#This Row],[Revenue]]*Table3[[#This Row],[Discount]])</f>
        <v>8.6128916192378675</v>
      </c>
      <c r="L394" s="10">
        <f>(Table3[[#This Row],[Revenue]]-Table3[[#This Row],[revenue a disc]])</f>
        <v>241.38710838076213</v>
      </c>
      <c r="M394" s="10"/>
    </row>
    <row r="395" spans="1:13" x14ac:dyDescent="0.3">
      <c r="A395" t="s">
        <v>522</v>
      </c>
      <c r="B395" t="s">
        <v>157</v>
      </c>
      <c r="C395" s="1">
        <v>44737</v>
      </c>
      <c r="D395" t="s">
        <v>166</v>
      </c>
      <c r="E395" t="s">
        <v>171</v>
      </c>
      <c r="F395">
        <v>130</v>
      </c>
      <c r="G395" t="s">
        <v>104</v>
      </c>
      <c r="H395" s="33">
        <v>4</v>
      </c>
      <c r="I395" s="34">
        <v>0.36600821552214791</v>
      </c>
      <c r="J395" s="10">
        <f t="shared" si="6"/>
        <v>520</v>
      </c>
      <c r="K395" s="10">
        <f>(Table3[[#This Row],[Revenue]]*Table3[[#This Row],[Discount]])</f>
        <v>190.3242720715169</v>
      </c>
      <c r="L395" s="10">
        <f>(Table3[[#This Row],[Revenue]]-Table3[[#This Row],[revenue a disc]])</f>
        <v>329.67572792848307</v>
      </c>
      <c r="M395" s="10"/>
    </row>
    <row r="396" spans="1:13" x14ac:dyDescent="0.3">
      <c r="A396" t="s">
        <v>523</v>
      </c>
      <c r="B396" t="s">
        <v>158</v>
      </c>
      <c r="C396" s="1">
        <v>44747</v>
      </c>
      <c r="D396" t="s">
        <v>167</v>
      </c>
      <c r="E396" t="s">
        <v>170</v>
      </c>
      <c r="F396">
        <v>60</v>
      </c>
      <c r="G396" t="s">
        <v>105</v>
      </c>
      <c r="H396" s="33">
        <v>4</v>
      </c>
      <c r="I396" s="34">
        <v>0.36876304797324455</v>
      </c>
      <c r="J396" s="10">
        <f t="shared" si="6"/>
        <v>240</v>
      </c>
      <c r="K396" s="10">
        <f>(Table3[[#This Row],[Revenue]]*Table3[[#This Row],[Discount]])</f>
        <v>88.503131513578694</v>
      </c>
      <c r="L396" s="10">
        <f>(Table3[[#This Row],[Revenue]]-Table3[[#This Row],[revenue a disc]])</f>
        <v>151.49686848642131</v>
      </c>
      <c r="M396" s="10"/>
    </row>
    <row r="397" spans="1:13" x14ac:dyDescent="0.3">
      <c r="A397" t="s">
        <v>524</v>
      </c>
      <c r="B397" t="s">
        <v>154</v>
      </c>
      <c r="C397" s="1">
        <v>44754</v>
      </c>
      <c r="D397" t="s">
        <v>163</v>
      </c>
      <c r="E397" t="s">
        <v>171</v>
      </c>
      <c r="F397">
        <v>72</v>
      </c>
      <c r="G397" t="s">
        <v>103</v>
      </c>
      <c r="H397" s="33">
        <v>12</v>
      </c>
      <c r="I397" s="34">
        <v>0.78491525862060318</v>
      </c>
      <c r="J397" s="10">
        <f t="shared" si="6"/>
        <v>864</v>
      </c>
      <c r="K397" s="10">
        <f>(Table3[[#This Row],[Revenue]]*Table3[[#This Row],[Discount]])</f>
        <v>678.16678344820116</v>
      </c>
      <c r="L397" s="10">
        <f>(Table3[[#This Row],[Revenue]]-Table3[[#This Row],[revenue a disc]])</f>
        <v>185.83321655179884</v>
      </c>
      <c r="M397" s="10"/>
    </row>
    <row r="398" spans="1:13" x14ac:dyDescent="0.3">
      <c r="A398" t="s">
        <v>525</v>
      </c>
      <c r="B398" t="s">
        <v>155</v>
      </c>
      <c r="C398" s="1">
        <v>44760</v>
      </c>
      <c r="D398" t="s">
        <v>164</v>
      </c>
      <c r="E398" t="s">
        <v>170</v>
      </c>
      <c r="F398">
        <v>65</v>
      </c>
      <c r="G398" t="s">
        <v>104</v>
      </c>
      <c r="H398" s="33">
        <v>4</v>
      </c>
      <c r="I398" s="34">
        <v>0.89433154555842931</v>
      </c>
      <c r="J398" s="10">
        <f t="shared" si="6"/>
        <v>260</v>
      </c>
      <c r="K398" s="10">
        <f>(Table3[[#This Row],[Revenue]]*Table3[[#This Row],[Discount]])</f>
        <v>232.52620184519162</v>
      </c>
      <c r="L398" s="10">
        <f>(Table3[[#This Row],[Revenue]]-Table3[[#This Row],[revenue a disc]])</f>
        <v>27.473798154808378</v>
      </c>
      <c r="M398" s="10"/>
    </row>
    <row r="399" spans="1:13" x14ac:dyDescent="0.3">
      <c r="A399" t="s">
        <v>526</v>
      </c>
      <c r="B399" t="s">
        <v>156</v>
      </c>
      <c r="C399" s="1">
        <v>44759</v>
      </c>
      <c r="D399" t="s">
        <v>165</v>
      </c>
      <c r="E399" t="s">
        <v>171</v>
      </c>
      <c r="F399">
        <v>250</v>
      </c>
      <c r="G399" t="s">
        <v>105</v>
      </c>
      <c r="H399" s="33">
        <v>1</v>
      </c>
      <c r="I399" s="34">
        <v>0.54494310667938251</v>
      </c>
      <c r="J399" s="10">
        <f t="shared" si="6"/>
        <v>250</v>
      </c>
      <c r="K399" s="10">
        <f>(Table3[[#This Row],[Revenue]]*Table3[[#This Row],[Discount]])</f>
        <v>136.23577666984562</v>
      </c>
      <c r="L399" s="10">
        <f>(Table3[[#This Row],[Revenue]]-Table3[[#This Row],[revenue a disc]])</f>
        <v>113.76422333015438</v>
      </c>
      <c r="M399" s="10"/>
    </row>
    <row r="400" spans="1:13" x14ac:dyDescent="0.3">
      <c r="A400" t="s">
        <v>527</v>
      </c>
      <c r="B400" t="s">
        <v>157</v>
      </c>
      <c r="C400" s="1">
        <v>44735</v>
      </c>
      <c r="D400" t="s">
        <v>166</v>
      </c>
      <c r="E400" t="s">
        <v>170</v>
      </c>
      <c r="F400">
        <v>130</v>
      </c>
      <c r="G400" t="s">
        <v>103</v>
      </c>
      <c r="H400" s="33">
        <v>7</v>
      </c>
      <c r="I400" s="34">
        <v>0.84443209424513666</v>
      </c>
      <c r="J400" s="10">
        <f t="shared" si="6"/>
        <v>910</v>
      </c>
      <c r="K400" s="10">
        <f>(Table3[[#This Row],[Revenue]]*Table3[[#This Row],[Discount]])</f>
        <v>768.4332057630744</v>
      </c>
      <c r="L400" s="10">
        <f>(Table3[[#This Row],[Revenue]]-Table3[[#This Row],[revenue a disc]])</f>
        <v>141.5667942369256</v>
      </c>
      <c r="M400" s="10"/>
    </row>
    <row r="401" spans="1:13" x14ac:dyDescent="0.3">
      <c r="A401" t="s">
        <v>528</v>
      </c>
      <c r="B401" t="s">
        <v>154</v>
      </c>
      <c r="C401" s="1">
        <v>44734</v>
      </c>
      <c r="D401" t="s">
        <v>163</v>
      </c>
      <c r="E401" t="s">
        <v>171</v>
      </c>
      <c r="F401">
        <v>72</v>
      </c>
      <c r="G401" t="s">
        <v>104</v>
      </c>
      <c r="H401" s="33">
        <v>7</v>
      </c>
      <c r="I401" s="34">
        <v>0.11084077878058052</v>
      </c>
      <c r="J401" s="10">
        <f t="shared" si="6"/>
        <v>504</v>
      </c>
      <c r="K401" s="10">
        <f>(Table3[[#This Row],[Revenue]]*Table3[[#This Row],[Discount]])</f>
        <v>55.863752505412577</v>
      </c>
      <c r="L401" s="10">
        <f>(Table3[[#This Row],[Revenue]]-Table3[[#This Row],[revenue a disc]])</f>
        <v>448.13624749458745</v>
      </c>
      <c r="M401" s="10"/>
    </row>
    <row r="402" spans="1:13" x14ac:dyDescent="0.3">
      <c r="A402" t="s">
        <v>529</v>
      </c>
      <c r="B402" t="s">
        <v>155</v>
      </c>
      <c r="C402" s="1">
        <v>44753</v>
      </c>
      <c r="D402" t="s">
        <v>164</v>
      </c>
      <c r="E402" t="s">
        <v>170</v>
      </c>
      <c r="F402">
        <v>65</v>
      </c>
      <c r="G402" t="s">
        <v>105</v>
      </c>
      <c r="H402" s="33">
        <v>9</v>
      </c>
      <c r="I402" s="34">
        <v>0.26630312920291821</v>
      </c>
      <c r="J402" s="10">
        <f t="shared" si="6"/>
        <v>585</v>
      </c>
      <c r="K402" s="10">
        <f>(Table3[[#This Row],[Revenue]]*Table3[[#This Row],[Discount]])</f>
        <v>155.78733058370716</v>
      </c>
      <c r="L402" s="10">
        <f>(Table3[[#This Row],[Revenue]]-Table3[[#This Row],[revenue a disc]])</f>
        <v>429.21266941629284</v>
      </c>
      <c r="M402" s="10"/>
    </row>
    <row r="403" spans="1:13" x14ac:dyDescent="0.3">
      <c r="A403" t="s">
        <v>530</v>
      </c>
      <c r="B403" t="s">
        <v>156</v>
      </c>
      <c r="C403" s="1">
        <v>44739</v>
      </c>
      <c r="D403" t="s">
        <v>165</v>
      </c>
      <c r="E403" t="s">
        <v>171</v>
      </c>
      <c r="F403">
        <v>250</v>
      </c>
      <c r="G403" t="s">
        <v>103</v>
      </c>
      <c r="H403" s="33">
        <v>3</v>
      </c>
      <c r="I403" s="34">
        <v>0.13279161787420113</v>
      </c>
      <c r="J403" s="10">
        <f t="shared" si="6"/>
        <v>750</v>
      </c>
      <c r="K403" s="10">
        <f>(Table3[[#This Row],[Revenue]]*Table3[[#This Row],[Discount]])</f>
        <v>99.593713405650846</v>
      </c>
      <c r="L403" s="10">
        <f>(Table3[[#This Row],[Revenue]]-Table3[[#This Row],[revenue a disc]])</f>
        <v>650.40628659434913</v>
      </c>
      <c r="M403" s="10"/>
    </row>
    <row r="404" spans="1:13" x14ac:dyDescent="0.3">
      <c r="A404" t="s">
        <v>531</v>
      </c>
      <c r="B404" t="s">
        <v>157</v>
      </c>
      <c r="C404" s="1">
        <v>44740</v>
      </c>
      <c r="D404" t="s">
        <v>166</v>
      </c>
      <c r="E404" t="s">
        <v>170</v>
      </c>
      <c r="F404">
        <v>130</v>
      </c>
      <c r="G404" t="s">
        <v>104</v>
      </c>
      <c r="H404" s="33">
        <v>4</v>
      </c>
      <c r="I404" s="34">
        <v>0.20794478004129135</v>
      </c>
      <c r="J404" s="10">
        <f t="shared" si="6"/>
        <v>520</v>
      </c>
      <c r="K404" s="10">
        <f>(Table3[[#This Row],[Revenue]]*Table3[[#This Row],[Discount]])</f>
        <v>108.13128562147151</v>
      </c>
      <c r="L404" s="10">
        <f>(Table3[[#This Row],[Revenue]]-Table3[[#This Row],[revenue a disc]])</f>
        <v>411.86871437852847</v>
      </c>
      <c r="M404" s="10"/>
    </row>
    <row r="405" spans="1:13" x14ac:dyDescent="0.3">
      <c r="A405" t="s">
        <v>532</v>
      </c>
      <c r="B405" t="s">
        <v>158</v>
      </c>
      <c r="C405" s="1">
        <v>44748</v>
      </c>
      <c r="D405" t="s">
        <v>167</v>
      </c>
      <c r="E405" t="s">
        <v>171</v>
      </c>
      <c r="F405">
        <v>60</v>
      </c>
      <c r="G405" t="s">
        <v>105</v>
      </c>
      <c r="H405" s="33">
        <v>12</v>
      </c>
      <c r="I405" s="34">
        <v>0.76031378549826045</v>
      </c>
      <c r="J405" s="10">
        <f t="shared" si="6"/>
        <v>720</v>
      </c>
      <c r="K405" s="10">
        <f>(Table3[[#This Row],[Revenue]]*Table3[[#This Row],[Discount]])</f>
        <v>547.42592555874751</v>
      </c>
      <c r="L405" s="10">
        <f>(Table3[[#This Row],[Revenue]]-Table3[[#This Row],[revenue a disc]])</f>
        <v>172.57407444125249</v>
      </c>
      <c r="M405" s="10"/>
    </row>
    <row r="406" spans="1:13" x14ac:dyDescent="0.3">
      <c r="A406" t="s">
        <v>533</v>
      </c>
      <c r="B406" t="s">
        <v>159</v>
      </c>
      <c r="C406" s="1">
        <v>44731</v>
      </c>
      <c r="D406" t="s">
        <v>168</v>
      </c>
      <c r="E406" t="s">
        <v>170</v>
      </c>
      <c r="F406">
        <v>95</v>
      </c>
      <c r="G406" t="s">
        <v>103</v>
      </c>
      <c r="H406" s="33">
        <v>8</v>
      </c>
      <c r="I406" s="34">
        <v>0.23804641255169789</v>
      </c>
      <c r="J406" s="10">
        <f t="shared" si="6"/>
        <v>760</v>
      </c>
      <c r="K406" s="10">
        <f>(Table3[[#This Row],[Revenue]]*Table3[[#This Row],[Discount]])</f>
        <v>180.91527353929041</v>
      </c>
      <c r="L406" s="10">
        <f>(Table3[[#This Row],[Revenue]]-Table3[[#This Row],[revenue a disc]])</f>
        <v>579.08472646070959</v>
      </c>
      <c r="M406" s="10"/>
    </row>
    <row r="407" spans="1:13" x14ac:dyDescent="0.3">
      <c r="A407" t="s">
        <v>534</v>
      </c>
      <c r="B407" t="s">
        <v>154</v>
      </c>
      <c r="C407" s="1">
        <v>44763</v>
      </c>
      <c r="D407" t="s">
        <v>163</v>
      </c>
      <c r="E407" t="s">
        <v>171</v>
      </c>
      <c r="F407">
        <v>72</v>
      </c>
      <c r="G407" t="s">
        <v>104</v>
      </c>
      <c r="H407" s="33">
        <v>5</v>
      </c>
      <c r="I407" s="34">
        <v>0.12523689369936652</v>
      </c>
      <c r="J407" s="10">
        <f t="shared" si="6"/>
        <v>360</v>
      </c>
      <c r="K407" s="10">
        <f>(Table3[[#This Row],[Revenue]]*Table3[[#This Row],[Discount]])</f>
        <v>45.08528173177195</v>
      </c>
      <c r="L407" s="10">
        <f>(Table3[[#This Row],[Revenue]]-Table3[[#This Row],[revenue a disc]])</f>
        <v>314.91471826822806</v>
      </c>
      <c r="M407" s="10"/>
    </row>
    <row r="408" spans="1:13" x14ac:dyDescent="0.3">
      <c r="A408" t="s">
        <v>535</v>
      </c>
      <c r="B408" t="s">
        <v>155</v>
      </c>
      <c r="C408" s="1">
        <v>44733</v>
      </c>
      <c r="D408" t="s">
        <v>164</v>
      </c>
      <c r="E408" t="s">
        <v>170</v>
      </c>
      <c r="F408">
        <v>65</v>
      </c>
      <c r="G408" t="s">
        <v>105</v>
      </c>
      <c r="H408" s="33">
        <v>4</v>
      </c>
      <c r="I408" s="34">
        <v>6.7101746358327108E-2</v>
      </c>
      <c r="J408" s="10">
        <f t="shared" si="6"/>
        <v>260</v>
      </c>
      <c r="K408" s="10">
        <f>(Table3[[#This Row],[Revenue]]*Table3[[#This Row],[Discount]])</f>
        <v>17.446454053165048</v>
      </c>
      <c r="L408" s="10">
        <f>(Table3[[#This Row],[Revenue]]-Table3[[#This Row],[revenue a disc]])</f>
        <v>242.55354594683496</v>
      </c>
      <c r="M408" s="10"/>
    </row>
    <row r="409" spans="1:13" x14ac:dyDescent="0.3">
      <c r="A409" t="s">
        <v>536</v>
      </c>
      <c r="B409" t="s">
        <v>156</v>
      </c>
      <c r="C409" s="1">
        <v>44746</v>
      </c>
      <c r="D409" t="s">
        <v>165</v>
      </c>
      <c r="E409" t="s">
        <v>171</v>
      </c>
      <c r="F409">
        <v>250</v>
      </c>
      <c r="G409" t="s">
        <v>103</v>
      </c>
      <c r="H409" s="33">
        <v>2</v>
      </c>
      <c r="I409" s="34">
        <v>0.98970617123906524</v>
      </c>
      <c r="J409" s="10">
        <f t="shared" si="6"/>
        <v>500</v>
      </c>
      <c r="K409" s="10">
        <f>(Table3[[#This Row],[Revenue]]*Table3[[#This Row],[Discount]])</f>
        <v>494.85308561953264</v>
      </c>
      <c r="L409" s="10">
        <f>(Table3[[#This Row],[Revenue]]-Table3[[#This Row],[revenue a disc]])</f>
        <v>5.1469143804673649</v>
      </c>
      <c r="M409" s="10"/>
    </row>
    <row r="410" spans="1:13" x14ac:dyDescent="0.3">
      <c r="A410" t="s">
        <v>537</v>
      </c>
      <c r="B410" t="s">
        <v>157</v>
      </c>
      <c r="C410" s="1">
        <v>44755</v>
      </c>
      <c r="D410" t="s">
        <v>166</v>
      </c>
      <c r="E410" t="s">
        <v>170</v>
      </c>
      <c r="F410">
        <v>130</v>
      </c>
      <c r="G410" t="s">
        <v>104</v>
      </c>
      <c r="H410" s="33">
        <v>2</v>
      </c>
      <c r="I410" s="34">
        <v>0.26202679185175082</v>
      </c>
      <c r="J410" s="10">
        <f t="shared" si="6"/>
        <v>260</v>
      </c>
      <c r="K410" s="10">
        <f>(Table3[[#This Row],[Revenue]]*Table3[[#This Row],[Discount]])</f>
        <v>68.126965881455206</v>
      </c>
      <c r="L410" s="10">
        <f>(Table3[[#This Row],[Revenue]]-Table3[[#This Row],[revenue a disc]])</f>
        <v>191.87303411854481</v>
      </c>
      <c r="M410" s="10"/>
    </row>
    <row r="411" spans="1:13" x14ac:dyDescent="0.3">
      <c r="A411" t="s">
        <v>538</v>
      </c>
      <c r="B411" t="s">
        <v>154</v>
      </c>
      <c r="C411" s="1">
        <v>44755</v>
      </c>
      <c r="D411" t="s">
        <v>163</v>
      </c>
      <c r="E411" t="s">
        <v>171</v>
      </c>
      <c r="F411">
        <v>72</v>
      </c>
      <c r="G411" t="s">
        <v>105</v>
      </c>
      <c r="H411" s="33">
        <v>10</v>
      </c>
      <c r="I411" s="34">
        <v>0.87263143953916489</v>
      </c>
      <c r="J411" s="10">
        <f t="shared" si="6"/>
        <v>720</v>
      </c>
      <c r="K411" s="10">
        <f>(Table3[[#This Row],[Revenue]]*Table3[[#This Row],[Discount]])</f>
        <v>628.29463646819875</v>
      </c>
      <c r="L411" s="10">
        <f>(Table3[[#This Row],[Revenue]]-Table3[[#This Row],[revenue a disc]])</f>
        <v>91.705363531801254</v>
      </c>
      <c r="M411" s="10"/>
    </row>
    <row r="412" spans="1:13" x14ac:dyDescent="0.3">
      <c r="A412" t="s">
        <v>539</v>
      </c>
      <c r="B412" t="s">
        <v>155</v>
      </c>
      <c r="C412" s="1">
        <v>44727</v>
      </c>
      <c r="D412" t="s">
        <v>164</v>
      </c>
      <c r="E412" t="s">
        <v>171</v>
      </c>
      <c r="F412">
        <v>65</v>
      </c>
      <c r="G412" t="s">
        <v>103</v>
      </c>
      <c r="H412" s="33">
        <v>6</v>
      </c>
      <c r="I412" s="34">
        <v>0.76778137062272289</v>
      </c>
      <c r="J412" s="10">
        <f t="shared" si="6"/>
        <v>390</v>
      </c>
      <c r="K412" s="10">
        <f>(Table3[[#This Row],[Revenue]]*Table3[[#This Row],[Discount]])</f>
        <v>299.43473454286192</v>
      </c>
      <c r="L412" s="10">
        <f>(Table3[[#This Row],[Revenue]]-Table3[[#This Row],[revenue a disc]])</f>
        <v>90.565265457138082</v>
      </c>
      <c r="M412" s="10"/>
    </row>
    <row r="413" spans="1:13" x14ac:dyDescent="0.3">
      <c r="A413" t="s">
        <v>540</v>
      </c>
      <c r="B413" t="s">
        <v>156</v>
      </c>
      <c r="C413" s="1">
        <v>44746</v>
      </c>
      <c r="D413" t="s">
        <v>165</v>
      </c>
      <c r="E413" t="s">
        <v>171</v>
      </c>
      <c r="F413">
        <v>250</v>
      </c>
      <c r="G413" t="s">
        <v>104</v>
      </c>
      <c r="H413" s="33">
        <v>1</v>
      </c>
      <c r="I413" s="34">
        <v>0.15750010631121669</v>
      </c>
      <c r="J413" s="10">
        <f t="shared" si="6"/>
        <v>250</v>
      </c>
      <c r="K413" s="10">
        <f>(Table3[[#This Row],[Revenue]]*Table3[[#This Row],[Discount]])</f>
        <v>39.375026577804171</v>
      </c>
      <c r="L413" s="10">
        <f>(Table3[[#This Row],[Revenue]]-Table3[[#This Row],[revenue a disc]])</f>
        <v>210.62497342219584</v>
      </c>
      <c r="M413" s="10"/>
    </row>
    <row r="414" spans="1:13" x14ac:dyDescent="0.3">
      <c r="A414" t="s">
        <v>541</v>
      </c>
      <c r="B414" t="s">
        <v>157</v>
      </c>
      <c r="C414" s="1">
        <v>44740</v>
      </c>
      <c r="D414" t="s">
        <v>163</v>
      </c>
      <c r="E414" t="s">
        <v>171</v>
      </c>
      <c r="F414">
        <v>72</v>
      </c>
      <c r="G414" t="s">
        <v>105</v>
      </c>
      <c r="H414" s="33">
        <v>9</v>
      </c>
      <c r="I414" s="34">
        <v>0.53570171465492589</v>
      </c>
      <c r="J414" s="10">
        <f t="shared" si="6"/>
        <v>648</v>
      </c>
      <c r="K414" s="10">
        <f>(Table3[[#This Row],[Revenue]]*Table3[[#This Row],[Discount]])</f>
        <v>347.13471109639198</v>
      </c>
      <c r="L414" s="10">
        <f>(Table3[[#This Row],[Revenue]]-Table3[[#This Row],[revenue a disc]])</f>
        <v>300.86528890360802</v>
      </c>
      <c r="M414" s="10"/>
    </row>
    <row r="415" spans="1:13" x14ac:dyDescent="0.3">
      <c r="A415" t="s">
        <v>542</v>
      </c>
      <c r="B415" t="s">
        <v>154</v>
      </c>
      <c r="C415" s="1">
        <v>44743</v>
      </c>
      <c r="D415" t="s">
        <v>164</v>
      </c>
      <c r="E415" t="s">
        <v>171</v>
      </c>
      <c r="F415">
        <v>65</v>
      </c>
      <c r="G415" t="s">
        <v>103</v>
      </c>
      <c r="H415" s="33">
        <v>7</v>
      </c>
      <c r="I415" s="34">
        <v>0.88217490075954386</v>
      </c>
      <c r="J415" s="10">
        <f t="shared" si="6"/>
        <v>455</v>
      </c>
      <c r="K415" s="10">
        <f>(Table3[[#This Row],[Revenue]]*Table3[[#This Row],[Discount]])</f>
        <v>401.38957984559244</v>
      </c>
      <c r="L415" s="10">
        <f>(Table3[[#This Row],[Revenue]]-Table3[[#This Row],[revenue a disc]])</f>
        <v>53.610420154407564</v>
      </c>
      <c r="M415" s="10"/>
    </row>
    <row r="416" spans="1:13" x14ac:dyDescent="0.3">
      <c r="A416" t="s">
        <v>543</v>
      </c>
      <c r="B416" t="s">
        <v>155</v>
      </c>
      <c r="C416" s="1">
        <v>44737</v>
      </c>
      <c r="D416" t="s">
        <v>165</v>
      </c>
      <c r="E416" t="s">
        <v>170</v>
      </c>
      <c r="F416">
        <v>250</v>
      </c>
      <c r="G416" t="s">
        <v>103</v>
      </c>
      <c r="H416" s="33">
        <v>3</v>
      </c>
      <c r="I416" s="34">
        <v>7.4850081465574259E-2</v>
      </c>
      <c r="J416" s="10">
        <f t="shared" si="6"/>
        <v>750</v>
      </c>
      <c r="K416" s="10">
        <f>(Table3[[#This Row],[Revenue]]*Table3[[#This Row],[Discount]])</f>
        <v>56.137561099180694</v>
      </c>
      <c r="L416" s="10">
        <f>(Table3[[#This Row],[Revenue]]-Table3[[#This Row],[revenue a disc]])</f>
        <v>693.86243890081926</v>
      </c>
      <c r="M416" s="10"/>
    </row>
    <row r="417" spans="1:13" x14ac:dyDescent="0.3">
      <c r="A417" t="s">
        <v>544</v>
      </c>
      <c r="B417" t="s">
        <v>156</v>
      </c>
      <c r="C417" s="1">
        <v>44757</v>
      </c>
      <c r="D417" t="s">
        <v>166</v>
      </c>
      <c r="E417" t="s">
        <v>171</v>
      </c>
      <c r="F417">
        <v>130</v>
      </c>
      <c r="G417" t="s">
        <v>104</v>
      </c>
      <c r="H417" s="33">
        <v>4</v>
      </c>
      <c r="I417" s="34">
        <v>0.4623515242530305</v>
      </c>
      <c r="J417" s="10">
        <f t="shared" si="6"/>
        <v>520</v>
      </c>
      <c r="K417" s="10">
        <f>(Table3[[#This Row],[Revenue]]*Table3[[#This Row],[Discount]])</f>
        <v>240.42279261157586</v>
      </c>
      <c r="L417" s="10">
        <f>(Table3[[#This Row],[Revenue]]-Table3[[#This Row],[revenue a disc]])</f>
        <v>279.57720738842414</v>
      </c>
      <c r="M417" s="10"/>
    </row>
    <row r="418" spans="1:13" x14ac:dyDescent="0.3">
      <c r="A418" t="s">
        <v>545</v>
      </c>
      <c r="B418" t="s">
        <v>157</v>
      </c>
      <c r="C418" s="1">
        <v>44745</v>
      </c>
      <c r="D418" t="s">
        <v>163</v>
      </c>
      <c r="E418" t="s">
        <v>170</v>
      </c>
      <c r="F418">
        <v>72</v>
      </c>
      <c r="G418" t="s">
        <v>105</v>
      </c>
      <c r="H418" s="33">
        <v>10</v>
      </c>
      <c r="I418" s="34">
        <v>0.34462700763177134</v>
      </c>
      <c r="J418" s="10">
        <f t="shared" si="6"/>
        <v>720</v>
      </c>
      <c r="K418" s="10">
        <f>(Table3[[#This Row],[Revenue]]*Table3[[#This Row],[Discount]])</f>
        <v>248.13144549487538</v>
      </c>
      <c r="L418" s="10">
        <f>(Table3[[#This Row],[Revenue]]-Table3[[#This Row],[revenue a disc]])</f>
        <v>471.86855450512462</v>
      </c>
      <c r="M418" s="10"/>
    </row>
    <row r="419" spans="1:13" x14ac:dyDescent="0.3">
      <c r="A419" t="s">
        <v>546</v>
      </c>
      <c r="B419" t="s">
        <v>154</v>
      </c>
      <c r="C419" s="1">
        <v>44760</v>
      </c>
      <c r="D419" t="s">
        <v>164</v>
      </c>
      <c r="E419" t="s">
        <v>171</v>
      </c>
      <c r="F419">
        <v>65</v>
      </c>
      <c r="G419" t="s">
        <v>103</v>
      </c>
      <c r="H419" s="33">
        <v>7</v>
      </c>
      <c r="I419" s="34">
        <v>0.69911624131260175</v>
      </c>
      <c r="J419" s="10">
        <f t="shared" si="6"/>
        <v>455</v>
      </c>
      <c r="K419" s="10">
        <f>(Table3[[#This Row],[Revenue]]*Table3[[#This Row],[Discount]])</f>
        <v>318.09788979723379</v>
      </c>
      <c r="L419" s="10">
        <f>(Table3[[#This Row],[Revenue]]-Table3[[#This Row],[revenue a disc]])</f>
        <v>136.90211020276621</v>
      </c>
      <c r="M419" s="10"/>
    </row>
    <row r="420" spans="1:13" x14ac:dyDescent="0.3">
      <c r="A420" t="s">
        <v>547</v>
      </c>
      <c r="B420" t="s">
        <v>155</v>
      </c>
      <c r="C420" s="1">
        <v>44750</v>
      </c>
      <c r="D420" t="s">
        <v>165</v>
      </c>
      <c r="E420" t="s">
        <v>170</v>
      </c>
      <c r="F420">
        <v>250</v>
      </c>
      <c r="G420" t="s">
        <v>104</v>
      </c>
      <c r="H420" s="33">
        <v>1</v>
      </c>
      <c r="I420" s="34">
        <v>1.890946986705988E-2</v>
      </c>
      <c r="J420" s="10">
        <f t="shared" si="6"/>
        <v>250</v>
      </c>
      <c r="K420" s="10">
        <f>(Table3[[#This Row],[Revenue]]*Table3[[#This Row],[Discount]])</f>
        <v>4.7273674667649699</v>
      </c>
      <c r="L420" s="10">
        <f>(Table3[[#This Row],[Revenue]]-Table3[[#This Row],[revenue a disc]])</f>
        <v>245.27263253323503</v>
      </c>
      <c r="M420" s="10"/>
    </row>
    <row r="421" spans="1:13" x14ac:dyDescent="0.3">
      <c r="A421" t="s">
        <v>548</v>
      </c>
      <c r="B421" t="s">
        <v>156</v>
      </c>
      <c r="C421" s="1">
        <v>44742</v>
      </c>
      <c r="D421" t="s">
        <v>166</v>
      </c>
      <c r="E421" t="s">
        <v>171</v>
      </c>
      <c r="F421">
        <v>130</v>
      </c>
      <c r="G421" t="s">
        <v>105</v>
      </c>
      <c r="H421" s="33">
        <v>5</v>
      </c>
      <c r="I421" s="34">
        <v>0.73245470088007136</v>
      </c>
      <c r="J421" s="10">
        <f t="shared" si="6"/>
        <v>650</v>
      </c>
      <c r="K421" s="10">
        <f>(Table3[[#This Row],[Revenue]]*Table3[[#This Row],[Discount]])</f>
        <v>476.09555557204641</v>
      </c>
      <c r="L421" s="10">
        <f>(Table3[[#This Row],[Revenue]]-Table3[[#This Row],[revenue a disc]])</f>
        <v>173.90444442795359</v>
      </c>
      <c r="M421" s="10"/>
    </row>
    <row r="422" spans="1:13" x14ac:dyDescent="0.3">
      <c r="A422" t="s">
        <v>549</v>
      </c>
      <c r="B422" t="s">
        <v>157</v>
      </c>
      <c r="C422" s="1">
        <v>44754</v>
      </c>
      <c r="D422" t="s">
        <v>167</v>
      </c>
      <c r="E422" t="s">
        <v>170</v>
      </c>
      <c r="F422">
        <v>60</v>
      </c>
      <c r="G422" t="s">
        <v>103</v>
      </c>
      <c r="H422" s="33">
        <v>5</v>
      </c>
      <c r="I422" s="34">
        <v>0.72297451744539321</v>
      </c>
      <c r="J422" s="10">
        <f t="shared" si="6"/>
        <v>300</v>
      </c>
      <c r="K422" s="10">
        <f>(Table3[[#This Row],[Revenue]]*Table3[[#This Row],[Discount]])</f>
        <v>216.89235523361796</v>
      </c>
      <c r="L422" s="10">
        <f>(Table3[[#This Row],[Revenue]]-Table3[[#This Row],[revenue a disc]])</f>
        <v>83.107644766382037</v>
      </c>
      <c r="M422" s="10"/>
    </row>
    <row r="423" spans="1:13" x14ac:dyDescent="0.3">
      <c r="A423" t="s">
        <v>550</v>
      </c>
      <c r="B423" t="s">
        <v>158</v>
      </c>
      <c r="C423" s="1">
        <v>44746</v>
      </c>
      <c r="D423" t="s">
        <v>163</v>
      </c>
      <c r="E423" t="s">
        <v>171</v>
      </c>
      <c r="F423">
        <v>72</v>
      </c>
      <c r="G423" t="s">
        <v>104</v>
      </c>
      <c r="H423" s="33">
        <v>9</v>
      </c>
      <c r="I423" s="34">
        <v>0.97417776505363807</v>
      </c>
      <c r="J423" s="10">
        <f t="shared" si="6"/>
        <v>648</v>
      </c>
      <c r="K423" s="10">
        <f>(Table3[[#This Row],[Revenue]]*Table3[[#This Row],[Discount]])</f>
        <v>631.2671917547575</v>
      </c>
      <c r="L423" s="10">
        <f>(Table3[[#This Row],[Revenue]]-Table3[[#This Row],[revenue a disc]])</f>
        <v>16.732808245242495</v>
      </c>
      <c r="M423" s="10"/>
    </row>
    <row r="424" spans="1:13" x14ac:dyDescent="0.3">
      <c r="A424" t="s">
        <v>551</v>
      </c>
      <c r="B424" t="s">
        <v>154</v>
      </c>
      <c r="C424" s="1">
        <v>44752</v>
      </c>
      <c r="D424" t="s">
        <v>164</v>
      </c>
      <c r="E424" t="s">
        <v>170</v>
      </c>
      <c r="F424">
        <v>65</v>
      </c>
      <c r="G424" t="s">
        <v>105</v>
      </c>
      <c r="H424" s="33">
        <v>7</v>
      </c>
      <c r="I424" s="34">
        <v>0.92441295707634297</v>
      </c>
      <c r="J424" s="10">
        <f t="shared" si="6"/>
        <v>455</v>
      </c>
      <c r="K424" s="10">
        <f>(Table3[[#This Row],[Revenue]]*Table3[[#This Row],[Discount]])</f>
        <v>420.60789546973604</v>
      </c>
      <c r="L424" s="10">
        <f>(Table3[[#This Row],[Revenue]]-Table3[[#This Row],[revenue a disc]])</f>
        <v>34.392104530263964</v>
      </c>
      <c r="M424" s="10"/>
    </row>
    <row r="425" spans="1:13" x14ac:dyDescent="0.3">
      <c r="A425" t="s">
        <v>552</v>
      </c>
      <c r="B425" t="s">
        <v>155</v>
      </c>
      <c r="C425" s="1">
        <v>44725</v>
      </c>
      <c r="D425" t="s">
        <v>165</v>
      </c>
      <c r="E425" t="s">
        <v>171</v>
      </c>
      <c r="F425">
        <v>250</v>
      </c>
      <c r="G425" t="s">
        <v>103</v>
      </c>
      <c r="H425" s="33">
        <v>3</v>
      </c>
      <c r="I425" s="34">
        <v>0.34841204291363526</v>
      </c>
      <c r="J425" s="10">
        <f t="shared" si="6"/>
        <v>750</v>
      </c>
      <c r="K425" s="10">
        <f>(Table3[[#This Row],[Revenue]]*Table3[[#This Row],[Discount]])</f>
        <v>261.30903218522644</v>
      </c>
      <c r="L425" s="10">
        <f>(Table3[[#This Row],[Revenue]]-Table3[[#This Row],[revenue a disc]])</f>
        <v>488.69096781477356</v>
      </c>
      <c r="M425" s="10"/>
    </row>
    <row r="426" spans="1:13" x14ac:dyDescent="0.3">
      <c r="A426" t="s">
        <v>553</v>
      </c>
      <c r="B426" t="s">
        <v>156</v>
      </c>
      <c r="C426" s="1">
        <v>44734</v>
      </c>
      <c r="D426" t="s">
        <v>166</v>
      </c>
      <c r="E426" t="s">
        <v>170</v>
      </c>
      <c r="F426">
        <v>130</v>
      </c>
      <c r="G426" t="s">
        <v>104</v>
      </c>
      <c r="H426" s="33">
        <v>7</v>
      </c>
      <c r="I426" s="34">
        <v>0.36862795502486845</v>
      </c>
      <c r="J426" s="10">
        <f t="shared" si="6"/>
        <v>910</v>
      </c>
      <c r="K426" s="10">
        <f>(Table3[[#This Row],[Revenue]]*Table3[[#This Row],[Discount]])</f>
        <v>335.45143907263031</v>
      </c>
      <c r="L426" s="10">
        <f>(Table3[[#This Row],[Revenue]]-Table3[[#This Row],[revenue a disc]])</f>
        <v>574.54856092736964</v>
      </c>
      <c r="M426" s="10"/>
    </row>
    <row r="427" spans="1:13" x14ac:dyDescent="0.3">
      <c r="A427" t="s">
        <v>554</v>
      </c>
      <c r="B427" t="s">
        <v>157</v>
      </c>
      <c r="C427" s="1">
        <v>44761</v>
      </c>
      <c r="D427" t="s">
        <v>163</v>
      </c>
      <c r="E427" t="s">
        <v>171</v>
      </c>
      <c r="F427">
        <v>72</v>
      </c>
      <c r="G427" t="s">
        <v>105</v>
      </c>
      <c r="H427" s="33">
        <v>12</v>
      </c>
      <c r="I427" s="34">
        <v>0.38279600115505574</v>
      </c>
      <c r="J427" s="10">
        <f t="shared" si="6"/>
        <v>864</v>
      </c>
      <c r="K427" s="10">
        <f>(Table3[[#This Row],[Revenue]]*Table3[[#This Row],[Discount]])</f>
        <v>330.73574499796814</v>
      </c>
      <c r="L427" s="10">
        <f>(Table3[[#This Row],[Revenue]]-Table3[[#This Row],[revenue a disc]])</f>
        <v>533.26425500203186</v>
      </c>
      <c r="M427" s="10"/>
    </row>
    <row r="428" spans="1:13" x14ac:dyDescent="0.3">
      <c r="A428" t="s">
        <v>555</v>
      </c>
      <c r="B428" t="s">
        <v>154</v>
      </c>
      <c r="C428" s="1">
        <v>44735</v>
      </c>
      <c r="D428" t="s">
        <v>164</v>
      </c>
      <c r="E428" t="s">
        <v>170</v>
      </c>
      <c r="F428">
        <v>65</v>
      </c>
      <c r="G428" t="s">
        <v>103</v>
      </c>
      <c r="H428" s="33">
        <v>7</v>
      </c>
      <c r="I428" s="34">
        <v>0.77278161923763322</v>
      </c>
      <c r="J428" s="10">
        <f t="shared" si="6"/>
        <v>455</v>
      </c>
      <c r="K428" s="10">
        <f>(Table3[[#This Row],[Revenue]]*Table3[[#This Row],[Discount]])</f>
        <v>351.61563675312311</v>
      </c>
      <c r="L428" s="10">
        <f>(Table3[[#This Row],[Revenue]]-Table3[[#This Row],[revenue a disc]])</f>
        <v>103.38436324687689</v>
      </c>
      <c r="M428" s="10"/>
    </row>
    <row r="429" spans="1:13" x14ac:dyDescent="0.3">
      <c r="A429" t="s">
        <v>556</v>
      </c>
      <c r="B429" t="s">
        <v>155</v>
      </c>
      <c r="C429" s="1">
        <v>44753</v>
      </c>
      <c r="D429" t="s">
        <v>165</v>
      </c>
      <c r="E429" t="s">
        <v>171</v>
      </c>
      <c r="F429">
        <v>250</v>
      </c>
      <c r="G429" t="s">
        <v>104</v>
      </c>
      <c r="H429" s="33">
        <v>3</v>
      </c>
      <c r="I429" s="34">
        <v>0.98194581947705439</v>
      </c>
      <c r="J429" s="10">
        <f t="shared" si="6"/>
        <v>750</v>
      </c>
      <c r="K429" s="10">
        <f>(Table3[[#This Row],[Revenue]]*Table3[[#This Row],[Discount]])</f>
        <v>736.4593646077908</v>
      </c>
      <c r="L429" s="10">
        <f>(Table3[[#This Row],[Revenue]]-Table3[[#This Row],[revenue a disc]])</f>
        <v>13.540635392209197</v>
      </c>
      <c r="M429" s="10"/>
    </row>
    <row r="430" spans="1:13" x14ac:dyDescent="0.3">
      <c r="A430" t="s">
        <v>557</v>
      </c>
      <c r="B430" t="s">
        <v>156</v>
      </c>
      <c r="C430" s="1">
        <v>44732</v>
      </c>
      <c r="D430" t="s">
        <v>166</v>
      </c>
      <c r="E430" t="s">
        <v>170</v>
      </c>
      <c r="F430">
        <v>130</v>
      </c>
      <c r="G430" t="s">
        <v>105</v>
      </c>
      <c r="H430" s="33">
        <v>6</v>
      </c>
      <c r="I430" s="34">
        <v>0.24372632968767749</v>
      </c>
      <c r="J430" s="10">
        <f t="shared" si="6"/>
        <v>780</v>
      </c>
      <c r="K430" s="10">
        <f>(Table3[[#This Row],[Revenue]]*Table3[[#This Row],[Discount]])</f>
        <v>190.10653715638844</v>
      </c>
      <c r="L430" s="10">
        <f>(Table3[[#This Row],[Revenue]]-Table3[[#This Row],[revenue a disc]])</f>
        <v>589.89346284361159</v>
      </c>
      <c r="M430" s="10"/>
    </row>
    <row r="431" spans="1:13" x14ac:dyDescent="0.3">
      <c r="A431" t="s">
        <v>558</v>
      </c>
      <c r="B431" t="s">
        <v>157</v>
      </c>
      <c r="C431" s="1">
        <v>44748</v>
      </c>
      <c r="D431" t="s">
        <v>167</v>
      </c>
      <c r="E431" t="s">
        <v>171</v>
      </c>
      <c r="F431">
        <v>60</v>
      </c>
      <c r="G431" t="s">
        <v>103</v>
      </c>
      <c r="H431" s="33">
        <v>14</v>
      </c>
      <c r="I431" s="34">
        <v>0.50977491571581557</v>
      </c>
      <c r="J431" s="10">
        <f t="shared" si="6"/>
        <v>840</v>
      </c>
      <c r="K431" s="10">
        <f>(Table3[[#This Row],[Revenue]]*Table3[[#This Row],[Discount]])</f>
        <v>428.21092920128507</v>
      </c>
      <c r="L431" s="10">
        <f>(Table3[[#This Row],[Revenue]]-Table3[[#This Row],[revenue a disc]])</f>
        <v>411.78907079871493</v>
      </c>
      <c r="M431" s="10"/>
    </row>
    <row r="432" spans="1:13" x14ac:dyDescent="0.3">
      <c r="A432" t="s">
        <v>559</v>
      </c>
      <c r="B432" t="s">
        <v>158</v>
      </c>
      <c r="C432" s="1">
        <v>44731</v>
      </c>
      <c r="D432" t="s">
        <v>168</v>
      </c>
      <c r="E432" t="s">
        <v>170</v>
      </c>
      <c r="F432">
        <v>95</v>
      </c>
      <c r="G432" t="s">
        <v>104</v>
      </c>
      <c r="H432" s="33">
        <v>7</v>
      </c>
      <c r="I432" s="34">
        <v>0.99123744515485723</v>
      </c>
      <c r="J432" s="10">
        <f t="shared" si="6"/>
        <v>665</v>
      </c>
      <c r="K432" s="10">
        <f>(Table3[[#This Row],[Revenue]]*Table3[[#This Row],[Discount]])</f>
        <v>659.17290102798006</v>
      </c>
      <c r="L432" s="10">
        <f>(Table3[[#This Row],[Revenue]]-Table3[[#This Row],[revenue a disc]])</f>
        <v>5.8270989720199395</v>
      </c>
      <c r="M432" s="10"/>
    </row>
    <row r="433" spans="1:13" x14ac:dyDescent="0.3">
      <c r="A433" t="s">
        <v>560</v>
      </c>
      <c r="B433" t="s">
        <v>159</v>
      </c>
      <c r="C433" s="1">
        <v>44725</v>
      </c>
      <c r="D433" t="s">
        <v>163</v>
      </c>
      <c r="E433" t="s">
        <v>171</v>
      </c>
      <c r="F433">
        <v>72</v>
      </c>
      <c r="G433" t="s">
        <v>105</v>
      </c>
      <c r="H433" s="33">
        <v>5</v>
      </c>
      <c r="I433" s="34">
        <v>0.58001027642401182</v>
      </c>
      <c r="J433" s="10">
        <f t="shared" si="6"/>
        <v>360</v>
      </c>
      <c r="K433" s="10">
        <f>(Table3[[#This Row],[Revenue]]*Table3[[#This Row],[Discount]])</f>
        <v>208.80369951264424</v>
      </c>
      <c r="L433" s="10">
        <f>(Table3[[#This Row],[Revenue]]-Table3[[#This Row],[revenue a disc]])</f>
        <v>151.19630048735576</v>
      </c>
      <c r="M433" s="10"/>
    </row>
    <row r="434" spans="1:13" x14ac:dyDescent="0.3">
      <c r="A434" t="s">
        <v>561</v>
      </c>
      <c r="B434" t="s">
        <v>154</v>
      </c>
      <c r="C434" s="1">
        <v>44753</v>
      </c>
      <c r="D434" t="s">
        <v>164</v>
      </c>
      <c r="E434" t="s">
        <v>171</v>
      </c>
      <c r="F434">
        <v>65</v>
      </c>
      <c r="G434" t="s">
        <v>103</v>
      </c>
      <c r="H434" s="33">
        <v>8</v>
      </c>
      <c r="I434" s="34">
        <v>0.20099809520802481</v>
      </c>
      <c r="J434" s="10">
        <f t="shared" si="6"/>
        <v>520</v>
      </c>
      <c r="K434" s="10">
        <f>(Table3[[#This Row],[Revenue]]*Table3[[#This Row],[Discount]])</f>
        <v>104.5190095081729</v>
      </c>
      <c r="L434" s="10">
        <f>(Table3[[#This Row],[Revenue]]-Table3[[#This Row],[revenue a disc]])</f>
        <v>415.48099049182713</v>
      </c>
      <c r="M434" s="10"/>
    </row>
    <row r="435" spans="1:13" x14ac:dyDescent="0.3">
      <c r="A435" t="s">
        <v>562</v>
      </c>
      <c r="B435" t="s">
        <v>155</v>
      </c>
      <c r="C435" s="1">
        <v>44738</v>
      </c>
      <c r="D435" t="s">
        <v>165</v>
      </c>
      <c r="E435" t="s">
        <v>171</v>
      </c>
      <c r="F435">
        <v>250</v>
      </c>
      <c r="G435" t="s">
        <v>104</v>
      </c>
      <c r="H435" s="33">
        <v>3</v>
      </c>
      <c r="I435" s="34">
        <v>8.7589082057090373E-2</v>
      </c>
      <c r="J435" s="10">
        <f t="shared" si="6"/>
        <v>750</v>
      </c>
      <c r="K435" s="10">
        <f>(Table3[[#This Row],[Revenue]]*Table3[[#This Row],[Discount]])</f>
        <v>65.691811542817774</v>
      </c>
      <c r="L435" s="10">
        <f>(Table3[[#This Row],[Revenue]]-Table3[[#This Row],[revenue a disc]])</f>
        <v>684.30818845718227</v>
      </c>
      <c r="M435" s="10"/>
    </row>
    <row r="436" spans="1:13" x14ac:dyDescent="0.3">
      <c r="A436" t="s">
        <v>563</v>
      </c>
      <c r="B436" t="s">
        <v>156</v>
      </c>
      <c r="C436" s="1">
        <v>44762</v>
      </c>
      <c r="D436" t="s">
        <v>166</v>
      </c>
      <c r="E436" t="s">
        <v>171</v>
      </c>
      <c r="F436">
        <v>130</v>
      </c>
      <c r="G436" t="s">
        <v>105</v>
      </c>
      <c r="H436" s="33">
        <v>4</v>
      </c>
      <c r="I436" s="34">
        <v>0.92203517798439572</v>
      </c>
      <c r="J436" s="10">
        <f t="shared" si="6"/>
        <v>520</v>
      </c>
      <c r="K436" s="10">
        <f>(Table3[[#This Row],[Revenue]]*Table3[[#This Row],[Discount]])</f>
        <v>479.45829255188579</v>
      </c>
      <c r="L436" s="10">
        <f>(Table3[[#This Row],[Revenue]]-Table3[[#This Row],[revenue a disc]])</f>
        <v>40.541707448114209</v>
      </c>
      <c r="M436" s="10"/>
    </row>
    <row r="437" spans="1:13" x14ac:dyDescent="0.3">
      <c r="A437" t="s">
        <v>564</v>
      </c>
      <c r="B437" t="s">
        <v>157</v>
      </c>
      <c r="C437" s="1">
        <v>44756</v>
      </c>
      <c r="D437" t="s">
        <v>163</v>
      </c>
      <c r="E437" t="s">
        <v>171</v>
      </c>
      <c r="F437">
        <v>72</v>
      </c>
      <c r="G437" t="s">
        <v>103</v>
      </c>
      <c r="H437" s="33">
        <v>10</v>
      </c>
      <c r="I437" s="34">
        <v>0.40646951216415605</v>
      </c>
      <c r="J437" s="10">
        <f t="shared" si="6"/>
        <v>720</v>
      </c>
      <c r="K437" s="10">
        <f>(Table3[[#This Row],[Revenue]]*Table3[[#This Row],[Discount]])</f>
        <v>292.65804875819236</v>
      </c>
      <c r="L437" s="10">
        <f>(Table3[[#This Row],[Revenue]]-Table3[[#This Row],[revenue a disc]])</f>
        <v>427.34195124180764</v>
      </c>
      <c r="M437" s="10"/>
    </row>
    <row r="438" spans="1:13" x14ac:dyDescent="0.3">
      <c r="A438" t="s">
        <v>565</v>
      </c>
      <c r="B438" t="s">
        <v>154</v>
      </c>
      <c r="C438" s="1">
        <v>44744</v>
      </c>
      <c r="D438" t="s">
        <v>164</v>
      </c>
      <c r="E438" t="s">
        <v>170</v>
      </c>
      <c r="F438">
        <v>65</v>
      </c>
      <c r="G438" t="s">
        <v>104</v>
      </c>
      <c r="H438" s="33">
        <v>4</v>
      </c>
      <c r="I438" s="34">
        <v>0.45522048494031297</v>
      </c>
      <c r="J438" s="10">
        <f t="shared" si="6"/>
        <v>260</v>
      </c>
      <c r="K438" s="10">
        <f>(Table3[[#This Row],[Revenue]]*Table3[[#This Row],[Discount]])</f>
        <v>118.35732608448137</v>
      </c>
      <c r="L438" s="10">
        <f>(Table3[[#This Row],[Revenue]]-Table3[[#This Row],[revenue a disc]])</f>
        <v>141.64267391551863</v>
      </c>
      <c r="M438" s="10"/>
    </row>
    <row r="439" spans="1:13" x14ac:dyDescent="0.3">
      <c r="A439" t="s">
        <v>566</v>
      </c>
      <c r="B439" t="s">
        <v>155</v>
      </c>
      <c r="C439" s="1">
        <v>44753</v>
      </c>
      <c r="D439" t="s">
        <v>165</v>
      </c>
      <c r="E439" t="s">
        <v>171</v>
      </c>
      <c r="F439">
        <v>250</v>
      </c>
      <c r="G439" t="s">
        <v>105</v>
      </c>
      <c r="H439" s="33">
        <v>3</v>
      </c>
      <c r="I439" s="34">
        <v>0.45514828780898176</v>
      </c>
      <c r="J439" s="10">
        <f t="shared" si="6"/>
        <v>750</v>
      </c>
      <c r="K439" s="10">
        <f>(Table3[[#This Row],[Revenue]]*Table3[[#This Row],[Discount]])</f>
        <v>341.36121585673629</v>
      </c>
      <c r="L439" s="10">
        <f>(Table3[[#This Row],[Revenue]]-Table3[[#This Row],[revenue a disc]])</f>
        <v>408.63878414326371</v>
      </c>
      <c r="M439" s="10"/>
    </row>
    <row r="440" spans="1:13" x14ac:dyDescent="0.3">
      <c r="A440" t="s">
        <v>567</v>
      </c>
      <c r="B440" t="s">
        <v>156</v>
      </c>
      <c r="C440" s="1">
        <v>44762</v>
      </c>
      <c r="D440" t="s">
        <v>166</v>
      </c>
      <c r="E440" t="s">
        <v>170</v>
      </c>
      <c r="F440">
        <v>130</v>
      </c>
      <c r="G440" t="s">
        <v>103</v>
      </c>
      <c r="H440" s="33">
        <v>2</v>
      </c>
      <c r="I440" s="34">
        <v>0.30126486834826394</v>
      </c>
      <c r="J440" s="10">
        <f t="shared" si="6"/>
        <v>260</v>
      </c>
      <c r="K440" s="10">
        <f>(Table3[[#This Row],[Revenue]]*Table3[[#This Row],[Discount]])</f>
        <v>78.328865770548617</v>
      </c>
      <c r="L440" s="10">
        <f>(Table3[[#This Row],[Revenue]]-Table3[[#This Row],[revenue a disc]])</f>
        <v>181.67113422945138</v>
      </c>
      <c r="M440" s="10"/>
    </row>
    <row r="441" spans="1:13" x14ac:dyDescent="0.3">
      <c r="A441" t="s">
        <v>568</v>
      </c>
      <c r="B441" t="s">
        <v>157</v>
      </c>
      <c r="C441" s="1">
        <v>44740</v>
      </c>
      <c r="D441" t="s">
        <v>167</v>
      </c>
      <c r="E441" t="s">
        <v>171</v>
      </c>
      <c r="F441">
        <v>60</v>
      </c>
      <c r="G441" t="s">
        <v>104</v>
      </c>
      <c r="H441" s="33">
        <v>4</v>
      </c>
      <c r="I441" s="34">
        <v>0.22886312078587356</v>
      </c>
      <c r="J441" s="10">
        <f t="shared" si="6"/>
        <v>240</v>
      </c>
      <c r="K441" s="10">
        <f>(Table3[[#This Row],[Revenue]]*Table3[[#This Row],[Discount]])</f>
        <v>54.927148988609659</v>
      </c>
      <c r="L441" s="10">
        <f>(Table3[[#This Row],[Revenue]]-Table3[[#This Row],[revenue a disc]])</f>
        <v>185.07285101139036</v>
      </c>
      <c r="M441" s="10"/>
    </row>
    <row r="442" spans="1:13" x14ac:dyDescent="0.3">
      <c r="A442" t="s">
        <v>569</v>
      </c>
      <c r="B442" t="s">
        <v>158</v>
      </c>
      <c r="C442" s="1">
        <v>44729</v>
      </c>
      <c r="D442" t="s">
        <v>163</v>
      </c>
      <c r="E442" t="s">
        <v>170</v>
      </c>
      <c r="F442">
        <v>72</v>
      </c>
      <c r="G442" t="s">
        <v>105</v>
      </c>
      <c r="H442" s="33">
        <v>4</v>
      </c>
      <c r="I442" s="34">
        <v>0.4885587902090005</v>
      </c>
      <c r="J442" s="10">
        <f t="shared" si="6"/>
        <v>288</v>
      </c>
      <c r="K442" s="10">
        <f>(Table3[[#This Row],[Revenue]]*Table3[[#This Row],[Discount]])</f>
        <v>140.70493158019215</v>
      </c>
      <c r="L442" s="10">
        <f>(Table3[[#This Row],[Revenue]]-Table3[[#This Row],[revenue a disc]])</f>
        <v>147.29506841980785</v>
      </c>
      <c r="M442" s="10"/>
    </row>
    <row r="443" spans="1:13" x14ac:dyDescent="0.3">
      <c r="A443" t="s">
        <v>570</v>
      </c>
      <c r="B443" t="s">
        <v>154</v>
      </c>
      <c r="C443" s="1">
        <v>44727</v>
      </c>
      <c r="D443" t="s">
        <v>164</v>
      </c>
      <c r="E443" t="s">
        <v>171</v>
      </c>
      <c r="F443">
        <v>65</v>
      </c>
      <c r="G443" t="s">
        <v>103</v>
      </c>
      <c r="H443" s="33">
        <v>7</v>
      </c>
      <c r="I443" s="34">
        <v>0.88301012782394861</v>
      </c>
      <c r="J443" s="10">
        <f t="shared" si="6"/>
        <v>455</v>
      </c>
      <c r="K443" s="10">
        <f>(Table3[[#This Row],[Revenue]]*Table3[[#This Row],[Discount]])</f>
        <v>401.76960815989662</v>
      </c>
      <c r="L443" s="10">
        <f>(Table3[[#This Row],[Revenue]]-Table3[[#This Row],[revenue a disc]])</f>
        <v>53.23039184010338</v>
      </c>
      <c r="M443" s="10"/>
    </row>
    <row r="444" spans="1:13" x14ac:dyDescent="0.3">
      <c r="A444" t="s">
        <v>571</v>
      </c>
      <c r="B444" t="s">
        <v>155</v>
      </c>
      <c r="C444" s="1">
        <v>44734</v>
      </c>
      <c r="D444" t="s">
        <v>165</v>
      </c>
      <c r="E444" t="s">
        <v>170</v>
      </c>
      <c r="F444">
        <v>250</v>
      </c>
      <c r="G444" t="s">
        <v>104</v>
      </c>
      <c r="H444" s="33">
        <v>2</v>
      </c>
      <c r="I444" s="34">
        <v>0.30705024398286174</v>
      </c>
      <c r="J444" s="10">
        <f t="shared" si="6"/>
        <v>500</v>
      </c>
      <c r="K444" s="10">
        <f>(Table3[[#This Row],[Revenue]]*Table3[[#This Row],[Discount]])</f>
        <v>153.52512199143086</v>
      </c>
      <c r="L444" s="10">
        <f>(Table3[[#This Row],[Revenue]]-Table3[[#This Row],[revenue a disc]])</f>
        <v>346.47487800856914</v>
      </c>
      <c r="M444" s="10"/>
    </row>
    <row r="445" spans="1:13" x14ac:dyDescent="0.3">
      <c r="A445" t="s">
        <v>572</v>
      </c>
      <c r="B445" t="s">
        <v>156</v>
      </c>
      <c r="C445" s="1">
        <v>44744</v>
      </c>
      <c r="D445" t="s">
        <v>166</v>
      </c>
      <c r="E445" t="s">
        <v>171</v>
      </c>
      <c r="F445">
        <v>130</v>
      </c>
      <c r="G445" t="s">
        <v>105</v>
      </c>
      <c r="H445" s="33">
        <v>6</v>
      </c>
      <c r="I445" s="34">
        <v>0.85704939563753491</v>
      </c>
      <c r="J445" s="10">
        <f t="shared" si="6"/>
        <v>780</v>
      </c>
      <c r="K445" s="10">
        <f>(Table3[[#This Row],[Revenue]]*Table3[[#This Row],[Discount]])</f>
        <v>668.49852859727719</v>
      </c>
      <c r="L445" s="10">
        <f>(Table3[[#This Row],[Revenue]]-Table3[[#This Row],[revenue a disc]])</f>
        <v>111.50147140272281</v>
      </c>
      <c r="M445" s="10"/>
    </row>
    <row r="446" spans="1:13" x14ac:dyDescent="0.3">
      <c r="A446" t="s">
        <v>573</v>
      </c>
      <c r="B446" t="s">
        <v>157</v>
      </c>
      <c r="C446" s="1">
        <v>44737</v>
      </c>
      <c r="D446" t="s">
        <v>163</v>
      </c>
      <c r="E446" t="s">
        <v>170</v>
      </c>
      <c r="F446">
        <v>72</v>
      </c>
      <c r="G446" t="s">
        <v>103</v>
      </c>
      <c r="H446" s="33">
        <v>9</v>
      </c>
      <c r="I446" s="34">
        <v>0.29159802445516347</v>
      </c>
      <c r="J446" s="10">
        <f t="shared" si="6"/>
        <v>648</v>
      </c>
      <c r="K446" s="10">
        <f>(Table3[[#This Row],[Revenue]]*Table3[[#This Row],[Discount]])</f>
        <v>188.95551984694592</v>
      </c>
      <c r="L446" s="10">
        <f>(Table3[[#This Row],[Revenue]]-Table3[[#This Row],[revenue a disc]])</f>
        <v>459.04448015305411</v>
      </c>
      <c r="M446" s="10"/>
    </row>
    <row r="447" spans="1:13" x14ac:dyDescent="0.3">
      <c r="A447" t="s">
        <v>574</v>
      </c>
      <c r="B447" t="s">
        <v>154</v>
      </c>
      <c r="C447" s="1">
        <v>44752</v>
      </c>
      <c r="D447" t="s">
        <v>164</v>
      </c>
      <c r="E447" t="s">
        <v>171</v>
      </c>
      <c r="F447">
        <v>65</v>
      </c>
      <c r="G447" t="s">
        <v>104</v>
      </c>
      <c r="H447" s="33">
        <v>9</v>
      </c>
      <c r="I447" s="34">
        <v>0.2589445683285162</v>
      </c>
      <c r="J447" s="10">
        <f t="shared" si="6"/>
        <v>585</v>
      </c>
      <c r="K447" s="10">
        <f>(Table3[[#This Row],[Revenue]]*Table3[[#This Row],[Discount]])</f>
        <v>151.48257247218197</v>
      </c>
      <c r="L447" s="10">
        <f>(Table3[[#This Row],[Revenue]]-Table3[[#This Row],[revenue a disc]])</f>
        <v>433.51742752781803</v>
      </c>
      <c r="M447" s="10"/>
    </row>
    <row r="448" spans="1:13" x14ac:dyDescent="0.3">
      <c r="A448" t="s">
        <v>575</v>
      </c>
      <c r="B448" t="s">
        <v>155</v>
      </c>
      <c r="C448" s="1">
        <v>44736</v>
      </c>
      <c r="D448" t="s">
        <v>165</v>
      </c>
      <c r="E448" t="s">
        <v>170</v>
      </c>
      <c r="F448">
        <v>250</v>
      </c>
      <c r="G448" t="s">
        <v>105</v>
      </c>
      <c r="H448" s="33">
        <v>2</v>
      </c>
      <c r="I448" s="34">
        <v>0.2954209948681138</v>
      </c>
      <c r="J448" s="10">
        <f t="shared" si="6"/>
        <v>500</v>
      </c>
      <c r="K448" s="10">
        <f>(Table3[[#This Row],[Revenue]]*Table3[[#This Row],[Discount]])</f>
        <v>147.71049743405689</v>
      </c>
      <c r="L448" s="10">
        <f>(Table3[[#This Row],[Revenue]]-Table3[[#This Row],[revenue a disc]])</f>
        <v>352.28950256594311</v>
      </c>
      <c r="M448" s="10"/>
    </row>
    <row r="449" spans="1:13" x14ac:dyDescent="0.3">
      <c r="A449" t="s">
        <v>576</v>
      </c>
      <c r="B449" t="s">
        <v>156</v>
      </c>
      <c r="C449" s="1">
        <v>44752</v>
      </c>
      <c r="D449" t="s">
        <v>166</v>
      </c>
      <c r="E449" t="s">
        <v>171</v>
      </c>
      <c r="F449">
        <v>130</v>
      </c>
      <c r="G449" t="s">
        <v>103</v>
      </c>
      <c r="H449" s="33">
        <v>2</v>
      </c>
      <c r="I449" s="34">
        <v>7.4202009604403041E-2</v>
      </c>
      <c r="J449" s="10">
        <f t="shared" si="6"/>
        <v>260</v>
      </c>
      <c r="K449" s="10">
        <f>(Table3[[#This Row],[Revenue]]*Table3[[#This Row],[Discount]])</f>
        <v>19.292522497144791</v>
      </c>
      <c r="L449" s="10">
        <f>(Table3[[#This Row],[Revenue]]-Table3[[#This Row],[revenue a disc]])</f>
        <v>240.7074775028552</v>
      </c>
      <c r="M449" s="10"/>
    </row>
    <row r="450" spans="1:13" x14ac:dyDescent="0.3">
      <c r="A450" t="s">
        <v>577</v>
      </c>
      <c r="B450" t="s">
        <v>157</v>
      </c>
      <c r="C450" s="1">
        <v>44759</v>
      </c>
      <c r="D450" t="s">
        <v>167</v>
      </c>
      <c r="E450" t="s">
        <v>170</v>
      </c>
      <c r="F450">
        <v>60</v>
      </c>
      <c r="G450" t="s">
        <v>104</v>
      </c>
      <c r="H450" s="33">
        <v>11</v>
      </c>
      <c r="I450" s="34">
        <v>3.9067003401354383E-2</v>
      </c>
      <c r="J450" s="10">
        <f t="shared" ref="J450:J513" si="7">(F450*H450)</f>
        <v>660</v>
      </c>
      <c r="K450" s="10">
        <f>(Table3[[#This Row],[Revenue]]*Table3[[#This Row],[Discount]])</f>
        <v>25.784222244893893</v>
      </c>
      <c r="L450" s="10">
        <f>(Table3[[#This Row],[Revenue]]-Table3[[#This Row],[revenue a disc]])</f>
        <v>634.21577775510616</v>
      </c>
      <c r="M450" s="10"/>
    </row>
    <row r="451" spans="1:13" x14ac:dyDescent="0.3">
      <c r="A451" t="s">
        <v>578</v>
      </c>
      <c r="B451" t="s">
        <v>158</v>
      </c>
      <c r="C451" s="1">
        <v>44763</v>
      </c>
      <c r="D451" t="s">
        <v>168</v>
      </c>
      <c r="E451" t="s">
        <v>171</v>
      </c>
      <c r="F451">
        <v>95</v>
      </c>
      <c r="G451" t="s">
        <v>105</v>
      </c>
      <c r="H451" s="33">
        <v>4</v>
      </c>
      <c r="I451" s="34">
        <v>0.76468504660372305</v>
      </c>
      <c r="J451" s="10">
        <f t="shared" si="7"/>
        <v>380</v>
      </c>
      <c r="K451" s="10">
        <f>(Table3[[#This Row],[Revenue]]*Table3[[#This Row],[Discount]])</f>
        <v>290.58031770941477</v>
      </c>
      <c r="L451" s="10">
        <f>(Table3[[#This Row],[Revenue]]-Table3[[#This Row],[revenue a disc]])</f>
        <v>89.419682290585229</v>
      </c>
      <c r="M451" s="10"/>
    </row>
    <row r="452" spans="1:13" x14ac:dyDescent="0.3">
      <c r="A452" t="s">
        <v>579</v>
      </c>
      <c r="B452" t="s">
        <v>159</v>
      </c>
      <c r="C452" s="1">
        <v>44763</v>
      </c>
      <c r="D452" t="s">
        <v>163</v>
      </c>
      <c r="E452" t="s">
        <v>170</v>
      </c>
      <c r="F452">
        <v>72</v>
      </c>
      <c r="G452" t="s">
        <v>103</v>
      </c>
      <c r="H452" s="33">
        <v>11</v>
      </c>
      <c r="I452" s="34">
        <v>0.74867480539232067</v>
      </c>
      <c r="J452" s="10">
        <f t="shared" si="7"/>
        <v>792</v>
      </c>
      <c r="K452" s="10">
        <f>(Table3[[#This Row],[Revenue]]*Table3[[#This Row],[Discount]])</f>
        <v>592.950445870718</v>
      </c>
      <c r="L452" s="10">
        <f>(Table3[[#This Row],[Revenue]]-Table3[[#This Row],[revenue a disc]])</f>
        <v>199.049554129282</v>
      </c>
      <c r="M452" s="10"/>
    </row>
    <row r="453" spans="1:13" x14ac:dyDescent="0.3">
      <c r="A453" t="s">
        <v>580</v>
      </c>
      <c r="B453" t="s">
        <v>154</v>
      </c>
      <c r="C453" s="1">
        <v>44750</v>
      </c>
      <c r="D453" t="s">
        <v>164</v>
      </c>
      <c r="E453" t="s">
        <v>171</v>
      </c>
      <c r="F453">
        <v>65</v>
      </c>
      <c r="G453" t="s">
        <v>104</v>
      </c>
      <c r="H453" s="33">
        <v>6</v>
      </c>
      <c r="I453" s="34">
        <v>0.69300939202757139</v>
      </c>
      <c r="J453" s="10">
        <f t="shared" si="7"/>
        <v>390</v>
      </c>
      <c r="K453" s="10">
        <f>(Table3[[#This Row],[Revenue]]*Table3[[#This Row],[Discount]])</f>
        <v>270.27366289075286</v>
      </c>
      <c r="L453" s="10">
        <f>(Table3[[#This Row],[Revenue]]-Table3[[#This Row],[revenue a disc]])</f>
        <v>119.72633710924714</v>
      </c>
      <c r="M453" s="10"/>
    </row>
    <row r="454" spans="1:13" x14ac:dyDescent="0.3">
      <c r="A454" t="s">
        <v>581</v>
      </c>
      <c r="B454" t="s">
        <v>155</v>
      </c>
      <c r="C454" s="1">
        <v>44751</v>
      </c>
      <c r="D454" t="s">
        <v>165</v>
      </c>
      <c r="E454" t="s">
        <v>170</v>
      </c>
      <c r="F454">
        <v>250</v>
      </c>
      <c r="G454" t="s">
        <v>105</v>
      </c>
      <c r="H454" s="33">
        <v>1</v>
      </c>
      <c r="I454" s="34">
        <v>0.52937391222103747</v>
      </c>
      <c r="J454" s="10">
        <f t="shared" si="7"/>
        <v>250</v>
      </c>
      <c r="K454" s="10">
        <f>(Table3[[#This Row],[Revenue]]*Table3[[#This Row],[Discount]])</f>
        <v>132.34347805525937</v>
      </c>
      <c r="L454" s="10">
        <f>(Table3[[#This Row],[Revenue]]-Table3[[#This Row],[revenue a disc]])</f>
        <v>117.65652194474063</v>
      </c>
      <c r="M454" s="10"/>
    </row>
    <row r="455" spans="1:13" x14ac:dyDescent="0.3">
      <c r="A455" t="s">
        <v>582</v>
      </c>
      <c r="B455" t="s">
        <v>156</v>
      </c>
      <c r="C455" s="1">
        <v>44736</v>
      </c>
      <c r="D455" t="s">
        <v>166</v>
      </c>
      <c r="E455" t="s">
        <v>171</v>
      </c>
      <c r="F455">
        <v>130</v>
      </c>
      <c r="G455" t="s">
        <v>103</v>
      </c>
      <c r="H455" s="33">
        <v>3</v>
      </c>
      <c r="I455" s="34">
        <v>0.32413514859934134</v>
      </c>
      <c r="J455" s="10">
        <f t="shared" si="7"/>
        <v>390</v>
      </c>
      <c r="K455" s="10">
        <f>(Table3[[#This Row],[Revenue]]*Table3[[#This Row],[Discount]])</f>
        <v>126.41270795374312</v>
      </c>
      <c r="L455" s="10">
        <f>(Table3[[#This Row],[Revenue]]-Table3[[#This Row],[revenue a disc]])</f>
        <v>263.58729204625689</v>
      </c>
      <c r="M455" s="10"/>
    </row>
    <row r="456" spans="1:13" x14ac:dyDescent="0.3">
      <c r="A456" t="s">
        <v>583</v>
      </c>
      <c r="B456" t="s">
        <v>157</v>
      </c>
      <c r="C456" s="1">
        <v>44737</v>
      </c>
      <c r="D456" t="s">
        <v>163</v>
      </c>
      <c r="E456" t="s">
        <v>171</v>
      </c>
      <c r="F456">
        <v>72</v>
      </c>
      <c r="G456" t="s">
        <v>104</v>
      </c>
      <c r="H456" s="33">
        <v>4</v>
      </c>
      <c r="I456" s="34">
        <v>0.35907775149399723</v>
      </c>
      <c r="J456" s="10">
        <f t="shared" si="7"/>
        <v>288</v>
      </c>
      <c r="K456" s="10">
        <f>(Table3[[#This Row],[Revenue]]*Table3[[#This Row],[Discount]])</f>
        <v>103.41439243027121</v>
      </c>
      <c r="L456" s="10">
        <f>(Table3[[#This Row],[Revenue]]-Table3[[#This Row],[revenue a disc]])</f>
        <v>184.58560756972878</v>
      </c>
      <c r="M456" s="10"/>
    </row>
    <row r="457" spans="1:13" x14ac:dyDescent="0.3">
      <c r="A457" t="s">
        <v>584</v>
      </c>
      <c r="B457" t="s">
        <v>154</v>
      </c>
      <c r="C457" s="1">
        <v>44744</v>
      </c>
      <c r="D457" t="s">
        <v>164</v>
      </c>
      <c r="E457" t="s">
        <v>171</v>
      </c>
      <c r="F457">
        <v>65</v>
      </c>
      <c r="G457" t="s">
        <v>105</v>
      </c>
      <c r="H457" s="33">
        <v>6</v>
      </c>
      <c r="I457" s="34">
        <v>0.65908590258865696</v>
      </c>
      <c r="J457" s="10">
        <f t="shared" si="7"/>
        <v>390</v>
      </c>
      <c r="K457" s="10">
        <f>(Table3[[#This Row],[Revenue]]*Table3[[#This Row],[Discount]])</f>
        <v>257.04350200957623</v>
      </c>
      <c r="L457" s="10">
        <f>(Table3[[#This Row],[Revenue]]-Table3[[#This Row],[revenue a disc]])</f>
        <v>132.95649799042377</v>
      </c>
      <c r="M457" s="10"/>
    </row>
    <row r="458" spans="1:13" x14ac:dyDescent="0.3">
      <c r="A458" t="s">
        <v>585</v>
      </c>
      <c r="B458" t="s">
        <v>155</v>
      </c>
      <c r="C458" s="1">
        <v>44735</v>
      </c>
      <c r="D458" t="s">
        <v>165</v>
      </c>
      <c r="E458" t="s">
        <v>171</v>
      </c>
      <c r="F458">
        <v>250</v>
      </c>
      <c r="G458" t="s">
        <v>103</v>
      </c>
      <c r="H458" s="33">
        <v>2</v>
      </c>
      <c r="I458" s="34">
        <v>0.51385178684784039</v>
      </c>
      <c r="J458" s="10">
        <f t="shared" si="7"/>
        <v>500</v>
      </c>
      <c r="K458" s="10">
        <f>(Table3[[#This Row],[Revenue]]*Table3[[#This Row],[Discount]])</f>
        <v>256.92589342392017</v>
      </c>
      <c r="L458" s="10">
        <f>(Table3[[#This Row],[Revenue]]-Table3[[#This Row],[revenue a disc]])</f>
        <v>243.07410657607983</v>
      </c>
      <c r="M458" s="10"/>
    </row>
    <row r="459" spans="1:13" x14ac:dyDescent="0.3">
      <c r="A459" t="s">
        <v>586</v>
      </c>
      <c r="B459" t="s">
        <v>156</v>
      </c>
      <c r="C459" s="1">
        <v>44751</v>
      </c>
      <c r="D459" t="s">
        <v>166</v>
      </c>
      <c r="E459" t="s">
        <v>171</v>
      </c>
      <c r="F459">
        <v>130</v>
      </c>
      <c r="G459" t="s">
        <v>104</v>
      </c>
      <c r="H459" s="33">
        <v>4</v>
      </c>
      <c r="I459" s="34">
        <v>0.76665009072072687</v>
      </c>
      <c r="J459" s="10">
        <f t="shared" si="7"/>
        <v>520</v>
      </c>
      <c r="K459" s="10">
        <f>(Table3[[#This Row],[Revenue]]*Table3[[#This Row],[Discount]])</f>
        <v>398.65804717477795</v>
      </c>
      <c r="L459" s="10">
        <f>(Table3[[#This Row],[Revenue]]-Table3[[#This Row],[revenue a disc]])</f>
        <v>121.34195282522205</v>
      </c>
      <c r="M459" s="10"/>
    </row>
    <row r="460" spans="1:13" x14ac:dyDescent="0.3">
      <c r="A460" t="s">
        <v>587</v>
      </c>
      <c r="B460" t="s">
        <v>157</v>
      </c>
      <c r="C460" s="1">
        <v>44726</v>
      </c>
      <c r="D460" t="s">
        <v>163</v>
      </c>
      <c r="E460" t="s">
        <v>170</v>
      </c>
      <c r="F460">
        <v>72</v>
      </c>
      <c r="G460" t="s">
        <v>105</v>
      </c>
      <c r="H460" s="33">
        <v>5</v>
      </c>
      <c r="I460" s="34">
        <v>0.73529214203054083</v>
      </c>
      <c r="J460" s="10">
        <f t="shared" si="7"/>
        <v>360</v>
      </c>
      <c r="K460" s="10">
        <f>(Table3[[#This Row],[Revenue]]*Table3[[#This Row],[Discount]])</f>
        <v>264.7051711309947</v>
      </c>
      <c r="L460" s="10">
        <f>(Table3[[#This Row],[Revenue]]-Table3[[#This Row],[revenue a disc]])</f>
        <v>95.2948288690053</v>
      </c>
      <c r="M460" s="10"/>
    </row>
    <row r="461" spans="1:13" x14ac:dyDescent="0.3">
      <c r="A461" t="s">
        <v>588</v>
      </c>
      <c r="B461" t="s">
        <v>154</v>
      </c>
      <c r="C461" s="1">
        <v>44749</v>
      </c>
      <c r="D461" t="s">
        <v>164</v>
      </c>
      <c r="E461" t="s">
        <v>171</v>
      </c>
      <c r="F461">
        <v>65</v>
      </c>
      <c r="G461" t="s">
        <v>103</v>
      </c>
      <c r="H461" s="33">
        <v>9</v>
      </c>
      <c r="I461" s="34">
        <v>0.44567996518569519</v>
      </c>
      <c r="J461" s="10">
        <f t="shared" si="7"/>
        <v>585</v>
      </c>
      <c r="K461" s="10">
        <f>(Table3[[#This Row],[Revenue]]*Table3[[#This Row],[Discount]])</f>
        <v>260.72277963363166</v>
      </c>
      <c r="L461" s="10">
        <f>(Table3[[#This Row],[Revenue]]-Table3[[#This Row],[revenue a disc]])</f>
        <v>324.27722036636834</v>
      </c>
      <c r="M461" s="10"/>
    </row>
    <row r="462" spans="1:13" x14ac:dyDescent="0.3">
      <c r="A462" t="s">
        <v>589</v>
      </c>
      <c r="B462" t="s">
        <v>155</v>
      </c>
      <c r="C462" s="1">
        <v>44734</v>
      </c>
      <c r="D462" t="s">
        <v>165</v>
      </c>
      <c r="E462" t="s">
        <v>170</v>
      </c>
      <c r="F462">
        <v>250</v>
      </c>
      <c r="G462" t="s">
        <v>103</v>
      </c>
      <c r="H462" s="33">
        <v>2</v>
      </c>
      <c r="I462" s="34">
        <v>0.80491760131950119</v>
      </c>
      <c r="J462" s="10">
        <f t="shared" si="7"/>
        <v>500</v>
      </c>
      <c r="K462" s="10">
        <f>(Table3[[#This Row],[Revenue]]*Table3[[#This Row],[Discount]])</f>
        <v>402.45880065975058</v>
      </c>
      <c r="L462" s="10">
        <f>(Table3[[#This Row],[Revenue]]-Table3[[#This Row],[revenue a disc]])</f>
        <v>97.54119934024942</v>
      </c>
      <c r="M462" s="10"/>
    </row>
    <row r="463" spans="1:13" x14ac:dyDescent="0.3">
      <c r="A463" t="s">
        <v>590</v>
      </c>
      <c r="B463" t="s">
        <v>156</v>
      </c>
      <c r="C463" s="1">
        <v>44726</v>
      </c>
      <c r="D463" t="s">
        <v>166</v>
      </c>
      <c r="E463" t="s">
        <v>171</v>
      </c>
      <c r="F463">
        <v>130</v>
      </c>
      <c r="G463" t="s">
        <v>104</v>
      </c>
      <c r="H463" s="33">
        <v>4</v>
      </c>
      <c r="I463" s="34">
        <v>0.63252724233750568</v>
      </c>
      <c r="J463" s="10">
        <f t="shared" si="7"/>
        <v>520</v>
      </c>
      <c r="K463" s="10">
        <f>(Table3[[#This Row],[Revenue]]*Table3[[#This Row],[Discount]])</f>
        <v>328.91416601550293</v>
      </c>
      <c r="L463" s="10">
        <f>(Table3[[#This Row],[Revenue]]-Table3[[#This Row],[revenue a disc]])</f>
        <v>191.08583398449707</v>
      </c>
      <c r="M463" s="10"/>
    </row>
    <row r="464" spans="1:13" x14ac:dyDescent="0.3">
      <c r="A464" t="s">
        <v>591</v>
      </c>
      <c r="B464" t="s">
        <v>157</v>
      </c>
      <c r="C464" s="1">
        <v>44743</v>
      </c>
      <c r="D464" t="s">
        <v>163</v>
      </c>
      <c r="E464" t="s">
        <v>170</v>
      </c>
      <c r="F464">
        <v>72</v>
      </c>
      <c r="G464" t="s">
        <v>105</v>
      </c>
      <c r="H464" s="33">
        <v>12</v>
      </c>
      <c r="I464" s="34">
        <v>0.54172415841062738</v>
      </c>
      <c r="J464" s="10">
        <f t="shared" si="7"/>
        <v>864</v>
      </c>
      <c r="K464" s="10">
        <f>(Table3[[#This Row],[Revenue]]*Table3[[#This Row],[Discount]])</f>
        <v>468.04967286678203</v>
      </c>
      <c r="L464" s="10">
        <f>(Table3[[#This Row],[Revenue]]-Table3[[#This Row],[revenue a disc]])</f>
        <v>395.95032713321797</v>
      </c>
      <c r="M464" s="10"/>
    </row>
    <row r="465" spans="1:14" x14ac:dyDescent="0.3">
      <c r="A465" t="s">
        <v>592</v>
      </c>
      <c r="B465" t="s">
        <v>154</v>
      </c>
      <c r="C465" s="1">
        <v>44742</v>
      </c>
      <c r="D465" t="s">
        <v>164</v>
      </c>
      <c r="E465" t="s">
        <v>171</v>
      </c>
      <c r="F465">
        <v>65</v>
      </c>
      <c r="G465" t="s">
        <v>103</v>
      </c>
      <c r="H465" s="33">
        <v>11</v>
      </c>
      <c r="I465" s="34">
        <v>0.51449622999670686</v>
      </c>
      <c r="J465" s="10">
        <f t="shared" si="7"/>
        <v>715</v>
      </c>
      <c r="K465" s="10">
        <f>(Table3[[#This Row],[Revenue]]*Table3[[#This Row],[Discount]])</f>
        <v>367.86480444764538</v>
      </c>
      <c r="L465" s="10">
        <f>(Table3[[#This Row],[Revenue]]-Table3[[#This Row],[revenue a disc]])</f>
        <v>347.13519555235462</v>
      </c>
      <c r="M465" s="10"/>
    </row>
    <row r="466" spans="1:14" x14ac:dyDescent="0.3">
      <c r="A466" t="s">
        <v>593</v>
      </c>
      <c r="B466" t="s">
        <v>155</v>
      </c>
      <c r="C466" s="1">
        <v>44747</v>
      </c>
      <c r="D466" t="s">
        <v>165</v>
      </c>
      <c r="E466" t="s">
        <v>170</v>
      </c>
      <c r="F466">
        <v>250</v>
      </c>
      <c r="G466" t="s">
        <v>104</v>
      </c>
      <c r="H466" s="33">
        <v>2</v>
      </c>
      <c r="I466" s="34">
        <v>0.23752502847518697</v>
      </c>
      <c r="J466" s="10">
        <f t="shared" si="7"/>
        <v>500</v>
      </c>
      <c r="K466" s="10">
        <f>(Table3[[#This Row],[Revenue]]*Table3[[#This Row],[Discount]])</f>
        <v>118.76251423759349</v>
      </c>
      <c r="L466" s="10">
        <f>(Table3[[#This Row],[Revenue]]-Table3[[#This Row],[revenue a disc]])</f>
        <v>381.23748576240649</v>
      </c>
      <c r="M466" s="10"/>
    </row>
    <row r="467" spans="1:14" x14ac:dyDescent="0.3">
      <c r="A467" t="s">
        <v>594</v>
      </c>
      <c r="B467" t="s">
        <v>156</v>
      </c>
      <c r="C467" s="1">
        <v>44764</v>
      </c>
      <c r="D467" t="s">
        <v>166</v>
      </c>
      <c r="E467" t="s">
        <v>171</v>
      </c>
      <c r="F467">
        <v>130</v>
      </c>
      <c r="G467" t="s">
        <v>105</v>
      </c>
      <c r="H467" s="33">
        <v>4</v>
      </c>
      <c r="I467" s="34">
        <v>0.99120610081358274</v>
      </c>
      <c r="J467" s="10">
        <f t="shared" si="7"/>
        <v>520</v>
      </c>
      <c r="K467" s="10">
        <f>(Table3[[#This Row],[Revenue]]*Table3[[#This Row],[Discount]])</f>
        <v>515.42717242306298</v>
      </c>
      <c r="L467" s="10">
        <f>(Table3[[#This Row],[Revenue]]-Table3[[#This Row],[revenue a disc]])</f>
        <v>4.5728275769370157</v>
      </c>
      <c r="M467" s="10"/>
    </row>
    <row r="468" spans="1:14" x14ac:dyDescent="0.3">
      <c r="A468" t="s">
        <v>595</v>
      </c>
      <c r="B468" t="s">
        <v>157</v>
      </c>
      <c r="C468" s="1">
        <v>44735</v>
      </c>
      <c r="D468" t="s">
        <v>167</v>
      </c>
      <c r="E468" t="s">
        <v>170</v>
      </c>
      <c r="F468">
        <v>60</v>
      </c>
      <c r="G468" t="s">
        <v>103</v>
      </c>
      <c r="H468" s="33">
        <v>9</v>
      </c>
      <c r="I468" s="34">
        <v>0.59705890981846566</v>
      </c>
      <c r="J468" s="10">
        <f t="shared" si="7"/>
        <v>540</v>
      </c>
      <c r="K468" s="10">
        <f>(Table3[[#This Row],[Revenue]]*Table3[[#This Row],[Discount]])</f>
        <v>322.41181130197145</v>
      </c>
      <c r="L468" s="10">
        <f>(Table3[[#This Row],[Revenue]]-Table3[[#This Row],[revenue a disc]])</f>
        <v>217.58818869802855</v>
      </c>
      <c r="M468" s="10"/>
    </row>
    <row r="469" spans="1:14" x14ac:dyDescent="0.3">
      <c r="A469" t="s">
        <v>596</v>
      </c>
      <c r="B469" t="s">
        <v>158</v>
      </c>
      <c r="C469" s="1">
        <v>44737</v>
      </c>
      <c r="D469" t="s">
        <v>163</v>
      </c>
      <c r="E469" t="s">
        <v>171</v>
      </c>
      <c r="F469">
        <v>72</v>
      </c>
      <c r="G469" t="s">
        <v>104</v>
      </c>
      <c r="H469" s="33">
        <v>3</v>
      </c>
      <c r="I469" s="34">
        <v>0.47137791834027587</v>
      </c>
      <c r="J469" s="10">
        <f t="shared" si="7"/>
        <v>216</v>
      </c>
      <c r="K469" s="10">
        <f>(Table3[[#This Row],[Revenue]]*Table3[[#This Row],[Discount]])</f>
        <v>101.81763036149958</v>
      </c>
      <c r="L469" s="10">
        <f>(Table3[[#This Row],[Revenue]]-Table3[[#This Row],[revenue a disc]])</f>
        <v>114.18236963850042</v>
      </c>
      <c r="M469" s="10"/>
    </row>
    <row r="470" spans="1:14" x14ac:dyDescent="0.3">
      <c r="A470" t="s">
        <v>597</v>
      </c>
      <c r="B470" t="s">
        <v>154</v>
      </c>
      <c r="C470" s="1">
        <v>44749</v>
      </c>
      <c r="D470" t="s">
        <v>164</v>
      </c>
      <c r="E470" t="s">
        <v>170</v>
      </c>
      <c r="F470">
        <v>65</v>
      </c>
      <c r="G470" t="s">
        <v>105</v>
      </c>
      <c r="H470" s="33">
        <v>14</v>
      </c>
      <c r="I470" s="34">
        <v>0.41181740780767351</v>
      </c>
      <c r="J470" s="10">
        <f t="shared" si="7"/>
        <v>910</v>
      </c>
      <c r="K470" s="10">
        <f>(Table3[[#This Row],[Revenue]]*Table3[[#This Row],[Discount]])</f>
        <v>374.75384110498288</v>
      </c>
      <c r="L470" s="10">
        <f>(Table3[[#This Row],[Revenue]]-Table3[[#This Row],[revenue a disc]])</f>
        <v>535.24615889501706</v>
      </c>
      <c r="M470" s="10"/>
    </row>
    <row r="471" spans="1:14" x14ac:dyDescent="0.3">
      <c r="A471" t="s">
        <v>598</v>
      </c>
      <c r="B471" t="s">
        <v>155</v>
      </c>
      <c r="C471" s="1">
        <v>44729</v>
      </c>
      <c r="D471" t="s">
        <v>165</v>
      </c>
      <c r="E471" t="s">
        <v>171</v>
      </c>
      <c r="F471">
        <v>250</v>
      </c>
      <c r="G471" t="s">
        <v>103</v>
      </c>
      <c r="H471" s="33">
        <v>3</v>
      </c>
      <c r="I471" s="34">
        <v>7.2014892327985192E-2</v>
      </c>
      <c r="J471" s="10">
        <f t="shared" si="7"/>
        <v>750</v>
      </c>
      <c r="K471" s="10">
        <f>(Table3[[#This Row],[Revenue]]*Table3[[#This Row],[Discount]])</f>
        <v>54.011169245988896</v>
      </c>
      <c r="L471" s="10">
        <f>(Table3[[#This Row],[Revenue]]-Table3[[#This Row],[revenue a disc]])</f>
        <v>695.98883075401113</v>
      </c>
      <c r="M471" s="10"/>
    </row>
    <row r="472" spans="1:14" x14ac:dyDescent="0.3">
      <c r="A472" t="s">
        <v>599</v>
      </c>
      <c r="B472" t="s">
        <v>156</v>
      </c>
      <c r="C472" s="1">
        <v>44738</v>
      </c>
      <c r="D472" t="s">
        <v>166</v>
      </c>
      <c r="E472" t="s">
        <v>170</v>
      </c>
      <c r="F472">
        <v>130</v>
      </c>
      <c r="G472" t="s">
        <v>104</v>
      </c>
      <c r="H472" s="33">
        <v>7</v>
      </c>
      <c r="I472" s="34">
        <v>0.28425228592980878</v>
      </c>
      <c r="J472" s="10">
        <f t="shared" si="7"/>
        <v>910</v>
      </c>
      <c r="K472" s="10">
        <f>(Table3[[#This Row],[Revenue]]*Table3[[#This Row],[Discount]])</f>
        <v>258.66958019612599</v>
      </c>
      <c r="L472" s="10">
        <f>(Table3[[#This Row],[Revenue]]-Table3[[#This Row],[revenue a disc]])</f>
        <v>651.33041980387407</v>
      </c>
      <c r="M472" s="10"/>
    </row>
    <row r="473" spans="1:14" x14ac:dyDescent="0.3">
      <c r="A473" t="s">
        <v>600</v>
      </c>
      <c r="B473" t="s">
        <v>157</v>
      </c>
      <c r="C473" s="1">
        <v>44740</v>
      </c>
      <c r="D473" t="s">
        <v>163</v>
      </c>
      <c r="E473" t="s">
        <v>171</v>
      </c>
      <c r="F473">
        <v>72</v>
      </c>
      <c r="G473" t="s">
        <v>105</v>
      </c>
      <c r="H473" s="33">
        <v>3</v>
      </c>
      <c r="I473" s="34">
        <v>0.51473636278960266</v>
      </c>
      <c r="J473" s="10">
        <f t="shared" si="7"/>
        <v>216</v>
      </c>
      <c r="K473" s="10">
        <f>(Table3[[#This Row],[Revenue]]*Table3[[#This Row],[Discount]])</f>
        <v>111.18305436255417</v>
      </c>
      <c r="L473" s="10">
        <f>(Table3[[#This Row],[Revenue]]-Table3[[#This Row],[revenue a disc]])</f>
        <v>104.81694563744583</v>
      </c>
      <c r="M473" s="10"/>
    </row>
    <row r="474" spans="1:14" x14ac:dyDescent="0.3">
      <c r="A474" t="s">
        <v>601</v>
      </c>
      <c r="B474" t="s">
        <v>154</v>
      </c>
      <c r="C474" s="1">
        <v>44755</v>
      </c>
      <c r="D474" t="s">
        <v>164</v>
      </c>
      <c r="E474" t="s">
        <v>170</v>
      </c>
      <c r="F474">
        <v>65</v>
      </c>
      <c r="G474" t="s">
        <v>103</v>
      </c>
      <c r="H474" s="33">
        <v>7</v>
      </c>
      <c r="I474" s="34">
        <v>0.84360853679959769</v>
      </c>
      <c r="J474" s="10">
        <f t="shared" si="7"/>
        <v>455</v>
      </c>
      <c r="K474" s="10">
        <f>(Table3[[#This Row],[Revenue]]*Table3[[#This Row],[Discount]])</f>
        <v>383.84188424381693</v>
      </c>
      <c r="L474" s="10">
        <f>(Table3[[#This Row],[Revenue]]-Table3[[#This Row],[revenue a disc]])</f>
        <v>71.158115756183065</v>
      </c>
      <c r="M474" s="10"/>
    </row>
    <row r="475" spans="1:14" x14ac:dyDescent="0.3">
      <c r="A475" t="s">
        <v>602</v>
      </c>
      <c r="B475" t="s">
        <v>155</v>
      </c>
      <c r="C475" s="1">
        <v>44755</v>
      </c>
      <c r="D475" t="s">
        <v>165</v>
      </c>
      <c r="E475" t="s">
        <v>171</v>
      </c>
      <c r="F475">
        <v>250</v>
      </c>
      <c r="G475" t="s">
        <v>104</v>
      </c>
      <c r="H475" s="33">
        <v>3</v>
      </c>
      <c r="I475" s="34">
        <v>0.79410595242208182</v>
      </c>
      <c r="J475" s="10">
        <f t="shared" si="7"/>
        <v>750</v>
      </c>
      <c r="K475" s="10">
        <f>(Table3[[#This Row],[Revenue]]*Table3[[#This Row],[Discount]])</f>
        <v>595.57946431656137</v>
      </c>
      <c r="L475" s="10">
        <f>(Table3[[#This Row],[Revenue]]-Table3[[#This Row],[revenue a disc]])</f>
        <v>154.42053568343863</v>
      </c>
      <c r="M475" s="10"/>
    </row>
    <row r="476" spans="1:14" x14ac:dyDescent="0.3">
      <c r="A476" t="s">
        <v>603</v>
      </c>
      <c r="B476" t="s">
        <v>156</v>
      </c>
      <c r="C476" s="1">
        <v>44764</v>
      </c>
      <c r="D476" t="s">
        <v>166</v>
      </c>
      <c r="E476" t="s">
        <v>170</v>
      </c>
      <c r="F476">
        <v>130</v>
      </c>
      <c r="G476" t="s">
        <v>105</v>
      </c>
      <c r="H476" s="33">
        <v>4</v>
      </c>
      <c r="I476" s="34">
        <v>0.43743103077150813</v>
      </c>
      <c r="J476" s="10">
        <f t="shared" si="7"/>
        <v>520</v>
      </c>
      <c r="K476" s="10">
        <f>(Table3[[#This Row],[Revenue]]*Table3[[#This Row],[Discount]])</f>
        <v>227.46413600118422</v>
      </c>
      <c r="L476" s="10">
        <f>(Table3[[#This Row],[Revenue]]-Table3[[#This Row],[revenue a disc]])</f>
        <v>292.53586399881578</v>
      </c>
      <c r="M476" s="10"/>
    </row>
    <row r="477" spans="1:14" x14ac:dyDescent="0.3">
      <c r="A477" t="s">
        <v>604</v>
      </c>
      <c r="B477" t="s">
        <v>157</v>
      </c>
      <c r="C477" s="1">
        <v>44735</v>
      </c>
      <c r="D477" t="s">
        <v>167</v>
      </c>
      <c r="E477" t="s">
        <v>171</v>
      </c>
      <c r="F477">
        <v>60</v>
      </c>
      <c r="G477" t="s">
        <v>103</v>
      </c>
      <c r="H477" s="33">
        <v>7</v>
      </c>
      <c r="I477" s="34">
        <v>0.62414285851347806</v>
      </c>
      <c r="J477" s="10">
        <f t="shared" si="7"/>
        <v>420</v>
      </c>
      <c r="K477" s="10">
        <f>(Table3[[#This Row],[Revenue]]*Table3[[#This Row],[Discount]])</f>
        <v>262.14000057566079</v>
      </c>
      <c r="L477" s="10">
        <f>(Table3[[#This Row],[Revenue]]-Table3[[#This Row],[revenue a disc]])</f>
        <v>157.85999942433921</v>
      </c>
      <c r="M477" s="10"/>
    </row>
    <row r="478" spans="1:14" x14ac:dyDescent="0.3">
      <c r="A478" t="s">
        <v>605</v>
      </c>
      <c r="B478" t="s">
        <v>158</v>
      </c>
      <c r="C478" s="1">
        <v>44734</v>
      </c>
      <c r="D478" t="s">
        <v>168</v>
      </c>
      <c r="E478" t="s">
        <v>171</v>
      </c>
      <c r="F478">
        <v>95</v>
      </c>
      <c r="G478" t="s">
        <v>104</v>
      </c>
      <c r="H478" s="33">
        <v>4</v>
      </c>
      <c r="I478" s="34">
        <v>0.8866455913476804</v>
      </c>
      <c r="J478" s="10">
        <f t="shared" si="7"/>
        <v>380</v>
      </c>
      <c r="K478" s="10">
        <f>(Table3[[#This Row],[Revenue]]*Table3[[#This Row],[Discount]])</f>
        <v>336.92532471211854</v>
      </c>
      <c r="L478" s="10">
        <f>(Table3[[#This Row],[Revenue]]-Table3[[#This Row],[revenue a disc]])</f>
        <v>43.074675287881462</v>
      </c>
      <c r="M478" s="10"/>
      <c r="N478" s="32"/>
    </row>
    <row r="479" spans="1:14" x14ac:dyDescent="0.3">
      <c r="A479" t="s">
        <v>606</v>
      </c>
      <c r="B479" t="s">
        <v>159</v>
      </c>
      <c r="C479" s="1">
        <v>44728</v>
      </c>
      <c r="D479" t="s">
        <v>163</v>
      </c>
      <c r="E479" t="s">
        <v>171</v>
      </c>
      <c r="F479">
        <v>72</v>
      </c>
      <c r="G479" t="s">
        <v>105</v>
      </c>
      <c r="H479" s="33">
        <v>6</v>
      </c>
      <c r="I479" s="34">
        <v>0.18359273290431566</v>
      </c>
      <c r="J479" s="10">
        <f t="shared" si="7"/>
        <v>432</v>
      </c>
      <c r="K479" s="10">
        <f>(Table3[[#This Row],[Revenue]]*Table3[[#This Row],[Discount]])</f>
        <v>79.312060614664361</v>
      </c>
      <c r="L479" s="10">
        <f>(Table3[[#This Row],[Revenue]]-Table3[[#This Row],[revenue a disc]])</f>
        <v>352.68793938533565</v>
      </c>
      <c r="M479" s="10"/>
      <c r="N479" s="32"/>
    </row>
    <row r="480" spans="1:14" x14ac:dyDescent="0.3">
      <c r="A480" t="s">
        <v>607</v>
      </c>
      <c r="B480" t="s">
        <v>154</v>
      </c>
      <c r="C480" s="1">
        <v>44739</v>
      </c>
      <c r="D480" t="s">
        <v>164</v>
      </c>
      <c r="E480" t="s">
        <v>171</v>
      </c>
      <c r="F480">
        <v>65</v>
      </c>
      <c r="G480" t="s">
        <v>103</v>
      </c>
      <c r="H480" s="33">
        <v>5</v>
      </c>
      <c r="I480" s="34">
        <v>0.15906506531321729</v>
      </c>
      <c r="J480" s="10">
        <f t="shared" si="7"/>
        <v>325</v>
      </c>
      <c r="K480" s="10">
        <f>(Table3[[#This Row],[Revenue]]*Table3[[#This Row],[Discount]])</f>
        <v>51.696146226795619</v>
      </c>
      <c r="L480" s="10">
        <f>(Table3[[#This Row],[Revenue]]-Table3[[#This Row],[revenue a disc]])</f>
        <v>273.30385377320437</v>
      </c>
      <c r="M480" s="10"/>
      <c r="N480" s="32"/>
    </row>
    <row r="481" spans="1:14" x14ac:dyDescent="0.3">
      <c r="A481" t="s">
        <v>608</v>
      </c>
      <c r="B481" t="s">
        <v>155</v>
      </c>
      <c r="C481" s="1">
        <v>44765</v>
      </c>
      <c r="D481" t="s">
        <v>165</v>
      </c>
      <c r="E481" t="s">
        <v>171</v>
      </c>
      <c r="F481">
        <v>250</v>
      </c>
      <c r="G481" t="s">
        <v>104</v>
      </c>
      <c r="H481" s="33">
        <v>2</v>
      </c>
      <c r="I481" s="34">
        <v>0.29466747014106187</v>
      </c>
      <c r="J481" s="10">
        <f t="shared" si="7"/>
        <v>500</v>
      </c>
      <c r="K481" s="10">
        <f>(Table3[[#This Row],[Revenue]]*Table3[[#This Row],[Discount]])</f>
        <v>147.33373507053093</v>
      </c>
      <c r="L481" s="10">
        <f>(Table3[[#This Row],[Revenue]]-Table3[[#This Row],[revenue a disc]])</f>
        <v>352.66626492946909</v>
      </c>
      <c r="M481" s="10"/>
      <c r="N481" s="32"/>
    </row>
    <row r="482" spans="1:14" x14ac:dyDescent="0.3">
      <c r="A482" t="s">
        <v>609</v>
      </c>
      <c r="B482" t="s">
        <v>156</v>
      </c>
      <c r="C482" s="1">
        <v>44740</v>
      </c>
      <c r="D482" t="s">
        <v>166</v>
      </c>
      <c r="E482" t="s">
        <v>170</v>
      </c>
      <c r="F482">
        <v>130</v>
      </c>
      <c r="G482" t="s">
        <v>105</v>
      </c>
      <c r="H482" s="33">
        <v>2</v>
      </c>
      <c r="I482" s="34">
        <v>0.35414118605930123</v>
      </c>
      <c r="J482" s="10">
        <f t="shared" si="7"/>
        <v>260</v>
      </c>
      <c r="K482" s="10">
        <f>(Table3[[#This Row],[Revenue]]*Table3[[#This Row],[Discount]])</f>
        <v>92.07670837541832</v>
      </c>
      <c r="L482" s="10">
        <f>(Table3[[#This Row],[Revenue]]-Table3[[#This Row],[revenue a disc]])</f>
        <v>167.92329162458168</v>
      </c>
      <c r="M482" s="10"/>
      <c r="N482" s="32"/>
    </row>
    <row r="483" spans="1:14" x14ac:dyDescent="0.3">
      <c r="A483" t="s">
        <v>610</v>
      </c>
      <c r="B483" t="s">
        <v>157</v>
      </c>
      <c r="C483" s="1">
        <v>44734</v>
      </c>
      <c r="D483" t="s">
        <v>163</v>
      </c>
      <c r="E483" t="s">
        <v>171</v>
      </c>
      <c r="F483">
        <v>72</v>
      </c>
      <c r="G483" t="s">
        <v>103</v>
      </c>
      <c r="H483" s="33">
        <v>4</v>
      </c>
      <c r="I483" s="34">
        <v>0.40463831594750665</v>
      </c>
      <c r="J483" s="10">
        <f t="shared" si="7"/>
        <v>288</v>
      </c>
      <c r="K483" s="10">
        <f>(Table3[[#This Row],[Revenue]]*Table3[[#This Row],[Discount]])</f>
        <v>116.53583499288192</v>
      </c>
      <c r="L483" s="10">
        <f>(Table3[[#This Row],[Revenue]]-Table3[[#This Row],[revenue a disc]])</f>
        <v>171.46416500711808</v>
      </c>
      <c r="M483" s="10"/>
      <c r="N483" s="32"/>
    </row>
    <row r="484" spans="1:14" x14ac:dyDescent="0.3">
      <c r="A484" t="s">
        <v>611</v>
      </c>
      <c r="B484" t="s">
        <v>154</v>
      </c>
      <c r="C484" s="1">
        <v>44727</v>
      </c>
      <c r="D484" t="s">
        <v>164</v>
      </c>
      <c r="E484" t="s">
        <v>170</v>
      </c>
      <c r="F484">
        <v>65</v>
      </c>
      <c r="G484" t="s">
        <v>104</v>
      </c>
      <c r="H484" s="33">
        <v>10</v>
      </c>
      <c r="I484" s="34">
        <v>0.56828189926736972</v>
      </c>
      <c r="J484" s="10">
        <f t="shared" si="7"/>
        <v>650</v>
      </c>
      <c r="K484" s="10">
        <f>(Table3[[#This Row],[Revenue]]*Table3[[#This Row],[Discount]])</f>
        <v>369.38323452379029</v>
      </c>
      <c r="L484" s="10">
        <f>(Table3[[#This Row],[Revenue]]-Table3[[#This Row],[revenue a disc]])</f>
        <v>280.61676547620971</v>
      </c>
      <c r="M484" s="10"/>
      <c r="N484" s="32"/>
    </row>
    <row r="485" spans="1:14" x14ac:dyDescent="0.3">
      <c r="A485" t="s">
        <v>612</v>
      </c>
      <c r="B485" t="s">
        <v>155</v>
      </c>
      <c r="C485" s="1">
        <v>44737</v>
      </c>
      <c r="D485" t="s">
        <v>165</v>
      </c>
      <c r="E485" t="s">
        <v>171</v>
      </c>
      <c r="F485">
        <v>250</v>
      </c>
      <c r="G485" t="s">
        <v>105</v>
      </c>
      <c r="H485" s="33">
        <v>1</v>
      </c>
      <c r="I485" s="34">
        <v>0.68415839920111321</v>
      </c>
      <c r="J485" s="10">
        <f t="shared" si="7"/>
        <v>250</v>
      </c>
      <c r="K485" s="10">
        <f>(Table3[[#This Row],[Revenue]]*Table3[[#This Row],[Discount]])</f>
        <v>171.0395998002783</v>
      </c>
      <c r="L485" s="10">
        <f>(Table3[[#This Row],[Revenue]]-Table3[[#This Row],[revenue a disc]])</f>
        <v>78.960400199721704</v>
      </c>
      <c r="M485" s="10"/>
      <c r="N485" s="32"/>
    </row>
    <row r="486" spans="1:14" x14ac:dyDescent="0.3">
      <c r="A486" t="s">
        <v>613</v>
      </c>
      <c r="B486" t="s">
        <v>156</v>
      </c>
      <c r="C486" s="1">
        <v>44747</v>
      </c>
      <c r="D486" t="s">
        <v>166</v>
      </c>
      <c r="E486" t="s">
        <v>170</v>
      </c>
      <c r="F486">
        <v>130</v>
      </c>
      <c r="G486" t="s">
        <v>103</v>
      </c>
      <c r="H486" s="33">
        <v>6</v>
      </c>
      <c r="I486" s="34">
        <v>0.47900916747418532</v>
      </c>
      <c r="J486" s="10">
        <f t="shared" si="7"/>
        <v>780</v>
      </c>
      <c r="K486" s="10">
        <f>(Table3[[#This Row],[Revenue]]*Table3[[#This Row],[Discount]])</f>
        <v>373.62715062986456</v>
      </c>
      <c r="L486" s="10">
        <f>(Table3[[#This Row],[Revenue]]-Table3[[#This Row],[revenue a disc]])</f>
        <v>406.37284937013544</v>
      </c>
      <c r="M486" s="10"/>
      <c r="N486" s="32"/>
    </row>
    <row r="487" spans="1:14" x14ac:dyDescent="0.3">
      <c r="A487" t="s">
        <v>614</v>
      </c>
      <c r="B487" t="s">
        <v>157</v>
      </c>
      <c r="C487" s="1">
        <v>44754</v>
      </c>
      <c r="D487" t="s">
        <v>167</v>
      </c>
      <c r="E487" t="s">
        <v>171</v>
      </c>
      <c r="F487">
        <v>60</v>
      </c>
      <c r="G487" t="s">
        <v>104</v>
      </c>
      <c r="H487" s="33">
        <v>4</v>
      </c>
      <c r="I487" s="34">
        <v>0.89045722746488731</v>
      </c>
      <c r="J487" s="10">
        <f t="shared" si="7"/>
        <v>240</v>
      </c>
      <c r="K487" s="10">
        <f>(Table3[[#This Row],[Revenue]]*Table3[[#This Row],[Discount]])</f>
        <v>213.70973459157295</v>
      </c>
      <c r="L487" s="10">
        <f>(Table3[[#This Row],[Revenue]]-Table3[[#This Row],[revenue a disc]])</f>
        <v>26.290265408427047</v>
      </c>
      <c r="M487" s="10"/>
      <c r="N487" s="32"/>
    </row>
    <row r="488" spans="1:14" x14ac:dyDescent="0.3">
      <c r="A488" t="s">
        <v>615</v>
      </c>
      <c r="B488" t="s">
        <v>158</v>
      </c>
      <c r="C488" s="1">
        <v>44760</v>
      </c>
      <c r="D488" t="s">
        <v>163</v>
      </c>
      <c r="E488" t="s">
        <v>170</v>
      </c>
      <c r="F488">
        <v>72</v>
      </c>
      <c r="G488" t="s">
        <v>105</v>
      </c>
      <c r="H488" s="33">
        <v>7</v>
      </c>
      <c r="I488" s="34">
        <v>0.50949971880500122</v>
      </c>
      <c r="J488" s="10">
        <f t="shared" si="7"/>
        <v>504</v>
      </c>
      <c r="K488" s="10">
        <f>(Table3[[#This Row],[Revenue]]*Table3[[#This Row],[Discount]])</f>
        <v>256.7878582777206</v>
      </c>
      <c r="L488" s="10">
        <f>(Table3[[#This Row],[Revenue]]-Table3[[#This Row],[revenue a disc]])</f>
        <v>247.2121417222794</v>
      </c>
      <c r="M488" s="10"/>
      <c r="N488" s="32"/>
    </row>
    <row r="489" spans="1:14" x14ac:dyDescent="0.3">
      <c r="A489" t="s">
        <v>616</v>
      </c>
      <c r="B489" t="s">
        <v>154</v>
      </c>
      <c r="C489" s="1">
        <v>44759</v>
      </c>
      <c r="D489" t="s">
        <v>164</v>
      </c>
      <c r="E489" t="s">
        <v>171</v>
      </c>
      <c r="F489">
        <v>65</v>
      </c>
      <c r="G489" t="s">
        <v>103</v>
      </c>
      <c r="H489" s="33">
        <v>12</v>
      </c>
      <c r="I489" s="34">
        <v>0.78361211804502018</v>
      </c>
      <c r="J489" s="10">
        <f t="shared" si="7"/>
        <v>780</v>
      </c>
      <c r="K489" s="10">
        <f>(Table3[[#This Row],[Revenue]]*Table3[[#This Row],[Discount]])</f>
        <v>611.21745207511572</v>
      </c>
      <c r="L489" s="10">
        <f>(Table3[[#This Row],[Revenue]]-Table3[[#This Row],[revenue a disc]])</f>
        <v>168.78254792488428</v>
      </c>
      <c r="M489" s="10"/>
      <c r="N489" s="32"/>
    </row>
    <row r="490" spans="1:14" x14ac:dyDescent="0.3">
      <c r="A490" t="s">
        <v>617</v>
      </c>
      <c r="B490" t="s">
        <v>155</v>
      </c>
      <c r="C490" s="1">
        <v>44735</v>
      </c>
      <c r="D490" t="s">
        <v>165</v>
      </c>
      <c r="E490" t="s">
        <v>170</v>
      </c>
      <c r="F490">
        <v>250</v>
      </c>
      <c r="G490" t="s">
        <v>104</v>
      </c>
      <c r="H490" s="33">
        <v>1</v>
      </c>
      <c r="I490" s="34">
        <v>6.596920154790531E-2</v>
      </c>
      <c r="J490" s="10">
        <f t="shared" si="7"/>
        <v>250</v>
      </c>
      <c r="K490" s="10">
        <f>(Table3[[#This Row],[Revenue]]*Table3[[#This Row],[Discount]])</f>
        <v>16.492300386976328</v>
      </c>
      <c r="L490" s="10">
        <f>(Table3[[#This Row],[Revenue]]-Table3[[#This Row],[revenue a disc]])</f>
        <v>233.50769961302368</v>
      </c>
      <c r="M490" s="10"/>
      <c r="N490" s="32"/>
    </row>
    <row r="491" spans="1:14" x14ac:dyDescent="0.3">
      <c r="A491" t="s">
        <v>618</v>
      </c>
      <c r="B491" t="s">
        <v>156</v>
      </c>
      <c r="C491" s="1">
        <v>44734</v>
      </c>
      <c r="D491" t="s">
        <v>166</v>
      </c>
      <c r="E491" t="s">
        <v>171</v>
      </c>
      <c r="F491">
        <v>130</v>
      </c>
      <c r="G491" t="s">
        <v>105</v>
      </c>
      <c r="H491" s="33">
        <v>6</v>
      </c>
      <c r="I491" s="34">
        <v>0.17858014910494857</v>
      </c>
      <c r="J491" s="10">
        <f t="shared" si="7"/>
        <v>780</v>
      </c>
      <c r="K491" s="10">
        <f>(Table3[[#This Row],[Revenue]]*Table3[[#This Row],[Discount]])</f>
        <v>139.29251630185988</v>
      </c>
      <c r="L491" s="10">
        <f>(Table3[[#This Row],[Revenue]]-Table3[[#This Row],[revenue a disc]])</f>
        <v>640.70748369814009</v>
      </c>
      <c r="M491" s="10"/>
      <c r="N491" s="32"/>
    </row>
    <row r="492" spans="1:14" x14ac:dyDescent="0.3">
      <c r="A492" t="s">
        <v>619</v>
      </c>
      <c r="B492" t="s">
        <v>157</v>
      </c>
      <c r="C492" s="1">
        <v>44753</v>
      </c>
      <c r="D492" t="s">
        <v>163</v>
      </c>
      <c r="E492" t="s">
        <v>170</v>
      </c>
      <c r="F492">
        <v>72</v>
      </c>
      <c r="G492" t="s">
        <v>103</v>
      </c>
      <c r="H492" s="33">
        <v>4</v>
      </c>
      <c r="I492" s="34">
        <v>0.43587855952805254</v>
      </c>
      <c r="J492" s="10">
        <f t="shared" si="7"/>
        <v>288</v>
      </c>
      <c r="K492" s="10">
        <f>(Table3[[#This Row],[Revenue]]*Table3[[#This Row],[Discount]])</f>
        <v>125.53302514407913</v>
      </c>
      <c r="L492" s="10">
        <f>(Table3[[#This Row],[Revenue]]-Table3[[#This Row],[revenue a disc]])</f>
        <v>162.46697485592085</v>
      </c>
      <c r="M492" s="10"/>
      <c r="N492" s="32"/>
    </row>
    <row r="493" spans="1:14" x14ac:dyDescent="0.3">
      <c r="A493" t="s">
        <v>620</v>
      </c>
      <c r="B493" t="s">
        <v>154</v>
      </c>
      <c r="C493" s="1">
        <v>44739</v>
      </c>
      <c r="D493" t="s">
        <v>164</v>
      </c>
      <c r="E493" t="s">
        <v>171</v>
      </c>
      <c r="F493">
        <v>65</v>
      </c>
      <c r="G493" t="s">
        <v>104</v>
      </c>
      <c r="H493" s="33">
        <v>10</v>
      </c>
      <c r="I493" s="34">
        <v>0.74040338644493453</v>
      </c>
      <c r="J493" s="10">
        <f t="shared" si="7"/>
        <v>650</v>
      </c>
      <c r="K493" s="10">
        <f>(Table3[[#This Row],[Revenue]]*Table3[[#This Row],[Discount]])</f>
        <v>481.26220118920742</v>
      </c>
      <c r="L493" s="10">
        <f>(Table3[[#This Row],[Revenue]]-Table3[[#This Row],[revenue a disc]])</f>
        <v>168.73779881079258</v>
      </c>
      <c r="M493" s="10"/>
      <c r="N493" s="32"/>
    </row>
    <row r="494" spans="1:14" x14ac:dyDescent="0.3">
      <c r="A494" t="s">
        <v>621</v>
      </c>
      <c r="B494" t="s">
        <v>155</v>
      </c>
      <c r="C494" s="1">
        <v>44740</v>
      </c>
      <c r="D494" t="s">
        <v>165</v>
      </c>
      <c r="E494" t="s">
        <v>170</v>
      </c>
      <c r="F494">
        <v>250</v>
      </c>
      <c r="G494" t="s">
        <v>105</v>
      </c>
      <c r="H494" s="33">
        <v>4</v>
      </c>
      <c r="I494" s="34">
        <v>0.54109571345744756</v>
      </c>
      <c r="J494" s="10">
        <f t="shared" si="7"/>
        <v>1000</v>
      </c>
      <c r="K494" s="10">
        <f>(Table3[[#This Row],[Revenue]]*Table3[[#This Row],[Discount]])</f>
        <v>541.09571345744757</v>
      </c>
      <c r="L494" s="10">
        <f>(Table3[[#This Row],[Revenue]]-Table3[[#This Row],[revenue a disc]])</f>
        <v>458.90428654255243</v>
      </c>
      <c r="M494" s="10"/>
      <c r="N494" s="32"/>
    </row>
    <row r="495" spans="1:14" x14ac:dyDescent="0.3">
      <c r="A495" t="s">
        <v>622</v>
      </c>
      <c r="B495" t="s">
        <v>156</v>
      </c>
      <c r="C495" s="1">
        <v>44748</v>
      </c>
      <c r="D495" t="s">
        <v>166</v>
      </c>
      <c r="E495" t="s">
        <v>171</v>
      </c>
      <c r="F495">
        <v>130</v>
      </c>
      <c r="G495" t="s">
        <v>103</v>
      </c>
      <c r="H495" s="33">
        <v>3</v>
      </c>
      <c r="I495" s="34">
        <v>0.71271172701355112</v>
      </c>
      <c r="J495" s="10">
        <f t="shared" si="7"/>
        <v>390</v>
      </c>
      <c r="K495" s="10">
        <f>(Table3[[#This Row],[Revenue]]*Table3[[#This Row],[Discount]])</f>
        <v>277.95757353528495</v>
      </c>
      <c r="L495" s="10">
        <f>(Table3[[#This Row],[Revenue]]-Table3[[#This Row],[revenue a disc]])</f>
        <v>112.04242646471505</v>
      </c>
      <c r="M495" s="10"/>
      <c r="N495" s="32"/>
    </row>
    <row r="496" spans="1:14" x14ac:dyDescent="0.3">
      <c r="A496" t="s">
        <v>623</v>
      </c>
      <c r="B496" t="s">
        <v>157</v>
      </c>
      <c r="C496" s="1">
        <v>44731</v>
      </c>
      <c r="D496" t="s">
        <v>167</v>
      </c>
      <c r="E496" t="s">
        <v>170</v>
      </c>
      <c r="F496">
        <v>60</v>
      </c>
      <c r="G496" t="s">
        <v>104</v>
      </c>
      <c r="H496" s="33">
        <v>13</v>
      </c>
      <c r="I496" s="34">
        <v>0.66248409996473057</v>
      </c>
      <c r="J496" s="10">
        <f t="shared" si="7"/>
        <v>780</v>
      </c>
      <c r="K496" s="10">
        <f>(Table3[[#This Row],[Revenue]]*Table3[[#This Row],[Discount]])</f>
        <v>516.73759797248988</v>
      </c>
      <c r="L496" s="10">
        <f>(Table3[[#This Row],[Revenue]]-Table3[[#This Row],[revenue a disc]])</f>
        <v>263.26240202751012</v>
      </c>
      <c r="M496" s="10"/>
      <c r="N496" s="32"/>
    </row>
    <row r="497" spans="1:14" x14ac:dyDescent="0.3">
      <c r="A497" t="s">
        <v>624</v>
      </c>
      <c r="B497" t="s">
        <v>158</v>
      </c>
      <c r="C497" s="1">
        <v>44763</v>
      </c>
      <c r="D497" t="s">
        <v>168</v>
      </c>
      <c r="E497" t="s">
        <v>171</v>
      </c>
      <c r="F497">
        <v>95</v>
      </c>
      <c r="G497" t="s">
        <v>105</v>
      </c>
      <c r="H497" s="33">
        <v>4</v>
      </c>
      <c r="I497" s="34">
        <v>0.51300641040982664</v>
      </c>
      <c r="J497" s="10">
        <f t="shared" si="7"/>
        <v>380</v>
      </c>
      <c r="K497" s="10">
        <f>(Table3[[#This Row],[Revenue]]*Table3[[#This Row],[Discount]])</f>
        <v>194.94243595573411</v>
      </c>
      <c r="L497" s="10">
        <f>(Table3[[#This Row],[Revenue]]-Table3[[#This Row],[revenue a disc]])</f>
        <v>185.05756404426589</v>
      </c>
      <c r="M497" s="10"/>
      <c r="N497" s="32"/>
    </row>
    <row r="498" spans="1:14" x14ac:dyDescent="0.3">
      <c r="A498" t="s">
        <v>625</v>
      </c>
      <c r="B498" t="s">
        <v>159</v>
      </c>
      <c r="C498" s="1">
        <v>44733</v>
      </c>
      <c r="D498" t="s">
        <v>163</v>
      </c>
      <c r="E498" t="s">
        <v>170</v>
      </c>
      <c r="F498">
        <v>72</v>
      </c>
      <c r="G498" t="s">
        <v>103</v>
      </c>
      <c r="H498" s="33">
        <v>3</v>
      </c>
      <c r="I498" s="34">
        <v>0.84951124937796896</v>
      </c>
      <c r="J498" s="10">
        <f t="shared" si="7"/>
        <v>216</v>
      </c>
      <c r="K498" s="10">
        <f>(Table3[[#This Row],[Revenue]]*Table3[[#This Row],[Discount]])</f>
        <v>183.49442986564131</v>
      </c>
      <c r="L498" s="10">
        <f>(Table3[[#This Row],[Revenue]]-Table3[[#This Row],[revenue a disc]])</f>
        <v>32.505570134358692</v>
      </c>
      <c r="M498" s="10"/>
      <c r="N498" s="32"/>
    </row>
    <row r="499" spans="1:14" x14ac:dyDescent="0.3">
      <c r="A499" t="s">
        <v>626</v>
      </c>
      <c r="B499" t="s">
        <v>154</v>
      </c>
      <c r="C499" s="1">
        <v>44746</v>
      </c>
      <c r="D499" t="s">
        <v>164</v>
      </c>
      <c r="E499" t="s">
        <v>171</v>
      </c>
      <c r="F499">
        <v>65</v>
      </c>
      <c r="G499" t="s">
        <v>104</v>
      </c>
      <c r="H499" s="33">
        <v>12</v>
      </c>
      <c r="I499" s="34">
        <v>0.57786595909251792</v>
      </c>
      <c r="J499" s="10">
        <f t="shared" si="7"/>
        <v>780</v>
      </c>
      <c r="K499" s="10">
        <f>(Table3[[#This Row],[Revenue]]*Table3[[#This Row],[Discount]])</f>
        <v>450.73544809216401</v>
      </c>
      <c r="L499" s="10">
        <f>(Table3[[#This Row],[Revenue]]-Table3[[#This Row],[revenue a disc]])</f>
        <v>329.26455190783599</v>
      </c>
      <c r="M499" s="10"/>
      <c r="N499" s="32"/>
    </row>
    <row r="500" spans="1:14" x14ac:dyDescent="0.3">
      <c r="A500" t="s">
        <v>627</v>
      </c>
      <c r="B500" t="s">
        <v>155</v>
      </c>
      <c r="C500" s="1">
        <v>44755</v>
      </c>
      <c r="D500" t="s">
        <v>165</v>
      </c>
      <c r="E500" t="s">
        <v>171</v>
      </c>
      <c r="F500">
        <v>250</v>
      </c>
      <c r="G500" t="s">
        <v>105</v>
      </c>
      <c r="H500" s="33">
        <v>4</v>
      </c>
      <c r="I500" s="34">
        <v>1.9027976654024337E-2</v>
      </c>
      <c r="J500" s="10">
        <f t="shared" si="7"/>
        <v>1000</v>
      </c>
      <c r="K500" s="10">
        <f>(Table3[[#This Row],[Revenue]]*Table3[[#This Row],[Discount]])</f>
        <v>19.027976654024336</v>
      </c>
      <c r="L500" s="10">
        <f>(Table3[[#This Row],[Revenue]]-Table3[[#This Row],[revenue a disc]])</f>
        <v>980.97202334597569</v>
      </c>
      <c r="M500" s="10"/>
      <c r="N500" s="32"/>
    </row>
    <row r="501" spans="1:14" x14ac:dyDescent="0.3">
      <c r="A501" t="s">
        <v>628</v>
      </c>
      <c r="B501" t="s">
        <v>154</v>
      </c>
      <c r="C501" s="1">
        <v>44787</v>
      </c>
      <c r="D501" t="s">
        <v>163</v>
      </c>
      <c r="E501" t="s">
        <v>170</v>
      </c>
      <c r="F501">
        <v>72</v>
      </c>
      <c r="G501" t="s">
        <v>103</v>
      </c>
      <c r="H501" s="33">
        <v>9</v>
      </c>
      <c r="I501" s="34">
        <f ca="1">RAND()</f>
        <v>0.6656783839132584</v>
      </c>
      <c r="J501" s="10">
        <f t="shared" si="7"/>
        <v>648</v>
      </c>
      <c r="K501" s="10">
        <f ca="1">(Table3[[#This Row],[Revenue]]*Table3[[#This Row],[Discount]])</f>
        <v>431.35959277579144</v>
      </c>
      <c r="L501" s="10">
        <f ca="1">(Table3[[#This Row],[Revenue]]-Table3[[#This Row],[revenue a disc]])</f>
        <v>216.64040722420856</v>
      </c>
      <c r="M501" s="10"/>
      <c r="N501" s="32"/>
    </row>
    <row r="502" spans="1:14" x14ac:dyDescent="0.3">
      <c r="A502" t="s">
        <v>629</v>
      </c>
      <c r="B502" t="s">
        <v>155</v>
      </c>
      <c r="C502" s="1">
        <v>44799</v>
      </c>
      <c r="D502" t="s">
        <v>164</v>
      </c>
      <c r="E502" t="s">
        <v>171</v>
      </c>
      <c r="F502">
        <v>65</v>
      </c>
      <c r="G502" t="s">
        <v>104</v>
      </c>
      <c r="H502" s="33">
        <v>11</v>
      </c>
      <c r="I502" s="34">
        <f t="shared" ref="I502:I565" ca="1" si="8">RAND()</f>
        <v>0.5543513035515133</v>
      </c>
      <c r="J502" s="10">
        <f t="shared" si="7"/>
        <v>715</v>
      </c>
      <c r="K502" s="10">
        <f ca="1">(Table3[[#This Row],[Revenue]]*Table3[[#This Row],[Discount]])</f>
        <v>396.36118203933199</v>
      </c>
      <c r="L502" s="10">
        <f ca="1">(Table3[[#This Row],[Revenue]]-Table3[[#This Row],[revenue a disc]])</f>
        <v>318.63881796066801</v>
      </c>
      <c r="M502" s="10"/>
      <c r="N502" s="32"/>
    </row>
    <row r="503" spans="1:14" x14ac:dyDescent="0.3">
      <c r="A503" t="s">
        <v>630</v>
      </c>
      <c r="B503" t="s">
        <v>156</v>
      </c>
      <c r="C503" s="1">
        <v>44802</v>
      </c>
      <c r="D503" t="s">
        <v>165</v>
      </c>
      <c r="E503" t="s">
        <v>170</v>
      </c>
      <c r="F503">
        <v>250</v>
      </c>
      <c r="G503" t="s">
        <v>105</v>
      </c>
      <c r="H503" s="33">
        <v>2</v>
      </c>
      <c r="I503" s="34">
        <f t="shared" ca="1" si="8"/>
        <v>0.74399354003918816</v>
      </c>
      <c r="J503" s="10">
        <f t="shared" si="7"/>
        <v>500</v>
      </c>
      <c r="K503" s="10">
        <f ca="1">(Table3[[#This Row],[Revenue]]*Table3[[#This Row],[Discount]])</f>
        <v>371.99677001959407</v>
      </c>
      <c r="L503" s="10">
        <f ca="1">(Table3[[#This Row],[Revenue]]-Table3[[#This Row],[revenue a disc]])</f>
        <v>128.00322998040593</v>
      </c>
      <c r="M503" s="10"/>
      <c r="N503" s="32"/>
    </row>
    <row r="504" spans="1:14" x14ac:dyDescent="0.3">
      <c r="A504" t="s">
        <v>631</v>
      </c>
      <c r="B504" t="s">
        <v>157</v>
      </c>
      <c r="C504" s="1">
        <v>44774</v>
      </c>
      <c r="D504" t="s">
        <v>166</v>
      </c>
      <c r="E504" t="s">
        <v>171</v>
      </c>
      <c r="F504">
        <v>130</v>
      </c>
      <c r="G504" t="s">
        <v>103</v>
      </c>
      <c r="H504" s="33">
        <v>5</v>
      </c>
      <c r="I504" s="34">
        <f t="shared" ca="1" si="8"/>
        <v>0.29414013654877347</v>
      </c>
      <c r="J504" s="10">
        <f t="shared" si="7"/>
        <v>650</v>
      </c>
      <c r="K504" s="10">
        <f ca="1">(Table3[[#This Row],[Revenue]]*Table3[[#This Row],[Discount]])</f>
        <v>191.19108875670275</v>
      </c>
      <c r="L504" s="10">
        <f ca="1">(Table3[[#This Row],[Revenue]]-Table3[[#This Row],[revenue a disc]])</f>
        <v>458.80891124329725</v>
      </c>
      <c r="M504" s="10"/>
      <c r="N504" s="32"/>
    </row>
    <row r="505" spans="1:14" x14ac:dyDescent="0.3">
      <c r="A505" t="s">
        <v>632</v>
      </c>
      <c r="B505" t="s">
        <v>154</v>
      </c>
      <c r="C505" s="1">
        <v>44800</v>
      </c>
      <c r="D505" t="s">
        <v>163</v>
      </c>
      <c r="E505" t="s">
        <v>170</v>
      </c>
      <c r="F505">
        <v>72</v>
      </c>
      <c r="G505" t="s">
        <v>104</v>
      </c>
      <c r="H505" s="33">
        <v>8</v>
      </c>
      <c r="I505" s="34">
        <f t="shared" ca="1" si="8"/>
        <v>0.17215780940361836</v>
      </c>
      <c r="J505" s="10">
        <f t="shared" si="7"/>
        <v>576</v>
      </c>
      <c r="K505" s="10">
        <f ca="1">(Table3[[#This Row],[Revenue]]*Table3[[#This Row],[Discount]])</f>
        <v>99.162898216484166</v>
      </c>
      <c r="L505" s="10">
        <f ca="1">(Table3[[#This Row],[Revenue]]-Table3[[#This Row],[revenue a disc]])</f>
        <v>476.83710178351583</v>
      </c>
      <c r="M505" s="10"/>
      <c r="N505" s="32"/>
    </row>
    <row r="506" spans="1:14" x14ac:dyDescent="0.3">
      <c r="A506" t="s">
        <v>633</v>
      </c>
      <c r="B506" t="s">
        <v>155</v>
      </c>
      <c r="C506" s="1">
        <v>44797</v>
      </c>
      <c r="D506" t="s">
        <v>164</v>
      </c>
      <c r="E506" t="s">
        <v>171</v>
      </c>
      <c r="F506">
        <v>65</v>
      </c>
      <c r="G506" t="s">
        <v>105</v>
      </c>
      <c r="H506" s="33">
        <v>5</v>
      </c>
      <c r="I506" s="34">
        <f t="shared" ca="1" si="8"/>
        <v>0.43230202379294724</v>
      </c>
      <c r="J506" s="10">
        <f t="shared" si="7"/>
        <v>325</v>
      </c>
      <c r="K506" s="10">
        <f ca="1">(Table3[[#This Row],[Revenue]]*Table3[[#This Row],[Discount]])</f>
        <v>140.49815773270785</v>
      </c>
      <c r="L506" s="10">
        <f ca="1">(Table3[[#This Row],[Revenue]]-Table3[[#This Row],[revenue a disc]])</f>
        <v>184.50184226729215</v>
      </c>
      <c r="M506" s="10"/>
      <c r="N506" s="32"/>
    </row>
    <row r="507" spans="1:14" x14ac:dyDescent="0.3">
      <c r="A507" t="s">
        <v>634</v>
      </c>
      <c r="B507" t="s">
        <v>156</v>
      </c>
      <c r="C507" s="1">
        <v>44766</v>
      </c>
      <c r="D507" t="s">
        <v>165</v>
      </c>
      <c r="E507" t="s">
        <v>170</v>
      </c>
      <c r="F507">
        <v>250</v>
      </c>
      <c r="G507" t="s">
        <v>103</v>
      </c>
      <c r="H507" s="33">
        <v>2</v>
      </c>
      <c r="I507" s="34">
        <f t="shared" ca="1" si="8"/>
        <v>0.87586722710187603</v>
      </c>
      <c r="J507" s="10">
        <f t="shared" si="7"/>
        <v>500</v>
      </c>
      <c r="K507" s="10">
        <f ca="1">(Table3[[#This Row],[Revenue]]*Table3[[#This Row],[Discount]])</f>
        <v>437.93361355093799</v>
      </c>
      <c r="L507" s="10">
        <f ca="1">(Table3[[#This Row],[Revenue]]-Table3[[#This Row],[revenue a disc]])</f>
        <v>62.066386449062009</v>
      </c>
      <c r="M507" s="10"/>
      <c r="N507" s="32"/>
    </row>
    <row r="508" spans="1:14" x14ac:dyDescent="0.3">
      <c r="A508" t="s">
        <v>635</v>
      </c>
      <c r="B508" t="s">
        <v>157</v>
      </c>
      <c r="C508" s="1">
        <v>44782</v>
      </c>
      <c r="D508" t="s">
        <v>166</v>
      </c>
      <c r="E508" t="s">
        <v>171</v>
      </c>
      <c r="F508">
        <v>130</v>
      </c>
      <c r="G508" t="s">
        <v>104</v>
      </c>
      <c r="H508" s="33">
        <v>4</v>
      </c>
      <c r="I508" s="34">
        <f t="shared" ca="1" si="8"/>
        <v>0.20304881785783779</v>
      </c>
      <c r="J508" s="10">
        <f t="shared" si="7"/>
        <v>520</v>
      </c>
      <c r="K508" s="10">
        <f ca="1">(Table3[[#This Row],[Revenue]]*Table3[[#This Row],[Discount]])</f>
        <v>105.58538528607565</v>
      </c>
      <c r="L508" s="10">
        <f ca="1">(Table3[[#This Row],[Revenue]]-Table3[[#This Row],[revenue a disc]])</f>
        <v>414.41461471392438</v>
      </c>
      <c r="M508" s="10"/>
      <c r="N508" s="32"/>
    </row>
    <row r="509" spans="1:14" x14ac:dyDescent="0.3">
      <c r="A509" t="s">
        <v>636</v>
      </c>
      <c r="B509" t="s">
        <v>158</v>
      </c>
      <c r="C509" s="1">
        <v>44790</v>
      </c>
      <c r="D509" t="s">
        <v>167</v>
      </c>
      <c r="E509" t="s">
        <v>170</v>
      </c>
      <c r="F509">
        <v>60</v>
      </c>
      <c r="G509" t="s">
        <v>105</v>
      </c>
      <c r="H509" s="33">
        <v>12</v>
      </c>
      <c r="I509" s="34">
        <f t="shared" ca="1" si="8"/>
        <v>0.4338405704571825</v>
      </c>
      <c r="J509" s="10">
        <f t="shared" si="7"/>
        <v>720</v>
      </c>
      <c r="K509" s="10">
        <f ca="1">(Table3[[#This Row],[Revenue]]*Table3[[#This Row],[Discount]])</f>
        <v>312.36521072917139</v>
      </c>
      <c r="L509" s="10">
        <f ca="1">(Table3[[#This Row],[Revenue]]-Table3[[#This Row],[revenue a disc]])</f>
        <v>407.63478927082861</v>
      </c>
      <c r="M509" s="10"/>
      <c r="N509" s="32"/>
    </row>
    <row r="510" spans="1:14" x14ac:dyDescent="0.3">
      <c r="A510" t="s">
        <v>637</v>
      </c>
      <c r="B510" t="s">
        <v>154</v>
      </c>
      <c r="C510" s="1">
        <v>44770</v>
      </c>
      <c r="D510" t="s">
        <v>163</v>
      </c>
      <c r="E510" t="s">
        <v>171</v>
      </c>
      <c r="F510">
        <v>72</v>
      </c>
      <c r="G510" t="s">
        <v>103</v>
      </c>
      <c r="H510" s="33">
        <v>12</v>
      </c>
      <c r="I510" s="34">
        <f t="shared" ca="1" si="8"/>
        <v>0.97533961270447445</v>
      </c>
      <c r="J510" s="10">
        <f t="shared" si="7"/>
        <v>864</v>
      </c>
      <c r="K510" s="10">
        <f ca="1">(Table3[[#This Row],[Revenue]]*Table3[[#This Row],[Discount]])</f>
        <v>842.69342537666591</v>
      </c>
      <c r="L510" s="10">
        <f ca="1">(Table3[[#This Row],[Revenue]]-Table3[[#This Row],[revenue a disc]])</f>
        <v>21.306574623334086</v>
      </c>
      <c r="M510" s="10"/>
      <c r="N510" s="32"/>
    </row>
    <row r="511" spans="1:14" x14ac:dyDescent="0.3">
      <c r="A511" t="s">
        <v>638</v>
      </c>
      <c r="B511" t="s">
        <v>155</v>
      </c>
      <c r="C511" s="1">
        <v>44759</v>
      </c>
      <c r="D511" t="s">
        <v>164</v>
      </c>
      <c r="E511" t="s">
        <v>170</v>
      </c>
      <c r="F511">
        <v>65</v>
      </c>
      <c r="G511" t="s">
        <v>104</v>
      </c>
      <c r="H511" s="33">
        <v>9</v>
      </c>
      <c r="I511" s="34">
        <f t="shared" ca="1" si="8"/>
        <v>5.3186471891789822E-2</v>
      </c>
      <c r="J511" s="10">
        <f t="shared" si="7"/>
        <v>585</v>
      </c>
      <c r="K511" s="10">
        <f ca="1">(Table3[[#This Row],[Revenue]]*Table3[[#This Row],[Discount]])</f>
        <v>31.114086056697047</v>
      </c>
      <c r="L511" s="10">
        <f ca="1">(Table3[[#This Row],[Revenue]]-Table3[[#This Row],[revenue a disc]])</f>
        <v>553.88591394330297</v>
      </c>
      <c r="M511" s="10"/>
      <c r="N511" s="32"/>
    </row>
    <row r="512" spans="1:14" x14ac:dyDescent="0.3">
      <c r="A512" t="s">
        <v>639</v>
      </c>
      <c r="B512" t="s">
        <v>156</v>
      </c>
      <c r="C512" s="1">
        <v>44776</v>
      </c>
      <c r="D512" t="s">
        <v>165</v>
      </c>
      <c r="E512" t="s">
        <v>171</v>
      </c>
      <c r="F512">
        <v>250</v>
      </c>
      <c r="G512" t="s">
        <v>105</v>
      </c>
      <c r="H512" s="33">
        <v>3</v>
      </c>
      <c r="I512" s="34">
        <f t="shared" ca="1" si="8"/>
        <v>0.31801166339858622</v>
      </c>
      <c r="J512" s="10">
        <f t="shared" si="7"/>
        <v>750</v>
      </c>
      <c r="K512" s="10">
        <f ca="1">(Table3[[#This Row],[Revenue]]*Table3[[#This Row],[Discount]])</f>
        <v>238.50874754893965</v>
      </c>
      <c r="L512" s="10">
        <f ca="1">(Table3[[#This Row],[Revenue]]-Table3[[#This Row],[revenue a disc]])</f>
        <v>511.49125245106035</v>
      </c>
      <c r="M512" s="10"/>
      <c r="N512" s="32"/>
    </row>
    <row r="513" spans="1:14" x14ac:dyDescent="0.3">
      <c r="A513" t="s">
        <v>640</v>
      </c>
      <c r="B513" t="s">
        <v>157</v>
      </c>
      <c r="C513" s="1">
        <v>44757</v>
      </c>
      <c r="D513" t="s">
        <v>166</v>
      </c>
      <c r="E513" t="s">
        <v>170</v>
      </c>
      <c r="F513">
        <v>130</v>
      </c>
      <c r="G513" t="s">
        <v>103</v>
      </c>
      <c r="H513" s="33">
        <v>6</v>
      </c>
      <c r="I513" s="34">
        <f t="shared" ca="1" si="8"/>
        <v>0.75525281755649931</v>
      </c>
      <c r="J513" s="10">
        <f t="shared" si="7"/>
        <v>780</v>
      </c>
      <c r="K513" s="10">
        <f ca="1">(Table3[[#This Row],[Revenue]]*Table3[[#This Row],[Discount]])</f>
        <v>589.09719769406945</v>
      </c>
      <c r="L513" s="10">
        <f ca="1">(Table3[[#This Row],[Revenue]]-Table3[[#This Row],[revenue a disc]])</f>
        <v>190.90280230593055</v>
      </c>
      <c r="M513" s="10"/>
      <c r="N513" s="32"/>
    </row>
    <row r="514" spans="1:14" x14ac:dyDescent="0.3">
      <c r="A514" t="s">
        <v>641</v>
      </c>
      <c r="B514" t="s">
        <v>154</v>
      </c>
      <c r="C514" s="1">
        <v>44771</v>
      </c>
      <c r="D514" t="s">
        <v>163</v>
      </c>
      <c r="E514" t="s">
        <v>171</v>
      </c>
      <c r="F514">
        <v>72</v>
      </c>
      <c r="G514" t="s">
        <v>104</v>
      </c>
      <c r="H514" s="33">
        <v>8</v>
      </c>
      <c r="I514" s="34">
        <f t="shared" ca="1" si="8"/>
        <v>0.58931704536880258</v>
      </c>
      <c r="J514" s="10">
        <f t="shared" ref="J514:J577" si="9">(F514*H514)</f>
        <v>576</v>
      </c>
      <c r="K514" s="10">
        <f ca="1">(Table3[[#This Row],[Revenue]]*Table3[[#This Row],[Discount]])</f>
        <v>339.44661813243027</v>
      </c>
      <c r="L514" s="10">
        <f ca="1">(Table3[[#This Row],[Revenue]]-Table3[[#This Row],[revenue a disc]])</f>
        <v>236.55338186756973</v>
      </c>
      <c r="M514" s="10"/>
      <c r="N514" s="32"/>
    </row>
    <row r="515" spans="1:14" x14ac:dyDescent="0.3">
      <c r="A515" t="s">
        <v>642</v>
      </c>
      <c r="B515" t="s">
        <v>155</v>
      </c>
      <c r="C515" s="1">
        <v>44788</v>
      </c>
      <c r="D515" t="s">
        <v>164</v>
      </c>
      <c r="E515" t="s">
        <v>170</v>
      </c>
      <c r="F515">
        <v>65</v>
      </c>
      <c r="G515" t="s">
        <v>105</v>
      </c>
      <c r="H515" s="33">
        <v>4</v>
      </c>
      <c r="I515" s="34">
        <f t="shared" ca="1" si="8"/>
        <v>0.58112967866431242</v>
      </c>
      <c r="J515" s="10">
        <f t="shared" si="9"/>
        <v>260</v>
      </c>
      <c r="K515" s="10">
        <f ca="1">(Table3[[#This Row],[Revenue]]*Table3[[#This Row],[Discount]])</f>
        <v>151.09371645272122</v>
      </c>
      <c r="L515" s="10">
        <f ca="1">(Table3[[#This Row],[Revenue]]-Table3[[#This Row],[revenue a disc]])</f>
        <v>108.90628354727878</v>
      </c>
      <c r="M515" s="10"/>
      <c r="N515" s="32"/>
    </row>
    <row r="516" spans="1:14" x14ac:dyDescent="0.3">
      <c r="A516" t="s">
        <v>643</v>
      </c>
      <c r="B516" t="s">
        <v>156</v>
      </c>
      <c r="C516" s="1">
        <v>44762</v>
      </c>
      <c r="D516" t="s">
        <v>165</v>
      </c>
      <c r="E516" t="s">
        <v>171</v>
      </c>
      <c r="F516">
        <v>250</v>
      </c>
      <c r="G516" t="s">
        <v>103</v>
      </c>
      <c r="H516" s="33">
        <v>2</v>
      </c>
      <c r="I516" s="34">
        <f t="shared" ca="1" si="8"/>
        <v>0.77087091265602337</v>
      </c>
      <c r="J516" s="10">
        <f t="shared" si="9"/>
        <v>500</v>
      </c>
      <c r="K516" s="10">
        <f ca="1">(Table3[[#This Row],[Revenue]]*Table3[[#This Row],[Discount]])</f>
        <v>385.4354563280117</v>
      </c>
      <c r="L516" s="10">
        <f ca="1">(Table3[[#This Row],[Revenue]]-Table3[[#This Row],[revenue a disc]])</f>
        <v>114.5645436719883</v>
      </c>
      <c r="M516" s="10"/>
      <c r="N516" s="32"/>
    </row>
    <row r="517" spans="1:14" x14ac:dyDescent="0.3">
      <c r="A517" t="s">
        <v>644</v>
      </c>
      <c r="B517" t="s">
        <v>157</v>
      </c>
      <c r="C517" s="1">
        <v>44789</v>
      </c>
      <c r="D517" t="s">
        <v>166</v>
      </c>
      <c r="E517" t="s">
        <v>170</v>
      </c>
      <c r="F517">
        <v>130</v>
      </c>
      <c r="G517" t="s">
        <v>104</v>
      </c>
      <c r="H517" s="33">
        <v>6</v>
      </c>
      <c r="I517" s="34">
        <f t="shared" ca="1" si="8"/>
        <v>0.77547884083258112</v>
      </c>
      <c r="J517" s="10">
        <f t="shared" si="9"/>
        <v>780</v>
      </c>
      <c r="K517" s="10">
        <f ca="1">(Table3[[#This Row],[Revenue]]*Table3[[#This Row],[Discount]])</f>
        <v>604.8734958494133</v>
      </c>
      <c r="L517" s="10">
        <f ca="1">(Table3[[#This Row],[Revenue]]-Table3[[#This Row],[revenue a disc]])</f>
        <v>175.1265041505867</v>
      </c>
      <c r="M517" s="10"/>
      <c r="N517" s="32"/>
    </row>
    <row r="518" spans="1:14" x14ac:dyDescent="0.3">
      <c r="A518" t="s">
        <v>645</v>
      </c>
      <c r="B518" t="s">
        <v>158</v>
      </c>
      <c r="C518" s="1">
        <v>44761</v>
      </c>
      <c r="D518" t="s">
        <v>167</v>
      </c>
      <c r="E518" t="s">
        <v>170</v>
      </c>
      <c r="F518">
        <v>60</v>
      </c>
      <c r="G518" t="s">
        <v>105</v>
      </c>
      <c r="H518" s="33">
        <v>15</v>
      </c>
      <c r="I518" s="34">
        <f t="shared" ca="1" si="8"/>
        <v>0.21094803833903752</v>
      </c>
      <c r="J518" s="10">
        <f t="shared" si="9"/>
        <v>900</v>
      </c>
      <c r="K518" s="10">
        <f ca="1">(Table3[[#This Row],[Revenue]]*Table3[[#This Row],[Discount]])</f>
        <v>189.85323450513377</v>
      </c>
      <c r="L518" s="10">
        <f ca="1">(Table3[[#This Row],[Revenue]]-Table3[[#This Row],[revenue a disc]])</f>
        <v>710.14676549486626</v>
      </c>
      <c r="M518" s="10"/>
      <c r="N518" s="32"/>
    </row>
    <row r="519" spans="1:14" x14ac:dyDescent="0.3">
      <c r="A519" t="s">
        <v>646</v>
      </c>
      <c r="B519" t="s">
        <v>159</v>
      </c>
      <c r="C519" s="1">
        <v>44790</v>
      </c>
      <c r="D519" t="s">
        <v>168</v>
      </c>
      <c r="E519" t="s">
        <v>171</v>
      </c>
      <c r="F519">
        <v>95</v>
      </c>
      <c r="G519" t="s">
        <v>103</v>
      </c>
      <c r="H519" s="33">
        <v>8</v>
      </c>
      <c r="I519" s="34">
        <f t="shared" ca="1" si="8"/>
        <v>0.89859614051592984</v>
      </c>
      <c r="J519" s="10">
        <f t="shared" si="9"/>
        <v>760</v>
      </c>
      <c r="K519" s="10">
        <f ca="1">(Table3[[#This Row],[Revenue]]*Table3[[#This Row],[Discount]])</f>
        <v>682.93306679210673</v>
      </c>
      <c r="L519" s="10">
        <f ca="1">(Table3[[#This Row],[Revenue]]-Table3[[#This Row],[revenue a disc]])</f>
        <v>77.066933207893271</v>
      </c>
      <c r="M519" s="10"/>
      <c r="N519" s="32"/>
    </row>
    <row r="520" spans="1:14" x14ac:dyDescent="0.3">
      <c r="A520" t="s">
        <v>647</v>
      </c>
      <c r="B520" t="s">
        <v>154</v>
      </c>
      <c r="C520" s="1">
        <v>44782</v>
      </c>
      <c r="D520" t="s">
        <v>163</v>
      </c>
      <c r="E520" t="s">
        <v>171</v>
      </c>
      <c r="F520">
        <v>72</v>
      </c>
      <c r="G520" t="s">
        <v>104</v>
      </c>
      <c r="H520" s="33">
        <v>4</v>
      </c>
      <c r="I520" s="34">
        <f t="shared" ca="1" si="8"/>
        <v>0.62445372074074001</v>
      </c>
      <c r="J520" s="10">
        <f t="shared" si="9"/>
        <v>288</v>
      </c>
      <c r="K520" s="10">
        <f ca="1">(Table3[[#This Row],[Revenue]]*Table3[[#This Row],[Discount]])</f>
        <v>179.84267157333312</v>
      </c>
      <c r="L520" s="10">
        <f ca="1">(Table3[[#This Row],[Revenue]]-Table3[[#This Row],[revenue a disc]])</f>
        <v>108.15732842666688</v>
      </c>
      <c r="M520" s="10"/>
      <c r="N520" s="32"/>
    </row>
    <row r="521" spans="1:14" x14ac:dyDescent="0.3">
      <c r="A521" t="s">
        <v>648</v>
      </c>
      <c r="B521" t="s">
        <v>155</v>
      </c>
      <c r="C521" s="1">
        <v>44802</v>
      </c>
      <c r="D521" t="s">
        <v>164</v>
      </c>
      <c r="E521" t="s">
        <v>171</v>
      </c>
      <c r="F521">
        <v>65</v>
      </c>
      <c r="G521" t="s">
        <v>105</v>
      </c>
      <c r="H521" s="33">
        <v>3</v>
      </c>
      <c r="I521" s="34">
        <f t="shared" ca="1" si="8"/>
        <v>0.35656412899545908</v>
      </c>
      <c r="J521" s="10">
        <f t="shared" si="9"/>
        <v>195</v>
      </c>
      <c r="K521" s="10">
        <f ca="1">(Table3[[#This Row],[Revenue]]*Table3[[#This Row],[Discount]])</f>
        <v>69.530005154114519</v>
      </c>
      <c r="L521" s="10">
        <f ca="1">(Table3[[#This Row],[Revenue]]-Table3[[#This Row],[revenue a disc]])</f>
        <v>125.46999484588548</v>
      </c>
      <c r="M521" s="10"/>
      <c r="N521" s="32"/>
    </row>
    <row r="522" spans="1:14" x14ac:dyDescent="0.3">
      <c r="A522" t="s">
        <v>649</v>
      </c>
      <c r="B522" t="s">
        <v>156</v>
      </c>
      <c r="C522" s="1">
        <v>44791</v>
      </c>
      <c r="D522" t="s">
        <v>165</v>
      </c>
      <c r="E522" t="s">
        <v>170</v>
      </c>
      <c r="F522">
        <v>250</v>
      </c>
      <c r="G522" t="s">
        <v>103</v>
      </c>
      <c r="H522" s="33">
        <v>1</v>
      </c>
      <c r="I522" s="34">
        <f t="shared" ca="1" si="8"/>
        <v>0.65416995165349567</v>
      </c>
      <c r="J522" s="10">
        <f t="shared" si="9"/>
        <v>250</v>
      </c>
      <c r="K522" s="10">
        <f ca="1">(Table3[[#This Row],[Revenue]]*Table3[[#This Row],[Discount]])</f>
        <v>163.54248791337392</v>
      </c>
      <c r="L522" s="10">
        <f ca="1">(Table3[[#This Row],[Revenue]]-Table3[[#This Row],[revenue a disc]])</f>
        <v>86.457512086626082</v>
      </c>
      <c r="M522" s="10"/>
      <c r="N522" s="32"/>
    </row>
    <row r="523" spans="1:14" x14ac:dyDescent="0.3">
      <c r="A523" t="s">
        <v>650</v>
      </c>
      <c r="B523" t="s">
        <v>157</v>
      </c>
      <c r="C523" s="1">
        <v>44795</v>
      </c>
      <c r="D523" t="s">
        <v>166</v>
      </c>
      <c r="E523" t="s">
        <v>170</v>
      </c>
      <c r="F523">
        <v>130</v>
      </c>
      <c r="G523" t="s">
        <v>104</v>
      </c>
      <c r="H523" s="33">
        <v>3</v>
      </c>
      <c r="I523" s="34">
        <f t="shared" ca="1" si="8"/>
        <v>0.59713617021074006</v>
      </c>
      <c r="J523" s="10">
        <f t="shared" si="9"/>
        <v>390</v>
      </c>
      <c r="K523" s="10">
        <f ca="1">(Table3[[#This Row],[Revenue]]*Table3[[#This Row],[Discount]])</f>
        <v>232.88310638218863</v>
      </c>
      <c r="L523" s="10">
        <f ca="1">(Table3[[#This Row],[Revenue]]-Table3[[#This Row],[revenue a disc]])</f>
        <v>157.11689361781137</v>
      </c>
      <c r="M523" s="10"/>
      <c r="N523" s="32"/>
    </row>
    <row r="524" spans="1:14" x14ac:dyDescent="0.3">
      <c r="A524" t="s">
        <v>651</v>
      </c>
      <c r="B524" t="s">
        <v>154</v>
      </c>
      <c r="C524" s="1">
        <v>44759</v>
      </c>
      <c r="D524" t="s">
        <v>163</v>
      </c>
      <c r="E524" t="s">
        <v>170</v>
      </c>
      <c r="F524">
        <v>72</v>
      </c>
      <c r="G524" t="s">
        <v>105</v>
      </c>
      <c r="H524" s="33">
        <v>6</v>
      </c>
      <c r="I524" s="34">
        <f t="shared" ca="1" si="8"/>
        <v>7.5693384915241912E-2</v>
      </c>
      <c r="J524" s="10">
        <f t="shared" si="9"/>
        <v>432</v>
      </c>
      <c r="K524" s="10">
        <f ca="1">(Table3[[#This Row],[Revenue]]*Table3[[#This Row],[Discount]])</f>
        <v>32.699542283384503</v>
      </c>
      <c r="L524" s="10">
        <f ca="1">(Table3[[#This Row],[Revenue]]-Table3[[#This Row],[revenue a disc]])</f>
        <v>399.30045771661548</v>
      </c>
      <c r="M524" s="10"/>
      <c r="N524" s="32"/>
    </row>
    <row r="525" spans="1:14" x14ac:dyDescent="0.3">
      <c r="A525" t="s">
        <v>652</v>
      </c>
      <c r="B525" t="s">
        <v>155</v>
      </c>
      <c r="C525" s="1">
        <v>44756</v>
      </c>
      <c r="D525" t="s">
        <v>164</v>
      </c>
      <c r="E525" t="s">
        <v>170</v>
      </c>
      <c r="F525">
        <v>65</v>
      </c>
      <c r="G525" t="s">
        <v>103</v>
      </c>
      <c r="H525" s="33">
        <v>12</v>
      </c>
      <c r="I525" s="34">
        <f t="shared" ca="1" si="8"/>
        <v>0.57325790444364755</v>
      </c>
      <c r="J525" s="10">
        <f t="shared" si="9"/>
        <v>780</v>
      </c>
      <c r="K525" s="10">
        <f ca="1">(Table3[[#This Row],[Revenue]]*Table3[[#This Row],[Discount]])</f>
        <v>447.14116546604509</v>
      </c>
      <c r="L525" s="10">
        <f ca="1">(Table3[[#This Row],[Revenue]]-Table3[[#This Row],[revenue a disc]])</f>
        <v>332.85883453395491</v>
      </c>
      <c r="M525" s="10"/>
      <c r="N525" s="32"/>
    </row>
    <row r="526" spans="1:14" x14ac:dyDescent="0.3">
      <c r="A526" t="s">
        <v>653</v>
      </c>
      <c r="B526" t="s">
        <v>156</v>
      </c>
      <c r="C526" s="1">
        <v>44786</v>
      </c>
      <c r="D526" t="s">
        <v>165</v>
      </c>
      <c r="E526" t="s">
        <v>170</v>
      </c>
      <c r="F526">
        <v>250</v>
      </c>
      <c r="G526" t="s">
        <v>104</v>
      </c>
      <c r="H526" s="33">
        <v>3</v>
      </c>
      <c r="I526" s="34">
        <f t="shared" ca="1" si="8"/>
        <v>0.95361025509146802</v>
      </c>
      <c r="J526" s="10">
        <f t="shared" si="9"/>
        <v>750</v>
      </c>
      <c r="K526" s="10">
        <f ca="1">(Table3[[#This Row],[Revenue]]*Table3[[#This Row],[Discount]])</f>
        <v>715.20769131860106</v>
      </c>
      <c r="L526" s="10">
        <f ca="1">(Table3[[#This Row],[Revenue]]-Table3[[#This Row],[revenue a disc]])</f>
        <v>34.792308681398936</v>
      </c>
      <c r="M526" s="10"/>
      <c r="N526" s="32"/>
    </row>
    <row r="527" spans="1:14" x14ac:dyDescent="0.3">
      <c r="A527" t="s">
        <v>654</v>
      </c>
      <c r="B527" t="s">
        <v>157</v>
      </c>
      <c r="C527" s="1">
        <v>44757</v>
      </c>
      <c r="D527" t="s">
        <v>166</v>
      </c>
      <c r="E527" t="s">
        <v>170</v>
      </c>
      <c r="F527">
        <v>130</v>
      </c>
      <c r="G527" t="s">
        <v>105</v>
      </c>
      <c r="H527" s="33">
        <v>5</v>
      </c>
      <c r="I527" s="34">
        <f t="shared" ca="1" si="8"/>
        <v>3.9817584973842357E-2</v>
      </c>
      <c r="J527" s="10">
        <f t="shared" si="9"/>
        <v>650</v>
      </c>
      <c r="K527" s="10">
        <f ca="1">(Table3[[#This Row],[Revenue]]*Table3[[#This Row],[Discount]])</f>
        <v>25.881430232997531</v>
      </c>
      <c r="L527" s="10">
        <f ca="1">(Table3[[#This Row],[Revenue]]-Table3[[#This Row],[revenue a disc]])</f>
        <v>624.11856976700244</v>
      </c>
      <c r="M527" s="10"/>
      <c r="N527" s="32"/>
    </row>
    <row r="528" spans="1:14" x14ac:dyDescent="0.3">
      <c r="A528" t="s">
        <v>655</v>
      </c>
      <c r="B528" t="s">
        <v>158</v>
      </c>
      <c r="C528" s="1">
        <v>44787</v>
      </c>
      <c r="D528" t="s">
        <v>167</v>
      </c>
      <c r="E528" t="s">
        <v>170</v>
      </c>
      <c r="F528">
        <v>60</v>
      </c>
      <c r="G528" t="s">
        <v>103</v>
      </c>
      <c r="H528" s="33">
        <v>7</v>
      </c>
      <c r="I528" s="34">
        <f t="shared" ca="1" si="8"/>
        <v>9.8466076732387053E-2</v>
      </c>
      <c r="J528" s="10">
        <f t="shared" si="9"/>
        <v>420</v>
      </c>
      <c r="K528" s="10">
        <f ca="1">(Table3[[#This Row],[Revenue]]*Table3[[#This Row],[Discount]])</f>
        <v>41.355752227602565</v>
      </c>
      <c r="L528" s="10">
        <f ca="1">(Table3[[#This Row],[Revenue]]-Table3[[#This Row],[revenue a disc]])</f>
        <v>378.64424777239742</v>
      </c>
      <c r="M528" s="10"/>
      <c r="N528" s="32"/>
    </row>
    <row r="529" spans="1:14" x14ac:dyDescent="0.3">
      <c r="A529" t="s">
        <v>656</v>
      </c>
      <c r="B529" t="s">
        <v>154</v>
      </c>
      <c r="C529" s="1">
        <v>44763</v>
      </c>
      <c r="D529" t="s">
        <v>163</v>
      </c>
      <c r="E529" t="s">
        <v>170</v>
      </c>
      <c r="F529">
        <v>72</v>
      </c>
      <c r="G529" t="s">
        <v>104</v>
      </c>
      <c r="H529" s="33">
        <v>7</v>
      </c>
      <c r="I529" s="34">
        <f t="shared" ca="1" si="8"/>
        <v>4.740746148822006E-2</v>
      </c>
      <c r="J529" s="10">
        <f t="shared" si="9"/>
        <v>504</v>
      </c>
      <c r="K529" s="10">
        <f ca="1">(Table3[[#This Row],[Revenue]]*Table3[[#This Row],[Discount]])</f>
        <v>23.893360590062912</v>
      </c>
      <c r="L529" s="10">
        <f ca="1">(Table3[[#This Row],[Revenue]]-Table3[[#This Row],[revenue a disc]])</f>
        <v>480.10663940993709</v>
      </c>
      <c r="M529" s="10"/>
      <c r="N529" s="32"/>
    </row>
    <row r="530" spans="1:14" x14ac:dyDescent="0.3">
      <c r="A530" t="s">
        <v>657</v>
      </c>
      <c r="B530" t="s">
        <v>155</v>
      </c>
      <c r="C530" s="1">
        <v>44799</v>
      </c>
      <c r="D530" t="s">
        <v>164</v>
      </c>
      <c r="E530" t="s">
        <v>170</v>
      </c>
      <c r="F530">
        <v>65</v>
      </c>
      <c r="G530" t="s">
        <v>105</v>
      </c>
      <c r="H530" s="33">
        <v>12</v>
      </c>
      <c r="I530" s="34">
        <f t="shared" ca="1" si="8"/>
        <v>0.75802312622003798</v>
      </c>
      <c r="J530" s="10">
        <f t="shared" si="9"/>
        <v>780</v>
      </c>
      <c r="K530" s="10">
        <f ca="1">(Table3[[#This Row],[Revenue]]*Table3[[#This Row],[Discount]])</f>
        <v>591.25803845162966</v>
      </c>
      <c r="L530" s="10">
        <f ca="1">(Table3[[#This Row],[Revenue]]-Table3[[#This Row],[revenue a disc]])</f>
        <v>188.74196154837034</v>
      </c>
      <c r="M530" s="10"/>
      <c r="N530" s="32"/>
    </row>
    <row r="531" spans="1:14" x14ac:dyDescent="0.3">
      <c r="A531" t="s">
        <v>658</v>
      </c>
      <c r="B531" t="s">
        <v>156</v>
      </c>
      <c r="C531" s="1">
        <v>44798</v>
      </c>
      <c r="D531" t="s">
        <v>165</v>
      </c>
      <c r="E531" t="s">
        <v>171</v>
      </c>
      <c r="F531">
        <v>250</v>
      </c>
      <c r="G531" t="s">
        <v>103</v>
      </c>
      <c r="H531" s="33">
        <v>1</v>
      </c>
      <c r="I531" s="34">
        <f t="shared" ca="1" si="8"/>
        <v>0.85002119845925928</v>
      </c>
      <c r="J531" s="10">
        <f t="shared" si="9"/>
        <v>250</v>
      </c>
      <c r="K531" s="10">
        <f ca="1">(Table3[[#This Row],[Revenue]]*Table3[[#This Row],[Discount]])</f>
        <v>212.50529961481482</v>
      </c>
      <c r="L531" s="10">
        <f ca="1">(Table3[[#This Row],[Revenue]]-Table3[[#This Row],[revenue a disc]])</f>
        <v>37.494700385185183</v>
      </c>
      <c r="M531" s="10"/>
      <c r="N531" s="32"/>
    </row>
    <row r="532" spans="1:14" x14ac:dyDescent="0.3">
      <c r="A532" t="s">
        <v>659</v>
      </c>
      <c r="B532" t="s">
        <v>157</v>
      </c>
      <c r="C532" s="1">
        <v>44807</v>
      </c>
      <c r="D532" t="s">
        <v>166</v>
      </c>
      <c r="E532" t="s">
        <v>170</v>
      </c>
      <c r="F532">
        <v>130</v>
      </c>
      <c r="G532" t="s">
        <v>104</v>
      </c>
      <c r="H532" s="33">
        <v>2</v>
      </c>
      <c r="I532" s="34">
        <f t="shared" ca="1" si="8"/>
        <v>0.31715687661595227</v>
      </c>
      <c r="J532" s="10">
        <f t="shared" si="9"/>
        <v>260</v>
      </c>
      <c r="K532" s="10">
        <f ca="1">(Table3[[#This Row],[Revenue]]*Table3[[#This Row],[Discount]])</f>
        <v>82.460787920147595</v>
      </c>
      <c r="L532" s="10">
        <f ca="1">(Table3[[#This Row],[Revenue]]-Table3[[#This Row],[revenue a disc]])</f>
        <v>177.5392120798524</v>
      </c>
      <c r="M532" s="10"/>
      <c r="N532" s="32"/>
    </row>
    <row r="533" spans="1:14" x14ac:dyDescent="0.3">
      <c r="A533" t="s">
        <v>660</v>
      </c>
      <c r="B533" t="s">
        <v>154</v>
      </c>
      <c r="C533" s="1">
        <v>44769</v>
      </c>
      <c r="D533" t="s">
        <v>163</v>
      </c>
      <c r="E533" t="s">
        <v>170</v>
      </c>
      <c r="F533">
        <v>72</v>
      </c>
      <c r="G533" t="s">
        <v>105</v>
      </c>
      <c r="H533" s="33">
        <v>7</v>
      </c>
      <c r="I533" s="34">
        <f t="shared" ca="1" si="8"/>
        <v>0.55432608856229759</v>
      </c>
      <c r="J533" s="10">
        <f t="shared" si="9"/>
        <v>504</v>
      </c>
      <c r="K533" s="10">
        <f ca="1">(Table3[[#This Row],[Revenue]]*Table3[[#This Row],[Discount]])</f>
        <v>279.38034863539798</v>
      </c>
      <c r="L533" s="10">
        <f ca="1">(Table3[[#This Row],[Revenue]]-Table3[[#This Row],[revenue a disc]])</f>
        <v>224.61965136460202</v>
      </c>
      <c r="M533" s="10"/>
      <c r="N533" s="32"/>
    </row>
    <row r="534" spans="1:14" x14ac:dyDescent="0.3">
      <c r="A534" t="s">
        <v>661</v>
      </c>
      <c r="B534" t="s">
        <v>155</v>
      </c>
      <c r="C534" s="1">
        <v>44779</v>
      </c>
      <c r="D534" t="s">
        <v>164</v>
      </c>
      <c r="E534" t="s">
        <v>170</v>
      </c>
      <c r="F534">
        <v>65</v>
      </c>
      <c r="G534" t="s">
        <v>103</v>
      </c>
      <c r="H534" s="33">
        <v>3</v>
      </c>
      <c r="I534" s="34">
        <f t="shared" ca="1" si="8"/>
        <v>0.21034359169997918</v>
      </c>
      <c r="J534" s="10">
        <f t="shared" si="9"/>
        <v>195</v>
      </c>
      <c r="K534" s="10">
        <f ca="1">(Table3[[#This Row],[Revenue]]*Table3[[#This Row],[Discount]])</f>
        <v>41.01700038149594</v>
      </c>
      <c r="L534" s="10">
        <f ca="1">(Table3[[#This Row],[Revenue]]-Table3[[#This Row],[revenue a disc]])</f>
        <v>153.98299961850407</v>
      </c>
      <c r="M534" s="10"/>
      <c r="N534" s="32"/>
    </row>
    <row r="535" spans="1:14" x14ac:dyDescent="0.3">
      <c r="A535" t="s">
        <v>662</v>
      </c>
      <c r="B535" t="s">
        <v>156</v>
      </c>
      <c r="C535" s="1">
        <v>44769</v>
      </c>
      <c r="D535" t="s">
        <v>165</v>
      </c>
      <c r="E535" t="s">
        <v>170</v>
      </c>
      <c r="F535">
        <v>250</v>
      </c>
      <c r="G535" t="s">
        <v>104</v>
      </c>
      <c r="H535" s="33">
        <v>2</v>
      </c>
      <c r="I535" s="34">
        <f t="shared" ca="1" si="8"/>
        <v>0.3270769166279881</v>
      </c>
      <c r="J535" s="10">
        <f t="shared" si="9"/>
        <v>500</v>
      </c>
      <c r="K535" s="10">
        <f ca="1">(Table3[[#This Row],[Revenue]]*Table3[[#This Row],[Discount]])</f>
        <v>163.53845831399406</v>
      </c>
      <c r="L535" s="10">
        <f ca="1">(Table3[[#This Row],[Revenue]]-Table3[[#This Row],[revenue a disc]])</f>
        <v>336.46154168600594</v>
      </c>
      <c r="M535" s="10"/>
      <c r="N535" s="32"/>
    </row>
    <row r="536" spans="1:14" x14ac:dyDescent="0.3">
      <c r="A536" t="s">
        <v>663</v>
      </c>
      <c r="B536" t="s">
        <v>157</v>
      </c>
      <c r="C536" s="1">
        <v>44756</v>
      </c>
      <c r="D536" t="s">
        <v>166</v>
      </c>
      <c r="E536" t="s">
        <v>170</v>
      </c>
      <c r="F536">
        <v>130</v>
      </c>
      <c r="G536" t="s">
        <v>105</v>
      </c>
      <c r="H536" s="33">
        <v>3</v>
      </c>
      <c r="I536" s="34">
        <f t="shared" ca="1" si="8"/>
        <v>0.24056130888902505</v>
      </c>
      <c r="J536" s="10">
        <f t="shared" si="9"/>
        <v>390</v>
      </c>
      <c r="K536" s="10">
        <f ca="1">(Table3[[#This Row],[Revenue]]*Table3[[#This Row],[Discount]])</f>
        <v>93.818910466719771</v>
      </c>
      <c r="L536" s="10">
        <f ca="1">(Table3[[#This Row],[Revenue]]-Table3[[#This Row],[revenue a disc]])</f>
        <v>296.18108953328021</v>
      </c>
      <c r="M536" s="10"/>
      <c r="N536" s="32"/>
    </row>
    <row r="537" spans="1:14" x14ac:dyDescent="0.3">
      <c r="A537" t="s">
        <v>664</v>
      </c>
      <c r="B537" t="s">
        <v>158</v>
      </c>
      <c r="C537" s="1">
        <v>44799</v>
      </c>
      <c r="D537" t="s">
        <v>167</v>
      </c>
      <c r="E537" t="s">
        <v>171</v>
      </c>
      <c r="F537">
        <v>60</v>
      </c>
      <c r="G537" t="s">
        <v>103</v>
      </c>
      <c r="H537" s="33">
        <v>12</v>
      </c>
      <c r="I537" s="34">
        <f t="shared" ca="1" si="8"/>
        <v>0.4117801562789829</v>
      </c>
      <c r="J537" s="10">
        <f t="shared" si="9"/>
        <v>720</v>
      </c>
      <c r="K537" s="10">
        <f ca="1">(Table3[[#This Row],[Revenue]]*Table3[[#This Row],[Discount]])</f>
        <v>296.48171252086769</v>
      </c>
      <c r="L537" s="10">
        <f ca="1">(Table3[[#This Row],[Revenue]]-Table3[[#This Row],[revenue a disc]])</f>
        <v>423.51828747913231</v>
      </c>
      <c r="M537" s="10"/>
      <c r="N537" s="32"/>
    </row>
    <row r="538" spans="1:14" x14ac:dyDescent="0.3">
      <c r="A538" t="s">
        <v>665</v>
      </c>
      <c r="B538" t="s">
        <v>159</v>
      </c>
      <c r="C538" s="1">
        <v>44807</v>
      </c>
      <c r="D538" t="s">
        <v>168</v>
      </c>
      <c r="E538" t="s">
        <v>170</v>
      </c>
      <c r="F538">
        <v>95</v>
      </c>
      <c r="G538" t="s">
        <v>104</v>
      </c>
      <c r="H538" s="33">
        <v>3</v>
      </c>
      <c r="I538" s="34">
        <f t="shared" ca="1" si="8"/>
        <v>0.10276753959645524</v>
      </c>
      <c r="J538" s="10">
        <f t="shared" si="9"/>
        <v>285</v>
      </c>
      <c r="K538" s="10">
        <f ca="1">(Table3[[#This Row],[Revenue]]*Table3[[#This Row],[Discount]])</f>
        <v>29.288748784989743</v>
      </c>
      <c r="L538" s="10">
        <f ca="1">(Table3[[#This Row],[Revenue]]-Table3[[#This Row],[revenue a disc]])</f>
        <v>255.71125121501026</v>
      </c>
      <c r="M538" s="10"/>
      <c r="N538" s="32"/>
    </row>
    <row r="539" spans="1:14" x14ac:dyDescent="0.3">
      <c r="A539" t="s">
        <v>666</v>
      </c>
      <c r="B539" t="s">
        <v>154</v>
      </c>
      <c r="C539" s="1">
        <v>44769</v>
      </c>
      <c r="D539" t="s">
        <v>163</v>
      </c>
      <c r="E539" t="s">
        <v>170</v>
      </c>
      <c r="F539">
        <v>72</v>
      </c>
      <c r="G539" t="s">
        <v>105</v>
      </c>
      <c r="H539" s="33">
        <v>6</v>
      </c>
      <c r="I539" s="34">
        <f t="shared" ca="1" si="8"/>
        <v>0.63198495363395668</v>
      </c>
      <c r="J539" s="10">
        <f t="shared" si="9"/>
        <v>432</v>
      </c>
      <c r="K539" s="10">
        <f ca="1">(Table3[[#This Row],[Revenue]]*Table3[[#This Row],[Discount]])</f>
        <v>273.01749996986928</v>
      </c>
      <c r="L539" s="10">
        <f ca="1">(Table3[[#This Row],[Revenue]]-Table3[[#This Row],[revenue a disc]])</f>
        <v>158.98250003013072</v>
      </c>
      <c r="M539" s="10"/>
      <c r="N539" s="32"/>
    </row>
    <row r="540" spans="1:14" x14ac:dyDescent="0.3">
      <c r="A540" t="s">
        <v>667</v>
      </c>
      <c r="B540" t="s">
        <v>155</v>
      </c>
      <c r="C540" s="1">
        <v>44805</v>
      </c>
      <c r="D540" t="s">
        <v>164</v>
      </c>
      <c r="E540" t="s">
        <v>170</v>
      </c>
      <c r="F540">
        <v>65</v>
      </c>
      <c r="G540" t="s">
        <v>103</v>
      </c>
      <c r="H540" s="33">
        <v>5</v>
      </c>
      <c r="I540" s="34">
        <f t="shared" ca="1" si="8"/>
        <v>0.4392707827151916</v>
      </c>
      <c r="J540" s="10">
        <f t="shared" si="9"/>
        <v>325</v>
      </c>
      <c r="K540" s="10">
        <f ca="1">(Table3[[#This Row],[Revenue]]*Table3[[#This Row],[Discount]])</f>
        <v>142.76300438243726</v>
      </c>
      <c r="L540" s="10">
        <f ca="1">(Table3[[#This Row],[Revenue]]-Table3[[#This Row],[revenue a disc]])</f>
        <v>182.23699561756274</v>
      </c>
      <c r="M540" s="10"/>
      <c r="N540" s="32"/>
    </row>
    <row r="541" spans="1:14" x14ac:dyDescent="0.3">
      <c r="A541" t="s">
        <v>668</v>
      </c>
      <c r="B541" t="s">
        <v>156</v>
      </c>
      <c r="C541" s="1">
        <v>44796</v>
      </c>
      <c r="D541" t="s">
        <v>165</v>
      </c>
      <c r="E541" t="s">
        <v>171</v>
      </c>
      <c r="F541">
        <v>250</v>
      </c>
      <c r="G541" t="s">
        <v>104</v>
      </c>
      <c r="H541" s="33">
        <v>3</v>
      </c>
      <c r="I541" s="34">
        <f t="shared" ca="1" si="8"/>
        <v>8.8741082051963183E-2</v>
      </c>
      <c r="J541" s="10">
        <f t="shared" si="9"/>
        <v>750</v>
      </c>
      <c r="K541" s="10">
        <f ca="1">(Table3[[#This Row],[Revenue]]*Table3[[#This Row],[Discount]])</f>
        <v>66.555811538972392</v>
      </c>
      <c r="L541" s="10">
        <f ca="1">(Table3[[#This Row],[Revenue]]-Table3[[#This Row],[revenue a disc]])</f>
        <v>683.44418846102758</v>
      </c>
      <c r="M541" s="10"/>
      <c r="N541" s="32"/>
    </row>
    <row r="542" spans="1:14" x14ac:dyDescent="0.3">
      <c r="A542" t="s">
        <v>669</v>
      </c>
      <c r="B542" t="s">
        <v>157</v>
      </c>
      <c r="C542" s="1">
        <v>44798</v>
      </c>
      <c r="D542" t="s">
        <v>166</v>
      </c>
      <c r="E542" t="s">
        <v>171</v>
      </c>
      <c r="F542">
        <v>130</v>
      </c>
      <c r="G542" t="s">
        <v>105</v>
      </c>
      <c r="H542" s="33">
        <v>5</v>
      </c>
      <c r="I542" s="34">
        <f t="shared" ca="1" si="8"/>
        <v>0.5510888065867422</v>
      </c>
      <c r="J542" s="10">
        <f t="shared" si="9"/>
        <v>650</v>
      </c>
      <c r="K542" s="10">
        <f ca="1">(Table3[[#This Row],[Revenue]]*Table3[[#This Row],[Discount]])</f>
        <v>358.20772428138241</v>
      </c>
      <c r="L542" s="10">
        <f ca="1">(Table3[[#This Row],[Revenue]]-Table3[[#This Row],[revenue a disc]])</f>
        <v>291.79227571861759</v>
      </c>
      <c r="M542" s="10"/>
      <c r="N542" s="32"/>
    </row>
    <row r="543" spans="1:14" x14ac:dyDescent="0.3">
      <c r="A543" t="s">
        <v>670</v>
      </c>
      <c r="B543" t="s">
        <v>154</v>
      </c>
      <c r="C543" s="1">
        <v>44756</v>
      </c>
      <c r="D543" t="s">
        <v>163</v>
      </c>
      <c r="E543" t="s">
        <v>171</v>
      </c>
      <c r="F543">
        <v>72</v>
      </c>
      <c r="G543" t="s">
        <v>103</v>
      </c>
      <c r="H543" s="33">
        <v>6</v>
      </c>
      <c r="I543" s="34">
        <f t="shared" ca="1" si="8"/>
        <v>2.2000148762949423E-2</v>
      </c>
      <c r="J543" s="10">
        <f t="shared" si="9"/>
        <v>432</v>
      </c>
      <c r="K543" s="10">
        <f ca="1">(Table3[[#This Row],[Revenue]]*Table3[[#This Row],[Discount]])</f>
        <v>9.5040642655941507</v>
      </c>
      <c r="L543" s="10">
        <f ca="1">(Table3[[#This Row],[Revenue]]-Table3[[#This Row],[revenue a disc]])</f>
        <v>422.49593573440586</v>
      </c>
      <c r="M543" s="10"/>
      <c r="N543" s="32"/>
    </row>
    <row r="544" spans="1:14" x14ac:dyDescent="0.3">
      <c r="A544" t="s">
        <v>671</v>
      </c>
      <c r="B544" t="s">
        <v>155</v>
      </c>
      <c r="C544" s="1">
        <v>44800</v>
      </c>
      <c r="D544" t="s">
        <v>164</v>
      </c>
      <c r="E544" t="s">
        <v>171</v>
      </c>
      <c r="F544">
        <v>65</v>
      </c>
      <c r="G544" t="s">
        <v>104</v>
      </c>
      <c r="H544" s="33">
        <v>11</v>
      </c>
      <c r="I544" s="34">
        <f t="shared" ca="1" si="8"/>
        <v>0.71045414377517901</v>
      </c>
      <c r="J544" s="10">
        <f t="shared" si="9"/>
        <v>715</v>
      </c>
      <c r="K544" s="10">
        <f ca="1">(Table3[[#This Row],[Revenue]]*Table3[[#This Row],[Discount]])</f>
        <v>507.97471279925298</v>
      </c>
      <c r="L544" s="10">
        <f ca="1">(Table3[[#This Row],[Revenue]]-Table3[[#This Row],[revenue a disc]])</f>
        <v>207.02528720074702</v>
      </c>
      <c r="M544" s="10"/>
      <c r="N544" s="32"/>
    </row>
    <row r="545" spans="1:14" x14ac:dyDescent="0.3">
      <c r="A545" t="s">
        <v>672</v>
      </c>
      <c r="B545" t="s">
        <v>156</v>
      </c>
      <c r="C545" s="1">
        <v>44758</v>
      </c>
      <c r="D545" t="s">
        <v>165</v>
      </c>
      <c r="E545" t="s">
        <v>171</v>
      </c>
      <c r="F545">
        <v>250</v>
      </c>
      <c r="G545" t="s">
        <v>105</v>
      </c>
      <c r="H545" s="33">
        <v>1</v>
      </c>
      <c r="I545" s="34">
        <f t="shared" ca="1" si="8"/>
        <v>0.70124997303090852</v>
      </c>
      <c r="J545" s="10">
        <f t="shared" si="9"/>
        <v>250</v>
      </c>
      <c r="K545" s="10">
        <f ca="1">(Table3[[#This Row],[Revenue]]*Table3[[#This Row],[Discount]])</f>
        <v>175.31249325772714</v>
      </c>
      <c r="L545" s="10">
        <f ca="1">(Table3[[#This Row],[Revenue]]-Table3[[#This Row],[revenue a disc]])</f>
        <v>74.687506742272859</v>
      </c>
      <c r="M545" s="10"/>
      <c r="N545" s="32"/>
    </row>
    <row r="546" spans="1:14" x14ac:dyDescent="0.3">
      <c r="A546" t="s">
        <v>673</v>
      </c>
      <c r="B546" t="s">
        <v>157</v>
      </c>
      <c r="C546" s="1">
        <v>44788</v>
      </c>
      <c r="D546" t="s">
        <v>166</v>
      </c>
      <c r="E546" t="s">
        <v>171</v>
      </c>
      <c r="F546">
        <v>130</v>
      </c>
      <c r="G546" t="s">
        <v>103</v>
      </c>
      <c r="H546" s="33">
        <v>3</v>
      </c>
      <c r="I546" s="34">
        <f t="shared" ca="1" si="8"/>
        <v>0.88827982116308002</v>
      </c>
      <c r="J546" s="10">
        <f t="shared" si="9"/>
        <v>390</v>
      </c>
      <c r="K546" s="10">
        <f ca="1">(Table3[[#This Row],[Revenue]]*Table3[[#This Row],[Discount]])</f>
        <v>346.42913025360122</v>
      </c>
      <c r="L546" s="10">
        <f ca="1">(Table3[[#This Row],[Revenue]]-Table3[[#This Row],[revenue a disc]])</f>
        <v>43.570869746398785</v>
      </c>
      <c r="M546" s="10"/>
      <c r="N546" s="32"/>
    </row>
    <row r="547" spans="1:14" x14ac:dyDescent="0.3">
      <c r="A547" t="s">
        <v>674</v>
      </c>
      <c r="B547" t="s">
        <v>154</v>
      </c>
      <c r="C547" s="1">
        <v>44793</v>
      </c>
      <c r="D547" t="s">
        <v>163</v>
      </c>
      <c r="E547" t="s">
        <v>170</v>
      </c>
      <c r="F547">
        <v>72</v>
      </c>
      <c r="G547" t="s">
        <v>103</v>
      </c>
      <c r="H547" s="33">
        <v>10</v>
      </c>
      <c r="I547" s="34">
        <f t="shared" ca="1" si="8"/>
        <v>0.83071545495060395</v>
      </c>
      <c r="J547" s="10">
        <f t="shared" si="9"/>
        <v>720</v>
      </c>
      <c r="K547" s="10">
        <f ca="1">(Table3[[#This Row],[Revenue]]*Table3[[#This Row],[Discount]])</f>
        <v>598.11512756443483</v>
      </c>
      <c r="L547" s="10">
        <f ca="1">(Table3[[#This Row],[Revenue]]-Table3[[#This Row],[revenue a disc]])</f>
        <v>121.88487243556517</v>
      </c>
      <c r="M547" s="10"/>
      <c r="N547" s="32"/>
    </row>
    <row r="548" spans="1:14" x14ac:dyDescent="0.3">
      <c r="A548" t="s">
        <v>675</v>
      </c>
      <c r="B548" t="s">
        <v>155</v>
      </c>
      <c r="C548" s="1">
        <v>44784</v>
      </c>
      <c r="D548" t="s">
        <v>164</v>
      </c>
      <c r="E548" t="s">
        <v>171</v>
      </c>
      <c r="F548">
        <v>65</v>
      </c>
      <c r="G548" t="s">
        <v>104</v>
      </c>
      <c r="H548" s="33">
        <v>6</v>
      </c>
      <c r="I548" s="34">
        <f t="shared" ca="1" si="8"/>
        <v>0.14465089822430655</v>
      </c>
      <c r="J548" s="10">
        <f t="shared" si="9"/>
        <v>390</v>
      </c>
      <c r="K548" s="10">
        <f ca="1">(Table3[[#This Row],[Revenue]]*Table3[[#This Row],[Discount]])</f>
        <v>56.413850307479549</v>
      </c>
      <c r="L548" s="10">
        <f ca="1">(Table3[[#This Row],[Revenue]]-Table3[[#This Row],[revenue a disc]])</f>
        <v>333.58614969252045</v>
      </c>
      <c r="M548" s="10"/>
      <c r="N548" s="32"/>
    </row>
    <row r="549" spans="1:14" x14ac:dyDescent="0.3">
      <c r="A549" t="s">
        <v>676</v>
      </c>
      <c r="B549" t="s">
        <v>156</v>
      </c>
      <c r="C549" s="1">
        <v>44793</v>
      </c>
      <c r="D549" t="s">
        <v>165</v>
      </c>
      <c r="E549" t="s">
        <v>170</v>
      </c>
      <c r="F549">
        <v>250</v>
      </c>
      <c r="G549" t="s">
        <v>105</v>
      </c>
      <c r="H549" s="33">
        <v>2</v>
      </c>
      <c r="I549" s="34">
        <f t="shared" ca="1" si="8"/>
        <v>0.55948441447884334</v>
      </c>
      <c r="J549" s="10">
        <f t="shared" si="9"/>
        <v>500</v>
      </c>
      <c r="K549" s="10">
        <f ca="1">(Table3[[#This Row],[Revenue]]*Table3[[#This Row],[Discount]])</f>
        <v>279.74220723942165</v>
      </c>
      <c r="L549" s="10">
        <f ca="1">(Table3[[#This Row],[Revenue]]-Table3[[#This Row],[revenue a disc]])</f>
        <v>220.25779276057835</v>
      </c>
      <c r="M549" s="10"/>
      <c r="N549" s="32"/>
    </row>
    <row r="550" spans="1:14" x14ac:dyDescent="0.3">
      <c r="A550" t="s">
        <v>677</v>
      </c>
      <c r="B550" t="s">
        <v>157</v>
      </c>
      <c r="C550" s="1">
        <v>44796</v>
      </c>
      <c r="D550" t="s">
        <v>166</v>
      </c>
      <c r="E550" t="s">
        <v>171</v>
      </c>
      <c r="F550">
        <v>130</v>
      </c>
      <c r="G550" t="s">
        <v>103</v>
      </c>
      <c r="H550" s="33">
        <v>5</v>
      </c>
      <c r="I550" s="34">
        <f t="shared" ca="1" si="8"/>
        <v>0.49512860240827061</v>
      </c>
      <c r="J550" s="10">
        <f t="shared" si="9"/>
        <v>650</v>
      </c>
      <c r="K550" s="10">
        <f ca="1">(Table3[[#This Row],[Revenue]]*Table3[[#This Row],[Discount]])</f>
        <v>321.83359156537591</v>
      </c>
      <c r="L550" s="10">
        <f ca="1">(Table3[[#This Row],[Revenue]]-Table3[[#This Row],[revenue a disc]])</f>
        <v>328.16640843462409</v>
      </c>
      <c r="M550" s="10"/>
      <c r="N550" s="32"/>
    </row>
    <row r="551" spans="1:14" x14ac:dyDescent="0.3">
      <c r="A551" t="s">
        <v>678</v>
      </c>
      <c r="B551" t="s">
        <v>154</v>
      </c>
      <c r="C551" s="1">
        <v>44758</v>
      </c>
      <c r="D551" t="s">
        <v>163</v>
      </c>
      <c r="E551" t="s">
        <v>170</v>
      </c>
      <c r="F551">
        <v>72</v>
      </c>
      <c r="G551" t="s">
        <v>104</v>
      </c>
      <c r="H551" s="33">
        <v>9</v>
      </c>
      <c r="I551" s="34">
        <f t="shared" ca="1" si="8"/>
        <v>0.2998501135351942</v>
      </c>
      <c r="J551" s="10">
        <f t="shared" si="9"/>
        <v>648</v>
      </c>
      <c r="K551" s="10">
        <f ca="1">(Table3[[#This Row],[Revenue]]*Table3[[#This Row],[Discount]])</f>
        <v>194.30287357080584</v>
      </c>
      <c r="L551" s="10">
        <f ca="1">(Table3[[#This Row],[Revenue]]-Table3[[#This Row],[revenue a disc]])</f>
        <v>453.69712642919416</v>
      </c>
      <c r="M551" s="10"/>
      <c r="N551" s="32"/>
    </row>
    <row r="552" spans="1:14" x14ac:dyDescent="0.3">
      <c r="A552" t="s">
        <v>679</v>
      </c>
      <c r="B552" t="s">
        <v>155</v>
      </c>
      <c r="C552" s="1">
        <v>44757</v>
      </c>
      <c r="D552" t="s">
        <v>164</v>
      </c>
      <c r="E552" t="s">
        <v>171</v>
      </c>
      <c r="F552">
        <v>65</v>
      </c>
      <c r="G552" t="s">
        <v>105</v>
      </c>
      <c r="H552" s="33">
        <v>5</v>
      </c>
      <c r="I552" s="34">
        <f t="shared" ca="1" si="8"/>
        <v>0.12123490226865563</v>
      </c>
      <c r="J552" s="10">
        <f t="shared" si="9"/>
        <v>325</v>
      </c>
      <c r="K552" s="10">
        <f ca="1">(Table3[[#This Row],[Revenue]]*Table3[[#This Row],[Discount]])</f>
        <v>39.401343237313078</v>
      </c>
      <c r="L552" s="10">
        <f ca="1">(Table3[[#This Row],[Revenue]]-Table3[[#This Row],[revenue a disc]])</f>
        <v>285.59865676268691</v>
      </c>
      <c r="M552" s="10"/>
      <c r="N552" s="32"/>
    </row>
    <row r="553" spans="1:14" x14ac:dyDescent="0.3">
      <c r="A553" t="s">
        <v>680</v>
      </c>
      <c r="B553" t="s">
        <v>156</v>
      </c>
      <c r="C553" s="1">
        <v>44758</v>
      </c>
      <c r="D553" t="s">
        <v>165</v>
      </c>
      <c r="E553" t="s">
        <v>170</v>
      </c>
      <c r="F553">
        <v>250</v>
      </c>
      <c r="G553" t="s">
        <v>103</v>
      </c>
      <c r="H553" s="33">
        <v>1</v>
      </c>
      <c r="I553" s="34">
        <f t="shared" ca="1" si="8"/>
        <v>0.66070820347333548</v>
      </c>
      <c r="J553" s="10">
        <f t="shared" si="9"/>
        <v>250</v>
      </c>
      <c r="K553" s="10">
        <f ca="1">(Table3[[#This Row],[Revenue]]*Table3[[#This Row],[Discount]])</f>
        <v>165.17705086833388</v>
      </c>
      <c r="L553" s="10">
        <f ca="1">(Table3[[#This Row],[Revenue]]-Table3[[#This Row],[revenue a disc]])</f>
        <v>84.822949131666121</v>
      </c>
      <c r="M553" s="10"/>
      <c r="N553" s="32"/>
    </row>
    <row r="554" spans="1:14" x14ac:dyDescent="0.3">
      <c r="A554" t="s">
        <v>681</v>
      </c>
      <c r="B554" t="s">
        <v>157</v>
      </c>
      <c r="C554" s="1">
        <v>44800</v>
      </c>
      <c r="D554" t="s">
        <v>166</v>
      </c>
      <c r="E554" t="s">
        <v>171</v>
      </c>
      <c r="F554">
        <v>130</v>
      </c>
      <c r="G554" t="s">
        <v>104</v>
      </c>
      <c r="H554" s="33">
        <v>3</v>
      </c>
      <c r="I554" s="34">
        <f t="shared" ca="1" si="8"/>
        <v>9.7531170445258497E-2</v>
      </c>
      <c r="J554" s="10">
        <f t="shared" si="9"/>
        <v>390</v>
      </c>
      <c r="K554" s="10">
        <f ca="1">(Table3[[#This Row],[Revenue]]*Table3[[#This Row],[Discount]])</f>
        <v>38.037156473650811</v>
      </c>
      <c r="L554" s="10">
        <f ca="1">(Table3[[#This Row],[Revenue]]-Table3[[#This Row],[revenue a disc]])</f>
        <v>351.96284352634916</v>
      </c>
      <c r="M554" s="10"/>
      <c r="N554" s="32"/>
    </row>
    <row r="555" spans="1:14" x14ac:dyDescent="0.3">
      <c r="A555" t="s">
        <v>682</v>
      </c>
      <c r="B555" t="s">
        <v>158</v>
      </c>
      <c r="C555" s="1">
        <v>44780</v>
      </c>
      <c r="D555" t="s">
        <v>167</v>
      </c>
      <c r="E555" t="s">
        <v>170</v>
      </c>
      <c r="F555">
        <v>60</v>
      </c>
      <c r="G555" t="s">
        <v>105</v>
      </c>
      <c r="H555" s="33">
        <v>7</v>
      </c>
      <c r="I555" s="34">
        <f t="shared" ca="1" si="8"/>
        <v>0.40685486190848241</v>
      </c>
      <c r="J555" s="10">
        <f t="shared" si="9"/>
        <v>420</v>
      </c>
      <c r="K555" s="10">
        <f ca="1">(Table3[[#This Row],[Revenue]]*Table3[[#This Row],[Discount]])</f>
        <v>170.87904200156262</v>
      </c>
      <c r="L555" s="10">
        <f ca="1">(Table3[[#This Row],[Revenue]]-Table3[[#This Row],[revenue a disc]])</f>
        <v>249.12095799843738</v>
      </c>
      <c r="M555" s="10"/>
      <c r="N555" s="32"/>
    </row>
    <row r="556" spans="1:14" x14ac:dyDescent="0.3">
      <c r="A556" t="s">
        <v>683</v>
      </c>
      <c r="B556" t="s">
        <v>154</v>
      </c>
      <c r="C556" s="1">
        <v>44807</v>
      </c>
      <c r="D556" t="s">
        <v>163</v>
      </c>
      <c r="E556" t="s">
        <v>171</v>
      </c>
      <c r="F556">
        <v>72</v>
      </c>
      <c r="G556" t="s">
        <v>103</v>
      </c>
      <c r="H556" s="33">
        <v>12</v>
      </c>
      <c r="I556" s="34">
        <f t="shared" ca="1" si="8"/>
        <v>0.66810087933409779</v>
      </c>
      <c r="J556" s="10">
        <f t="shared" si="9"/>
        <v>864</v>
      </c>
      <c r="K556" s="10">
        <f ca="1">(Table3[[#This Row],[Revenue]]*Table3[[#This Row],[Discount]])</f>
        <v>577.23915974466047</v>
      </c>
      <c r="L556" s="10">
        <f ca="1">(Table3[[#This Row],[Revenue]]-Table3[[#This Row],[revenue a disc]])</f>
        <v>286.76084025533953</v>
      </c>
      <c r="M556" s="10"/>
      <c r="N556" s="32"/>
    </row>
    <row r="557" spans="1:14" x14ac:dyDescent="0.3">
      <c r="A557" t="s">
        <v>684</v>
      </c>
      <c r="B557" t="s">
        <v>155</v>
      </c>
      <c r="C557" s="1">
        <v>44798</v>
      </c>
      <c r="D557" t="s">
        <v>164</v>
      </c>
      <c r="E557" t="s">
        <v>170</v>
      </c>
      <c r="F557">
        <v>65</v>
      </c>
      <c r="G557" t="s">
        <v>104</v>
      </c>
      <c r="H557" s="33">
        <v>12</v>
      </c>
      <c r="I557" s="34">
        <f t="shared" ca="1" si="8"/>
        <v>0.73353673633399707</v>
      </c>
      <c r="J557" s="10">
        <f t="shared" si="9"/>
        <v>780</v>
      </c>
      <c r="K557" s="10">
        <f ca="1">(Table3[[#This Row],[Revenue]]*Table3[[#This Row],[Discount]])</f>
        <v>572.15865434051773</v>
      </c>
      <c r="L557" s="10">
        <f ca="1">(Table3[[#This Row],[Revenue]]-Table3[[#This Row],[revenue a disc]])</f>
        <v>207.84134565948227</v>
      </c>
      <c r="M557" s="10"/>
      <c r="N557" s="32"/>
    </row>
    <row r="558" spans="1:14" x14ac:dyDescent="0.3">
      <c r="A558" t="s">
        <v>685</v>
      </c>
      <c r="B558" t="s">
        <v>156</v>
      </c>
      <c r="C558" s="1">
        <v>44810</v>
      </c>
      <c r="D558" t="s">
        <v>165</v>
      </c>
      <c r="E558" t="s">
        <v>171</v>
      </c>
      <c r="F558">
        <v>250</v>
      </c>
      <c r="G558" t="s">
        <v>105</v>
      </c>
      <c r="H558" s="33">
        <v>3</v>
      </c>
      <c r="I558" s="34">
        <f t="shared" ca="1" si="8"/>
        <v>2.7508980863794719E-2</v>
      </c>
      <c r="J558" s="10">
        <f t="shared" si="9"/>
        <v>750</v>
      </c>
      <c r="K558" s="10">
        <f ca="1">(Table3[[#This Row],[Revenue]]*Table3[[#This Row],[Discount]])</f>
        <v>20.631735647846039</v>
      </c>
      <c r="L558" s="10">
        <f ca="1">(Table3[[#This Row],[Revenue]]-Table3[[#This Row],[revenue a disc]])</f>
        <v>729.36826435215391</v>
      </c>
      <c r="M558" s="10"/>
      <c r="N558" s="32"/>
    </row>
    <row r="559" spans="1:14" x14ac:dyDescent="0.3">
      <c r="A559" t="s">
        <v>686</v>
      </c>
      <c r="B559" t="s">
        <v>157</v>
      </c>
      <c r="C559" s="1">
        <v>44764</v>
      </c>
      <c r="D559" t="s">
        <v>166</v>
      </c>
      <c r="E559" t="s">
        <v>170</v>
      </c>
      <c r="F559">
        <v>130</v>
      </c>
      <c r="G559" t="s">
        <v>103</v>
      </c>
      <c r="H559" s="33">
        <v>5</v>
      </c>
      <c r="I559" s="34">
        <f t="shared" ca="1" si="8"/>
        <v>0.42047885034165211</v>
      </c>
      <c r="J559" s="10">
        <f t="shared" si="9"/>
        <v>650</v>
      </c>
      <c r="K559" s="10">
        <f ca="1">(Table3[[#This Row],[Revenue]]*Table3[[#This Row],[Discount]])</f>
        <v>273.31125272207385</v>
      </c>
      <c r="L559" s="10">
        <f ca="1">(Table3[[#This Row],[Revenue]]-Table3[[#This Row],[revenue a disc]])</f>
        <v>376.68874727792615</v>
      </c>
      <c r="M559" s="10"/>
      <c r="N559" s="32"/>
    </row>
    <row r="560" spans="1:14" x14ac:dyDescent="0.3">
      <c r="A560" t="s">
        <v>687</v>
      </c>
      <c r="B560" t="s">
        <v>154</v>
      </c>
      <c r="C560" s="1">
        <v>44766</v>
      </c>
      <c r="D560" t="s">
        <v>163</v>
      </c>
      <c r="E560" t="s">
        <v>171</v>
      </c>
      <c r="F560">
        <v>72</v>
      </c>
      <c r="G560" t="s">
        <v>104</v>
      </c>
      <c r="H560" s="33">
        <v>4</v>
      </c>
      <c r="I560" s="34">
        <f t="shared" ca="1" si="8"/>
        <v>0.79505552068535035</v>
      </c>
      <c r="J560" s="10">
        <f t="shared" si="9"/>
        <v>288</v>
      </c>
      <c r="K560" s="10">
        <f ca="1">(Table3[[#This Row],[Revenue]]*Table3[[#This Row],[Discount]])</f>
        <v>228.9759899573809</v>
      </c>
      <c r="L560" s="10">
        <f ca="1">(Table3[[#This Row],[Revenue]]-Table3[[#This Row],[revenue a disc]])</f>
        <v>59.024010042619096</v>
      </c>
      <c r="M560" s="10"/>
      <c r="N560" s="32"/>
    </row>
    <row r="561" spans="1:14" x14ac:dyDescent="0.3">
      <c r="A561" t="s">
        <v>688</v>
      </c>
      <c r="B561" t="s">
        <v>155</v>
      </c>
      <c r="C561" s="1">
        <v>44794</v>
      </c>
      <c r="D561" t="s">
        <v>164</v>
      </c>
      <c r="E561" t="s">
        <v>170</v>
      </c>
      <c r="F561">
        <v>65</v>
      </c>
      <c r="G561" t="s">
        <v>105</v>
      </c>
      <c r="H561" s="33">
        <v>9</v>
      </c>
      <c r="I561" s="34">
        <f t="shared" ca="1" si="8"/>
        <v>0.9379821772953395</v>
      </c>
      <c r="J561" s="10">
        <f t="shared" si="9"/>
        <v>585</v>
      </c>
      <c r="K561" s="10">
        <f ca="1">(Table3[[#This Row],[Revenue]]*Table3[[#This Row],[Discount]])</f>
        <v>548.71957371777364</v>
      </c>
      <c r="L561" s="10">
        <f ca="1">(Table3[[#This Row],[Revenue]]-Table3[[#This Row],[revenue a disc]])</f>
        <v>36.280426282226358</v>
      </c>
      <c r="M561" s="10"/>
      <c r="N561" s="32"/>
    </row>
    <row r="562" spans="1:14" x14ac:dyDescent="0.3">
      <c r="A562" t="s">
        <v>689</v>
      </c>
      <c r="B562" t="s">
        <v>156</v>
      </c>
      <c r="C562" s="1">
        <v>44800</v>
      </c>
      <c r="D562" t="s">
        <v>165</v>
      </c>
      <c r="E562" t="s">
        <v>171</v>
      </c>
      <c r="F562">
        <v>250</v>
      </c>
      <c r="G562" t="s">
        <v>103</v>
      </c>
      <c r="H562" s="33">
        <v>3</v>
      </c>
      <c r="I562" s="34">
        <f t="shared" ca="1" si="8"/>
        <v>8.0312881082148846E-2</v>
      </c>
      <c r="J562" s="10">
        <f t="shared" si="9"/>
        <v>750</v>
      </c>
      <c r="K562" s="10">
        <f ca="1">(Table3[[#This Row],[Revenue]]*Table3[[#This Row],[Discount]])</f>
        <v>60.234660811611633</v>
      </c>
      <c r="L562" s="10">
        <f ca="1">(Table3[[#This Row],[Revenue]]-Table3[[#This Row],[revenue a disc]])</f>
        <v>689.76533918838834</v>
      </c>
      <c r="M562" s="10"/>
      <c r="N562" s="32"/>
    </row>
    <row r="563" spans="1:14" x14ac:dyDescent="0.3">
      <c r="A563" t="s">
        <v>690</v>
      </c>
      <c r="B563" t="s">
        <v>157</v>
      </c>
      <c r="C563" s="1">
        <v>44792</v>
      </c>
      <c r="D563" t="s">
        <v>166</v>
      </c>
      <c r="E563" t="s">
        <v>170</v>
      </c>
      <c r="F563">
        <v>130</v>
      </c>
      <c r="G563" t="s">
        <v>104</v>
      </c>
      <c r="H563" s="33">
        <v>5</v>
      </c>
      <c r="I563" s="34">
        <f t="shared" ca="1" si="8"/>
        <v>0.92497963480103484</v>
      </c>
      <c r="J563" s="10">
        <f t="shared" si="9"/>
        <v>650</v>
      </c>
      <c r="K563" s="10">
        <f ca="1">(Table3[[#This Row],[Revenue]]*Table3[[#This Row],[Discount]])</f>
        <v>601.23676262067261</v>
      </c>
      <c r="L563" s="10">
        <f ca="1">(Table3[[#This Row],[Revenue]]-Table3[[#This Row],[revenue a disc]])</f>
        <v>48.763237379327393</v>
      </c>
      <c r="M563" s="10"/>
      <c r="N563" s="32"/>
    </row>
    <row r="564" spans="1:14" x14ac:dyDescent="0.3">
      <c r="A564" t="s">
        <v>691</v>
      </c>
      <c r="B564" t="s">
        <v>158</v>
      </c>
      <c r="C564" s="1">
        <v>44809</v>
      </c>
      <c r="D564" t="s">
        <v>167</v>
      </c>
      <c r="E564" t="s">
        <v>170</v>
      </c>
      <c r="F564">
        <v>60</v>
      </c>
      <c r="G564" t="s">
        <v>105</v>
      </c>
      <c r="H564" s="33">
        <v>4</v>
      </c>
      <c r="I564" s="34">
        <f t="shared" ca="1" si="8"/>
        <v>0.16758535247663631</v>
      </c>
      <c r="J564" s="10">
        <f t="shared" si="9"/>
        <v>240</v>
      </c>
      <c r="K564" s="10">
        <f ca="1">(Table3[[#This Row],[Revenue]]*Table3[[#This Row],[Discount]])</f>
        <v>40.220484594392715</v>
      </c>
      <c r="L564" s="10">
        <f ca="1">(Table3[[#This Row],[Revenue]]-Table3[[#This Row],[revenue a disc]])</f>
        <v>199.7795154056073</v>
      </c>
      <c r="M564" s="10"/>
      <c r="N564" s="32"/>
    </row>
    <row r="565" spans="1:14" x14ac:dyDescent="0.3">
      <c r="A565" t="s">
        <v>692</v>
      </c>
      <c r="B565" t="s">
        <v>159</v>
      </c>
      <c r="C565" s="1">
        <v>44789</v>
      </c>
      <c r="D565" t="s">
        <v>168</v>
      </c>
      <c r="E565" t="s">
        <v>171</v>
      </c>
      <c r="F565">
        <v>95</v>
      </c>
      <c r="G565" t="s">
        <v>103</v>
      </c>
      <c r="H565" s="33">
        <v>8</v>
      </c>
      <c r="I565" s="34">
        <f t="shared" ca="1" si="8"/>
        <v>0.77907480565005272</v>
      </c>
      <c r="J565" s="10">
        <f t="shared" si="9"/>
        <v>760</v>
      </c>
      <c r="K565" s="10">
        <f ca="1">(Table3[[#This Row],[Revenue]]*Table3[[#This Row],[Discount]])</f>
        <v>592.0968522940401</v>
      </c>
      <c r="L565" s="10">
        <f ca="1">(Table3[[#This Row],[Revenue]]-Table3[[#This Row],[revenue a disc]])</f>
        <v>167.9031477059599</v>
      </c>
      <c r="M565" s="10"/>
      <c r="N565" s="32"/>
    </row>
    <row r="566" spans="1:14" x14ac:dyDescent="0.3">
      <c r="A566" t="s">
        <v>693</v>
      </c>
      <c r="B566" t="s">
        <v>154</v>
      </c>
      <c r="C566" s="1">
        <v>44757</v>
      </c>
      <c r="D566" t="s">
        <v>163</v>
      </c>
      <c r="E566" t="s">
        <v>171</v>
      </c>
      <c r="F566">
        <v>72</v>
      </c>
      <c r="G566" t="s">
        <v>104</v>
      </c>
      <c r="H566" s="33">
        <v>9</v>
      </c>
      <c r="I566" s="34">
        <f t="shared" ref="I566:I629" ca="1" si="10">RAND()</f>
        <v>0.10982567524893794</v>
      </c>
      <c r="J566" s="10">
        <f t="shared" si="9"/>
        <v>648</v>
      </c>
      <c r="K566" s="10">
        <f ca="1">(Table3[[#This Row],[Revenue]]*Table3[[#This Row],[Discount]])</f>
        <v>71.167037561311787</v>
      </c>
      <c r="L566" s="10">
        <f ca="1">(Table3[[#This Row],[Revenue]]-Table3[[#This Row],[revenue a disc]])</f>
        <v>576.83296243868824</v>
      </c>
      <c r="M566" s="10"/>
      <c r="N566" s="32"/>
    </row>
    <row r="567" spans="1:14" x14ac:dyDescent="0.3">
      <c r="A567" t="s">
        <v>694</v>
      </c>
      <c r="B567" t="s">
        <v>155</v>
      </c>
      <c r="C567" s="1">
        <v>44790</v>
      </c>
      <c r="D567" t="s">
        <v>164</v>
      </c>
      <c r="E567" t="s">
        <v>171</v>
      </c>
      <c r="F567">
        <v>65</v>
      </c>
      <c r="G567" t="s">
        <v>105</v>
      </c>
      <c r="H567" s="33">
        <v>6</v>
      </c>
      <c r="I567" s="34">
        <f t="shared" ca="1" si="10"/>
        <v>0.38444469587580221</v>
      </c>
      <c r="J567" s="10">
        <f t="shared" si="9"/>
        <v>390</v>
      </c>
      <c r="K567" s="10">
        <f ca="1">(Table3[[#This Row],[Revenue]]*Table3[[#This Row],[Discount]])</f>
        <v>149.93343139156286</v>
      </c>
      <c r="L567" s="10">
        <f ca="1">(Table3[[#This Row],[Revenue]]-Table3[[#This Row],[revenue a disc]])</f>
        <v>240.06656860843714</v>
      </c>
      <c r="M567" s="10"/>
      <c r="N567" s="32"/>
    </row>
    <row r="568" spans="1:14" x14ac:dyDescent="0.3">
      <c r="A568" t="s">
        <v>695</v>
      </c>
      <c r="B568" t="s">
        <v>156</v>
      </c>
      <c r="C568" s="1">
        <v>44808</v>
      </c>
      <c r="D568" t="s">
        <v>165</v>
      </c>
      <c r="E568" t="s">
        <v>170</v>
      </c>
      <c r="F568">
        <v>250</v>
      </c>
      <c r="G568" t="s">
        <v>103</v>
      </c>
      <c r="H568" s="33">
        <v>4</v>
      </c>
      <c r="I568" s="34">
        <f t="shared" ca="1" si="10"/>
        <v>0.45702145545110706</v>
      </c>
      <c r="J568" s="10">
        <f t="shared" si="9"/>
        <v>1000</v>
      </c>
      <c r="K568" s="10">
        <f ca="1">(Table3[[#This Row],[Revenue]]*Table3[[#This Row],[Discount]])</f>
        <v>457.02145545110704</v>
      </c>
      <c r="L568" s="10">
        <f ca="1">(Table3[[#This Row],[Revenue]]-Table3[[#This Row],[revenue a disc]])</f>
        <v>542.97854454889296</v>
      </c>
      <c r="M568" s="10"/>
      <c r="N568" s="32"/>
    </row>
    <row r="569" spans="1:14" x14ac:dyDescent="0.3">
      <c r="A569" t="s">
        <v>696</v>
      </c>
      <c r="B569" t="s">
        <v>157</v>
      </c>
      <c r="C569" s="1">
        <v>44801</v>
      </c>
      <c r="D569" t="s">
        <v>166</v>
      </c>
      <c r="E569" t="s">
        <v>170</v>
      </c>
      <c r="F569">
        <v>130</v>
      </c>
      <c r="G569" t="s">
        <v>104</v>
      </c>
      <c r="H569" s="33">
        <v>4</v>
      </c>
      <c r="I569" s="34">
        <f t="shared" ca="1" si="10"/>
        <v>0.33666908646684457</v>
      </c>
      <c r="J569" s="10">
        <f t="shared" si="9"/>
        <v>520</v>
      </c>
      <c r="K569" s="10">
        <f ca="1">(Table3[[#This Row],[Revenue]]*Table3[[#This Row],[Discount]])</f>
        <v>175.06792496275918</v>
      </c>
      <c r="L569" s="10">
        <f ca="1">(Table3[[#This Row],[Revenue]]-Table3[[#This Row],[revenue a disc]])</f>
        <v>344.93207503724079</v>
      </c>
      <c r="M569" s="10"/>
      <c r="N569" s="32"/>
    </row>
    <row r="570" spans="1:14" x14ac:dyDescent="0.3">
      <c r="A570" t="s">
        <v>697</v>
      </c>
      <c r="B570" t="s">
        <v>154</v>
      </c>
      <c r="C570" s="1">
        <v>44769</v>
      </c>
      <c r="D570" t="s">
        <v>163</v>
      </c>
      <c r="E570" t="s">
        <v>170</v>
      </c>
      <c r="F570">
        <v>72</v>
      </c>
      <c r="G570" t="s">
        <v>105</v>
      </c>
      <c r="H570" s="33">
        <v>9</v>
      </c>
      <c r="I570" s="34">
        <f t="shared" ca="1" si="10"/>
        <v>0.81326285712283541</v>
      </c>
      <c r="J570" s="10">
        <f t="shared" si="9"/>
        <v>648</v>
      </c>
      <c r="K570" s="10">
        <f ca="1">(Table3[[#This Row],[Revenue]]*Table3[[#This Row],[Discount]])</f>
        <v>526.99433141559734</v>
      </c>
      <c r="L570" s="10">
        <f ca="1">(Table3[[#This Row],[Revenue]]-Table3[[#This Row],[revenue a disc]])</f>
        <v>121.00566858440266</v>
      </c>
      <c r="M570" s="10"/>
      <c r="N570" s="32"/>
    </row>
    <row r="571" spans="1:14" x14ac:dyDescent="0.3">
      <c r="A571" t="s">
        <v>698</v>
      </c>
      <c r="B571" t="s">
        <v>155</v>
      </c>
      <c r="C571" s="1">
        <v>44757</v>
      </c>
      <c r="D571" t="s">
        <v>164</v>
      </c>
      <c r="E571" t="s">
        <v>170</v>
      </c>
      <c r="F571">
        <v>65</v>
      </c>
      <c r="G571" t="s">
        <v>103</v>
      </c>
      <c r="H571" s="33">
        <v>8</v>
      </c>
      <c r="I571" s="34">
        <f t="shared" ca="1" si="10"/>
        <v>0.76428122672379117</v>
      </c>
      <c r="J571" s="10">
        <f t="shared" si="9"/>
        <v>520</v>
      </c>
      <c r="K571" s="10">
        <f ca="1">(Table3[[#This Row],[Revenue]]*Table3[[#This Row],[Discount]])</f>
        <v>397.42623789637139</v>
      </c>
      <c r="L571" s="10">
        <f ca="1">(Table3[[#This Row],[Revenue]]-Table3[[#This Row],[revenue a disc]])</f>
        <v>122.57376210362861</v>
      </c>
      <c r="M571" s="10"/>
      <c r="N571" s="32"/>
    </row>
    <row r="572" spans="1:14" x14ac:dyDescent="0.3">
      <c r="A572" t="s">
        <v>699</v>
      </c>
      <c r="B572" t="s">
        <v>156</v>
      </c>
      <c r="C572" s="1">
        <v>44759</v>
      </c>
      <c r="D572" t="s">
        <v>165</v>
      </c>
      <c r="E572" t="s">
        <v>170</v>
      </c>
      <c r="F572">
        <v>250</v>
      </c>
      <c r="G572" t="s">
        <v>104</v>
      </c>
      <c r="H572" s="33">
        <v>1</v>
      </c>
      <c r="I572" s="34">
        <f t="shared" ca="1" si="10"/>
        <v>0.57163283890193461</v>
      </c>
      <c r="J572" s="10">
        <f t="shared" si="9"/>
        <v>250</v>
      </c>
      <c r="K572" s="10">
        <f ca="1">(Table3[[#This Row],[Revenue]]*Table3[[#This Row],[Discount]])</f>
        <v>142.90820972548366</v>
      </c>
      <c r="L572" s="10">
        <f ca="1">(Table3[[#This Row],[Revenue]]-Table3[[#This Row],[revenue a disc]])</f>
        <v>107.09179027451634</v>
      </c>
      <c r="M572" s="10"/>
      <c r="N572" s="32"/>
    </row>
    <row r="573" spans="1:14" x14ac:dyDescent="0.3">
      <c r="A573" t="s">
        <v>700</v>
      </c>
      <c r="B573" t="s">
        <v>157</v>
      </c>
      <c r="C573" s="1">
        <v>44805</v>
      </c>
      <c r="D573" t="s">
        <v>166</v>
      </c>
      <c r="E573" t="s">
        <v>170</v>
      </c>
      <c r="F573">
        <v>130</v>
      </c>
      <c r="G573" t="s">
        <v>105</v>
      </c>
      <c r="H573" s="33">
        <v>3</v>
      </c>
      <c r="I573" s="34">
        <f t="shared" ca="1" si="10"/>
        <v>0.28936039794306345</v>
      </c>
      <c r="J573" s="10">
        <f t="shared" si="9"/>
        <v>390</v>
      </c>
      <c r="K573" s="10">
        <f ca="1">(Table3[[#This Row],[Revenue]]*Table3[[#This Row],[Discount]])</f>
        <v>112.85055519779475</v>
      </c>
      <c r="L573" s="10">
        <f ca="1">(Table3[[#This Row],[Revenue]]-Table3[[#This Row],[revenue a disc]])</f>
        <v>277.14944480220527</v>
      </c>
      <c r="M573" s="10"/>
      <c r="N573" s="32"/>
    </row>
    <row r="574" spans="1:14" x14ac:dyDescent="0.3">
      <c r="A574" t="s">
        <v>701</v>
      </c>
      <c r="B574" t="s">
        <v>158</v>
      </c>
      <c r="C574" s="1">
        <v>44760</v>
      </c>
      <c r="D574" t="s">
        <v>167</v>
      </c>
      <c r="E574" t="s">
        <v>170</v>
      </c>
      <c r="F574">
        <v>60</v>
      </c>
      <c r="G574" t="s">
        <v>103</v>
      </c>
      <c r="H574" s="33">
        <v>13</v>
      </c>
      <c r="I574" s="34">
        <f t="shared" ca="1" si="10"/>
        <v>0.96431354104013733</v>
      </c>
      <c r="J574" s="10">
        <f t="shared" si="9"/>
        <v>780</v>
      </c>
      <c r="K574" s="10">
        <f ca="1">(Table3[[#This Row],[Revenue]]*Table3[[#This Row],[Discount]])</f>
        <v>752.16456201130711</v>
      </c>
      <c r="L574" s="10">
        <f ca="1">(Table3[[#This Row],[Revenue]]-Table3[[#This Row],[revenue a disc]])</f>
        <v>27.835437988692888</v>
      </c>
      <c r="M574" s="10"/>
      <c r="N574" s="32"/>
    </row>
    <row r="575" spans="1:14" x14ac:dyDescent="0.3">
      <c r="A575" t="s">
        <v>702</v>
      </c>
      <c r="B575" t="s">
        <v>154</v>
      </c>
      <c r="C575" s="1">
        <v>44791</v>
      </c>
      <c r="D575" t="s">
        <v>163</v>
      </c>
      <c r="E575" t="s">
        <v>170</v>
      </c>
      <c r="F575">
        <v>72</v>
      </c>
      <c r="G575" t="s">
        <v>104</v>
      </c>
      <c r="H575" s="33">
        <v>4</v>
      </c>
      <c r="I575" s="34">
        <f t="shared" ca="1" si="10"/>
        <v>0.17627898217281546</v>
      </c>
      <c r="J575" s="10">
        <f t="shared" si="9"/>
        <v>288</v>
      </c>
      <c r="K575" s="10">
        <f ca="1">(Table3[[#This Row],[Revenue]]*Table3[[#This Row],[Discount]])</f>
        <v>50.768346865770852</v>
      </c>
      <c r="L575" s="10">
        <f ca="1">(Table3[[#This Row],[Revenue]]-Table3[[#This Row],[revenue a disc]])</f>
        <v>237.23165313422913</v>
      </c>
      <c r="M575" s="10"/>
      <c r="N575" s="32"/>
    </row>
    <row r="576" spans="1:14" x14ac:dyDescent="0.3">
      <c r="A576" t="s">
        <v>703</v>
      </c>
      <c r="B576" t="s">
        <v>155</v>
      </c>
      <c r="C576" s="1">
        <v>44768</v>
      </c>
      <c r="D576" t="s">
        <v>164</v>
      </c>
      <c r="E576" t="s">
        <v>170</v>
      </c>
      <c r="F576">
        <v>65</v>
      </c>
      <c r="G576" t="s">
        <v>105</v>
      </c>
      <c r="H576" s="33">
        <v>12</v>
      </c>
      <c r="I576" s="34">
        <f t="shared" ca="1" si="10"/>
        <v>0.24510235670640768</v>
      </c>
      <c r="J576" s="10">
        <f t="shared" si="9"/>
        <v>780</v>
      </c>
      <c r="K576" s="10">
        <f ca="1">(Table3[[#This Row],[Revenue]]*Table3[[#This Row],[Discount]])</f>
        <v>191.17983823099797</v>
      </c>
      <c r="L576" s="10">
        <f ca="1">(Table3[[#This Row],[Revenue]]-Table3[[#This Row],[revenue a disc]])</f>
        <v>588.82016176900197</v>
      </c>
      <c r="M576" s="10"/>
      <c r="N576" s="32"/>
    </row>
    <row r="577" spans="1:14" x14ac:dyDescent="0.3">
      <c r="A577" t="s">
        <v>704</v>
      </c>
      <c r="B577" t="s">
        <v>156</v>
      </c>
      <c r="C577" s="1">
        <v>44759</v>
      </c>
      <c r="D577" t="s">
        <v>165</v>
      </c>
      <c r="E577" t="s">
        <v>171</v>
      </c>
      <c r="F577">
        <v>250</v>
      </c>
      <c r="G577" t="s">
        <v>103</v>
      </c>
      <c r="H577" s="33">
        <v>3</v>
      </c>
      <c r="I577" s="34">
        <f t="shared" ca="1" si="10"/>
        <v>0.9682032088289334</v>
      </c>
      <c r="J577" s="10">
        <f t="shared" si="9"/>
        <v>750</v>
      </c>
      <c r="K577" s="10">
        <f ca="1">(Table3[[#This Row],[Revenue]]*Table3[[#This Row],[Discount]])</f>
        <v>726.15240662170004</v>
      </c>
      <c r="L577" s="10">
        <f ca="1">(Table3[[#This Row],[Revenue]]-Table3[[#This Row],[revenue a disc]])</f>
        <v>23.847593378299962</v>
      </c>
      <c r="M577" s="10"/>
      <c r="N577" s="32"/>
    </row>
    <row r="578" spans="1:14" x14ac:dyDescent="0.3">
      <c r="A578" t="s">
        <v>705</v>
      </c>
      <c r="B578" t="s">
        <v>157</v>
      </c>
      <c r="C578" s="1">
        <v>44781</v>
      </c>
      <c r="D578" t="s">
        <v>166</v>
      </c>
      <c r="E578" t="s">
        <v>170</v>
      </c>
      <c r="F578">
        <v>130</v>
      </c>
      <c r="G578" t="s">
        <v>104</v>
      </c>
      <c r="H578" s="33">
        <v>6</v>
      </c>
      <c r="I578" s="34">
        <f t="shared" ca="1" si="10"/>
        <v>0.20872303871658349</v>
      </c>
      <c r="J578" s="10">
        <f t="shared" ref="J578:J641" si="11">(F578*H578)</f>
        <v>780</v>
      </c>
      <c r="K578" s="10">
        <f ca="1">(Table3[[#This Row],[Revenue]]*Table3[[#This Row],[Discount]])</f>
        <v>162.80397019893513</v>
      </c>
      <c r="L578" s="10">
        <f ca="1">(Table3[[#This Row],[Revenue]]-Table3[[#This Row],[revenue a disc]])</f>
        <v>617.19602980106492</v>
      </c>
      <c r="M578" s="10"/>
      <c r="N578" s="32"/>
    </row>
    <row r="579" spans="1:14" x14ac:dyDescent="0.3">
      <c r="A579" t="s">
        <v>706</v>
      </c>
      <c r="B579" t="s">
        <v>154</v>
      </c>
      <c r="C579" s="1">
        <v>44785</v>
      </c>
      <c r="D579" t="s">
        <v>163</v>
      </c>
      <c r="E579" t="s">
        <v>170</v>
      </c>
      <c r="F579">
        <v>72</v>
      </c>
      <c r="G579" t="s">
        <v>105</v>
      </c>
      <c r="H579" s="33">
        <v>5</v>
      </c>
      <c r="I579" s="34">
        <f t="shared" ca="1" si="10"/>
        <v>0.86320452064363518</v>
      </c>
      <c r="J579" s="10">
        <f t="shared" si="11"/>
        <v>360</v>
      </c>
      <c r="K579" s="10">
        <f ca="1">(Table3[[#This Row],[Revenue]]*Table3[[#This Row],[Discount]])</f>
        <v>310.75362743170865</v>
      </c>
      <c r="L579" s="10">
        <f ca="1">(Table3[[#This Row],[Revenue]]-Table3[[#This Row],[revenue a disc]])</f>
        <v>49.246372568291349</v>
      </c>
      <c r="M579" s="10"/>
      <c r="N579" s="32"/>
    </row>
    <row r="580" spans="1:14" x14ac:dyDescent="0.3">
      <c r="A580" t="s">
        <v>707</v>
      </c>
      <c r="B580" t="s">
        <v>155</v>
      </c>
      <c r="C580" s="1">
        <v>44775</v>
      </c>
      <c r="D580" t="s">
        <v>164</v>
      </c>
      <c r="E580" t="s">
        <v>170</v>
      </c>
      <c r="F580">
        <v>65</v>
      </c>
      <c r="G580" t="s">
        <v>103</v>
      </c>
      <c r="H580" s="33">
        <v>11</v>
      </c>
      <c r="I580" s="34">
        <f t="shared" ca="1" si="10"/>
        <v>0.68911001515993242</v>
      </c>
      <c r="J580" s="10">
        <f t="shared" si="11"/>
        <v>715</v>
      </c>
      <c r="K580" s="10">
        <f ca="1">(Table3[[#This Row],[Revenue]]*Table3[[#This Row],[Discount]])</f>
        <v>492.71366083935169</v>
      </c>
      <c r="L580" s="10">
        <f ca="1">(Table3[[#This Row],[Revenue]]-Table3[[#This Row],[revenue a disc]])</f>
        <v>222.28633916064831</v>
      </c>
      <c r="M580" s="10"/>
      <c r="N580" s="32"/>
    </row>
    <row r="581" spans="1:14" x14ac:dyDescent="0.3">
      <c r="A581" t="s">
        <v>708</v>
      </c>
      <c r="B581" t="s">
        <v>156</v>
      </c>
      <c r="C581" s="1">
        <v>44773</v>
      </c>
      <c r="D581" t="s">
        <v>165</v>
      </c>
      <c r="E581" t="s">
        <v>170</v>
      </c>
      <c r="F581">
        <v>250</v>
      </c>
      <c r="G581" t="s">
        <v>104</v>
      </c>
      <c r="H581" s="33">
        <v>2</v>
      </c>
      <c r="I581" s="34">
        <f t="shared" ca="1" si="10"/>
        <v>0.82057931930984251</v>
      </c>
      <c r="J581" s="10">
        <f t="shared" si="11"/>
        <v>500</v>
      </c>
      <c r="K581" s="10">
        <f ca="1">(Table3[[#This Row],[Revenue]]*Table3[[#This Row],[Discount]])</f>
        <v>410.28965965492125</v>
      </c>
      <c r="L581" s="10">
        <f ca="1">(Table3[[#This Row],[Revenue]]-Table3[[#This Row],[revenue a disc]])</f>
        <v>89.710340345078748</v>
      </c>
      <c r="M581" s="10"/>
      <c r="N581" s="32"/>
    </row>
    <row r="582" spans="1:14" x14ac:dyDescent="0.3">
      <c r="A582" t="s">
        <v>709</v>
      </c>
      <c r="B582" t="s">
        <v>157</v>
      </c>
      <c r="C582" s="1">
        <v>44796</v>
      </c>
      <c r="D582" t="s">
        <v>166</v>
      </c>
      <c r="E582" t="s">
        <v>170</v>
      </c>
      <c r="F582">
        <v>130</v>
      </c>
      <c r="G582" t="s">
        <v>105</v>
      </c>
      <c r="H582" s="33">
        <v>2</v>
      </c>
      <c r="I582" s="34">
        <f t="shared" ca="1" si="10"/>
        <v>0.49010041039314201</v>
      </c>
      <c r="J582" s="10">
        <f t="shared" si="11"/>
        <v>260</v>
      </c>
      <c r="K582" s="10">
        <f ca="1">(Table3[[#This Row],[Revenue]]*Table3[[#This Row],[Discount]])</f>
        <v>127.42610670221693</v>
      </c>
      <c r="L582" s="10">
        <f ca="1">(Table3[[#This Row],[Revenue]]-Table3[[#This Row],[revenue a disc]])</f>
        <v>132.57389329778306</v>
      </c>
      <c r="M582" s="10"/>
      <c r="N582" s="32"/>
    </row>
    <row r="583" spans="1:14" x14ac:dyDescent="0.3">
      <c r="A583" t="s">
        <v>710</v>
      </c>
      <c r="B583" t="s">
        <v>158</v>
      </c>
      <c r="C583" s="1">
        <v>44801</v>
      </c>
      <c r="D583" t="s">
        <v>167</v>
      </c>
      <c r="E583" t="s">
        <v>171</v>
      </c>
      <c r="F583">
        <v>60</v>
      </c>
      <c r="G583" t="s">
        <v>103</v>
      </c>
      <c r="H583" s="33">
        <v>10</v>
      </c>
      <c r="I583" s="34">
        <f t="shared" ca="1" si="10"/>
        <v>0.87130863671378689</v>
      </c>
      <c r="J583" s="10">
        <f t="shared" si="11"/>
        <v>600</v>
      </c>
      <c r="K583" s="10">
        <f ca="1">(Table3[[#This Row],[Revenue]]*Table3[[#This Row],[Discount]])</f>
        <v>522.78518202827217</v>
      </c>
      <c r="L583" s="10">
        <f ca="1">(Table3[[#This Row],[Revenue]]-Table3[[#This Row],[revenue a disc]])</f>
        <v>77.214817971727825</v>
      </c>
      <c r="M583" s="10"/>
      <c r="N583" s="32"/>
    </row>
    <row r="584" spans="1:14" x14ac:dyDescent="0.3">
      <c r="A584" t="s">
        <v>711</v>
      </c>
      <c r="B584" t="s">
        <v>159</v>
      </c>
      <c r="C584" s="1">
        <v>44779</v>
      </c>
      <c r="D584" t="s">
        <v>168</v>
      </c>
      <c r="E584" t="s">
        <v>170</v>
      </c>
      <c r="F584">
        <v>95</v>
      </c>
      <c r="G584" t="s">
        <v>104</v>
      </c>
      <c r="H584" s="33">
        <v>6</v>
      </c>
      <c r="I584" s="34">
        <f t="shared" ca="1" si="10"/>
        <v>0.22033684437152545</v>
      </c>
      <c r="J584" s="10">
        <f t="shared" si="11"/>
        <v>570</v>
      </c>
      <c r="K584" s="10">
        <f ca="1">(Table3[[#This Row],[Revenue]]*Table3[[#This Row],[Discount]])</f>
        <v>125.59200129176951</v>
      </c>
      <c r="L584" s="10">
        <f ca="1">(Table3[[#This Row],[Revenue]]-Table3[[#This Row],[revenue a disc]])</f>
        <v>444.40799870823048</v>
      </c>
      <c r="M584" s="10"/>
      <c r="N584" s="32"/>
    </row>
    <row r="585" spans="1:14" x14ac:dyDescent="0.3">
      <c r="A585" t="s">
        <v>712</v>
      </c>
      <c r="B585" t="s">
        <v>154</v>
      </c>
      <c r="C585" s="1">
        <v>44772</v>
      </c>
      <c r="D585" t="s">
        <v>163</v>
      </c>
      <c r="E585" t="s">
        <v>170</v>
      </c>
      <c r="F585">
        <v>72</v>
      </c>
      <c r="G585" t="s">
        <v>105</v>
      </c>
      <c r="H585" s="33">
        <v>7</v>
      </c>
      <c r="I585" s="34">
        <f t="shared" ca="1" si="10"/>
        <v>0.60252172237621304</v>
      </c>
      <c r="J585" s="10">
        <f t="shared" si="11"/>
        <v>504</v>
      </c>
      <c r="K585" s="10">
        <f ca="1">(Table3[[#This Row],[Revenue]]*Table3[[#This Row],[Discount]])</f>
        <v>303.6709480776114</v>
      </c>
      <c r="L585" s="10">
        <f ca="1">(Table3[[#This Row],[Revenue]]-Table3[[#This Row],[revenue a disc]])</f>
        <v>200.3290519223886</v>
      </c>
      <c r="M585" s="10"/>
      <c r="N585" s="32"/>
    </row>
    <row r="586" spans="1:14" x14ac:dyDescent="0.3">
      <c r="A586" t="s">
        <v>713</v>
      </c>
      <c r="B586" t="s">
        <v>155</v>
      </c>
      <c r="C586" s="1">
        <v>44757</v>
      </c>
      <c r="D586" t="s">
        <v>164</v>
      </c>
      <c r="E586" t="s">
        <v>170</v>
      </c>
      <c r="F586">
        <v>65</v>
      </c>
      <c r="G586" t="s">
        <v>103</v>
      </c>
      <c r="H586" s="33">
        <v>8</v>
      </c>
      <c r="I586" s="34">
        <f t="shared" ca="1" si="10"/>
        <v>0.40560610187685053</v>
      </c>
      <c r="J586" s="10">
        <f t="shared" si="11"/>
        <v>520</v>
      </c>
      <c r="K586" s="10">
        <f ca="1">(Table3[[#This Row],[Revenue]]*Table3[[#This Row],[Discount]])</f>
        <v>210.91517297596226</v>
      </c>
      <c r="L586" s="10">
        <f ca="1">(Table3[[#This Row],[Revenue]]-Table3[[#This Row],[revenue a disc]])</f>
        <v>309.08482702403774</v>
      </c>
      <c r="M586" s="10"/>
      <c r="N586" s="32"/>
    </row>
    <row r="587" spans="1:14" x14ac:dyDescent="0.3">
      <c r="A587" t="s">
        <v>714</v>
      </c>
      <c r="B587" t="s">
        <v>156</v>
      </c>
      <c r="C587" s="1">
        <v>44808</v>
      </c>
      <c r="D587" t="s">
        <v>165</v>
      </c>
      <c r="E587" t="s">
        <v>171</v>
      </c>
      <c r="F587">
        <v>250</v>
      </c>
      <c r="G587" t="s">
        <v>104</v>
      </c>
      <c r="H587" s="33">
        <v>4</v>
      </c>
      <c r="I587" s="34">
        <f t="shared" ca="1" si="10"/>
        <v>0.90670412599350358</v>
      </c>
      <c r="J587" s="10">
        <f t="shared" si="11"/>
        <v>1000</v>
      </c>
      <c r="K587" s="10">
        <f ca="1">(Table3[[#This Row],[Revenue]]*Table3[[#This Row],[Discount]])</f>
        <v>906.70412599350357</v>
      </c>
      <c r="L587" s="10">
        <f ca="1">(Table3[[#This Row],[Revenue]]-Table3[[#This Row],[revenue a disc]])</f>
        <v>93.295874006496433</v>
      </c>
      <c r="M587" s="10"/>
      <c r="N587" s="32"/>
    </row>
    <row r="588" spans="1:14" x14ac:dyDescent="0.3">
      <c r="A588" t="s">
        <v>715</v>
      </c>
      <c r="B588" t="s">
        <v>157</v>
      </c>
      <c r="C588" s="1">
        <v>44782</v>
      </c>
      <c r="D588" t="s">
        <v>166</v>
      </c>
      <c r="E588" t="s">
        <v>171</v>
      </c>
      <c r="F588">
        <v>130</v>
      </c>
      <c r="G588" t="s">
        <v>105</v>
      </c>
      <c r="H588" s="33">
        <v>6</v>
      </c>
      <c r="I588" s="34">
        <f t="shared" ca="1" si="10"/>
        <v>0.66235637799046998</v>
      </c>
      <c r="J588" s="10">
        <f t="shared" si="11"/>
        <v>780</v>
      </c>
      <c r="K588" s="10">
        <f ca="1">(Table3[[#This Row],[Revenue]]*Table3[[#This Row],[Discount]])</f>
        <v>516.63797483256656</v>
      </c>
      <c r="L588" s="10">
        <f ca="1">(Table3[[#This Row],[Revenue]]-Table3[[#This Row],[revenue a disc]])</f>
        <v>263.36202516743344</v>
      </c>
      <c r="M588" s="10"/>
      <c r="N588" s="32"/>
    </row>
    <row r="589" spans="1:14" x14ac:dyDescent="0.3">
      <c r="A589" t="s">
        <v>716</v>
      </c>
      <c r="B589" t="s">
        <v>154</v>
      </c>
      <c r="C589" s="1">
        <v>44787</v>
      </c>
      <c r="D589" t="s">
        <v>163</v>
      </c>
      <c r="E589" t="s">
        <v>171</v>
      </c>
      <c r="F589">
        <v>72</v>
      </c>
      <c r="G589" t="s">
        <v>103</v>
      </c>
      <c r="H589" s="33">
        <v>4</v>
      </c>
      <c r="I589" s="34">
        <f t="shared" ca="1" si="10"/>
        <v>0.40778472457907267</v>
      </c>
      <c r="J589" s="10">
        <f t="shared" si="11"/>
        <v>288</v>
      </c>
      <c r="K589" s="10">
        <f ca="1">(Table3[[#This Row],[Revenue]]*Table3[[#This Row],[Discount]])</f>
        <v>117.44200067877293</v>
      </c>
      <c r="L589" s="10">
        <f ca="1">(Table3[[#This Row],[Revenue]]-Table3[[#This Row],[revenue a disc]])</f>
        <v>170.55799932122707</v>
      </c>
      <c r="M589" s="10"/>
      <c r="N589" s="32"/>
    </row>
    <row r="590" spans="1:14" x14ac:dyDescent="0.3">
      <c r="A590" t="s">
        <v>717</v>
      </c>
      <c r="B590" t="s">
        <v>155</v>
      </c>
      <c r="C590" s="1">
        <v>44787</v>
      </c>
      <c r="D590" t="s">
        <v>164</v>
      </c>
      <c r="E590" t="s">
        <v>171</v>
      </c>
      <c r="F590">
        <v>65</v>
      </c>
      <c r="G590" t="s">
        <v>104</v>
      </c>
      <c r="H590" s="33">
        <v>9</v>
      </c>
      <c r="I590" s="34">
        <f t="shared" ca="1" si="10"/>
        <v>0.39784628802394151</v>
      </c>
      <c r="J590" s="10">
        <f t="shared" si="11"/>
        <v>585</v>
      </c>
      <c r="K590" s="10">
        <f ca="1">(Table3[[#This Row],[Revenue]]*Table3[[#This Row],[Discount]])</f>
        <v>232.74007849400579</v>
      </c>
      <c r="L590" s="10">
        <f ca="1">(Table3[[#This Row],[Revenue]]-Table3[[#This Row],[revenue a disc]])</f>
        <v>352.25992150599421</v>
      </c>
      <c r="M590" s="10"/>
      <c r="N590" s="32"/>
    </row>
    <row r="591" spans="1:14" x14ac:dyDescent="0.3">
      <c r="A591" t="s">
        <v>718</v>
      </c>
      <c r="B591" t="s">
        <v>156</v>
      </c>
      <c r="C591" s="1">
        <v>44757</v>
      </c>
      <c r="D591" t="s">
        <v>165</v>
      </c>
      <c r="E591" t="s">
        <v>171</v>
      </c>
      <c r="F591">
        <v>250</v>
      </c>
      <c r="G591" t="s">
        <v>105</v>
      </c>
      <c r="H591" s="33">
        <v>1</v>
      </c>
      <c r="I591" s="34">
        <f t="shared" ca="1" si="10"/>
        <v>0.73599044090348154</v>
      </c>
      <c r="J591" s="10">
        <f t="shared" si="11"/>
        <v>250</v>
      </c>
      <c r="K591" s="10">
        <f ca="1">(Table3[[#This Row],[Revenue]]*Table3[[#This Row],[Discount]])</f>
        <v>183.99761022587037</v>
      </c>
      <c r="L591" s="10">
        <f ca="1">(Table3[[#This Row],[Revenue]]-Table3[[#This Row],[revenue a disc]])</f>
        <v>66.002389774129625</v>
      </c>
      <c r="M591" s="10"/>
      <c r="N591" s="32"/>
    </row>
    <row r="592" spans="1:14" x14ac:dyDescent="0.3">
      <c r="A592" t="s">
        <v>719</v>
      </c>
      <c r="B592" t="s">
        <v>157</v>
      </c>
      <c r="C592" s="1">
        <v>44761</v>
      </c>
      <c r="D592" t="s">
        <v>166</v>
      </c>
      <c r="E592" t="s">
        <v>171</v>
      </c>
      <c r="F592">
        <v>130</v>
      </c>
      <c r="G592" t="s">
        <v>103</v>
      </c>
      <c r="H592" s="33">
        <v>3</v>
      </c>
      <c r="I592" s="34">
        <f t="shared" ca="1" si="10"/>
        <v>0.14476360686444345</v>
      </c>
      <c r="J592" s="10">
        <f t="shared" si="11"/>
        <v>390</v>
      </c>
      <c r="K592" s="10">
        <f ca="1">(Table3[[#This Row],[Revenue]]*Table3[[#This Row],[Discount]])</f>
        <v>56.457806677132943</v>
      </c>
      <c r="L592" s="10">
        <f ca="1">(Table3[[#This Row],[Revenue]]-Table3[[#This Row],[revenue a disc]])</f>
        <v>333.54219332286704</v>
      </c>
      <c r="M592" s="10"/>
      <c r="N592" s="32"/>
    </row>
    <row r="593" spans="1:14" x14ac:dyDescent="0.3">
      <c r="A593" t="s">
        <v>720</v>
      </c>
      <c r="B593" t="s">
        <v>154</v>
      </c>
      <c r="C593" s="1">
        <v>44788</v>
      </c>
      <c r="D593" t="s">
        <v>163</v>
      </c>
      <c r="E593" t="s">
        <v>170</v>
      </c>
      <c r="F593">
        <v>72</v>
      </c>
      <c r="G593" t="s">
        <v>103</v>
      </c>
      <c r="H593" s="33">
        <v>6</v>
      </c>
      <c r="I593" s="34">
        <f t="shared" ca="1" si="10"/>
        <v>0.67368528230680769</v>
      </c>
      <c r="J593" s="10">
        <f t="shared" si="11"/>
        <v>432</v>
      </c>
      <c r="K593" s="10">
        <f ca="1">(Table3[[#This Row],[Revenue]]*Table3[[#This Row],[Discount]])</f>
        <v>291.03204195654092</v>
      </c>
      <c r="L593" s="10">
        <f ca="1">(Table3[[#This Row],[Revenue]]-Table3[[#This Row],[revenue a disc]])</f>
        <v>140.96795804345908</v>
      </c>
      <c r="M593" s="10"/>
      <c r="N593" s="32"/>
    </row>
    <row r="594" spans="1:14" x14ac:dyDescent="0.3">
      <c r="A594" t="s">
        <v>721</v>
      </c>
      <c r="B594" t="s">
        <v>155</v>
      </c>
      <c r="C594" s="1">
        <v>44788</v>
      </c>
      <c r="D594" t="s">
        <v>164</v>
      </c>
      <c r="E594" t="s">
        <v>171</v>
      </c>
      <c r="F594">
        <v>65</v>
      </c>
      <c r="G594" t="s">
        <v>104</v>
      </c>
      <c r="H594" s="33">
        <v>13</v>
      </c>
      <c r="I594" s="34">
        <f t="shared" ca="1" si="10"/>
        <v>0.94483105385023725</v>
      </c>
      <c r="J594" s="10">
        <f t="shared" si="11"/>
        <v>845</v>
      </c>
      <c r="K594" s="10">
        <f ca="1">(Table3[[#This Row],[Revenue]]*Table3[[#This Row],[Discount]])</f>
        <v>798.38224050345048</v>
      </c>
      <c r="L594" s="10">
        <f ca="1">(Table3[[#This Row],[Revenue]]-Table3[[#This Row],[revenue a disc]])</f>
        <v>46.617759496549525</v>
      </c>
      <c r="M594" s="10"/>
      <c r="N594" s="32"/>
    </row>
    <row r="595" spans="1:14" x14ac:dyDescent="0.3">
      <c r="A595" t="s">
        <v>722</v>
      </c>
      <c r="B595" t="s">
        <v>156</v>
      </c>
      <c r="C595" s="1">
        <v>44758</v>
      </c>
      <c r="D595" t="s">
        <v>165</v>
      </c>
      <c r="E595" t="s">
        <v>170</v>
      </c>
      <c r="F595">
        <v>250</v>
      </c>
      <c r="G595" t="s">
        <v>105</v>
      </c>
      <c r="H595" s="33">
        <v>1</v>
      </c>
      <c r="I595" s="34">
        <f t="shared" ca="1" si="10"/>
        <v>1.1858394973658037E-2</v>
      </c>
      <c r="J595" s="10">
        <f t="shared" si="11"/>
        <v>250</v>
      </c>
      <c r="K595" s="10">
        <f ca="1">(Table3[[#This Row],[Revenue]]*Table3[[#This Row],[Discount]])</f>
        <v>2.9645987434145091</v>
      </c>
      <c r="L595" s="10">
        <f ca="1">(Table3[[#This Row],[Revenue]]-Table3[[#This Row],[revenue a disc]])</f>
        <v>247.03540125658549</v>
      </c>
      <c r="M595" s="10"/>
      <c r="N595" s="32"/>
    </row>
    <row r="596" spans="1:14" x14ac:dyDescent="0.3">
      <c r="A596" t="s">
        <v>723</v>
      </c>
      <c r="B596" t="s">
        <v>157</v>
      </c>
      <c r="C596" s="1">
        <v>44795</v>
      </c>
      <c r="D596" t="s">
        <v>166</v>
      </c>
      <c r="E596" t="s">
        <v>171</v>
      </c>
      <c r="F596">
        <v>130</v>
      </c>
      <c r="G596" t="s">
        <v>103</v>
      </c>
      <c r="H596" s="33">
        <v>3</v>
      </c>
      <c r="I596" s="34">
        <f t="shared" ca="1" si="10"/>
        <v>0.54246672896177939</v>
      </c>
      <c r="J596" s="10">
        <f t="shared" si="11"/>
        <v>390</v>
      </c>
      <c r="K596" s="10">
        <f ca="1">(Table3[[#This Row],[Revenue]]*Table3[[#This Row],[Discount]])</f>
        <v>211.56202429509395</v>
      </c>
      <c r="L596" s="10">
        <f ca="1">(Table3[[#This Row],[Revenue]]-Table3[[#This Row],[revenue a disc]])</f>
        <v>178.43797570490605</v>
      </c>
      <c r="M596" s="10"/>
      <c r="N596" s="32"/>
    </row>
    <row r="597" spans="1:14" x14ac:dyDescent="0.3">
      <c r="A597" t="s">
        <v>724</v>
      </c>
      <c r="B597" t="s">
        <v>154</v>
      </c>
      <c r="C597" s="1">
        <v>44791</v>
      </c>
      <c r="D597" t="s">
        <v>163</v>
      </c>
      <c r="E597" t="s">
        <v>170</v>
      </c>
      <c r="F597">
        <v>72</v>
      </c>
      <c r="G597" t="s">
        <v>104</v>
      </c>
      <c r="H597" s="33">
        <v>6</v>
      </c>
      <c r="I597" s="34">
        <f t="shared" ca="1" si="10"/>
        <v>0.45091046536363555</v>
      </c>
      <c r="J597" s="10">
        <f t="shared" si="11"/>
        <v>432</v>
      </c>
      <c r="K597" s="10">
        <f ca="1">(Table3[[#This Row],[Revenue]]*Table3[[#This Row],[Discount]])</f>
        <v>194.79332103709055</v>
      </c>
      <c r="L597" s="10">
        <f ca="1">(Table3[[#This Row],[Revenue]]-Table3[[#This Row],[revenue a disc]])</f>
        <v>237.20667896290945</v>
      </c>
      <c r="M597" s="10"/>
      <c r="N597" s="32"/>
    </row>
    <row r="598" spans="1:14" x14ac:dyDescent="0.3">
      <c r="A598" t="s">
        <v>725</v>
      </c>
      <c r="B598" t="s">
        <v>155</v>
      </c>
      <c r="C598" s="1">
        <v>44791</v>
      </c>
      <c r="D598" t="s">
        <v>164</v>
      </c>
      <c r="E598" t="s">
        <v>171</v>
      </c>
      <c r="F598">
        <v>65</v>
      </c>
      <c r="G598" t="s">
        <v>105</v>
      </c>
      <c r="H598" s="33">
        <v>12</v>
      </c>
      <c r="I598" s="34">
        <f t="shared" ca="1" si="10"/>
        <v>0.79332043419502984</v>
      </c>
      <c r="J598" s="10">
        <f t="shared" si="11"/>
        <v>780</v>
      </c>
      <c r="K598" s="10">
        <f ca="1">(Table3[[#This Row],[Revenue]]*Table3[[#This Row],[Discount]])</f>
        <v>618.7899386721233</v>
      </c>
      <c r="L598" s="10">
        <f ca="1">(Table3[[#This Row],[Revenue]]-Table3[[#This Row],[revenue a disc]])</f>
        <v>161.2100613278767</v>
      </c>
      <c r="M598" s="10"/>
      <c r="N598" s="32"/>
    </row>
    <row r="599" spans="1:14" x14ac:dyDescent="0.3">
      <c r="A599" t="s">
        <v>726</v>
      </c>
      <c r="B599" t="s">
        <v>156</v>
      </c>
      <c r="C599" s="1">
        <v>44794</v>
      </c>
      <c r="D599" t="s">
        <v>165</v>
      </c>
      <c r="E599" t="s">
        <v>170</v>
      </c>
      <c r="F599">
        <v>250</v>
      </c>
      <c r="G599" t="s">
        <v>103</v>
      </c>
      <c r="H599" s="33">
        <v>3</v>
      </c>
      <c r="I599" s="34">
        <f t="shared" ca="1" si="10"/>
        <v>0.5088345244951904</v>
      </c>
      <c r="J599" s="10">
        <f t="shared" si="11"/>
        <v>750</v>
      </c>
      <c r="K599" s="10">
        <f ca="1">(Table3[[#This Row],[Revenue]]*Table3[[#This Row],[Discount]])</f>
        <v>381.62589337139281</v>
      </c>
      <c r="L599" s="10">
        <f ca="1">(Table3[[#This Row],[Revenue]]-Table3[[#This Row],[revenue a disc]])</f>
        <v>368.37410662860719</v>
      </c>
      <c r="M599" s="10"/>
      <c r="N599" s="32"/>
    </row>
    <row r="600" spans="1:14" x14ac:dyDescent="0.3">
      <c r="A600" t="s">
        <v>727</v>
      </c>
      <c r="B600" t="s">
        <v>157</v>
      </c>
      <c r="C600" s="1">
        <v>44756</v>
      </c>
      <c r="D600" t="s">
        <v>166</v>
      </c>
      <c r="E600" t="s">
        <v>171</v>
      </c>
      <c r="F600">
        <v>130</v>
      </c>
      <c r="G600" t="s">
        <v>104</v>
      </c>
      <c r="H600" s="33">
        <v>4</v>
      </c>
      <c r="I600" s="34">
        <f t="shared" ca="1" si="10"/>
        <v>0.17122095990607433</v>
      </c>
      <c r="J600" s="10">
        <f t="shared" si="11"/>
        <v>520</v>
      </c>
      <c r="K600" s="10">
        <f ca="1">(Table3[[#This Row],[Revenue]]*Table3[[#This Row],[Discount]])</f>
        <v>89.034899151158655</v>
      </c>
      <c r="L600" s="10">
        <f ca="1">(Table3[[#This Row],[Revenue]]-Table3[[#This Row],[revenue a disc]])</f>
        <v>430.96510084884136</v>
      </c>
      <c r="M600" s="10"/>
      <c r="N600" s="32"/>
    </row>
    <row r="601" spans="1:14" x14ac:dyDescent="0.3">
      <c r="A601" t="s">
        <v>728</v>
      </c>
      <c r="B601" t="s">
        <v>158</v>
      </c>
      <c r="C601" s="1">
        <v>44789</v>
      </c>
      <c r="D601" t="s">
        <v>167</v>
      </c>
      <c r="E601" t="s">
        <v>170</v>
      </c>
      <c r="F601">
        <v>60</v>
      </c>
      <c r="G601" t="s">
        <v>105</v>
      </c>
      <c r="H601" s="33">
        <v>11</v>
      </c>
      <c r="I601" s="34">
        <f t="shared" ca="1" si="10"/>
        <v>0.15298573398228421</v>
      </c>
      <c r="J601" s="10">
        <f t="shared" si="11"/>
        <v>660</v>
      </c>
      <c r="K601" s="10">
        <f ca="1">(Table3[[#This Row],[Revenue]]*Table3[[#This Row],[Discount]])</f>
        <v>100.97058442830757</v>
      </c>
      <c r="L601" s="10">
        <f ca="1">(Table3[[#This Row],[Revenue]]-Table3[[#This Row],[revenue a disc]])</f>
        <v>559.02941557169243</v>
      </c>
      <c r="M601" s="10"/>
      <c r="N601" s="32"/>
    </row>
    <row r="602" spans="1:14" x14ac:dyDescent="0.3">
      <c r="A602" t="s">
        <v>729</v>
      </c>
      <c r="B602" t="s">
        <v>154</v>
      </c>
      <c r="C602" s="1">
        <v>44810</v>
      </c>
      <c r="D602" t="s">
        <v>163</v>
      </c>
      <c r="E602" t="s">
        <v>171</v>
      </c>
      <c r="F602">
        <v>72</v>
      </c>
      <c r="G602" t="s">
        <v>103</v>
      </c>
      <c r="H602" s="33">
        <v>3</v>
      </c>
      <c r="I602" s="34">
        <f t="shared" ca="1" si="10"/>
        <v>0.45530950560746275</v>
      </c>
      <c r="J602" s="10">
        <f t="shared" si="11"/>
        <v>216</v>
      </c>
      <c r="K602" s="10">
        <f ca="1">(Table3[[#This Row],[Revenue]]*Table3[[#This Row],[Discount]])</f>
        <v>98.34685321121195</v>
      </c>
      <c r="L602" s="10">
        <f ca="1">(Table3[[#This Row],[Revenue]]-Table3[[#This Row],[revenue a disc]])</f>
        <v>117.65314678878805</v>
      </c>
      <c r="M602" s="10"/>
      <c r="N602" s="32"/>
    </row>
    <row r="603" spans="1:14" x14ac:dyDescent="0.3">
      <c r="A603" t="s">
        <v>730</v>
      </c>
      <c r="B603" t="s">
        <v>155</v>
      </c>
      <c r="C603" s="1">
        <v>44798</v>
      </c>
      <c r="D603" t="s">
        <v>164</v>
      </c>
      <c r="E603" t="s">
        <v>170</v>
      </c>
      <c r="F603">
        <v>65</v>
      </c>
      <c r="G603" t="s">
        <v>104</v>
      </c>
      <c r="H603" s="33">
        <v>8</v>
      </c>
      <c r="I603" s="34">
        <f t="shared" ca="1" si="10"/>
        <v>0.62288119202180392</v>
      </c>
      <c r="J603" s="10">
        <f t="shared" si="11"/>
        <v>520</v>
      </c>
      <c r="K603" s="10">
        <f ca="1">(Table3[[#This Row],[Revenue]]*Table3[[#This Row],[Discount]])</f>
        <v>323.89821985133801</v>
      </c>
      <c r="L603" s="10">
        <f ca="1">(Table3[[#This Row],[Revenue]]-Table3[[#This Row],[revenue a disc]])</f>
        <v>196.10178014866199</v>
      </c>
      <c r="M603" s="10"/>
      <c r="N603" s="32"/>
    </row>
    <row r="604" spans="1:14" x14ac:dyDescent="0.3">
      <c r="A604" t="s">
        <v>731</v>
      </c>
      <c r="B604" t="s">
        <v>156</v>
      </c>
      <c r="C604" s="1">
        <v>44791</v>
      </c>
      <c r="D604" t="s">
        <v>165</v>
      </c>
      <c r="E604" t="s">
        <v>171</v>
      </c>
      <c r="F604">
        <v>250</v>
      </c>
      <c r="G604" t="s">
        <v>105</v>
      </c>
      <c r="H604" s="33">
        <v>3</v>
      </c>
      <c r="I604" s="34">
        <f t="shared" ca="1" si="10"/>
        <v>0.65408840846424732</v>
      </c>
      <c r="J604" s="10">
        <f t="shared" si="11"/>
        <v>750</v>
      </c>
      <c r="K604" s="10">
        <f ca="1">(Table3[[#This Row],[Revenue]]*Table3[[#This Row],[Discount]])</f>
        <v>490.56630634818549</v>
      </c>
      <c r="L604" s="10">
        <f ca="1">(Table3[[#This Row],[Revenue]]-Table3[[#This Row],[revenue a disc]])</f>
        <v>259.43369365181451</v>
      </c>
      <c r="M604" s="10"/>
      <c r="N604" s="32"/>
    </row>
    <row r="605" spans="1:14" x14ac:dyDescent="0.3">
      <c r="A605" t="s">
        <v>732</v>
      </c>
      <c r="B605" t="s">
        <v>157</v>
      </c>
      <c r="C605" s="1">
        <v>44796</v>
      </c>
      <c r="D605" t="s">
        <v>166</v>
      </c>
      <c r="E605" t="s">
        <v>170</v>
      </c>
      <c r="F605">
        <v>130</v>
      </c>
      <c r="G605" t="s">
        <v>103</v>
      </c>
      <c r="H605" s="33">
        <v>2</v>
      </c>
      <c r="I605" s="34">
        <f t="shared" ca="1" si="10"/>
        <v>0.13182615323554481</v>
      </c>
      <c r="J605" s="10">
        <f t="shared" si="11"/>
        <v>260</v>
      </c>
      <c r="K605" s="10">
        <f ca="1">(Table3[[#This Row],[Revenue]]*Table3[[#This Row],[Discount]])</f>
        <v>34.274799841241652</v>
      </c>
      <c r="L605" s="10">
        <f ca="1">(Table3[[#This Row],[Revenue]]-Table3[[#This Row],[revenue a disc]])</f>
        <v>225.72520015875835</v>
      </c>
      <c r="M605" s="10"/>
      <c r="N605" s="32"/>
    </row>
    <row r="606" spans="1:14" x14ac:dyDescent="0.3">
      <c r="A606" t="s">
        <v>733</v>
      </c>
      <c r="B606" t="s">
        <v>154</v>
      </c>
      <c r="C606" s="1">
        <v>44810</v>
      </c>
      <c r="D606" t="s">
        <v>163</v>
      </c>
      <c r="E606" t="s">
        <v>171</v>
      </c>
      <c r="F606">
        <v>72</v>
      </c>
      <c r="G606" t="s">
        <v>104</v>
      </c>
      <c r="H606" s="33">
        <v>12</v>
      </c>
      <c r="I606" s="34">
        <f t="shared" ca="1" si="10"/>
        <v>0.10381881245007674</v>
      </c>
      <c r="J606" s="10">
        <f t="shared" si="11"/>
        <v>864</v>
      </c>
      <c r="K606" s="10">
        <f ca="1">(Table3[[#This Row],[Revenue]]*Table3[[#This Row],[Discount]])</f>
        <v>89.699453956866307</v>
      </c>
      <c r="L606" s="10">
        <f ca="1">(Table3[[#This Row],[Revenue]]-Table3[[#This Row],[revenue a disc]])</f>
        <v>774.30054604313364</v>
      </c>
      <c r="M606" s="10"/>
      <c r="N606" s="32"/>
    </row>
    <row r="607" spans="1:14" x14ac:dyDescent="0.3">
      <c r="A607" t="s">
        <v>734</v>
      </c>
      <c r="B607" t="s">
        <v>155</v>
      </c>
      <c r="C607" s="1">
        <v>44791</v>
      </c>
      <c r="D607" t="s">
        <v>164</v>
      </c>
      <c r="E607" t="s">
        <v>170</v>
      </c>
      <c r="F607">
        <v>65</v>
      </c>
      <c r="G607" t="s">
        <v>105</v>
      </c>
      <c r="H607" s="33">
        <v>13</v>
      </c>
      <c r="I607" s="34">
        <f t="shared" ca="1" si="10"/>
        <v>0.4435040403191457</v>
      </c>
      <c r="J607" s="10">
        <f t="shared" si="11"/>
        <v>845</v>
      </c>
      <c r="K607" s="10">
        <f ca="1">(Table3[[#This Row],[Revenue]]*Table3[[#This Row],[Discount]])</f>
        <v>374.76091406967811</v>
      </c>
      <c r="L607" s="10">
        <f ca="1">(Table3[[#This Row],[Revenue]]-Table3[[#This Row],[revenue a disc]])</f>
        <v>470.23908593032189</v>
      </c>
      <c r="M607" s="10"/>
      <c r="N607" s="32"/>
    </row>
    <row r="608" spans="1:14" x14ac:dyDescent="0.3">
      <c r="A608" t="s">
        <v>735</v>
      </c>
      <c r="B608" t="s">
        <v>156</v>
      </c>
      <c r="C608" s="1">
        <v>44797</v>
      </c>
      <c r="D608" t="s">
        <v>165</v>
      </c>
      <c r="E608" t="s">
        <v>171</v>
      </c>
      <c r="F608">
        <v>250</v>
      </c>
      <c r="G608" t="s">
        <v>103</v>
      </c>
      <c r="H608" s="33">
        <v>2</v>
      </c>
      <c r="I608" s="34">
        <f t="shared" ca="1" si="10"/>
        <v>0.91816638815807805</v>
      </c>
      <c r="J608" s="10">
        <f t="shared" si="11"/>
        <v>500</v>
      </c>
      <c r="K608" s="10">
        <f ca="1">(Table3[[#This Row],[Revenue]]*Table3[[#This Row],[Discount]])</f>
        <v>459.083194079039</v>
      </c>
      <c r="L608" s="10">
        <f ca="1">(Table3[[#This Row],[Revenue]]-Table3[[#This Row],[revenue a disc]])</f>
        <v>40.916805920960996</v>
      </c>
      <c r="M608" s="10"/>
      <c r="N608" s="32"/>
    </row>
    <row r="609" spans="1:14" x14ac:dyDescent="0.3">
      <c r="A609" t="s">
        <v>736</v>
      </c>
      <c r="B609" t="s">
        <v>157</v>
      </c>
      <c r="C609" s="1">
        <v>44777</v>
      </c>
      <c r="D609" t="s">
        <v>166</v>
      </c>
      <c r="E609" t="s">
        <v>170</v>
      </c>
      <c r="F609">
        <v>130</v>
      </c>
      <c r="G609" t="s">
        <v>104</v>
      </c>
      <c r="H609" s="33">
        <v>4</v>
      </c>
      <c r="I609" s="34">
        <f t="shared" ca="1" si="10"/>
        <v>0.11441091322953056</v>
      </c>
      <c r="J609" s="10">
        <f t="shared" si="11"/>
        <v>520</v>
      </c>
      <c r="K609" s="10">
        <f ca="1">(Table3[[#This Row],[Revenue]]*Table3[[#This Row],[Discount]])</f>
        <v>59.493674879355893</v>
      </c>
      <c r="L609" s="10">
        <f ca="1">(Table3[[#This Row],[Revenue]]-Table3[[#This Row],[revenue a disc]])</f>
        <v>460.50632512064408</v>
      </c>
      <c r="M609" s="10"/>
      <c r="N609" s="32"/>
    </row>
    <row r="610" spans="1:14" x14ac:dyDescent="0.3">
      <c r="A610" t="s">
        <v>737</v>
      </c>
      <c r="B610" t="s">
        <v>158</v>
      </c>
      <c r="C610" s="1">
        <v>44802</v>
      </c>
      <c r="D610" t="s">
        <v>167</v>
      </c>
      <c r="E610" t="s">
        <v>170</v>
      </c>
      <c r="F610">
        <v>60</v>
      </c>
      <c r="G610" t="s">
        <v>105</v>
      </c>
      <c r="H610" s="33">
        <v>4</v>
      </c>
      <c r="I610" s="34">
        <f t="shared" ca="1" si="10"/>
        <v>0.38413106996184543</v>
      </c>
      <c r="J610" s="10">
        <f t="shared" si="11"/>
        <v>240</v>
      </c>
      <c r="K610" s="10">
        <f ca="1">(Table3[[#This Row],[Revenue]]*Table3[[#This Row],[Discount]])</f>
        <v>92.191456790842906</v>
      </c>
      <c r="L610" s="10">
        <f ca="1">(Table3[[#This Row],[Revenue]]-Table3[[#This Row],[revenue a disc]])</f>
        <v>147.80854320915711</v>
      </c>
      <c r="M610" s="10"/>
      <c r="N610" s="32"/>
    </row>
    <row r="611" spans="1:14" x14ac:dyDescent="0.3">
      <c r="A611" t="s">
        <v>738</v>
      </c>
      <c r="B611" t="s">
        <v>159</v>
      </c>
      <c r="C611" s="1">
        <v>44758</v>
      </c>
      <c r="D611" t="s">
        <v>168</v>
      </c>
      <c r="E611" t="s">
        <v>171</v>
      </c>
      <c r="F611">
        <v>95</v>
      </c>
      <c r="G611" t="s">
        <v>103</v>
      </c>
      <c r="H611" s="33">
        <v>8</v>
      </c>
      <c r="I611" s="34">
        <f t="shared" ca="1" si="10"/>
        <v>0.5122635504155898</v>
      </c>
      <c r="J611" s="10">
        <f t="shared" si="11"/>
        <v>760</v>
      </c>
      <c r="K611" s="10">
        <f ca="1">(Table3[[#This Row],[Revenue]]*Table3[[#This Row],[Discount]])</f>
        <v>389.32029831584822</v>
      </c>
      <c r="L611" s="10">
        <f ca="1">(Table3[[#This Row],[Revenue]]-Table3[[#This Row],[revenue a disc]])</f>
        <v>370.67970168415178</v>
      </c>
      <c r="M611" s="10"/>
      <c r="N611" s="32"/>
    </row>
    <row r="612" spans="1:14" x14ac:dyDescent="0.3">
      <c r="A612" t="s">
        <v>739</v>
      </c>
      <c r="B612" t="s">
        <v>154</v>
      </c>
      <c r="C612" s="1">
        <v>44768</v>
      </c>
      <c r="D612" t="s">
        <v>163</v>
      </c>
      <c r="E612" t="s">
        <v>171</v>
      </c>
      <c r="F612">
        <v>72</v>
      </c>
      <c r="G612" t="s">
        <v>104</v>
      </c>
      <c r="H612" s="33">
        <v>10</v>
      </c>
      <c r="I612" s="34">
        <f t="shared" ca="1" si="10"/>
        <v>0.65688692238080049</v>
      </c>
      <c r="J612" s="10">
        <f t="shared" si="11"/>
        <v>720</v>
      </c>
      <c r="K612" s="10">
        <f ca="1">(Table3[[#This Row],[Revenue]]*Table3[[#This Row],[Discount]])</f>
        <v>472.95858411417635</v>
      </c>
      <c r="L612" s="10">
        <f ca="1">(Table3[[#This Row],[Revenue]]-Table3[[#This Row],[revenue a disc]])</f>
        <v>247.04141588582365</v>
      </c>
      <c r="M612" s="10"/>
      <c r="N612" s="32"/>
    </row>
    <row r="613" spans="1:14" x14ac:dyDescent="0.3">
      <c r="A613" t="s">
        <v>740</v>
      </c>
      <c r="B613" t="s">
        <v>155</v>
      </c>
      <c r="C613" s="1">
        <v>44756</v>
      </c>
      <c r="D613" t="s">
        <v>164</v>
      </c>
      <c r="E613" t="s">
        <v>171</v>
      </c>
      <c r="F613">
        <v>65</v>
      </c>
      <c r="G613" t="s">
        <v>105</v>
      </c>
      <c r="H613" s="33">
        <v>7</v>
      </c>
      <c r="I613" s="34">
        <f t="shared" ca="1" si="10"/>
        <v>0.20469466809636738</v>
      </c>
      <c r="J613" s="10">
        <f t="shared" si="11"/>
        <v>455</v>
      </c>
      <c r="K613" s="10">
        <f ca="1">(Table3[[#This Row],[Revenue]]*Table3[[#This Row],[Discount]])</f>
        <v>93.136073983847155</v>
      </c>
      <c r="L613" s="10">
        <f ca="1">(Table3[[#This Row],[Revenue]]-Table3[[#This Row],[revenue a disc]])</f>
        <v>361.86392601615285</v>
      </c>
      <c r="M613" s="10"/>
      <c r="N613" s="32"/>
    </row>
    <row r="614" spans="1:14" x14ac:dyDescent="0.3">
      <c r="A614" t="s">
        <v>741</v>
      </c>
      <c r="B614" t="s">
        <v>156</v>
      </c>
      <c r="C614" s="1">
        <v>44809</v>
      </c>
      <c r="D614" t="s">
        <v>165</v>
      </c>
      <c r="E614" t="s">
        <v>170</v>
      </c>
      <c r="F614">
        <v>250</v>
      </c>
      <c r="G614" t="s">
        <v>103</v>
      </c>
      <c r="H614" s="33">
        <v>3</v>
      </c>
      <c r="I614" s="34">
        <f t="shared" ca="1" si="10"/>
        <v>0.42048282676478188</v>
      </c>
      <c r="J614" s="10">
        <f t="shared" si="11"/>
        <v>750</v>
      </c>
      <c r="K614" s="10">
        <f ca="1">(Table3[[#This Row],[Revenue]]*Table3[[#This Row],[Discount]])</f>
        <v>315.36212007358642</v>
      </c>
      <c r="L614" s="10">
        <f ca="1">(Table3[[#This Row],[Revenue]]-Table3[[#This Row],[revenue a disc]])</f>
        <v>434.63787992641358</v>
      </c>
      <c r="M614" s="10"/>
      <c r="N614" s="32"/>
    </row>
    <row r="615" spans="1:14" x14ac:dyDescent="0.3">
      <c r="A615" t="s">
        <v>742</v>
      </c>
      <c r="B615" t="s">
        <v>157</v>
      </c>
      <c r="C615" s="1">
        <v>44801</v>
      </c>
      <c r="D615" t="s">
        <v>166</v>
      </c>
      <c r="E615" t="s">
        <v>170</v>
      </c>
      <c r="F615">
        <v>130</v>
      </c>
      <c r="G615" t="s">
        <v>104</v>
      </c>
      <c r="H615" s="33">
        <v>6</v>
      </c>
      <c r="I615" s="34">
        <f t="shared" ca="1" si="10"/>
        <v>0.68235592973900761</v>
      </c>
      <c r="J615" s="10">
        <f t="shared" si="11"/>
        <v>780</v>
      </c>
      <c r="K615" s="10">
        <f ca="1">(Table3[[#This Row],[Revenue]]*Table3[[#This Row],[Discount]])</f>
        <v>532.23762519642594</v>
      </c>
      <c r="L615" s="10">
        <f ca="1">(Table3[[#This Row],[Revenue]]-Table3[[#This Row],[revenue a disc]])</f>
        <v>247.76237480357406</v>
      </c>
      <c r="M615" s="10"/>
      <c r="N615" s="32"/>
    </row>
    <row r="616" spans="1:14" x14ac:dyDescent="0.3">
      <c r="A616" t="s">
        <v>743</v>
      </c>
      <c r="B616" t="s">
        <v>154</v>
      </c>
      <c r="C616" s="1">
        <v>44794</v>
      </c>
      <c r="D616" t="s">
        <v>163</v>
      </c>
      <c r="E616" t="s">
        <v>170</v>
      </c>
      <c r="F616">
        <v>72</v>
      </c>
      <c r="G616" t="s">
        <v>105</v>
      </c>
      <c r="H616" s="33">
        <v>7</v>
      </c>
      <c r="I616" s="34">
        <f t="shared" ca="1" si="10"/>
        <v>0.71744672208853888</v>
      </c>
      <c r="J616" s="10">
        <f t="shared" si="11"/>
        <v>504</v>
      </c>
      <c r="K616" s="10">
        <f ca="1">(Table3[[#This Row],[Revenue]]*Table3[[#This Row],[Discount]])</f>
        <v>361.59314793262359</v>
      </c>
      <c r="L616" s="10">
        <f ca="1">(Table3[[#This Row],[Revenue]]-Table3[[#This Row],[revenue a disc]])</f>
        <v>142.40685206737641</v>
      </c>
      <c r="M616" s="10"/>
      <c r="N616" s="32"/>
    </row>
    <row r="617" spans="1:14" x14ac:dyDescent="0.3">
      <c r="A617" t="s">
        <v>744</v>
      </c>
      <c r="B617" t="s">
        <v>155</v>
      </c>
      <c r="C617" s="1">
        <v>44792</v>
      </c>
      <c r="D617" t="s">
        <v>164</v>
      </c>
      <c r="E617" t="s">
        <v>170</v>
      </c>
      <c r="F617">
        <v>65</v>
      </c>
      <c r="G617" t="s">
        <v>103</v>
      </c>
      <c r="H617" s="33">
        <v>3</v>
      </c>
      <c r="I617" s="34">
        <f t="shared" ca="1" si="10"/>
        <v>0.32698043101603558</v>
      </c>
      <c r="J617" s="10">
        <f t="shared" si="11"/>
        <v>195</v>
      </c>
      <c r="K617" s="10">
        <f ca="1">(Table3[[#This Row],[Revenue]]*Table3[[#This Row],[Discount]])</f>
        <v>63.761184048126935</v>
      </c>
      <c r="L617" s="10">
        <f ca="1">(Table3[[#This Row],[Revenue]]-Table3[[#This Row],[revenue a disc]])</f>
        <v>131.23881595187305</v>
      </c>
      <c r="M617" s="10"/>
      <c r="N617" s="32"/>
    </row>
    <row r="618" spans="1:14" x14ac:dyDescent="0.3">
      <c r="A618" t="s">
        <v>745</v>
      </c>
      <c r="B618" t="s">
        <v>156</v>
      </c>
      <c r="C618" s="1">
        <v>44770</v>
      </c>
      <c r="D618" t="s">
        <v>165</v>
      </c>
      <c r="E618" t="s">
        <v>170</v>
      </c>
      <c r="F618">
        <v>250</v>
      </c>
      <c r="G618" t="s">
        <v>104</v>
      </c>
      <c r="H618" s="33">
        <v>1</v>
      </c>
      <c r="I618" s="34">
        <f t="shared" ca="1" si="10"/>
        <v>0.54681753922426879</v>
      </c>
      <c r="J618" s="10">
        <f t="shared" si="11"/>
        <v>250</v>
      </c>
      <c r="K618" s="10">
        <f ca="1">(Table3[[#This Row],[Revenue]]*Table3[[#This Row],[Discount]])</f>
        <v>136.7043848060672</v>
      </c>
      <c r="L618" s="10">
        <f ca="1">(Table3[[#This Row],[Revenue]]-Table3[[#This Row],[revenue a disc]])</f>
        <v>113.2956151939328</v>
      </c>
      <c r="M618" s="10"/>
      <c r="N618" s="32"/>
    </row>
    <row r="619" spans="1:14" x14ac:dyDescent="0.3">
      <c r="A619" t="s">
        <v>746</v>
      </c>
      <c r="B619" t="s">
        <v>157</v>
      </c>
      <c r="C619" s="1">
        <v>44761</v>
      </c>
      <c r="D619" t="s">
        <v>166</v>
      </c>
      <c r="E619" t="s">
        <v>170</v>
      </c>
      <c r="F619">
        <v>130</v>
      </c>
      <c r="G619" t="s">
        <v>105</v>
      </c>
      <c r="H619" s="33">
        <v>5</v>
      </c>
      <c r="I619" s="34">
        <f t="shared" ca="1" si="10"/>
        <v>0.64222807487350497</v>
      </c>
      <c r="J619" s="10">
        <f t="shared" si="11"/>
        <v>650</v>
      </c>
      <c r="K619" s="10">
        <f ca="1">(Table3[[#This Row],[Revenue]]*Table3[[#This Row],[Discount]])</f>
        <v>417.44824866777822</v>
      </c>
      <c r="L619" s="10">
        <f ca="1">(Table3[[#This Row],[Revenue]]-Table3[[#This Row],[revenue a disc]])</f>
        <v>232.55175133222178</v>
      </c>
      <c r="M619" s="10"/>
      <c r="N619" s="32"/>
    </row>
    <row r="620" spans="1:14" x14ac:dyDescent="0.3">
      <c r="A620" t="s">
        <v>747</v>
      </c>
      <c r="B620" t="s">
        <v>158</v>
      </c>
      <c r="C620" s="1">
        <v>44773</v>
      </c>
      <c r="D620" t="s">
        <v>167</v>
      </c>
      <c r="E620" t="s">
        <v>170</v>
      </c>
      <c r="F620">
        <v>60</v>
      </c>
      <c r="G620" t="s">
        <v>103</v>
      </c>
      <c r="H620" s="33">
        <v>7</v>
      </c>
      <c r="I620" s="34">
        <f t="shared" ca="1" si="10"/>
        <v>0.48027302157144369</v>
      </c>
      <c r="J620" s="10">
        <f t="shared" si="11"/>
        <v>420</v>
      </c>
      <c r="K620" s="10">
        <f ca="1">(Table3[[#This Row],[Revenue]]*Table3[[#This Row],[Discount]])</f>
        <v>201.71466906000634</v>
      </c>
      <c r="L620" s="10">
        <f ca="1">(Table3[[#This Row],[Revenue]]-Table3[[#This Row],[revenue a disc]])</f>
        <v>218.28533093999366</v>
      </c>
      <c r="M620" s="10"/>
      <c r="N620" s="32"/>
    </row>
    <row r="621" spans="1:14" x14ac:dyDescent="0.3">
      <c r="A621" t="s">
        <v>748</v>
      </c>
      <c r="B621" t="s">
        <v>154</v>
      </c>
      <c r="C621" s="1">
        <v>44766</v>
      </c>
      <c r="D621" t="s">
        <v>163</v>
      </c>
      <c r="E621" t="s">
        <v>170</v>
      </c>
      <c r="F621">
        <v>72</v>
      </c>
      <c r="G621" t="s">
        <v>104</v>
      </c>
      <c r="H621" s="33">
        <v>7</v>
      </c>
      <c r="I621" s="34">
        <f t="shared" ca="1" si="10"/>
        <v>0.61337231081067167</v>
      </c>
      <c r="J621" s="10">
        <f t="shared" si="11"/>
        <v>504</v>
      </c>
      <c r="K621" s="10">
        <f ca="1">(Table3[[#This Row],[Revenue]]*Table3[[#This Row],[Discount]])</f>
        <v>309.1396446485785</v>
      </c>
      <c r="L621" s="10">
        <f ca="1">(Table3[[#This Row],[Revenue]]-Table3[[#This Row],[revenue a disc]])</f>
        <v>194.8603553514215</v>
      </c>
      <c r="M621" s="10"/>
      <c r="N621" s="32"/>
    </row>
    <row r="622" spans="1:14" x14ac:dyDescent="0.3">
      <c r="A622" t="s">
        <v>749</v>
      </c>
      <c r="B622" t="s">
        <v>155</v>
      </c>
      <c r="C622" s="1">
        <v>44793</v>
      </c>
      <c r="D622" t="s">
        <v>164</v>
      </c>
      <c r="E622" t="s">
        <v>170</v>
      </c>
      <c r="F622">
        <v>65</v>
      </c>
      <c r="G622" t="s">
        <v>105</v>
      </c>
      <c r="H622" s="33">
        <v>11</v>
      </c>
      <c r="I622" s="34">
        <f t="shared" ca="1" si="10"/>
        <v>0.13839236171226832</v>
      </c>
      <c r="J622" s="10">
        <f t="shared" si="11"/>
        <v>715</v>
      </c>
      <c r="K622" s="10">
        <f ca="1">(Table3[[#This Row],[Revenue]]*Table3[[#This Row],[Discount]])</f>
        <v>98.950538624271843</v>
      </c>
      <c r="L622" s="10">
        <f ca="1">(Table3[[#This Row],[Revenue]]-Table3[[#This Row],[revenue a disc]])</f>
        <v>616.04946137572813</v>
      </c>
      <c r="M622" s="10"/>
      <c r="N622" s="32"/>
    </row>
    <row r="623" spans="1:14" x14ac:dyDescent="0.3">
      <c r="A623" t="s">
        <v>750</v>
      </c>
      <c r="B623" t="s">
        <v>156</v>
      </c>
      <c r="C623" s="1">
        <v>44769</v>
      </c>
      <c r="D623" t="s">
        <v>165</v>
      </c>
      <c r="E623" t="s">
        <v>171</v>
      </c>
      <c r="F623">
        <v>250</v>
      </c>
      <c r="G623" t="s">
        <v>103</v>
      </c>
      <c r="H623" s="33">
        <v>1</v>
      </c>
      <c r="I623" s="34">
        <f t="shared" ca="1" si="10"/>
        <v>2.1091273188610482E-2</v>
      </c>
      <c r="J623" s="10">
        <f t="shared" si="11"/>
        <v>250</v>
      </c>
      <c r="K623" s="10">
        <f ca="1">(Table3[[#This Row],[Revenue]]*Table3[[#This Row],[Discount]])</f>
        <v>5.2728182971526207</v>
      </c>
      <c r="L623" s="10">
        <f ca="1">(Table3[[#This Row],[Revenue]]-Table3[[#This Row],[revenue a disc]])</f>
        <v>244.72718170284739</v>
      </c>
      <c r="M623" s="10"/>
      <c r="N623" s="32"/>
    </row>
    <row r="624" spans="1:14" x14ac:dyDescent="0.3">
      <c r="A624" t="s">
        <v>751</v>
      </c>
      <c r="B624" t="s">
        <v>157</v>
      </c>
      <c r="C624" s="1">
        <v>44758</v>
      </c>
      <c r="D624" t="s">
        <v>166</v>
      </c>
      <c r="E624" t="s">
        <v>170</v>
      </c>
      <c r="F624">
        <v>130</v>
      </c>
      <c r="G624" t="s">
        <v>104</v>
      </c>
      <c r="H624" s="33">
        <v>5</v>
      </c>
      <c r="I624" s="34">
        <f t="shared" ca="1" si="10"/>
        <v>0.70180213725111751</v>
      </c>
      <c r="J624" s="10">
        <f t="shared" si="11"/>
        <v>650</v>
      </c>
      <c r="K624" s="10">
        <f ca="1">(Table3[[#This Row],[Revenue]]*Table3[[#This Row],[Discount]])</f>
        <v>456.1713892132264</v>
      </c>
      <c r="L624" s="10">
        <f ca="1">(Table3[[#This Row],[Revenue]]-Table3[[#This Row],[revenue a disc]])</f>
        <v>193.8286107867736</v>
      </c>
      <c r="M624" s="10"/>
      <c r="N624" s="32"/>
    </row>
    <row r="625" spans="1:14" x14ac:dyDescent="0.3">
      <c r="A625" t="s">
        <v>752</v>
      </c>
      <c r="B625" t="s">
        <v>154</v>
      </c>
      <c r="C625" s="1">
        <v>44803</v>
      </c>
      <c r="D625" t="s">
        <v>163</v>
      </c>
      <c r="E625" t="s">
        <v>170</v>
      </c>
      <c r="F625">
        <v>72</v>
      </c>
      <c r="G625" t="s">
        <v>105</v>
      </c>
      <c r="H625" s="33">
        <v>11</v>
      </c>
      <c r="I625" s="34">
        <f t="shared" ca="1" si="10"/>
        <v>0.58637955465578273</v>
      </c>
      <c r="J625" s="10">
        <f t="shared" si="11"/>
        <v>792</v>
      </c>
      <c r="K625" s="10">
        <f ca="1">(Table3[[#This Row],[Revenue]]*Table3[[#This Row],[Discount]])</f>
        <v>464.4126072873799</v>
      </c>
      <c r="L625" s="10">
        <f ca="1">(Table3[[#This Row],[Revenue]]-Table3[[#This Row],[revenue a disc]])</f>
        <v>327.5873927126201</v>
      </c>
      <c r="M625" s="10"/>
      <c r="N625" s="32"/>
    </row>
    <row r="626" spans="1:14" x14ac:dyDescent="0.3">
      <c r="A626" t="s">
        <v>753</v>
      </c>
      <c r="B626" t="s">
        <v>155</v>
      </c>
      <c r="C626" s="1">
        <v>44808</v>
      </c>
      <c r="D626" t="s">
        <v>164</v>
      </c>
      <c r="E626" t="s">
        <v>170</v>
      </c>
      <c r="F626">
        <v>65</v>
      </c>
      <c r="G626" t="s">
        <v>103</v>
      </c>
      <c r="H626" s="33">
        <v>7</v>
      </c>
      <c r="I626" s="34">
        <f t="shared" ca="1" si="10"/>
        <v>0.96972459601846273</v>
      </c>
      <c r="J626" s="10">
        <f t="shared" si="11"/>
        <v>455</v>
      </c>
      <c r="K626" s="10">
        <f ca="1">(Table3[[#This Row],[Revenue]]*Table3[[#This Row],[Discount]])</f>
        <v>441.22469118840053</v>
      </c>
      <c r="L626" s="10">
        <f ca="1">(Table3[[#This Row],[Revenue]]-Table3[[#This Row],[revenue a disc]])</f>
        <v>13.775308811599473</v>
      </c>
      <c r="M626" s="10"/>
      <c r="N626" s="32"/>
    </row>
    <row r="627" spans="1:14" x14ac:dyDescent="0.3">
      <c r="A627" t="s">
        <v>754</v>
      </c>
      <c r="B627" t="s">
        <v>156</v>
      </c>
      <c r="C627" s="1">
        <v>44784</v>
      </c>
      <c r="D627" t="s">
        <v>165</v>
      </c>
      <c r="E627" t="s">
        <v>170</v>
      </c>
      <c r="F627">
        <v>250</v>
      </c>
      <c r="G627" t="s">
        <v>104</v>
      </c>
      <c r="H627" s="33">
        <v>2</v>
      </c>
      <c r="I627" s="34">
        <f t="shared" ca="1" si="10"/>
        <v>0.30417547085028696</v>
      </c>
      <c r="J627" s="10">
        <f t="shared" si="11"/>
        <v>500</v>
      </c>
      <c r="K627" s="10">
        <f ca="1">(Table3[[#This Row],[Revenue]]*Table3[[#This Row],[Discount]])</f>
        <v>152.08773542514348</v>
      </c>
      <c r="L627" s="10">
        <f ca="1">(Table3[[#This Row],[Revenue]]-Table3[[#This Row],[revenue a disc]])</f>
        <v>347.91226457485652</v>
      </c>
      <c r="M627" s="10"/>
      <c r="N627" s="32"/>
    </row>
    <row r="628" spans="1:14" x14ac:dyDescent="0.3">
      <c r="A628" t="s">
        <v>755</v>
      </c>
      <c r="B628" t="s">
        <v>157</v>
      </c>
      <c r="C628" s="1">
        <v>44764</v>
      </c>
      <c r="D628" t="s">
        <v>166</v>
      </c>
      <c r="E628" t="s">
        <v>170</v>
      </c>
      <c r="F628">
        <v>130</v>
      </c>
      <c r="G628" t="s">
        <v>105</v>
      </c>
      <c r="H628" s="33">
        <v>3</v>
      </c>
      <c r="I628" s="34">
        <f t="shared" ca="1" si="10"/>
        <v>0.62894918526759258</v>
      </c>
      <c r="J628" s="10">
        <f t="shared" si="11"/>
        <v>390</v>
      </c>
      <c r="K628" s="10">
        <f ca="1">(Table3[[#This Row],[Revenue]]*Table3[[#This Row],[Discount]])</f>
        <v>245.2901822543611</v>
      </c>
      <c r="L628" s="10">
        <f ca="1">(Table3[[#This Row],[Revenue]]-Table3[[#This Row],[revenue a disc]])</f>
        <v>144.7098177456389</v>
      </c>
      <c r="M628" s="10"/>
      <c r="N628" s="32"/>
    </row>
    <row r="629" spans="1:14" x14ac:dyDescent="0.3">
      <c r="A629" t="s">
        <v>756</v>
      </c>
      <c r="B629" t="s">
        <v>158</v>
      </c>
      <c r="C629" s="1">
        <v>44795</v>
      </c>
      <c r="D629" t="s">
        <v>167</v>
      </c>
      <c r="E629" t="s">
        <v>171</v>
      </c>
      <c r="F629">
        <v>60</v>
      </c>
      <c r="G629" t="s">
        <v>103</v>
      </c>
      <c r="H629" s="33">
        <v>4</v>
      </c>
      <c r="I629" s="34">
        <f t="shared" ca="1" si="10"/>
        <v>4.8260915353535938E-2</v>
      </c>
      <c r="J629" s="10">
        <f t="shared" si="11"/>
        <v>240</v>
      </c>
      <c r="K629" s="10">
        <f ca="1">(Table3[[#This Row],[Revenue]]*Table3[[#This Row],[Discount]])</f>
        <v>11.582619684848625</v>
      </c>
      <c r="L629" s="10">
        <f ca="1">(Table3[[#This Row],[Revenue]]-Table3[[#This Row],[revenue a disc]])</f>
        <v>228.41738031515138</v>
      </c>
      <c r="M629" s="10"/>
      <c r="N629" s="32"/>
    </row>
    <row r="630" spans="1:14" x14ac:dyDescent="0.3">
      <c r="A630" t="s">
        <v>757</v>
      </c>
      <c r="B630" t="s">
        <v>159</v>
      </c>
      <c r="C630" s="1">
        <v>44799</v>
      </c>
      <c r="D630" t="s">
        <v>168</v>
      </c>
      <c r="E630" t="s">
        <v>170</v>
      </c>
      <c r="F630">
        <v>95</v>
      </c>
      <c r="G630" t="s">
        <v>104</v>
      </c>
      <c r="H630" s="33">
        <v>4</v>
      </c>
      <c r="I630" s="34">
        <f t="shared" ref="I630:I693" ca="1" si="12">RAND()</f>
        <v>0.23613056889556028</v>
      </c>
      <c r="J630" s="10">
        <f t="shared" si="11"/>
        <v>380</v>
      </c>
      <c r="K630" s="10">
        <f ca="1">(Table3[[#This Row],[Revenue]]*Table3[[#This Row],[Discount]])</f>
        <v>89.729616180312902</v>
      </c>
      <c r="L630" s="10">
        <f ca="1">(Table3[[#This Row],[Revenue]]-Table3[[#This Row],[revenue a disc]])</f>
        <v>290.27038381968708</v>
      </c>
      <c r="M630" s="10"/>
      <c r="N630" s="32"/>
    </row>
    <row r="631" spans="1:14" x14ac:dyDescent="0.3">
      <c r="A631" t="s">
        <v>758</v>
      </c>
      <c r="B631" t="s">
        <v>154</v>
      </c>
      <c r="C631" s="1">
        <v>44800</v>
      </c>
      <c r="D631" t="s">
        <v>163</v>
      </c>
      <c r="E631" t="s">
        <v>170</v>
      </c>
      <c r="F631">
        <v>72</v>
      </c>
      <c r="G631" t="s">
        <v>105</v>
      </c>
      <c r="H631" s="33">
        <v>8</v>
      </c>
      <c r="I631" s="34">
        <f t="shared" ca="1" si="12"/>
        <v>0.92044799570189695</v>
      </c>
      <c r="J631" s="10">
        <f t="shared" si="11"/>
        <v>576</v>
      </c>
      <c r="K631" s="10">
        <f ca="1">(Table3[[#This Row],[Revenue]]*Table3[[#This Row],[Discount]])</f>
        <v>530.17804552429266</v>
      </c>
      <c r="L631" s="10">
        <f ca="1">(Table3[[#This Row],[Revenue]]-Table3[[#This Row],[revenue a disc]])</f>
        <v>45.821954475707344</v>
      </c>
      <c r="M631" s="10"/>
      <c r="N631" s="32"/>
    </row>
    <row r="632" spans="1:14" x14ac:dyDescent="0.3">
      <c r="A632" t="s">
        <v>759</v>
      </c>
      <c r="B632" t="s">
        <v>155</v>
      </c>
      <c r="C632" s="1">
        <v>44771</v>
      </c>
      <c r="D632" t="s">
        <v>164</v>
      </c>
      <c r="E632" t="s">
        <v>170</v>
      </c>
      <c r="F632">
        <v>65</v>
      </c>
      <c r="G632" t="s">
        <v>103</v>
      </c>
      <c r="H632" s="33">
        <v>12</v>
      </c>
      <c r="I632" s="34">
        <f t="shared" ca="1" si="12"/>
        <v>0.69946238963534058</v>
      </c>
      <c r="J632" s="10">
        <f t="shared" si="11"/>
        <v>780</v>
      </c>
      <c r="K632" s="10">
        <f ca="1">(Table3[[#This Row],[Revenue]]*Table3[[#This Row],[Discount]])</f>
        <v>545.58066391556565</v>
      </c>
      <c r="L632" s="10">
        <f ca="1">(Table3[[#This Row],[Revenue]]-Table3[[#This Row],[revenue a disc]])</f>
        <v>234.41933608443435</v>
      </c>
      <c r="M632" s="10"/>
      <c r="N632" s="32"/>
    </row>
    <row r="633" spans="1:14" x14ac:dyDescent="0.3">
      <c r="A633" t="s">
        <v>760</v>
      </c>
      <c r="B633" t="s">
        <v>156</v>
      </c>
      <c r="C633" s="1">
        <v>44760</v>
      </c>
      <c r="D633" t="s">
        <v>165</v>
      </c>
      <c r="E633" t="s">
        <v>171</v>
      </c>
      <c r="F633">
        <v>250</v>
      </c>
      <c r="G633" t="s">
        <v>104</v>
      </c>
      <c r="H633" s="33">
        <v>3</v>
      </c>
      <c r="I633" s="34">
        <f t="shared" ca="1" si="12"/>
        <v>0.50987299671506414</v>
      </c>
      <c r="J633" s="10">
        <f t="shared" si="11"/>
        <v>750</v>
      </c>
      <c r="K633" s="10">
        <f ca="1">(Table3[[#This Row],[Revenue]]*Table3[[#This Row],[Discount]])</f>
        <v>382.40474753629809</v>
      </c>
      <c r="L633" s="10">
        <f ca="1">(Table3[[#This Row],[Revenue]]-Table3[[#This Row],[revenue a disc]])</f>
        <v>367.59525246370191</v>
      </c>
      <c r="M633" s="10"/>
      <c r="N633" s="32"/>
    </row>
    <row r="634" spans="1:14" x14ac:dyDescent="0.3">
      <c r="A634" t="s">
        <v>761</v>
      </c>
      <c r="B634" t="s">
        <v>157</v>
      </c>
      <c r="C634" s="1">
        <v>44778</v>
      </c>
      <c r="D634" t="s">
        <v>166</v>
      </c>
      <c r="E634" t="s">
        <v>171</v>
      </c>
      <c r="F634">
        <v>130</v>
      </c>
      <c r="G634" t="s">
        <v>105</v>
      </c>
      <c r="H634" s="33">
        <v>2</v>
      </c>
      <c r="I634" s="34">
        <f t="shared" ca="1" si="12"/>
        <v>0.13927878263987792</v>
      </c>
      <c r="J634" s="10">
        <f t="shared" si="11"/>
        <v>260</v>
      </c>
      <c r="K634" s="10">
        <f ca="1">(Table3[[#This Row],[Revenue]]*Table3[[#This Row],[Discount]])</f>
        <v>36.212483486368257</v>
      </c>
      <c r="L634" s="10">
        <f ca="1">(Table3[[#This Row],[Revenue]]-Table3[[#This Row],[revenue a disc]])</f>
        <v>223.78751651363174</v>
      </c>
      <c r="M634" s="10"/>
      <c r="N634" s="32"/>
    </row>
    <row r="635" spans="1:14" x14ac:dyDescent="0.3">
      <c r="A635" t="s">
        <v>762</v>
      </c>
      <c r="B635" t="s">
        <v>154</v>
      </c>
      <c r="C635" s="1">
        <v>44755</v>
      </c>
      <c r="D635" t="s">
        <v>163</v>
      </c>
      <c r="E635" t="s">
        <v>171</v>
      </c>
      <c r="F635">
        <v>72</v>
      </c>
      <c r="G635" t="s">
        <v>103</v>
      </c>
      <c r="H635" s="33">
        <v>10</v>
      </c>
      <c r="I635" s="34">
        <f t="shared" ca="1" si="12"/>
        <v>0.75788069882017306</v>
      </c>
      <c r="J635" s="10">
        <f t="shared" si="11"/>
        <v>720</v>
      </c>
      <c r="K635" s="10">
        <f ca="1">(Table3[[#This Row],[Revenue]]*Table3[[#This Row],[Discount]])</f>
        <v>545.67410315052462</v>
      </c>
      <c r="L635" s="10">
        <f ca="1">(Table3[[#This Row],[Revenue]]-Table3[[#This Row],[revenue a disc]])</f>
        <v>174.32589684947538</v>
      </c>
      <c r="M635" s="10"/>
      <c r="N635" s="32"/>
    </row>
    <row r="636" spans="1:14" x14ac:dyDescent="0.3">
      <c r="A636" t="s">
        <v>763</v>
      </c>
      <c r="B636" t="s">
        <v>155</v>
      </c>
      <c r="C636" s="1">
        <v>44770</v>
      </c>
      <c r="D636" t="s">
        <v>164</v>
      </c>
      <c r="E636" t="s">
        <v>171</v>
      </c>
      <c r="F636">
        <v>65</v>
      </c>
      <c r="G636" t="s">
        <v>104</v>
      </c>
      <c r="H636" s="33">
        <v>9</v>
      </c>
      <c r="I636" s="34">
        <f t="shared" ca="1" si="12"/>
        <v>0.35450171566314526</v>
      </c>
      <c r="J636" s="10">
        <f t="shared" si="11"/>
        <v>585</v>
      </c>
      <c r="K636" s="10">
        <f ca="1">(Table3[[#This Row],[Revenue]]*Table3[[#This Row],[Discount]])</f>
        <v>207.38350366293997</v>
      </c>
      <c r="L636" s="10">
        <f ca="1">(Table3[[#This Row],[Revenue]]-Table3[[#This Row],[revenue a disc]])</f>
        <v>377.61649633706003</v>
      </c>
      <c r="M636" s="10"/>
      <c r="N636" s="32"/>
    </row>
    <row r="637" spans="1:14" x14ac:dyDescent="0.3">
      <c r="A637" t="s">
        <v>764</v>
      </c>
      <c r="B637" t="s">
        <v>156</v>
      </c>
      <c r="C637" s="1">
        <v>44772</v>
      </c>
      <c r="D637" t="s">
        <v>165</v>
      </c>
      <c r="E637" t="s">
        <v>171</v>
      </c>
      <c r="F637">
        <v>250</v>
      </c>
      <c r="G637" t="s">
        <v>105</v>
      </c>
      <c r="H637" s="33">
        <v>2</v>
      </c>
      <c r="I637" s="34">
        <f t="shared" ca="1" si="12"/>
        <v>0.13323245208653578</v>
      </c>
      <c r="J637" s="10">
        <f t="shared" si="11"/>
        <v>500</v>
      </c>
      <c r="K637" s="10">
        <f ca="1">(Table3[[#This Row],[Revenue]]*Table3[[#This Row],[Discount]])</f>
        <v>66.616226043267886</v>
      </c>
      <c r="L637" s="10">
        <f ca="1">(Table3[[#This Row],[Revenue]]-Table3[[#This Row],[revenue a disc]])</f>
        <v>433.38377395673211</v>
      </c>
      <c r="M637" s="10"/>
      <c r="N637" s="32"/>
    </row>
    <row r="638" spans="1:14" x14ac:dyDescent="0.3">
      <c r="A638" t="s">
        <v>765</v>
      </c>
      <c r="B638" t="s">
        <v>157</v>
      </c>
      <c r="C638" s="1">
        <v>44799</v>
      </c>
      <c r="D638" t="s">
        <v>166</v>
      </c>
      <c r="E638" t="s">
        <v>171</v>
      </c>
      <c r="F638">
        <v>130</v>
      </c>
      <c r="G638" t="s">
        <v>103</v>
      </c>
      <c r="H638" s="33">
        <v>3</v>
      </c>
      <c r="I638" s="34">
        <f t="shared" ca="1" si="12"/>
        <v>0.32092576289081576</v>
      </c>
      <c r="J638" s="10">
        <f t="shared" si="11"/>
        <v>390</v>
      </c>
      <c r="K638" s="10">
        <f ca="1">(Table3[[#This Row],[Revenue]]*Table3[[#This Row],[Discount]])</f>
        <v>125.16104752741815</v>
      </c>
      <c r="L638" s="10">
        <f ca="1">(Table3[[#This Row],[Revenue]]-Table3[[#This Row],[revenue a disc]])</f>
        <v>264.83895247258187</v>
      </c>
      <c r="M638" s="10"/>
      <c r="N638" s="32"/>
    </row>
    <row r="639" spans="1:14" x14ac:dyDescent="0.3">
      <c r="A639" t="s">
        <v>766</v>
      </c>
      <c r="B639" t="s">
        <v>154</v>
      </c>
      <c r="C639" s="1">
        <v>44782</v>
      </c>
      <c r="D639" t="s">
        <v>163</v>
      </c>
      <c r="E639" t="s">
        <v>170</v>
      </c>
      <c r="F639">
        <v>72</v>
      </c>
      <c r="G639" t="s">
        <v>103</v>
      </c>
      <c r="H639" s="33">
        <v>9</v>
      </c>
      <c r="I639" s="34">
        <f t="shared" ca="1" si="12"/>
        <v>0.37829736970139827</v>
      </c>
      <c r="J639" s="10">
        <f t="shared" si="11"/>
        <v>648</v>
      </c>
      <c r="K639" s="10">
        <f ca="1">(Table3[[#This Row],[Revenue]]*Table3[[#This Row],[Discount]])</f>
        <v>245.13669556650609</v>
      </c>
      <c r="L639" s="10">
        <f ca="1">(Table3[[#This Row],[Revenue]]-Table3[[#This Row],[revenue a disc]])</f>
        <v>402.86330443349391</v>
      </c>
      <c r="M639" s="10"/>
      <c r="N639" s="32"/>
    </row>
    <row r="640" spans="1:14" x14ac:dyDescent="0.3">
      <c r="A640" t="s">
        <v>767</v>
      </c>
      <c r="B640" t="s">
        <v>155</v>
      </c>
      <c r="C640" s="1">
        <v>44761</v>
      </c>
      <c r="D640" t="s">
        <v>164</v>
      </c>
      <c r="E640" t="s">
        <v>171</v>
      </c>
      <c r="F640">
        <v>65</v>
      </c>
      <c r="G640" t="s">
        <v>104</v>
      </c>
      <c r="H640" s="33">
        <v>6</v>
      </c>
      <c r="I640" s="34">
        <f t="shared" ca="1" si="12"/>
        <v>0.41547348440484</v>
      </c>
      <c r="J640" s="10">
        <f t="shared" si="11"/>
        <v>390</v>
      </c>
      <c r="K640" s="10">
        <f ca="1">(Table3[[#This Row],[Revenue]]*Table3[[#This Row],[Discount]])</f>
        <v>162.03465891788761</v>
      </c>
      <c r="L640" s="10">
        <f ca="1">(Table3[[#This Row],[Revenue]]-Table3[[#This Row],[revenue a disc]])</f>
        <v>227.96534108211239</v>
      </c>
      <c r="M640" s="10"/>
      <c r="N640" s="32"/>
    </row>
    <row r="641" spans="1:14" x14ac:dyDescent="0.3">
      <c r="A641" t="s">
        <v>768</v>
      </c>
      <c r="B641" t="s">
        <v>156</v>
      </c>
      <c r="C641" s="1">
        <v>44794</v>
      </c>
      <c r="D641" t="s">
        <v>165</v>
      </c>
      <c r="E641" t="s">
        <v>170</v>
      </c>
      <c r="F641">
        <v>250</v>
      </c>
      <c r="G641" t="s">
        <v>105</v>
      </c>
      <c r="H641" s="33">
        <v>3</v>
      </c>
      <c r="I641" s="34">
        <f t="shared" ca="1" si="12"/>
        <v>0.83449456206309958</v>
      </c>
      <c r="J641" s="10">
        <f t="shared" si="11"/>
        <v>750</v>
      </c>
      <c r="K641" s="10">
        <f ca="1">(Table3[[#This Row],[Revenue]]*Table3[[#This Row],[Discount]])</f>
        <v>625.87092154732466</v>
      </c>
      <c r="L641" s="10">
        <f ca="1">(Table3[[#This Row],[Revenue]]-Table3[[#This Row],[revenue a disc]])</f>
        <v>124.12907845267534</v>
      </c>
      <c r="M641" s="10"/>
      <c r="N641" s="32"/>
    </row>
    <row r="642" spans="1:14" x14ac:dyDescent="0.3">
      <c r="A642" t="s">
        <v>769</v>
      </c>
      <c r="B642" t="s">
        <v>157</v>
      </c>
      <c r="C642" s="1">
        <v>44762</v>
      </c>
      <c r="D642" t="s">
        <v>166</v>
      </c>
      <c r="E642" t="s">
        <v>171</v>
      </c>
      <c r="F642">
        <v>130</v>
      </c>
      <c r="G642" t="s">
        <v>103</v>
      </c>
      <c r="H642" s="33">
        <v>3</v>
      </c>
      <c r="I642" s="34">
        <f t="shared" ca="1" si="12"/>
        <v>0.48321269796877597</v>
      </c>
      <c r="J642" s="10">
        <f t="shared" ref="J642:J705" si="13">(F642*H642)</f>
        <v>390</v>
      </c>
      <c r="K642" s="10">
        <f ca="1">(Table3[[#This Row],[Revenue]]*Table3[[#This Row],[Discount]])</f>
        <v>188.45295220782262</v>
      </c>
      <c r="L642" s="10">
        <f ca="1">(Table3[[#This Row],[Revenue]]-Table3[[#This Row],[revenue a disc]])</f>
        <v>201.54704779217738</v>
      </c>
      <c r="M642" s="10"/>
      <c r="N642" s="32"/>
    </row>
    <row r="643" spans="1:14" x14ac:dyDescent="0.3">
      <c r="A643" t="s">
        <v>770</v>
      </c>
      <c r="B643" t="s">
        <v>154</v>
      </c>
      <c r="C643" s="1">
        <v>44769</v>
      </c>
      <c r="D643" t="s">
        <v>163</v>
      </c>
      <c r="E643" t="s">
        <v>170</v>
      </c>
      <c r="F643">
        <v>72</v>
      </c>
      <c r="G643" t="s">
        <v>104</v>
      </c>
      <c r="H643" s="33">
        <v>11</v>
      </c>
      <c r="I643" s="34">
        <f t="shared" ca="1" si="12"/>
        <v>0.68274108478276574</v>
      </c>
      <c r="J643" s="10">
        <f t="shared" si="13"/>
        <v>792</v>
      </c>
      <c r="K643" s="10">
        <f ca="1">(Table3[[#This Row],[Revenue]]*Table3[[#This Row],[Discount]])</f>
        <v>540.73093914795049</v>
      </c>
      <c r="L643" s="10">
        <f ca="1">(Table3[[#This Row],[Revenue]]-Table3[[#This Row],[revenue a disc]])</f>
        <v>251.26906085204951</v>
      </c>
      <c r="M643" s="10"/>
      <c r="N643" s="32"/>
    </row>
    <row r="644" spans="1:14" x14ac:dyDescent="0.3">
      <c r="A644" t="s">
        <v>771</v>
      </c>
      <c r="B644" t="s">
        <v>155</v>
      </c>
      <c r="C644" s="1">
        <v>44770</v>
      </c>
      <c r="D644" t="s">
        <v>164</v>
      </c>
      <c r="E644" t="s">
        <v>171</v>
      </c>
      <c r="F644">
        <v>65</v>
      </c>
      <c r="G644" t="s">
        <v>105</v>
      </c>
      <c r="H644" s="33">
        <v>13</v>
      </c>
      <c r="I644" s="34">
        <f t="shared" ca="1" si="12"/>
        <v>0.45089726220445248</v>
      </c>
      <c r="J644" s="10">
        <f t="shared" si="13"/>
        <v>845</v>
      </c>
      <c r="K644" s="10">
        <f ca="1">(Table3[[#This Row],[Revenue]]*Table3[[#This Row],[Discount]])</f>
        <v>381.00818656276232</v>
      </c>
      <c r="L644" s="10">
        <f ca="1">(Table3[[#This Row],[Revenue]]-Table3[[#This Row],[revenue a disc]])</f>
        <v>463.99181343723768</v>
      </c>
      <c r="M644" s="10"/>
      <c r="N644" s="32"/>
    </row>
    <row r="645" spans="1:14" x14ac:dyDescent="0.3">
      <c r="A645" t="s">
        <v>772</v>
      </c>
      <c r="B645" t="s">
        <v>156</v>
      </c>
      <c r="C645" s="1">
        <v>44797</v>
      </c>
      <c r="D645" t="s">
        <v>165</v>
      </c>
      <c r="E645" t="s">
        <v>170</v>
      </c>
      <c r="F645">
        <v>250</v>
      </c>
      <c r="G645" t="s">
        <v>103</v>
      </c>
      <c r="H645" s="33">
        <v>3</v>
      </c>
      <c r="I645" s="34">
        <f t="shared" ca="1" si="12"/>
        <v>0.89869507136734739</v>
      </c>
      <c r="J645" s="10">
        <f t="shared" si="13"/>
        <v>750</v>
      </c>
      <c r="K645" s="10">
        <f ca="1">(Table3[[#This Row],[Revenue]]*Table3[[#This Row],[Discount]])</f>
        <v>674.02130352551058</v>
      </c>
      <c r="L645" s="10">
        <f ca="1">(Table3[[#This Row],[Revenue]]-Table3[[#This Row],[revenue a disc]])</f>
        <v>75.978696474489425</v>
      </c>
      <c r="M645" s="10"/>
      <c r="N645" s="32"/>
    </row>
    <row r="646" spans="1:14" x14ac:dyDescent="0.3">
      <c r="A646" t="s">
        <v>773</v>
      </c>
      <c r="B646" t="s">
        <v>157</v>
      </c>
      <c r="C646" s="1">
        <v>44783</v>
      </c>
      <c r="D646" t="s">
        <v>166</v>
      </c>
      <c r="E646" t="s">
        <v>171</v>
      </c>
      <c r="F646">
        <v>130</v>
      </c>
      <c r="G646" t="s">
        <v>104</v>
      </c>
      <c r="H646" s="33">
        <v>3</v>
      </c>
      <c r="I646" s="34">
        <f t="shared" ca="1" si="12"/>
        <v>0.1973070433721682</v>
      </c>
      <c r="J646" s="10">
        <f t="shared" si="13"/>
        <v>390</v>
      </c>
      <c r="K646" s="10">
        <f ca="1">(Table3[[#This Row],[Revenue]]*Table3[[#This Row],[Discount]])</f>
        <v>76.949746915145596</v>
      </c>
      <c r="L646" s="10">
        <f ca="1">(Table3[[#This Row],[Revenue]]-Table3[[#This Row],[revenue a disc]])</f>
        <v>313.05025308485438</v>
      </c>
      <c r="M646" s="10"/>
      <c r="N646" s="32"/>
    </row>
    <row r="647" spans="1:14" x14ac:dyDescent="0.3">
      <c r="A647" t="s">
        <v>774</v>
      </c>
      <c r="B647" t="s">
        <v>158</v>
      </c>
      <c r="C647" s="1">
        <v>44801</v>
      </c>
      <c r="D647" t="s">
        <v>167</v>
      </c>
      <c r="E647" t="s">
        <v>170</v>
      </c>
      <c r="F647">
        <v>60</v>
      </c>
      <c r="G647" t="s">
        <v>105</v>
      </c>
      <c r="H647" s="33">
        <v>6</v>
      </c>
      <c r="I647" s="34">
        <f t="shared" ca="1" si="12"/>
        <v>3.8042911359278508E-2</v>
      </c>
      <c r="J647" s="10">
        <f t="shared" si="13"/>
        <v>360</v>
      </c>
      <c r="K647" s="10">
        <f ca="1">(Table3[[#This Row],[Revenue]]*Table3[[#This Row],[Discount]])</f>
        <v>13.695448089340264</v>
      </c>
      <c r="L647" s="10">
        <f ca="1">(Table3[[#This Row],[Revenue]]-Table3[[#This Row],[revenue a disc]])</f>
        <v>346.30455191065971</v>
      </c>
      <c r="M647" s="10"/>
      <c r="N647" s="32"/>
    </row>
    <row r="648" spans="1:14" x14ac:dyDescent="0.3">
      <c r="A648" t="s">
        <v>775</v>
      </c>
      <c r="B648" t="s">
        <v>154</v>
      </c>
      <c r="C648" s="1">
        <v>44808</v>
      </c>
      <c r="D648" t="s">
        <v>163</v>
      </c>
      <c r="E648" t="s">
        <v>171</v>
      </c>
      <c r="F648">
        <v>72</v>
      </c>
      <c r="G648" t="s">
        <v>103</v>
      </c>
      <c r="H648" s="33">
        <v>6</v>
      </c>
      <c r="I648" s="34">
        <f t="shared" ca="1" si="12"/>
        <v>0.2027929822289829</v>
      </c>
      <c r="J648" s="10">
        <f t="shared" si="13"/>
        <v>432</v>
      </c>
      <c r="K648" s="10">
        <f ca="1">(Table3[[#This Row],[Revenue]]*Table3[[#This Row],[Discount]])</f>
        <v>87.606568322920609</v>
      </c>
      <c r="L648" s="10">
        <f ca="1">(Table3[[#This Row],[Revenue]]-Table3[[#This Row],[revenue a disc]])</f>
        <v>344.39343167707938</v>
      </c>
      <c r="M648" s="10"/>
      <c r="N648" s="32"/>
    </row>
    <row r="649" spans="1:14" x14ac:dyDescent="0.3">
      <c r="A649" t="s">
        <v>776</v>
      </c>
      <c r="B649" t="s">
        <v>155</v>
      </c>
      <c r="C649" s="1">
        <v>44808</v>
      </c>
      <c r="D649" t="s">
        <v>164</v>
      </c>
      <c r="E649" t="s">
        <v>170</v>
      </c>
      <c r="F649">
        <v>65</v>
      </c>
      <c r="G649" t="s">
        <v>104</v>
      </c>
      <c r="H649" s="33">
        <v>5</v>
      </c>
      <c r="I649" s="34">
        <f t="shared" ca="1" si="12"/>
        <v>0.70313272121849857</v>
      </c>
      <c r="J649" s="10">
        <f t="shared" si="13"/>
        <v>325</v>
      </c>
      <c r="K649" s="10">
        <f ca="1">(Table3[[#This Row],[Revenue]]*Table3[[#This Row],[Discount]])</f>
        <v>228.51813439601204</v>
      </c>
      <c r="L649" s="10">
        <f ca="1">(Table3[[#This Row],[Revenue]]-Table3[[#This Row],[revenue a disc]])</f>
        <v>96.481865603987956</v>
      </c>
      <c r="M649" s="10"/>
      <c r="N649" s="32"/>
    </row>
    <row r="650" spans="1:14" x14ac:dyDescent="0.3">
      <c r="A650" t="s">
        <v>777</v>
      </c>
      <c r="B650" t="s">
        <v>156</v>
      </c>
      <c r="C650" s="1">
        <v>44781</v>
      </c>
      <c r="D650" t="s">
        <v>165</v>
      </c>
      <c r="E650" t="s">
        <v>171</v>
      </c>
      <c r="F650">
        <v>250</v>
      </c>
      <c r="G650" t="s">
        <v>105</v>
      </c>
      <c r="H650" s="33">
        <v>3</v>
      </c>
      <c r="I650" s="34">
        <f t="shared" ca="1" si="12"/>
        <v>7.169946390461901E-2</v>
      </c>
      <c r="J650" s="10">
        <f t="shared" si="13"/>
        <v>750</v>
      </c>
      <c r="K650" s="10">
        <f ca="1">(Table3[[#This Row],[Revenue]]*Table3[[#This Row],[Discount]])</f>
        <v>53.77459792846426</v>
      </c>
      <c r="L650" s="10">
        <f ca="1">(Table3[[#This Row],[Revenue]]-Table3[[#This Row],[revenue a disc]])</f>
        <v>696.22540207153577</v>
      </c>
      <c r="M650" s="10"/>
      <c r="N650" s="32"/>
    </row>
    <row r="651" spans="1:14" x14ac:dyDescent="0.3">
      <c r="A651" t="s">
        <v>778</v>
      </c>
      <c r="B651" t="s">
        <v>157</v>
      </c>
      <c r="C651" s="1">
        <v>44783</v>
      </c>
      <c r="D651" t="s">
        <v>166</v>
      </c>
      <c r="E651" t="s">
        <v>170</v>
      </c>
      <c r="F651">
        <v>130</v>
      </c>
      <c r="G651" t="s">
        <v>103</v>
      </c>
      <c r="H651" s="33">
        <v>6</v>
      </c>
      <c r="I651" s="34">
        <f t="shared" ca="1" si="12"/>
        <v>0.19749614412728433</v>
      </c>
      <c r="J651" s="10">
        <f t="shared" si="13"/>
        <v>780</v>
      </c>
      <c r="K651" s="10">
        <f ca="1">(Table3[[#This Row],[Revenue]]*Table3[[#This Row],[Discount]])</f>
        <v>154.04699241928179</v>
      </c>
      <c r="L651" s="10">
        <f ca="1">(Table3[[#This Row],[Revenue]]-Table3[[#This Row],[revenue a disc]])</f>
        <v>625.95300758071824</v>
      </c>
      <c r="M651" s="10"/>
      <c r="N651" s="32"/>
    </row>
    <row r="652" spans="1:14" x14ac:dyDescent="0.3">
      <c r="A652" t="s">
        <v>779</v>
      </c>
      <c r="B652" t="s">
        <v>154</v>
      </c>
      <c r="C652" s="1">
        <v>44762</v>
      </c>
      <c r="D652" t="s">
        <v>163</v>
      </c>
      <c r="E652" t="s">
        <v>171</v>
      </c>
      <c r="F652">
        <v>72</v>
      </c>
      <c r="G652" t="s">
        <v>104</v>
      </c>
      <c r="H652" s="33">
        <v>5</v>
      </c>
      <c r="I652" s="34">
        <f t="shared" ca="1" si="12"/>
        <v>1.4947348380420777E-2</v>
      </c>
      <c r="J652" s="10">
        <f t="shared" si="13"/>
        <v>360</v>
      </c>
      <c r="K652" s="10">
        <f ca="1">(Table3[[#This Row],[Revenue]]*Table3[[#This Row],[Discount]])</f>
        <v>5.3810454169514799</v>
      </c>
      <c r="L652" s="10">
        <f ca="1">(Table3[[#This Row],[Revenue]]-Table3[[#This Row],[revenue a disc]])</f>
        <v>354.61895458304855</v>
      </c>
      <c r="M652" s="10"/>
      <c r="N652" s="32"/>
    </row>
    <row r="653" spans="1:14" x14ac:dyDescent="0.3">
      <c r="A653" t="s">
        <v>780</v>
      </c>
      <c r="B653" t="s">
        <v>155</v>
      </c>
      <c r="C653" s="1">
        <v>44800</v>
      </c>
      <c r="D653" t="s">
        <v>164</v>
      </c>
      <c r="E653" t="s">
        <v>170</v>
      </c>
      <c r="F653">
        <v>65</v>
      </c>
      <c r="G653" t="s">
        <v>105</v>
      </c>
      <c r="H653" s="33">
        <v>10</v>
      </c>
      <c r="I653" s="34">
        <f t="shared" ca="1" si="12"/>
        <v>0.97155683366472667</v>
      </c>
      <c r="J653" s="10">
        <f t="shared" si="13"/>
        <v>650</v>
      </c>
      <c r="K653" s="10">
        <f ca="1">(Table3[[#This Row],[Revenue]]*Table3[[#This Row],[Discount]])</f>
        <v>631.51194188207239</v>
      </c>
      <c r="L653" s="10">
        <f ca="1">(Table3[[#This Row],[Revenue]]-Table3[[#This Row],[revenue a disc]])</f>
        <v>18.488058117927608</v>
      </c>
      <c r="M653" s="10"/>
      <c r="N653" s="32"/>
    </row>
    <row r="654" spans="1:14" x14ac:dyDescent="0.3">
      <c r="A654" t="s">
        <v>781</v>
      </c>
      <c r="B654" t="s">
        <v>156</v>
      </c>
      <c r="C654" s="1">
        <v>44799</v>
      </c>
      <c r="D654" t="s">
        <v>165</v>
      </c>
      <c r="E654" t="s">
        <v>171</v>
      </c>
      <c r="F654">
        <v>250</v>
      </c>
      <c r="G654" t="s">
        <v>103</v>
      </c>
      <c r="H654" s="33">
        <v>2</v>
      </c>
      <c r="I654" s="34">
        <f t="shared" ca="1" si="12"/>
        <v>0.29208233983966303</v>
      </c>
      <c r="J654" s="10">
        <f t="shared" si="13"/>
        <v>500</v>
      </c>
      <c r="K654" s="10">
        <f ca="1">(Table3[[#This Row],[Revenue]]*Table3[[#This Row],[Discount]])</f>
        <v>146.0411699198315</v>
      </c>
      <c r="L654" s="10">
        <f ca="1">(Table3[[#This Row],[Revenue]]-Table3[[#This Row],[revenue a disc]])</f>
        <v>353.95883008016847</v>
      </c>
      <c r="M654" s="10"/>
      <c r="N654" s="32"/>
    </row>
    <row r="655" spans="1:14" x14ac:dyDescent="0.3">
      <c r="A655" t="s">
        <v>782</v>
      </c>
      <c r="B655" t="s">
        <v>157</v>
      </c>
      <c r="C655" s="1">
        <v>44777</v>
      </c>
      <c r="D655" t="s">
        <v>166</v>
      </c>
      <c r="E655" t="s">
        <v>170</v>
      </c>
      <c r="F655">
        <v>130</v>
      </c>
      <c r="G655" t="s">
        <v>104</v>
      </c>
      <c r="H655" s="33">
        <v>2</v>
      </c>
      <c r="I655" s="34">
        <f t="shared" ca="1" si="12"/>
        <v>0.59775021122375183</v>
      </c>
      <c r="J655" s="10">
        <f t="shared" si="13"/>
        <v>260</v>
      </c>
      <c r="K655" s="10">
        <f ca="1">(Table3[[#This Row],[Revenue]]*Table3[[#This Row],[Discount]])</f>
        <v>155.41505491817549</v>
      </c>
      <c r="L655" s="10">
        <f ca="1">(Table3[[#This Row],[Revenue]]-Table3[[#This Row],[revenue a disc]])</f>
        <v>104.58494508182451</v>
      </c>
      <c r="M655" s="10"/>
      <c r="N655" s="32"/>
    </row>
    <row r="656" spans="1:14" x14ac:dyDescent="0.3">
      <c r="A656" t="s">
        <v>783</v>
      </c>
      <c r="B656" t="s">
        <v>158</v>
      </c>
      <c r="C656" s="1">
        <v>44800</v>
      </c>
      <c r="D656" t="s">
        <v>167</v>
      </c>
      <c r="E656" t="s">
        <v>170</v>
      </c>
      <c r="F656">
        <v>60</v>
      </c>
      <c r="G656" t="s">
        <v>105</v>
      </c>
      <c r="H656" s="33">
        <v>10</v>
      </c>
      <c r="I656" s="34">
        <f t="shared" ca="1" si="12"/>
        <v>0.15350434551387704</v>
      </c>
      <c r="J656" s="10">
        <f t="shared" si="13"/>
        <v>600</v>
      </c>
      <c r="K656" s="10">
        <f ca="1">(Table3[[#This Row],[Revenue]]*Table3[[#This Row],[Discount]])</f>
        <v>92.102607308326228</v>
      </c>
      <c r="L656" s="10">
        <f ca="1">(Table3[[#This Row],[Revenue]]-Table3[[#This Row],[revenue a disc]])</f>
        <v>507.89739269167376</v>
      </c>
      <c r="M656" s="10"/>
      <c r="N656" s="32"/>
    </row>
    <row r="657" spans="1:14" x14ac:dyDescent="0.3">
      <c r="A657" t="s">
        <v>784</v>
      </c>
      <c r="B657" t="s">
        <v>159</v>
      </c>
      <c r="C657" s="1">
        <v>44770</v>
      </c>
      <c r="D657" t="s">
        <v>168</v>
      </c>
      <c r="E657" t="s">
        <v>171</v>
      </c>
      <c r="F657">
        <v>95</v>
      </c>
      <c r="G657" t="s">
        <v>103</v>
      </c>
      <c r="H657" s="33">
        <v>3</v>
      </c>
      <c r="I657" s="34">
        <f t="shared" ca="1" si="12"/>
        <v>2.1473168338638993E-2</v>
      </c>
      <c r="J657" s="10">
        <f t="shared" si="13"/>
        <v>285</v>
      </c>
      <c r="K657" s="10">
        <f ca="1">(Table3[[#This Row],[Revenue]]*Table3[[#This Row],[Discount]])</f>
        <v>6.1198529765121128</v>
      </c>
      <c r="L657" s="10">
        <f ca="1">(Table3[[#This Row],[Revenue]]-Table3[[#This Row],[revenue a disc]])</f>
        <v>278.88014702348789</v>
      </c>
      <c r="M657" s="10"/>
      <c r="N657" s="32"/>
    </row>
    <row r="658" spans="1:14" x14ac:dyDescent="0.3">
      <c r="A658" t="s">
        <v>785</v>
      </c>
      <c r="B658" t="s">
        <v>154</v>
      </c>
      <c r="C658" s="1">
        <v>44774</v>
      </c>
      <c r="D658" t="s">
        <v>163</v>
      </c>
      <c r="E658" t="s">
        <v>171</v>
      </c>
      <c r="F658">
        <v>72</v>
      </c>
      <c r="G658" t="s">
        <v>104</v>
      </c>
      <c r="H658" s="33">
        <v>6</v>
      </c>
      <c r="I658" s="34">
        <f t="shared" ca="1" si="12"/>
        <v>0.7423292202986761</v>
      </c>
      <c r="J658" s="10">
        <f t="shared" si="13"/>
        <v>432</v>
      </c>
      <c r="K658" s="10">
        <f ca="1">(Table3[[#This Row],[Revenue]]*Table3[[#This Row],[Discount]])</f>
        <v>320.6862231690281</v>
      </c>
      <c r="L658" s="10">
        <f ca="1">(Table3[[#This Row],[Revenue]]-Table3[[#This Row],[revenue a disc]])</f>
        <v>111.3137768309719</v>
      </c>
      <c r="M658" s="10"/>
      <c r="N658" s="32"/>
    </row>
    <row r="659" spans="1:14" x14ac:dyDescent="0.3">
      <c r="A659" t="s">
        <v>786</v>
      </c>
      <c r="B659" t="s">
        <v>155</v>
      </c>
      <c r="C659" s="1">
        <v>44779</v>
      </c>
      <c r="D659" t="s">
        <v>164</v>
      </c>
      <c r="E659" t="s">
        <v>171</v>
      </c>
      <c r="F659">
        <v>65</v>
      </c>
      <c r="G659" t="s">
        <v>105</v>
      </c>
      <c r="H659" s="33">
        <v>8</v>
      </c>
      <c r="I659" s="34">
        <f t="shared" ca="1" si="12"/>
        <v>0.30171633544525545</v>
      </c>
      <c r="J659" s="10">
        <f t="shared" si="13"/>
        <v>520</v>
      </c>
      <c r="K659" s="10">
        <f ca="1">(Table3[[#This Row],[Revenue]]*Table3[[#This Row],[Discount]])</f>
        <v>156.89249443153284</v>
      </c>
      <c r="L659" s="10">
        <f ca="1">(Table3[[#This Row],[Revenue]]-Table3[[#This Row],[revenue a disc]])</f>
        <v>363.10750556846716</v>
      </c>
      <c r="M659" s="10"/>
      <c r="N659" s="32"/>
    </row>
    <row r="660" spans="1:14" x14ac:dyDescent="0.3">
      <c r="A660" t="s">
        <v>787</v>
      </c>
      <c r="B660" t="s">
        <v>156</v>
      </c>
      <c r="C660" s="1">
        <v>44796</v>
      </c>
      <c r="D660" t="s">
        <v>165</v>
      </c>
      <c r="E660" t="s">
        <v>170</v>
      </c>
      <c r="F660">
        <v>250</v>
      </c>
      <c r="G660" t="s">
        <v>103</v>
      </c>
      <c r="H660" s="33">
        <v>2</v>
      </c>
      <c r="I660" s="34">
        <f t="shared" ca="1" si="12"/>
        <v>0.20104583874457049</v>
      </c>
      <c r="J660" s="10">
        <f t="shared" si="13"/>
        <v>500</v>
      </c>
      <c r="K660" s="10">
        <f ca="1">(Table3[[#This Row],[Revenue]]*Table3[[#This Row],[Discount]])</f>
        <v>100.52291937228524</v>
      </c>
      <c r="L660" s="10">
        <f ca="1">(Table3[[#This Row],[Revenue]]-Table3[[#This Row],[revenue a disc]])</f>
        <v>399.47708062771477</v>
      </c>
      <c r="M660" s="10"/>
      <c r="N660" s="32"/>
    </row>
    <row r="661" spans="1:14" x14ac:dyDescent="0.3">
      <c r="A661" t="s">
        <v>788</v>
      </c>
      <c r="B661" t="s">
        <v>157</v>
      </c>
      <c r="C661" s="1">
        <v>44772</v>
      </c>
      <c r="D661" t="s">
        <v>166</v>
      </c>
      <c r="E661" t="s">
        <v>170</v>
      </c>
      <c r="F661">
        <v>130</v>
      </c>
      <c r="G661" t="s">
        <v>104</v>
      </c>
      <c r="H661" s="33">
        <v>2</v>
      </c>
      <c r="I661" s="34">
        <f t="shared" ca="1" si="12"/>
        <v>0.76325765514198074</v>
      </c>
      <c r="J661" s="10">
        <f t="shared" si="13"/>
        <v>260</v>
      </c>
      <c r="K661" s="10">
        <f ca="1">(Table3[[#This Row],[Revenue]]*Table3[[#This Row],[Discount]])</f>
        <v>198.44699033691498</v>
      </c>
      <c r="L661" s="10">
        <f ca="1">(Table3[[#This Row],[Revenue]]-Table3[[#This Row],[revenue a disc]])</f>
        <v>61.553009663085021</v>
      </c>
      <c r="M661" s="10"/>
      <c r="N661" s="32"/>
    </row>
    <row r="662" spans="1:14" x14ac:dyDescent="0.3">
      <c r="A662" t="s">
        <v>789</v>
      </c>
      <c r="B662" t="s">
        <v>154</v>
      </c>
      <c r="C662" s="1">
        <v>44809</v>
      </c>
      <c r="D662" t="s">
        <v>163</v>
      </c>
      <c r="E662" t="s">
        <v>170</v>
      </c>
      <c r="F662">
        <v>72</v>
      </c>
      <c r="G662" t="s">
        <v>105</v>
      </c>
      <c r="H662" s="33">
        <v>9</v>
      </c>
      <c r="I662" s="34">
        <f t="shared" ca="1" si="12"/>
        <v>5.7461824518590165E-2</v>
      </c>
      <c r="J662" s="10">
        <f t="shared" si="13"/>
        <v>648</v>
      </c>
      <c r="K662" s="10">
        <f ca="1">(Table3[[#This Row],[Revenue]]*Table3[[#This Row],[Discount]])</f>
        <v>37.235262288046428</v>
      </c>
      <c r="L662" s="10">
        <f ca="1">(Table3[[#This Row],[Revenue]]-Table3[[#This Row],[revenue a disc]])</f>
        <v>610.76473771195356</v>
      </c>
      <c r="M662" s="10"/>
      <c r="N662" s="32"/>
    </row>
    <row r="663" spans="1:14" x14ac:dyDescent="0.3">
      <c r="A663" t="s">
        <v>790</v>
      </c>
      <c r="B663" t="s">
        <v>155</v>
      </c>
      <c r="C663" s="1">
        <v>44757</v>
      </c>
      <c r="D663" t="s">
        <v>164</v>
      </c>
      <c r="E663" t="s">
        <v>170</v>
      </c>
      <c r="F663">
        <v>65</v>
      </c>
      <c r="G663" t="s">
        <v>103</v>
      </c>
      <c r="H663" s="33">
        <v>4</v>
      </c>
      <c r="I663" s="34">
        <f t="shared" ca="1" si="12"/>
        <v>0.94789446518751197</v>
      </c>
      <c r="J663" s="10">
        <f t="shared" si="13"/>
        <v>260</v>
      </c>
      <c r="K663" s="10">
        <f ca="1">(Table3[[#This Row],[Revenue]]*Table3[[#This Row],[Discount]])</f>
        <v>246.4525609487531</v>
      </c>
      <c r="L663" s="10">
        <f ca="1">(Table3[[#This Row],[Revenue]]-Table3[[#This Row],[revenue a disc]])</f>
        <v>13.547439051246897</v>
      </c>
      <c r="M663" s="10"/>
      <c r="N663" s="32"/>
    </row>
    <row r="664" spans="1:14" x14ac:dyDescent="0.3">
      <c r="A664" t="s">
        <v>791</v>
      </c>
      <c r="B664" t="s">
        <v>156</v>
      </c>
      <c r="C664" s="1">
        <v>44782</v>
      </c>
      <c r="D664" t="s">
        <v>165</v>
      </c>
      <c r="E664" t="s">
        <v>170</v>
      </c>
      <c r="F664">
        <v>250</v>
      </c>
      <c r="G664" t="s">
        <v>104</v>
      </c>
      <c r="H664" s="33">
        <v>1</v>
      </c>
      <c r="I664" s="34">
        <f t="shared" ca="1" si="12"/>
        <v>0.48416623817231508</v>
      </c>
      <c r="J664" s="10">
        <f t="shared" si="13"/>
        <v>250</v>
      </c>
      <c r="K664" s="10">
        <f ca="1">(Table3[[#This Row],[Revenue]]*Table3[[#This Row],[Discount]])</f>
        <v>121.04155954307878</v>
      </c>
      <c r="L664" s="10">
        <f ca="1">(Table3[[#This Row],[Revenue]]-Table3[[#This Row],[revenue a disc]])</f>
        <v>128.95844045692121</v>
      </c>
      <c r="M664" s="10"/>
      <c r="N664" s="32"/>
    </row>
    <row r="665" spans="1:14" x14ac:dyDescent="0.3">
      <c r="A665" t="s">
        <v>792</v>
      </c>
      <c r="B665" t="s">
        <v>157</v>
      </c>
      <c r="C665" s="1">
        <v>44809</v>
      </c>
      <c r="D665" t="s">
        <v>166</v>
      </c>
      <c r="E665" t="s">
        <v>170</v>
      </c>
      <c r="F665">
        <v>130</v>
      </c>
      <c r="G665" t="s">
        <v>105</v>
      </c>
      <c r="H665" s="33">
        <v>5</v>
      </c>
      <c r="I665" s="34">
        <f t="shared" ca="1" si="12"/>
        <v>0.40185518764308248</v>
      </c>
      <c r="J665" s="10">
        <f t="shared" si="13"/>
        <v>650</v>
      </c>
      <c r="K665" s="10">
        <f ca="1">(Table3[[#This Row],[Revenue]]*Table3[[#This Row],[Discount]])</f>
        <v>261.20587196800363</v>
      </c>
      <c r="L665" s="10">
        <f ca="1">(Table3[[#This Row],[Revenue]]-Table3[[#This Row],[revenue a disc]])</f>
        <v>388.79412803199637</v>
      </c>
      <c r="M665" s="10"/>
      <c r="N665" s="32"/>
    </row>
    <row r="666" spans="1:14" x14ac:dyDescent="0.3">
      <c r="A666" t="s">
        <v>793</v>
      </c>
      <c r="B666" t="s">
        <v>158</v>
      </c>
      <c r="C666" s="1">
        <v>44795</v>
      </c>
      <c r="D666" t="s">
        <v>167</v>
      </c>
      <c r="E666" t="s">
        <v>170</v>
      </c>
      <c r="F666">
        <v>60</v>
      </c>
      <c r="G666" t="s">
        <v>103</v>
      </c>
      <c r="H666" s="33">
        <v>12</v>
      </c>
      <c r="I666" s="34">
        <f t="shared" ca="1" si="12"/>
        <v>0.77317067169671372</v>
      </c>
      <c r="J666" s="10">
        <f t="shared" si="13"/>
        <v>720</v>
      </c>
      <c r="K666" s="10">
        <f ca="1">(Table3[[#This Row],[Revenue]]*Table3[[#This Row],[Discount]])</f>
        <v>556.68288362163389</v>
      </c>
      <c r="L666" s="10">
        <f ca="1">(Table3[[#This Row],[Revenue]]-Table3[[#This Row],[revenue a disc]])</f>
        <v>163.31711637836611</v>
      </c>
      <c r="M666" s="10"/>
      <c r="N666" s="32"/>
    </row>
    <row r="667" spans="1:14" x14ac:dyDescent="0.3">
      <c r="A667" t="s">
        <v>794</v>
      </c>
      <c r="B667" t="s">
        <v>154</v>
      </c>
      <c r="C667" s="1">
        <v>44801</v>
      </c>
      <c r="D667" t="s">
        <v>163</v>
      </c>
      <c r="E667" t="s">
        <v>170</v>
      </c>
      <c r="F667">
        <v>72</v>
      </c>
      <c r="G667" t="s">
        <v>104</v>
      </c>
      <c r="H667" s="33">
        <v>6</v>
      </c>
      <c r="I667" s="34">
        <f t="shared" ca="1" si="12"/>
        <v>0.28484319504356204</v>
      </c>
      <c r="J667" s="10">
        <f t="shared" si="13"/>
        <v>432</v>
      </c>
      <c r="K667" s="10">
        <f ca="1">(Table3[[#This Row],[Revenue]]*Table3[[#This Row],[Discount]])</f>
        <v>123.05226025881881</v>
      </c>
      <c r="L667" s="10">
        <f ca="1">(Table3[[#This Row],[Revenue]]-Table3[[#This Row],[revenue a disc]])</f>
        <v>308.94773974118118</v>
      </c>
      <c r="M667" s="10"/>
      <c r="N667" s="32"/>
    </row>
    <row r="668" spans="1:14" x14ac:dyDescent="0.3">
      <c r="A668" t="s">
        <v>795</v>
      </c>
      <c r="B668" t="s">
        <v>155</v>
      </c>
      <c r="C668" s="1">
        <v>44770</v>
      </c>
      <c r="D668" t="s">
        <v>164</v>
      </c>
      <c r="E668" t="s">
        <v>170</v>
      </c>
      <c r="F668">
        <v>65</v>
      </c>
      <c r="G668" t="s">
        <v>105</v>
      </c>
      <c r="H668" s="33">
        <v>6</v>
      </c>
      <c r="I668" s="34">
        <f t="shared" ca="1" si="12"/>
        <v>0.87347247851308307</v>
      </c>
      <c r="J668" s="10">
        <f t="shared" si="13"/>
        <v>390</v>
      </c>
      <c r="K668" s="10">
        <f ca="1">(Table3[[#This Row],[Revenue]]*Table3[[#This Row],[Discount]])</f>
        <v>340.65426662010242</v>
      </c>
      <c r="L668" s="10">
        <f ca="1">(Table3[[#This Row],[Revenue]]-Table3[[#This Row],[revenue a disc]])</f>
        <v>49.345733379897581</v>
      </c>
      <c r="M668" s="10"/>
      <c r="N668" s="32"/>
    </row>
    <row r="669" spans="1:14" x14ac:dyDescent="0.3">
      <c r="A669" t="s">
        <v>796</v>
      </c>
      <c r="B669" t="s">
        <v>156</v>
      </c>
      <c r="C669" s="1">
        <v>44764</v>
      </c>
      <c r="D669" t="s">
        <v>165</v>
      </c>
      <c r="E669" t="s">
        <v>171</v>
      </c>
      <c r="F669">
        <v>250</v>
      </c>
      <c r="G669" t="s">
        <v>103</v>
      </c>
      <c r="H669" s="33">
        <v>2</v>
      </c>
      <c r="I669" s="34">
        <f t="shared" ca="1" si="12"/>
        <v>0.95568901183140176</v>
      </c>
      <c r="J669" s="10">
        <f t="shared" si="13"/>
        <v>500</v>
      </c>
      <c r="K669" s="10">
        <f ca="1">(Table3[[#This Row],[Revenue]]*Table3[[#This Row],[Discount]])</f>
        <v>477.84450591570089</v>
      </c>
      <c r="L669" s="10">
        <f ca="1">(Table3[[#This Row],[Revenue]]-Table3[[#This Row],[revenue a disc]])</f>
        <v>22.155494084299107</v>
      </c>
      <c r="M669" s="10"/>
      <c r="N669" s="32"/>
    </row>
    <row r="670" spans="1:14" x14ac:dyDescent="0.3">
      <c r="A670" t="s">
        <v>797</v>
      </c>
      <c r="B670" t="s">
        <v>157</v>
      </c>
      <c r="C670" s="1">
        <v>44776</v>
      </c>
      <c r="D670" t="s">
        <v>166</v>
      </c>
      <c r="E670" t="s">
        <v>170</v>
      </c>
      <c r="F670">
        <v>130</v>
      </c>
      <c r="G670" t="s">
        <v>104</v>
      </c>
      <c r="H670" s="33">
        <v>4</v>
      </c>
      <c r="I670" s="34">
        <f t="shared" ca="1" si="12"/>
        <v>0.5276919999064007</v>
      </c>
      <c r="J670" s="10">
        <f t="shared" si="13"/>
        <v>520</v>
      </c>
      <c r="K670" s="10">
        <f ca="1">(Table3[[#This Row],[Revenue]]*Table3[[#This Row],[Discount]])</f>
        <v>274.39983995132837</v>
      </c>
      <c r="L670" s="10">
        <f ca="1">(Table3[[#This Row],[Revenue]]-Table3[[#This Row],[revenue a disc]])</f>
        <v>245.60016004867163</v>
      </c>
      <c r="M670" s="10"/>
      <c r="N670" s="32"/>
    </row>
    <row r="671" spans="1:14" x14ac:dyDescent="0.3">
      <c r="A671" t="s">
        <v>798</v>
      </c>
      <c r="B671" t="s">
        <v>154</v>
      </c>
      <c r="C671" s="1">
        <v>44771</v>
      </c>
      <c r="D671" t="s">
        <v>163</v>
      </c>
      <c r="E671" t="s">
        <v>170</v>
      </c>
      <c r="F671">
        <v>72</v>
      </c>
      <c r="G671" t="s">
        <v>105</v>
      </c>
      <c r="H671" s="33">
        <v>10</v>
      </c>
      <c r="I671" s="34">
        <f t="shared" ca="1" si="12"/>
        <v>0.73776563811429041</v>
      </c>
      <c r="J671" s="10">
        <f t="shared" si="13"/>
        <v>720</v>
      </c>
      <c r="K671" s="10">
        <f ca="1">(Table3[[#This Row],[Revenue]]*Table3[[#This Row],[Discount]])</f>
        <v>531.19125944228915</v>
      </c>
      <c r="L671" s="10">
        <f ca="1">(Table3[[#This Row],[Revenue]]-Table3[[#This Row],[revenue a disc]])</f>
        <v>188.80874055771085</v>
      </c>
      <c r="M671" s="10"/>
      <c r="N671" s="32"/>
    </row>
    <row r="672" spans="1:14" x14ac:dyDescent="0.3">
      <c r="A672" t="s">
        <v>799</v>
      </c>
      <c r="B672" t="s">
        <v>155</v>
      </c>
      <c r="C672" s="1">
        <v>44794</v>
      </c>
      <c r="D672" t="s">
        <v>164</v>
      </c>
      <c r="E672" t="s">
        <v>170</v>
      </c>
      <c r="F672">
        <v>65</v>
      </c>
      <c r="G672" t="s">
        <v>103</v>
      </c>
      <c r="H672" s="33">
        <v>8</v>
      </c>
      <c r="I672" s="34">
        <f t="shared" ca="1" si="12"/>
        <v>0.57045129048783128</v>
      </c>
      <c r="J672" s="10">
        <f t="shared" si="13"/>
        <v>520</v>
      </c>
      <c r="K672" s="10">
        <f ca="1">(Table3[[#This Row],[Revenue]]*Table3[[#This Row],[Discount]])</f>
        <v>296.63467105367226</v>
      </c>
      <c r="L672" s="10">
        <f ca="1">(Table3[[#This Row],[Revenue]]-Table3[[#This Row],[revenue a disc]])</f>
        <v>223.36532894632774</v>
      </c>
      <c r="M672" s="10"/>
      <c r="N672" s="32"/>
    </row>
    <row r="673" spans="1:14" x14ac:dyDescent="0.3">
      <c r="A673" t="s">
        <v>800</v>
      </c>
      <c r="B673" t="s">
        <v>156</v>
      </c>
      <c r="C673" s="1">
        <v>44792</v>
      </c>
      <c r="D673" t="s">
        <v>165</v>
      </c>
      <c r="E673" t="s">
        <v>170</v>
      </c>
      <c r="F673">
        <v>250</v>
      </c>
      <c r="G673" t="s">
        <v>104</v>
      </c>
      <c r="H673" s="33">
        <v>2</v>
      </c>
      <c r="I673" s="34">
        <f t="shared" ca="1" si="12"/>
        <v>0.14860363749787642</v>
      </c>
      <c r="J673" s="10">
        <f t="shared" si="13"/>
        <v>500</v>
      </c>
      <c r="K673" s="10">
        <f ca="1">(Table3[[#This Row],[Revenue]]*Table3[[#This Row],[Discount]])</f>
        <v>74.301818748938203</v>
      </c>
      <c r="L673" s="10">
        <f ca="1">(Table3[[#This Row],[Revenue]]-Table3[[#This Row],[revenue a disc]])</f>
        <v>425.69818125106178</v>
      </c>
      <c r="M673" s="10"/>
      <c r="N673" s="32"/>
    </row>
    <row r="674" spans="1:14" x14ac:dyDescent="0.3">
      <c r="A674" t="s">
        <v>801</v>
      </c>
      <c r="B674" t="s">
        <v>157</v>
      </c>
      <c r="C674" s="1">
        <v>44792</v>
      </c>
      <c r="D674" t="s">
        <v>166</v>
      </c>
      <c r="E674" t="s">
        <v>170</v>
      </c>
      <c r="F674">
        <v>130</v>
      </c>
      <c r="G674" t="s">
        <v>105</v>
      </c>
      <c r="H674" s="33">
        <v>2</v>
      </c>
      <c r="I674" s="34">
        <f t="shared" ca="1" si="12"/>
        <v>0.57111091801931357</v>
      </c>
      <c r="J674" s="10">
        <f t="shared" si="13"/>
        <v>260</v>
      </c>
      <c r="K674" s="10">
        <f ca="1">(Table3[[#This Row],[Revenue]]*Table3[[#This Row],[Discount]])</f>
        <v>148.48883868502153</v>
      </c>
      <c r="L674" s="10">
        <f ca="1">(Table3[[#This Row],[Revenue]]-Table3[[#This Row],[revenue a disc]])</f>
        <v>111.51116131497847</v>
      </c>
      <c r="M674" s="10"/>
      <c r="N674" s="32"/>
    </row>
    <row r="675" spans="1:14" x14ac:dyDescent="0.3">
      <c r="A675" t="s">
        <v>802</v>
      </c>
      <c r="B675" t="s">
        <v>158</v>
      </c>
      <c r="C675" s="1">
        <v>44790</v>
      </c>
      <c r="D675" t="s">
        <v>167</v>
      </c>
      <c r="E675" t="s">
        <v>171</v>
      </c>
      <c r="F675">
        <v>60</v>
      </c>
      <c r="G675" t="s">
        <v>103</v>
      </c>
      <c r="H675" s="33">
        <v>14</v>
      </c>
      <c r="I675" s="34">
        <f t="shared" ca="1" si="12"/>
        <v>0.11559575844848202</v>
      </c>
      <c r="J675" s="10">
        <f t="shared" si="13"/>
        <v>840</v>
      </c>
      <c r="K675" s="10">
        <f ca="1">(Table3[[#This Row],[Revenue]]*Table3[[#This Row],[Discount]])</f>
        <v>97.100437096724903</v>
      </c>
      <c r="L675" s="10">
        <f ca="1">(Table3[[#This Row],[Revenue]]-Table3[[#This Row],[revenue a disc]])</f>
        <v>742.89956290327507</v>
      </c>
      <c r="M675" s="10"/>
      <c r="N675" s="32"/>
    </row>
    <row r="676" spans="1:14" x14ac:dyDescent="0.3">
      <c r="A676" t="s">
        <v>803</v>
      </c>
      <c r="B676" t="s">
        <v>159</v>
      </c>
      <c r="C676" s="1">
        <v>44809</v>
      </c>
      <c r="D676" t="s">
        <v>168</v>
      </c>
      <c r="E676" t="s">
        <v>170</v>
      </c>
      <c r="F676">
        <v>95</v>
      </c>
      <c r="G676" t="s">
        <v>104</v>
      </c>
      <c r="H676" s="33">
        <v>3</v>
      </c>
      <c r="I676" s="34">
        <f t="shared" ca="1" si="12"/>
        <v>0.15817946040076014</v>
      </c>
      <c r="J676" s="10">
        <f t="shared" si="13"/>
        <v>285</v>
      </c>
      <c r="K676" s="10">
        <f ca="1">(Table3[[#This Row],[Revenue]]*Table3[[#This Row],[Discount]])</f>
        <v>45.081146214216638</v>
      </c>
      <c r="L676" s="10">
        <f ca="1">(Table3[[#This Row],[Revenue]]-Table3[[#This Row],[revenue a disc]])</f>
        <v>239.91885378578337</v>
      </c>
      <c r="M676" s="10"/>
      <c r="N676" s="32"/>
    </row>
    <row r="677" spans="1:14" x14ac:dyDescent="0.3">
      <c r="A677" t="s">
        <v>804</v>
      </c>
      <c r="B677" t="s">
        <v>154</v>
      </c>
      <c r="C677" s="1">
        <v>44772</v>
      </c>
      <c r="D677" t="s">
        <v>163</v>
      </c>
      <c r="E677" t="s">
        <v>170</v>
      </c>
      <c r="F677">
        <v>72</v>
      </c>
      <c r="G677" t="s">
        <v>105</v>
      </c>
      <c r="H677" s="33">
        <v>6</v>
      </c>
      <c r="I677" s="34">
        <f t="shared" ca="1" si="12"/>
        <v>0.83724769875506611</v>
      </c>
      <c r="J677" s="10">
        <f t="shared" si="13"/>
        <v>432</v>
      </c>
      <c r="K677" s="10">
        <f ca="1">(Table3[[#This Row],[Revenue]]*Table3[[#This Row],[Discount]])</f>
        <v>361.69100586218855</v>
      </c>
      <c r="L677" s="10">
        <f ca="1">(Table3[[#This Row],[Revenue]]-Table3[[#This Row],[revenue a disc]])</f>
        <v>70.308994137811453</v>
      </c>
      <c r="M677" s="10"/>
      <c r="N677" s="32"/>
    </row>
    <row r="678" spans="1:14" x14ac:dyDescent="0.3">
      <c r="A678" t="s">
        <v>805</v>
      </c>
      <c r="B678" t="s">
        <v>155</v>
      </c>
      <c r="C678" s="1">
        <v>44802</v>
      </c>
      <c r="D678" t="s">
        <v>164</v>
      </c>
      <c r="E678" t="s">
        <v>170</v>
      </c>
      <c r="F678">
        <v>65</v>
      </c>
      <c r="G678" t="s">
        <v>103</v>
      </c>
      <c r="H678" s="33">
        <v>12</v>
      </c>
      <c r="I678" s="34">
        <f t="shared" ca="1" si="12"/>
        <v>0.22799818396634663</v>
      </c>
      <c r="J678" s="10">
        <f t="shared" si="13"/>
        <v>780</v>
      </c>
      <c r="K678" s="10">
        <f ca="1">(Table3[[#This Row],[Revenue]]*Table3[[#This Row],[Discount]])</f>
        <v>177.83858349375038</v>
      </c>
      <c r="L678" s="10">
        <f ca="1">(Table3[[#This Row],[Revenue]]-Table3[[#This Row],[revenue a disc]])</f>
        <v>602.16141650624968</v>
      </c>
      <c r="M678" s="10"/>
      <c r="N678" s="32"/>
    </row>
    <row r="679" spans="1:14" x14ac:dyDescent="0.3">
      <c r="A679" t="s">
        <v>806</v>
      </c>
      <c r="B679" t="s">
        <v>156</v>
      </c>
      <c r="C679" s="1">
        <v>44809</v>
      </c>
      <c r="D679" t="s">
        <v>165</v>
      </c>
      <c r="E679" t="s">
        <v>171</v>
      </c>
      <c r="F679">
        <v>250</v>
      </c>
      <c r="G679" t="s">
        <v>104</v>
      </c>
      <c r="H679" s="33">
        <v>2</v>
      </c>
      <c r="I679" s="34">
        <f t="shared" ca="1" si="12"/>
        <v>0.95237393582588969</v>
      </c>
      <c r="J679" s="10">
        <f t="shared" si="13"/>
        <v>500</v>
      </c>
      <c r="K679" s="10">
        <f ca="1">(Table3[[#This Row],[Revenue]]*Table3[[#This Row],[Discount]])</f>
        <v>476.18696791294485</v>
      </c>
      <c r="L679" s="10">
        <f ca="1">(Table3[[#This Row],[Revenue]]-Table3[[#This Row],[revenue a disc]])</f>
        <v>23.813032087055149</v>
      </c>
      <c r="M679" s="10"/>
      <c r="N679" s="32"/>
    </row>
    <row r="680" spans="1:14" x14ac:dyDescent="0.3">
      <c r="A680" t="s">
        <v>807</v>
      </c>
      <c r="B680" t="s">
        <v>157</v>
      </c>
      <c r="C680" s="1">
        <v>44793</v>
      </c>
      <c r="D680" t="s">
        <v>166</v>
      </c>
      <c r="E680" t="s">
        <v>171</v>
      </c>
      <c r="F680">
        <v>130</v>
      </c>
      <c r="G680" t="s">
        <v>105</v>
      </c>
      <c r="H680" s="33">
        <v>2</v>
      </c>
      <c r="I680" s="34">
        <f t="shared" ca="1" si="12"/>
        <v>0.96113207573510528</v>
      </c>
      <c r="J680" s="10">
        <f t="shared" si="13"/>
        <v>260</v>
      </c>
      <c r="K680" s="10">
        <f ca="1">(Table3[[#This Row],[Revenue]]*Table3[[#This Row],[Discount]])</f>
        <v>249.89433969112739</v>
      </c>
      <c r="L680" s="10">
        <f ca="1">(Table3[[#This Row],[Revenue]]-Table3[[#This Row],[revenue a disc]])</f>
        <v>10.105660308872615</v>
      </c>
      <c r="M680" s="10"/>
      <c r="N680" s="32"/>
    </row>
    <row r="681" spans="1:14" x14ac:dyDescent="0.3">
      <c r="A681" t="s">
        <v>808</v>
      </c>
      <c r="B681" t="s">
        <v>154</v>
      </c>
      <c r="C681" s="1">
        <v>44802</v>
      </c>
      <c r="D681" t="s">
        <v>163</v>
      </c>
      <c r="E681" t="s">
        <v>171</v>
      </c>
      <c r="F681">
        <v>72</v>
      </c>
      <c r="G681" t="s">
        <v>103</v>
      </c>
      <c r="H681" s="33">
        <v>8</v>
      </c>
      <c r="I681" s="34">
        <f t="shared" ca="1" si="12"/>
        <v>7.9139293790049248E-3</v>
      </c>
      <c r="J681" s="10">
        <f t="shared" si="13"/>
        <v>576</v>
      </c>
      <c r="K681" s="10">
        <f ca="1">(Table3[[#This Row],[Revenue]]*Table3[[#This Row],[Discount]])</f>
        <v>4.5584233223068367</v>
      </c>
      <c r="L681" s="10">
        <f ca="1">(Table3[[#This Row],[Revenue]]-Table3[[#This Row],[revenue a disc]])</f>
        <v>571.44157667769321</v>
      </c>
      <c r="M681" s="10"/>
      <c r="N681" s="32"/>
    </row>
    <row r="682" spans="1:14" x14ac:dyDescent="0.3">
      <c r="A682" t="s">
        <v>809</v>
      </c>
      <c r="B682" t="s">
        <v>155</v>
      </c>
      <c r="C682" s="1">
        <v>44766</v>
      </c>
      <c r="D682" t="s">
        <v>164</v>
      </c>
      <c r="E682" t="s">
        <v>171</v>
      </c>
      <c r="F682">
        <v>65</v>
      </c>
      <c r="G682" t="s">
        <v>104</v>
      </c>
      <c r="H682" s="33">
        <v>10</v>
      </c>
      <c r="I682" s="34">
        <f t="shared" ca="1" si="12"/>
        <v>0.9504094552818958</v>
      </c>
      <c r="J682" s="10">
        <f t="shared" si="13"/>
        <v>650</v>
      </c>
      <c r="K682" s="10">
        <f ca="1">(Table3[[#This Row],[Revenue]]*Table3[[#This Row],[Discount]])</f>
        <v>617.76614593323222</v>
      </c>
      <c r="L682" s="10">
        <f ca="1">(Table3[[#This Row],[Revenue]]-Table3[[#This Row],[revenue a disc]])</f>
        <v>32.233854066767776</v>
      </c>
      <c r="M682" s="10"/>
      <c r="N682" s="32"/>
    </row>
    <row r="683" spans="1:14" x14ac:dyDescent="0.3">
      <c r="A683" t="s">
        <v>810</v>
      </c>
      <c r="B683" t="s">
        <v>156</v>
      </c>
      <c r="C683" s="1">
        <v>44807</v>
      </c>
      <c r="D683" t="s">
        <v>165</v>
      </c>
      <c r="E683" t="s">
        <v>171</v>
      </c>
      <c r="F683">
        <v>250</v>
      </c>
      <c r="G683" t="s">
        <v>105</v>
      </c>
      <c r="H683" s="33">
        <v>3</v>
      </c>
      <c r="I683" s="34">
        <f t="shared" ca="1" si="12"/>
        <v>0.80198029574068497</v>
      </c>
      <c r="J683" s="10">
        <f t="shared" si="13"/>
        <v>750</v>
      </c>
      <c r="K683" s="10">
        <f ca="1">(Table3[[#This Row],[Revenue]]*Table3[[#This Row],[Discount]])</f>
        <v>601.48522180551367</v>
      </c>
      <c r="L683" s="10">
        <f ca="1">(Table3[[#This Row],[Revenue]]-Table3[[#This Row],[revenue a disc]])</f>
        <v>148.51477819448633</v>
      </c>
      <c r="M683" s="10"/>
      <c r="N683" s="32"/>
    </row>
    <row r="684" spans="1:14" x14ac:dyDescent="0.3">
      <c r="A684" t="s">
        <v>811</v>
      </c>
      <c r="B684" t="s">
        <v>157</v>
      </c>
      <c r="C684" s="1">
        <v>44784</v>
      </c>
      <c r="D684" t="s">
        <v>166</v>
      </c>
      <c r="E684" t="s">
        <v>171</v>
      </c>
      <c r="F684">
        <v>130</v>
      </c>
      <c r="G684" t="s">
        <v>103</v>
      </c>
      <c r="H684" s="33">
        <v>7</v>
      </c>
      <c r="I684" s="34">
        <f t="shared" ca="1" si="12"/>
        <v>0.39180523527512245</v>
      </c>
      <c r="J684" s="10">
        <f t="shared" si="13"/>
        <v>910</v>
      </c>
      <c r="K684" s="10">
        <f ca="1">(Table3[[#This Row],[Revenue]]*Table3[[#This Row],[Discount]])</f>
        <v>356.54276410036141</v>
      </c>
      <c r="L684" s="10">
        <f ca="1">(Table3[[#This Row],[Revenue]]-Table3[[#This Row],[revenue a disc]])</f>
        <v>553.45723589963859</v>
      </c>
      <c r="M684" s="10"/>
      <c r="N684" s="32"/>
    </row>
    <row r="685" spans="1:14" x14ac:dyDescent="0.3">
      <c r="A685" t="s">
        <v>812</v>
      </c>
      <c r="B685" t="s">
        <v>154</v>
      </c>
      <c r="C685" s="1">
        <v>44763</v>
      </c>
      <c r="D685" t="s">
        <v>163</v>
      </c>
      <c r="E685" t="s">
        <v>170</v>
      </c>
      <c r="F685">
        <v>72</v>
      </c>
      <c r="G685" t="s">
        <v>103</v>
      </c>
      <c r="H685" s="33">
        <v>10</v>
      </c>
      <c r="I685" s="34">
        <f t="shared" ca="1" si="12"/>
        <v>0.86762096073058048</v>
      </c>
      <c r="J685" s="10">
        <f t="shared" si="13"/>
        <v>720</v>
      </c>
      <c r="K685" s="10">
        <f ca="1">(Table3[[#This Row],[Revenue]]*Table3[[#This Row],[Discount]])</f>
        <v>624.68709172601791</v>
      </c>
      <c r="L685" s="10">
        <f ca="1">(Table3[[#This Row],[Revenue]]-Table3[[#This Row],[revenue a disc]])</f>
        <v>95.312908273982089</v>
      </c>
      <c r="M685" s="10"/>
      <c r="N685" s="32"/>
    </row>
    <row r="686" spans="1:14" x14ac:dyDescent="0.3">
      <c r="A686" t="s">
        <v>813</v>
      </c>
      <c r="B686" t="s">
        <v>155</v>
      </c>
      <c r="C686" s="1">
        <v>44799</v>
      </c>
      <c r="D686" t="s">
        <v>164</v>
      </c>
      <c r="E686" t="s">
        <v>171</v>
      </c>
      <c r="F686">
        <v>65</v>
      </c>
      <c r="G686" t="s">
        <v>104</v>
      </c>
      <c r="H686" s="33">
        <v>13</v>
      </c>
      <c r="I686" s="34">
        <f t="shared" ca="1" si="12"/>
        <v>0.99829625170188196</v>
      </c>
      <c r="J686" s="10">
        <f t="shared" si="13"/>
        <v>845</v>
      </c>
      <c r="K686" s="10">
        <f ca="1">(Table3[[#This Row],[Revenue]]*Table3[[#This Row],[Discount]])</f>
        <v>843.56033268809028</v>
      </c>
      <c r="L686" s="10">
        <f ca="1">(Table3[[#This Row],[Revenue]]-Table3[[#This Row],[revenue a disc]])</f>
        <v>1.4396673119097159</v>
      </c>
      <c r="M686" s="10"/>
      <c r="N686" s="32"/>
    </row>
    <row r="687" spans="1:14" x14ac:dyDescent="0.3">
      <c r="A687" t="s">
        <v>814</v>
      </c>
      <c r="B687" t="s">
        <v>156</v>
      </c>
      <c r="C687" s="1">
        <v>44808</v>
      </c>
      <c r="D687" t="s">
        <v>165</v>
      </c>
      <c r="E687" t="s">
        <v>170</v>
      </c>
      <c r="F687">
        <v>250</v>
      </c>
      <c r="G687" t="s">
        <v>105</v>
      </c>
      <c r="H687" s="33">
        <v>1</v>
      </c>
      <c r="I687" s="34">
        <f t="shared" ca="1" si="12"/>
        <v>0.65167400490154215</v>
      </c>
      <c r="J687" s="10">
        <f t="shared" si="13"/>
        <v>250</v>
      </c>
      <c r="K687" s="10">
        <f ca="1">(Table3[[#This Row],[Revenue]]*Table3[[#This Row],[Discount]])</f>
        <v>162.91850122538554</v>
      </c>
      <c r="L687" s="10">
        <f ca="1">(Table3[[#This Row],[Revenue]]-Table3[[#This Row],[revenue a disc]])</f>
        <v>87.08149877461446</v>
      </c>
      <c r="M687" s="10"/>
      <c r="N687" s="32"/>
    </row>
    <row r="688" spans="1:14" x14ac:dyDescent="0.3">
      <c r="A688" t="s">
        <v>815</v>
      </c>
      <c r="B688" t="s">
        <v>157</v>
      </c>
      <c r="C688" s="1">
        <v>44786</v>
      </c>
      <c r="D688" t="s">
        <v>166</v>
      </c>
      <c r="E688" t="s">
        <v>171</v>
      </c>
      <c r="F688">
        <v>130</v>
      </c>
      <c r="G688" t="s">
        <v>103</v>
      </c>
      <c r="H688" s="33">
        <v>2</v>
      </c>
      <c r="I688" s="34">
        <f t="shared" ca="1" si="12"/>
        <v>0.36626970954421434</v>
      </c>
      <c r="J688" s="10">
        <f t="shared" si="13"/>
        <v>260</v>
      </c>
      <c r="K688" s="10">
        <f ca="1">(Table3[[#This Row],[Revenue]]*Table3[[#This Row],[Discount]])</f>
        <v>95.230124481495722</v>
      </c>
      <c r="L688" s="10">
        <f ca="1">(Table3[[#This Row],[Revenue]]-Table3[[#This Row],[revenue a disc]])</f>
        <v>164.76987551850428</v>
      </c>
      <c r="M688" s="10"/>
      <c r="N688" s="32"/>
    </row>
    <row r="689" spans="1:14" x14ac:dyDescent="0.3">
      <c r="A689" t="s">
        <v>816</v>
      </c>
      <c r="B689" t="s">
        <v>154</v>
      </c>
      <c r="C689" s="1">
        <v>44770</v>
      </c>
      <c r="D689" t="s">
        <v>163</v>
      </c>
      <c r="E689" t="s">
        <v>170</v>
      </c>
      <c r="F689">
        <v>72</v>
      </c>
      <c r="G689" t="s">
        <v>104</v>
      </c>
      <c r="H689" s="33">
        <v>10</v>
      </c>
      <c r="I689" s="34">
        <f t="shared" ca="1" si="12"/>
        <v>0.22094618178902603</v>
      </c>
      <c r="J689" s="10">
        <f t="shared" si="13"/>
        <v>720</v>
      </c>
      <c r="K689" s="10">
        <f ca="1">(Table3[[#This Row],[Revenue]]*Table3[[#This Row],[Discount]])</f>
        <v>159.08125088809874</v>
      </c>
      <c r="L689" s="10">
        <f ca="1">(Table3[[#This Row],[Revenue]]-Table3[[#This Row],[revenue a disc]])</f>
        <v>560.91874911190121</v>
      </c>
      <c r="M689" s="10"/>
      <c r="N689" s="32"/>
    </row>
    <row r="690" spans="1:14" x14ac:dyDescent="0.3">
      <c r="A690" t="s">
        <v>817</v>
      </c>
      <c r="B690" t="s">
        <v>155</v>
      </c>
      <c r="C690" s="1">
        <v>44777</v>
      </c>
      <c r="D690" t="s">
        <v>164</v>
      </c>
      <c r="E690" t="s">
        <v>171</v>
      </c>
      <c r="F690">
        <v>65</v>
      </c>
      <c r="G690" t="s">
        <v>105</v>
      </c>
      <c r="H690" s="33">
        <v>4</v>
      </c>
      <c r="I690" s="34">
        <f t="shared" ca="1" si="12"/>
        <v>0.38846081723857617</v>
      </c>
      <c r="J690" s="10">
        <f t="shared" si="13"/>
        <v>260</v>
      </c>
      <c r="K690" s="10">
        <f ca="1">(Table3[[#This Row],[Revenue]]*Table3[[#This Row],[Discount]])</f>
        <v>100.99981248202981</v>
      </c>
      <c r="L690" s="10">
        <f ca="1">(Table3[[#This Row],[Revenue]]-Table3[[#This Row],[revenue a disc]])</f>
        <v>159.00018751797018</v>
      </c>
      <c r="M690" s="10"/>
      <c r="N690" s="32"/>
    </row>
    <row r="691" spans="1:14" x14ac:dyDescent="0.3">
      <c r="A691" t="s">
        <v>818</v>
      </c>
      <c r="B691" t="s">
        <v>156</v>
      </c>
      <c r="C691" s="1">
        <v>44780</v>
      </c>
      <c r="D691" t="s">
        <v>165</v>
      </c>
      <c r="E691" t="s">
        <v>170</v>
      </c>
      <c r="F691">
        <v>250</v>
      </c>
      <c r="G691" t="s">
        <v>103</v>
      </c>
      <c r="H691" s="33">
        <v>3</v>
      </c>
      <c r="I691" s="34">
        <f t="shared" ca="1" si="12"/>
        <v>0.45645343459728749</v>
      </c>
      <c r="J691" s="10">
        <f t="shared" si="13"/>
        <v>750</v>
      </c>
      <c r="K691" s="10">
        <f ca="1">(Table3[[#This Row],[Revenue]]*Table3[[#This Row],[Discount]])</f>
        <v>342.3400759479656</v>
      </c>
      <c r="L691" s="10">
        <f ca="1">(Table3[[#This Row],[Revenue]]-Table3[[#This Row],[revenue a disc]])</f>
        <v>407.6599240520344</v>
      </c>
      <c r="M691" s="10"/>
      <c r="N691" s="32"/>
    </row>
    <row r="692" spans="1:14" x14ac:dyDescent="0.3">
      <c r="A692" t="s">
        <v>819</v>
      </c>
      <c r="B692" t="s">
        <v>157</v>
      </c>
      <c r="C692" s="1">
        <v>44778</v>
      </c>
      <c r="D692" t="s">
        <v>166</v>
      </c>
      <c r="E692" t="s">
        <v>171</v>
      </c>
      <c r="F692">
        <v>130</v>
      </c>
      <c r="G692" t="s">
        <v>104</v>
      </c>
      <c r="H692" s="33">
        <v>4</v>
      </c>
      <c r="I692" s="34">
        <f t="shared" ca="1" si="12"/>
        <v>0.9699297587574448</v>
      </c>
      <c r="J692" s="10">
        <f t="shared" si="13"/>
        <v>520</v>
      </c>
      <c r="K692" s="10">
        <f ca="1">(Table3[[#This Row],[Revenue]]*Table3[[#This Row],[Discount]])</f>
        <v>504.3634745538713</v>
      </c>
      <c r="L692" s="10">
        <f ca="1">(Table3[[#This Row],[Revenue]]-Table3[[#This Row],[revenue a disc]])</f>
        <v>15.636525446128701</v>
      </c>
      <c r="M692" s="10"/>
      <c r="N692" s="32"/>
    </row>
    <row r="693" spans="1:14" x14ac:dyDescent="0.3">
      <c r="A693" t="s">
        <v>820</v>
      </c>
      <c r="B693" t="s">
        <v>158</v>
      </c>
      <c r="C693" s="1">
        <v>44774</v>
      </c>
      <c r="D693" t="s">
        <v>167</v>
      </c>
      <c r="E693" t="s">
        <v>170</v>
      </c>
      <c r="F693">
        <v>60</v>
      </c>
      <c r="G693" t="s">
        <v>105</v>
      </c>
      <c r="H693" s="33">
        <v>13</v>
      </c>
      <c r="I693" s="34">
        <f t="shared" ca="1" si="12"/>
        <v>0.72223848464162832</v>
      </c>
      <c r="J693" s="10">
        <f t="shared" si="13"/>
        <v>780</v>
      </c>
      <c r="K693" s="10">
        <f ca="1">(Table3[[#This Row],[Revenue]]*Table3[[#This Row],[Discount]])</f>
        <v>563.34601802047007</v>
      </c>
      <c r="L693" s="10">
        <f ca="1">(Table3[[#This Row],[Revenue]]-Table3[[#This Row],[revenue a disc]])</f>
        <v>216.65398197952993</v>
      </c>
      <c r="M693" s="10"/>
      <c r="N693" s="32"/>
    </row>
    <row r="694" spans="1:14" x14ac:dyDescent="0.3">
      <c r="A694" t="s">
        <v>821</v>
      </c>
      <c r="B694" t="s">
        <v>154</v>
      </c>
      <c r="C694" s="1">
        <v>44760</v>
      </c>
      <c r="D694" t="s">
        <v>163</v>
      </c>
      <c r="E694" t="s">
        <v>171</v>
      </c>
      <c r="F694">
        <v>72</v>
      </c>
      <c r="G694" t="s">
        <v>103</v>
      </c>
      <c r="H694" s="33">
        <v>3</v>
      </c>
      <c r="I694" s="34">
        <f t="shared" ref="I694:I757" ca="1" si="14">RAND()</f>
        <v>0.22358527444469067</v>
      </c>
      <c r="J694" s="10">
        <f t="shared" si="13"/>
        <v>216</v>
      </c>
      <c r="K694" s="10">
        <f ca="1">(Table3[[#This Row],[Revenue]]*Table3[[#This Row],[Discount]])</f>
        <v>48.294419280053184</v>
      </c>
      <c r="L694" s="10">
        <f ca="1">(Table3[[#This Row],[Revenue]]-Table3[[#This Row],[revenue a disc]])</f>
        <v>167.70558071994682</v>
      </c>
      <c r="M694" s="10"/>
      <c r="N694" s="32"/>
    </row>
    <row r="695" spans="1:14" x14ac:dyDescent="0.3">
      <c r="A695" t="s">
        <v>822</v>
      </c>
      <c r="B695" t="s">
        <v>155</v>
      </c>
      <c r="C695" s="1">
        <v>44756</v>
      </c>
      <c r="D695" t="s">
        <v>164</v>
      </c>
      <c r="E695" t="s">
        <v>170</v>
      </c>
      <c r="F695">
        <v>65</v>
      </c>
      <c r="G695" t="s">
        <v>104</v>
      </c>
      <c r="H695" s="33">
        <v>9</v>
      </c>
      <c r="I695" s="34">
        <f t="shared" ca="1" si="14"/>
        <v>0.9485866544930518</v>
      </c>
      <c r="J695" s="10">
        <f t="shared" si="13"/>
        <v>585</v>
      </c>
      <c r="K695" s="10">
        <f ca="1">(Table3[[#This Row],[Revenue]]*Table3[[#This Row],[Discount]])</f>
        <v>554.92319287843532</v>
      </c>
      <c r="L695" s="10">
        <f ca="1">(Table3[[#This Row],[Revenue]]-Table3[[#This Row],[revenue a disc]])</f>
        <v>30.076807121564684</v>
      </c>
      <c r="M695" s="10"/>
      <c r="N695" s="32"/>
    </row>
    <row r="696" spans="1:14" x14ac:dyDescent="0.3">
      <c r="A696" t="s">
        <v>823</v>
      </c>
      <c r="B696" t="s">
        <v>156</v>
      </c>
      <c r="C696" s="1">
        <v>44755</v>
      </c>
      <c r="D696" t="s">
        <v>165</v>
      </c>
      <c r="E696" t="s">
        <v>171</v>
      </c>
      <c r="F696">
        <v>250</v>
      </c>
      <c r="G696" t="s">
        <v>105</v>
      </c>
      <c r="H696" s="33">
        <v>3</v>
      </c>
      <c r="I696" s="34">
        <f t="shared" ca="1" si="14"/>
        <v>0.30480446077959411</v>
      </c>
      <c r="J696" s="10">
        <f t="shared" si="13"/>
        <v>750</v>
      </c>
      <c r="K696" s="10">
        <f ca="1">(Table3[[#This Row],[Revenue]]*Table3[[#This Row],[Discount]])</f>
        <v>228.60334558469557</v>
      </c>
      <c r="L696" s="10">
        <f ca="1">(Table3[[#This Row],[Revenue]]-Table3[[#This Row],[revenue a disc]])</f>
        <v>521.3966544153044</v>
      </c>
      <c r="M696" s="10"/>
      <c r="N696" s="32"/>
    </row>
    <row r="697" spans="1:14" x14ac:dyDescent="0.3">
      <c r="A697" t="s">
        <v>824</v>
      </c>
      <c r="B697" t="s">
        <v>157</v>
      </c>
      <c r="C697" s="1">
        <v>44770</v>
      </c>
      <c r="D697" t="s">
        <v>166</v>
      </c>
      <c r="E697" t="s">
        <v>170</v>
      </c>
      <c r="F697">
        <v>130</v>
      </c>
      <c r="G697" t="s">
        <v>103</v>
      </c>
      <c r="H697" s="33">
        <v>5</v>
      </c>
      <c r="I697" s="34">
        <f t="shared" ca="1" si="14"/>
        <v>0.64467651044360574</v>
      </c>
      <c r="J697" s="10">
        <f t="shared" si="13"/>
        <v>650</v>
      </c>
      <c r="K697" s="10">
        <f ca="1">(Table3[[#This Row],[Revenue]]*Table3[[#This Row],[Discount]])</f>
        <v>419.03973178834372</v>
      </c>
      <c r="L697" s="10">
        <f ca="1">(Table3[[#This Row],[Revenue]]-Table3[[#This Row],[revenue a disc]])</f>
        <v>230.96026821165628</v>
      </c>
      <c r="M697" s="10"/>
      <c r="N697" s="32"/>
    </row>
    <row r="698" spans="1:14" x14ac:dyDescent="0.3">
      <c r="A698" t="s">
        <v>825</v>
      </c>
      <c r="B698" t="s">
        <v>154</v>
      </c>
      <c r="C698" s="1">
        <v>44755</v>
      </c>
      <c r="D698" t="s">
        <v>163</v>
      </c>
      <c r="E698" t="s">
        <v>171</v>
      </c>
      <c r="F698">
        <v>72</v>
      </c>
      <c r="G698" t="s">
        <v>104</v>
      </c>
      <c r="H698" s="33">
        <v>9</v>
      </c>
      <c r="I698" s="34">
        <f t="shared" ca="1" si="14"/>
        <v>0.65531826922924719</v>
      </c>
      <c r="J698" s="10">
        <f t="shared" si="13"/>
        <v>648</v>
      </c>
      <c r="K698" s="10">
        <f ca="1">(Table3[[#This Row],[Revenue]]*Table3[[#This Row],[Discount]])</f>
        <v>424.64623846055218</v>
      </c>
      <c r="L698" s="10">
        <f ca="1">(Table3[[#This Row],[Revenue]]-Table3[[#This Row],[revenue a disc]])</f>
        <v>223.35376153944782</v>
      </c>
      <c r="M698" s="10"/>
      <c r="N698" s="32"/>
    </row>
    <row r="699" spans="1:14" x14ac:dyDescent="0.3">
      <c r="A699" t="s">
        <v>826</v>
      </c>
      <c r="B699" t="s">
        <v>155</v>
      </c>
      <c r="C699" s="1">
        <v>44775</v>
      </c>
      <c r="D699" t="s">
        <v>164</v>
      </c>
      <c r="E699" t="s">
        <v>170</v>
      </c>
      <c r="F699">
        <v>65</v>
      </c>
      <c r="G699" t="s">
        <v>105</v>
      </c>
      <c r="H699" s="33">
        <v>7</v>
      </c>
      <c r="I699" s="34">
        <f t="shared" ca="1" si="14"/>
        <v>5.9755705594331077E-2</v>
      </c>
      <c r="J699" s="10">
        <f t="shared" si="13"/>
        <v>455</v>
      </c>
      <c r="K699" s="10">
        <f ca="1">(Table3[[#This Row],[Revenue]]*Table3[[#This Row],[Discount]])</f>
        <v>27.18884604542064</v>
      </c>
      <c r="L699" s="10">
        <f ca="1">(Table3[[#This Row],[Revenue]]-Table3[[#This Row],[revenue a disc]])</f>
        <v>427.81115395457937</v>
      </c>
      <c r="M699" s="10"/>
      <c r="N699" s="32"/>
    </row>
    <row r="700" spans="1:14" x14ac:dyDescent="0.3">
      <c r="A700" t="s">
        <v>827</v>
      </c>
      <c r="B700" t="s">
        <v>156</v>
      </c>
      <c r="C700" s="1">
        <v>44797</v>
      </c>
      <c r="D700" t="s">
        <v>165</v>
      </c>
      <c r="E700" t="s">
        <v>171</v>
      </c>
      <c r="F700">
        <v>250</v>
      </c>
      <c r="G700" t="s">
        <v>103</v>
      </c>
      <c r="H700" s="33">
        <v>2</v>
      </c>
      <c r="I700" s="34">
        <f t="shared" ca="1" si="14"/>
        <v>0.356071611720298</v>
      </c>
      <c r="J700" s="10">
        <f t="shared" si="13"/>
        <v>500</v>
      </c>
      <c r="K700" s="10">
        <f ca="1">(Table3[[#This Row],[Revenue]]*Table3[[#This Row],[Discount]])</f>
        <v>178.035805860149</v>
      </c>
      <c r="L700" s="10">
        <f ca="1">(Table3[[#This Row],[Revenue]]-Table3[[#This Row],[revenue a disc]])</f>
        <v>321.96419413985097</v>
      </c>
      <c r="M700" s="10"/>
      <c r="N700" s="32"/>
    </row>
    <row r="701" spans="1:14" x14ac:dyDescent="0.3">
      <c r="A701" t="s">
        <v>828</v>
      </c>
      <c r="B701" t="s">
        <v>157</v>
      </c>
      <c r="C701" s="1">
        <v>44802</v>
      </c>
      <c r="D701" t="s">
        <v>166</v>
      </c>
      <c r="E701" t="s">
        <v>170</v>
      </c>
      <c r="F701">
        <v>130</v>
      </c>
      <c r="G701" t="s">
        <v>104</v>
      </c>
      <c r="H701" s="33">
        <v>7</v>
      </c>
      <c r="I701" s="34">
        <f t="shared" ca="1" si="14"/>
        <v>0.57425099381208189</v>
      </c>
      <c r="J701" s="10">
        <f t="shared" si="13"/>
        <v>910</v>
      </c>
      <c r="K701" s="10">
        <f ca="1">(Table3[[#This Row],[Revenue]]*Table3[[#This Row],[Discount]])</f>
        <v>522.56840436899449</v>
      </c>
      <c r="L701" s="10">
        <f ca="1">(Table3[[#This Row],[Revenue]]-Table3[[#This Row],[revenue a disc]])</f>
        <v>387.43159563100551</v>
      </c>
      <c r="M701" s="10"/>
      <c r="N701" s="32"/>
    </row>
    <row r="702" spans="1:14" x14ac:dyDescent="0.3">
      <c r="A702" t="s">
        <v>829</v>
      </c>
      <c r="B702" t="s">
        <v>158</v>
      </c>
      <c r="C702" s="1">
        <v>44764</v>
      </c>
      <c r="D702" t="s">
        <v>167</v>
      </c>
      <c r="E702" t="s">
        <v>170</v>
      </c>
      <c r="F702">
        <v>60</v>
      </c>
      <c r="G702" t="s">
        <v>105</v>
      </c>
      <c r="H702" s="33">
        <v>8</v>
      </c>
      <c r="I702" s="34">
        <f t="shared" ca="1" si="14"/>
        <v>0.82054885393832699</v>
      </c>
      <c r="J702" s="10">
        <f t="shared" si="13"/>
        <v>480</v>
      </c>
      <c r="K702" s="10">
        <f ca="1">(Table3[[#This Row],[Revenue]]*Table3[[#This Row],[Discount]])</f>
        <v>393.86344989039696</v>
      </c>
      <c r="L702" s="10">
        <f ca="1">(Table3[[#This Row],[Revenue]]-Table3[[#This Row],[revenue a disc]])</f>
        <v>86.136550109603036</v>
      </c>
      <c r="M702" s="10"/>
      <c r="N702" s="32"/>
    </row>
    <row r="703" spans="1:14" x14ac:dyDescent="0.3">
      <c r="A703" t="s">
        <v>830</v>
      </c>
      <c r="B703" t="s">
        <v>159</v>
      </c>
      <c r="C703" s="1">
        <v>44780</v>
      </c>
      <c r="D703" t="s">
        <v>168</v>
      </c>
      <c r="E703" t="s">
        <v>171</v>
      </c>
      <c r="F703">
        <v>95</v>
      </c>
      <c r="G703" t="s">
        <v>103</v>
      </c>
      <c r="H703" s="33">
        <v>2</v>
      </c>
      <c r="I703" s="34">
        <f t="shared" ca="1" si="14"/>
        <v>0.45186072222820128</v>
      </c>
      <c r="J703" s="10">
        <f t="shared" si="13"/>
        <v>190</v>
      </c>
      <c r="K703" s="10">
        <f ca="1">(Table3[[#This Row],[Revenue]]*Table3[[#This Row],[Discount]])</f>
        <v>85.853537223358245</v>
      </c>
      <c r="L703" s="10">
        <f ca="1">(Table3[[#This Row],[Revenue]]-Table3[[#This Row],[revenue a disc]])</f>
        <v>104.14646277664175</v>
      </c>
      <c r="M703" s="10"/>
      <c r="N703" s="32"/>
    </row>
    <row r="704" spans="1:14" x14ac:dyDescent="0.3">
      <c r="A704" t="s">
        <v>831</v>
      </c>
      <c r="B704" t="s">
        <v>154</v>
      </c>
      <c r="C704" s="1">
        <v>44799</v>
      </c>
      <c r="D704" t="s">
        <v>163</v>
      </c>
      <c r="E704" t="s">
        <v>171</v>
      </c>
      <c r="F704">
        <v>72</v>
      </c>
      <c r="G704" t="s">
        <v>104</v>
      </c>
      <c r="H704" s="33">
        <v>5</v>
      </c>
      <c r="I704" s="34">
        <f t="shared" ca="1" si="14"/>
        <v>0.36018449751664539</v>
      </c>
      <c r="J704" s="10">
        <f t="shared" si="13"/>
        <v>360</v>
      </c>
      <c r="K704" s="10">
        <f ca="1">(Table3[[#This Row],[Revenue]]*Table3[[#This Row],[Discount]])</f>
        <v>129.66641910599233</v>
      </c>
      <c r="L704" s="10">
        <f ca="1">(Table3[[#This Row],[Revenue]]-Table3[[#This Row],[revenue a disc]])</f>
        <v>230.33358089400767</v>
      </c>
      <c r="M704" s="10"/>
      <c r="N704" s="32"/>
    </row>
    <row r="705" spans="1:14" x14ac:dyDescent="0.3">
      <c r="A705" t="s">
        <v>832</v>
      </c>
      <c r="B705" t="s">
        <v>155</v>
      </c>
      <c r="C705" s="1">
        <v>44761</v>
      </c>
      <c r="D705" t="s">
        <v>164</v>
      </c>
      <c r="E705" t="s">
        <v>171</v>
      </c>
      <c r="F705">
        <v>65</v>
      </c>
      <c r="G705" t="s">
        <v>105</v>
      </c>
      <c r="H705" s="33">
        <v>13</v>
      </c>
      <c r="I705" s="34">
        <f t="shared" ca="1" si="14"/>
        <v>0.71596927000084709</v>
      </c>
      <c r="J705" s="10">
        <f t="shared" si="13"/>
        <v>845</v>
      </c>
      <c r="K705" s="10">
        <f ca="1">(Table3[[#This Row],[Revenue]]*Table3[[#This Row],[Discount]])</f>
        <v>604.99403315071584</v>
      </c>
      <c r="L705" s="10">
        <f ca="1">(Table3[[#This Row],[Revenue]]-Table3[[#This Row],[revenue a disc]])</f>
        <v>240.00596684928416</v>
      </c>
      <c r="M705" s="10"/>
      <c r="N705" s="32"/>
    </row>
    <row r="706" spans="1:14" x14ac:dyDescent="0.3">
      <c r="A706" t="s">
        <v>833</v>
      </c>
      <c r="B706" t="s">
        <v>156</v>
      </c>
      <c r="C706" s="1">
        <v>44782</v>
      </c>
      <c r="D706" t="s">
        <v>165</v>
      </c>
      <c r="E706" t="s">
        <v>170</v>
      </c>
      <c r="F706">
        <v>250</v>
      </c>
      <c r="G706" t="s">
        <v>103</v>
      </c>
      <c r="H706" s="33">
        <v>3</v>
      </c>
      <c r="I706" s="34">
        <f t="shared" ca="1" si="14"/>
        <v>0.20863610736456506</v>
      </c>
      <c r="J706" s="10">
        <f t="shared" ref="J706:J769" si="15">(F706*H706)</f>
        <v>750</v>
      </c>
      <c r="K706" s="10">
        <f ca="1">(Table3[[#This Row],[Revenue]]*Table3[[#This Row],[Discount]])</f>
        <v>156.47708052342381</v>
      </c>
      <c r="L706" s="10">
        <f ca="1">(Table3[[#This Row],[Revenue]]-Table3[[#This Row],[revenue a disc]])</f>
        <v>593.52291947657613</v>
      </c>
      <c r="M706" s="10"/>
      <c r="N706" s="32"/>
    </row>
    <row r="707" spans="1:14" x14ac:dyDescent="0.3">
      <c r="A707" t="s">
        <v>834</v>
      </c>
      <c r="B707" t="s">
        <v>157</v>
      </c>
      <c r="C707" s="1">
        <v>44806</v>
      </c>
      <c r="D707" t="s">
        <v>166</v>
      </c>
      <c r="E707" t="s">
        <v>170</v>
      </c>
      <c r="F707">
        <v>130</v>
      </c>
      <c r="G707" t="s">
        <v>104</v>
      </c>
      <c r="H707" s="33">
        <v>2</v>
      </c>
      <c r="I707" s="34">
        <f t="shared" ca="1" si="14"/>
        <v>0.8889239605549476</v>
      </c>
      <c r="J707" s="10">
        <f t="shared" si="15"/>
        <v>260</v>
      </c>
      <c r="K707" s="10">
        <f ca="1">(Table3[[#This Row],[Revenue]]*Table3[[#This Row],[Discount]])</f>
        <v>231.12022974428638</v>
      </c>
      <c r="L707" s="10">
        <f ca="1">(Table3[[#This Row],[Revenue]]-Table3[[#This Row],[revenue a disc]])</f>
        <v>28.879770255713623</v>
      </c>
      <c r="M707" s="10"/>
      <c r="N707" s="32"/>
    </row>
    <row r="708" spans="1:14" x14ac:dyDescent="0.3">
      <c r="A708" t="s">
        <v>835</v>
      </c>
      <c r="B708" t="s">
        <v>154</v>
      </c>
      <c r="C708" s="1">
        <v>44798</v>
      </c>
      <c r="D708" t="s">
        <v>163</v>
      </c>
      <c r="E708" t="s">
        <v>170</v>
      </c>
      <c r="F708">
        <v>72</v>
      </c>
      <c r="G708" t="s">
        <v>105</v>
      </c>
      <c r="H708" s="33">
        <v>5</v>
      </c>
      <c r="I708" s="34">
        <f t="shared" ca="1" si="14"/>
        <v>0.7232885323080015</v>
      </c>
      <c r="J708" s="10">
        <f t="shared" si="15"/>
        <v>360</v>
      </c>
      <c r="K708" s="10">
        <f ca="1">(Table3[[#This Row],[Revenue]]*Table3[[#This Row],[Discount]])</f>
        <v>260.38387163088055</v>
      </c>
      <c r="L708" s="10">
        <f ca="1">(Table3[[#This Row],[Revenue]]-Table3[[#This Row],[revenue a disc]])</f>
        <v>99.616128369119451</v>
      </c>
      <c r="M708" s="10"/>
      <c r="N708" s="32"/>
    </row>
    <row r="709" spans="1:14" x14ac:dyDescent="0.3">
      <c r="A709" t="s">
        <v>836</v>
      </c>
      <c r="B709" t="s">
        <v>155</v>
      </c>
      <c r="C709" s="1">
        <v>44758</v>
      </c>
      <c r="D709" t="s">
        <v>164</v>
      </c>
      <c r="E709" t="s">
        <v>170</v>
      </c>
      <c r="F709">
        <v>65</v>
      </c>
      <c r="G709" t="s">
        <v>103</v>
      </c>
      <c r="H709" s="33">
        <v>6</v>
      </c>
      <c r="I709" s="34">
        <f t="shared" ca="1" si="14"/>
        <v>0.90585218522594058</v>
      </c>
      <c r="J709" s="10">
        <f t="shared" si="15"/>
        <v>390</v>
      </c>
      <c r="K709" s="10">
        <f ca="1">(Table3[[#This Row],[Revenue]]*Table3[[#This Row],[Discount]])</f>
        <v>353.2823522381168</v>
      </c>
      <c r="L709" s="10">
        <f ca="1">(Table3[[#This Row],[Revenue]]-Table3[[#This Row],[revenue a disc]])</f>
        <v>36.7176477618832</v>
      </c>
      <c r="M709" s="10"/>
      <c r="N709" s="32"/>
    </row>
    <row r="710" spans="1:14" x14ac:dyDescent="0.3">
      <c r="A710" t="s">
        <v>837</v>
      </c>
      <c r="B710" t="s">
        <v>156</v>
      </c>
      <c r="C710" s="1">
        <v>44785</v>
      </c>
      <c r="D710" t="s">
        <v>165</v>
      </c>
      <c r="E710" t="s">
        <v>170</v>
      </c>
      <c r="F710">
        <v>250</v>
      </c>
      <c r="G710" t="s">
        <v>104</v>
      </c>
      <c r="H710" s="33">
        <v>1</v>
      </c>
      <c r="I710" s="34">
        <f t="shared" ca="1" si="14"/>
        <v>0.57447250463973154</v>
      </c>
      <c r="J710" s="10">
        <f t="shared" si="15"/>
        <v>250</v>
      </c>
      <c r="K710" s="10">
        <f ca="1">(Table3[[#This Row],[Revenue]]*Table3[[#This Row],[Discount]])</f>
        <v>143.6181261599329</v>
      </c>
      <c r="L710" s="10">
        <f ca="1">(Table3[[#This Row],[Revenue]]-Table3[[#This Row],[revenue a disc]])</f>
        <v>106.3818738400671</v>
      </c>
      <c r="M710" s="10"/>
      <c r="N710" s="32"/>
    </row>
    <row r="711" spans="1:14" x14ac:dyDescent="0.3">
      <c r="A711" t="s">
        <v>838</v>
      </c>
      <c r="B711" t="s">
        <v>157</v>
      </c>
      <c r="C711" s="1">
        <v>44761</v>
      </c>
      <c r="D711" t="s">
        <v>166</v>
      </c>
      <c r="E711" t="s">
        <v>170</v>
      </c>
      <c r="F711">
        <v>130</v>
      </c>
      <c r="G711" t="s">
        <v>105</v>
      </c>
      <c r="H711" s="33">
        <v>4</v>
      </c>
      <c r="I711" s="34">
        <f t="shared" ca="1" si="14"/>
        <v>0.47277332089978541</v>
      </c>
      <c r="J711" s="10">
        <f t="shared" si="15"/>
        <v>520</v>
      </c>
      <c r="K711" s="10">
        <f ca="1">(Table3[[#This Row],[Revenue]]*Table3[[#This Row],[Discount]])</f>
        <v>245.84212686788842</v>
      </c>
      <c r="L711" s="10">
        <f ca="1">(Table3[[#This Row],[Revenue]]-Table3[[#This Row],[revenue a disc]])</f>
        <v>274.1578731321116</v>
      </c>
      <c r="M711" s="10"/>
      <c r="N711" s="32"/>
    </row>
    <row r="712" spans="1:14" x14ac:dyDescent="0.3">
      <c r="A712" t="s">
        <v>839</v>
      </c>
      <c r="B712" t="s">
        <v>158</v>
      </c>
      <c r="C712" s="1">
        <v>44800</v>
      </c>
      <c r="D712" t="s">
        <v>167</v>
      </c>
      <c r="E712" t="s">
        <v>170</v>
      </c>
      <c r="F712">
        <v>60</v>
      </c>
      <c r="G712" t="s">
        <v>103</v>
      </c>
      <c r="H712" s="33">
        <v>7</v>
      </c>
      <c r="I712" s="34">
        <f t="shared" ca="1" si="14"/>
        <v>0.55800643956374063</v>
      </c>
      <c r="J712" s="10">
        <f t="shared" si="15"/>
        <v>420</v>
      </c>
      <c r="K712" s="10">
        <f ca="1">(Table3[[#This Row],[Revenue]]*Table3[[#This Row],[Discount]])</f>
        <v>234.36270461677105</v>
      </c>
      <c r="L712" s="10">
        <f ca="1">(Table3[[#This Row],[Revenue]]-Table3[[#This Row],[revenue a disc]])</f>
        <v>185.63729538322895</v>
      </c>
      <c r="M712" s="10"/>
      <c r="N712" s="32"/>
    </row>
    <row r="713" spans="1:14" x14ac:dyDescent="0.3">
      <c r="A713" t="s">
        <v>840</v>
      </c>
      <c r="B713" t="s">
        <v>154</v>
      </c>
      <c r="C713" s="1">
        <v>44807</v>
      </c>
      <c r="D713" t="s">
        <v>163</v>
      </c>
      <c r="E713" t="s">
        <v>170</v>
      </c>
      <c r="F713">
        <v>72</v>
      </c>
      <c r="G713" t="s">
        <v>104</v>
      </c>
      <c r="H713" s="33">
        <v>6</v>
      </c>
      <c r="I713" s="34">
        <f t="shared" ca="1" si="14"/>
        <v>0.74690506292131054</v>
      </c>
      <c r="J713" s="10">
        <f t="shared" si="15"/>
        <v>432</v>
      </c>
      <c r="K713" s="10">
        <f ca="1">(Table3[[#This Row],[Revenue]]*Table3[[#This Row],[Discount]])</f>
        <v>322.66298718200613</v>
      </c>
      <c r="L713" s="10">
        <f ca="1">(Table3[[#This Row],[Revenue]]-Table3[[#This Row],[revenue a disc]])</f>
        <v>109.33701281799387</v>
      </c>
      <c r="M713" s="10"/>
      <c r="N713" s="32"/>
    </row>
    <row r="714" spans="1:14" x14ac:dyDescent="0.3">
      <c r="A714" t="s">
        <v>841</v>
      </c>
      <c r="B714" t="s">
        <v>155</v>
      </c>
      <c r="C714" s="1">
        <v>44799</v>
      </c>
      <c r="D714" t="s">
        <v>164</v>
      </c>
      <c r="E714" t="s">
        <v>170</v>
      </c>
      <c r="F714">
        <v>65</v>
      </c>
      <c r="G714" t="s">
        <v>105</v>
      </c>
      <c r="H714" s="33">
        <v>11</v>
      </c>
      <c r="I714" s="34">
        <f t="shared" ca="1" si="14"/>
        <v>0.2861810696913234</v>
      </c>
      <c r="J714" s="10">
        <f t="shared" si="15"/>
        <v>715</v>
      </c>
      <c r="K714" s="10">
        <f ca="1">(Table3[[#This Row],[Revenue]]*Table3[[#This Row],[Discount]])</f>
        <v>204.61946482929622</v>
      </c>
      <c r="L714" s="10">
        <f ca="1">(Table3[[#This Row],[Revenue]]-Table3[[#This Row],[revenue a disc]])</f>
        <v>510.38053517070375</v>
      </c>
      <c r="M714" s="10"/>
      <c r="N714" s="32"/>
    </row>
    <row r="715" spans="1:14" x14ac:dyDescent="0.3">
      <c r="A715" t="s">
        <v>842</v>
      </c>
      <c r="B715" t="s">
        <v>156</v>
      </c>
      <c r="C715" s="1">
        <v>44759</v>
      </c>
      <c r="D715" t="s">
        <v>165</v>
      </c>
      <c r="E715" t="s">
        <v>171</v>
      </c>
      <c r="F715">
        <v>250</v>
      </c>
      <c r="G715" t="s">
        <v>103</v>
      </c>
      <c r="H715" s="33">
        <v>1</v>
      </c>
      <c r="I715" s="34">
        <f t="shared" ca="1" si="14"/>
        <v>0.93811427503029765</v>
      </c>
      <c r="J715" s="10">
        <f t="shared" si="15"/>
        <v>250</v>
      </c>
      <c r="K715" s="10">
        <f ca="1">(Table3[[#This Row],[Revenue]]*Table3[[#This Row],[Discount]])</f>
        <v>234.52856875757442</v>
      </c>
      <c r="L715" s="10">
        <f ca="1">(Table3[[#This Row],[Revenue]]-Table3[[#This Row],[revenue a disc]])</f>
        <v>15.471431242425581</v>
      </c>
      <c r="M715" s="10"/>
      <c r="N715" s="32"/>
    </row>
    <row r="716" spans="1:14" x14ac:dyDescent="0.3">
      <c r="A716" t="s">
        <v>843</v>
      </c>
      <c r="B716" t="s">
        <v>157</v>
      </c>
      <c r="C716" s="1">
        <v>44763</v>
      </c>
      <c r="D716" t="s">
        <v>166</v>
      </c>
      <c r="E716" t="s">
        <v>170</v>
      </c>
      <c r="F716">
        <v>130</v>
      </c>
      <c r="G716" t="s">
        <v>104</v>
      </c>
      <c r="H716" s="33">
        <v>2</v>
      </c>
      <c r="I716" s="34">
        <f t="shared" ca="1" si="14"/>
        <v>0.75507470189503489</v>
      </c>
      <c r="J716" s="10">
        <f t="shared" si="15"/>
        <v>260</v>
      </c>
      <c r="K716" s="10">
        <f ca="1">(Table3[[#This Row],[Revenue]]*Table3[[#This Row],[Discount]])</f>
        <v>196.31942249270907</v>
      </c>
      <c r="L716" s="10">
        <f ca="1">(Table3[[#This Row],[Revenue]]-Table3[[#This Row],[revenue a disc]])</f>
        <v>63.680577507290934</v>
      </c>
      <c r="M716" s="10"/>
      <c r="N716" s="32"/>
    </row>
    <row r="717" spans="1:14" x14ac:dyDescent="0.3">
      <c r="A717" t="s">
        <v>844</v>
      </c>
      <c r="B717" t="s">
        <v>154</v>
      </c>
      <c r="C717" s="1">
        <v>44776</v>
      </c>
      <c r="D717" t="s">
        <v>163</v>
      </c>
      <c r="E717" t="s">
        <v>170</v>
      </c>
      <c r="F717">
        <v>72</v>
      </c>
      <c r="G717" t="s">
        <v>105</v>
      </c>
      <c r="H717" s="33">
        <v>12</v>
      </c>
      <c r="I717" s="34">
        <f t="shared" ca="1" si="14"/>
        <v>0.99930913888317519</v>
      </c>
      <c r="J717" s="10">
        <f t="shared" si="15"/>
        <v>864</v>
      </c>
      <c r="K717" s="10">
        <f ca="1">(Table3[[#This Row],[Revenue]]*Table3[[#This Row],[Discount]])</f>
        <v>863.40309599506338</v>
      </c>
      <c r="L717" s="10">
        <f ca="1">(Table3[[#This Row],[Revenue]]-Table3[[#This Row],[revenue a disc]])</f>
        <v>0.59690400493661855</v>
      </c>
      <c r="M717" s="10"/>
      <c r="N717" s="32"/>
    </row>
    <row r="718" spans="1:14" x14ac:dyDescent="0.3">
      <c r="A718" t="s">
        <v>845</v>
      </c>
      <c r="B718" t="s">
        <v>155</v>
      </c>
      <c r="C718" s="1">
        <v>44763</v>
      </c>
      <c r="D718" t="s">
        <v>164</v>
      </c>
      <c r="E718" t="s">
        <v>170</v>
      </c>
      <c r="F718">
        <v>65</v>
      </c>
      <c r="G718" t="s">
        <v>103</v>
      </c>
      <c r="H718" s="33">
        <v>9</v>
      </c>
      <c r="I718" s="34">
        <f t="shared" ca="1" si="14"/>
        <v>0.91437307296962977</v>
      </c>
      <c r="J718" s="10">
        <f t="shared" si="15"/>
        <v>585</v>
      </c>
      <c r="K718" s="10">
        <f ca="1">(Table3[[#This Row],[Revenue]]*Table3[[#This Row],[Discount]])</f>
        <v>534.90824768723337</v>
      </c>
      <c r="L718" s="10">
        <f ca="1">(Table3[[#This Row],[Revenue]]-Table3[[#This Row],[revenue a disc]])</f>
        <v>50.09175231276663</v>
      </c>
      <c r="M718" s="10"/>
      <c r="N718" s="32"/>
    </row>
    <row r="719" spans="1:14" x14ac:dyDescent="0.3">
      <c r="A719" t="s">
        <v>846</v>
      </c>
      <c r="B719" t="s">
        <v>156</v>
      </c>
      <c r="C719" s="1">
        <v>44803</v>
      </c>
      <c r="D719" t="s">
        <v>165</v>
      </c>
      <c r="E719" t="s">
        <v>170</v>
      </c>
      <c r="F719">
        <v>250</v>
      </c>
      <c r="G719" t="s">
        <v>104</v>
      </c>
      <c r="H719" s="33">
        <v>2</v>
      </c>
      <c r="I719" s="34">
        <f t="shared" ca="1" si="14"/>
        <v>0.30406862537650137</v>
      </c>
      <c r="J719" s="10">
        <f t="shared" si="15"/>
        <v>500</v>
      </c>
      <c r="K719" s="10">
        <f ca="1">(Table3[[#This Row],[Revenue]]*Table3[[#This Row],[Discount]])</f>
        <v>152.03431268825068</v>
      </c>
      <c r="L719" s="10">
        <f ca="1">(Table3[[#This Row],[Revenue]]-Table3[[#This Row],[revenue a disc]])</f>
        <v>347.96568731174932</v>
      </c>
      <c r="M719" s="10"/>
      <c r="N719" s="32"/>
    </row>
    <row r="720" spans="1:14" x14ac:dyDescent="0.3">
      <c r="A720" t="s">
        <v>847</v>
      </c>
      <c r="B720" t="s">
        <v>157</v>
      </c>
      <c r="C720" s="1">
        <v>44806</v>
      </c>
      <c r="D720" t="s">
        <v>166</v>
      </c>
      <c r="E720" t="s">
        <v>170</v>
      </c>
      <c r="F720">
        <v>130</v>
      </c>
      <c r="G720" t="s">
        <v>105</v>
      </c>
      <c r="H720" s="33">
        <v>2</v>
      </c>
      <c r="I720" s="34">
        <f t="shared" ca="1" si="14"/>
        <v>0.92014892817387728</v>
      </c>
      <c r="J720" s="10">
        <f t="shared" si="15"/>
        <v>260</v>
      </c>
      <c r="K720" s="10">
        <f ca="1">(Table3[[#This Row],[Revenue]]*Table3[[#This Row],[Discount]])</f>
        <v>239.2387213252081</v>
      </c>
      <c r="L720" s="10">
        <f ca="1">(Table3[[#This Row],[Revenue]]-Table3[[#This Row],[revenue a disc]])</f>
        <v>20.761278674791896</v>
      </c>
      <c r="M720" s="10"/>
      <c r="N720" s="32"/>
    </row>
    <row r="721" spans="1:14" x14ac:dyDescent="0.3">
      <c r="A721" t="s">
        <v>848</v>
      </c>
      <c r="B721" t="s">
        <v>158</v>
      </c>
      <c r="C721" s="1">
        <v>44774</v>
      </c>
      <c r="D721" t="s">
        <v>167</v>
      </c>
      <c r="E721" t="s">
        <v>171</v>
      </c>
      <c r="F721">
        <v>60</v>
      </c>
      <c r="G721" t="s">
        <v>103</v>
      </c>
      <c r="H721" s="33">
        <v>12</v>
      </c>
      <c r="I721" s="34">
        <f t="shared" ca="1" si="14"/>
        <v>0.25877284335152628</v>
      </c>
      <c r="J721" s="10">
        <f t="shared" si="15"/>
        <v>720</v>
      </c>
      <c r="K721" s="10">
        <f ca="1">(Table3[[#This Row],[Revenue]]*Table3[[#This Row],[Discount]])</f>
        <v>186.31644721309891</v>
      </c>
      <c r="L721" s="10">
        <f ca="1">(Table3[[#This Row],[Revenue]]-Table3[[#This Row],[revenue a disc]])</f>
        <v>533.68355278690115</v>
      </c>
      <c r="M721" s="10"/>
      <c r="N721" s="32"/>
    </row>
    <row r="722" spans="1:14" x14ac:dyDescent="0.3">
      <c r="A722" t="s">
        <v>849</v>
      </c>
      <c r="B722" t="s">
        <v>159</v>
      </c>
      <c r="C722" s="1">
        <v>44769</v>
      </c>
      <c r="D722" t="s">
        <v>168</v>
      </c>
      <c r="E722" t="s">
        <v>170</v>
      </c>
      <c r="F722">
        <v>95</v>
      </c>
      <c r="G722" t="s">
        <v>104</v>
      </c>
      <c r="H722" s="33">
        <v>5</v>
      </c>
      <c r="I722" s="34">
        <f t="shared" ca="1" si="14"/>
        <v>6.6762494735264188E-2</v>
      </c>
      <c r="J722" s="10">
        <f t="shared" si="15"/>
        <v>475</v>
      </c>
      <c r="K722" s="10">
        <f ca="1">(Table3[[#This Row],[Revenue]]*Table3[[#This Row],[Discount]])</f>
        <v>31.712184999250489</v>
      </c>
      <c r="L722" s="10">
        <f ca="1">(Table3[[#This Row],[Revenue]]-Table3[[#This Row],[revenue a disc]])</f>
        <v>443.2878150007495</v>
      </c>
      <c r="M722" s="10"/>
      <c r="N722" s="32"/>
    </row>
    <row r="723" spans="1:14" x14ac:dyDescent="0.3">
      <c r="A723" t="s">
        <v>850</v>
      </c>
      <c r="B723" t="s">
        <v>154</v>
      </c>
      <c r="C723" s="1">
        <v>44793</v>
      </c>
      <c r="D723" t="s">
        <v>163</v>
      </c>
      <c r="E723" t="s">
        <v>170</v>
      </c>
      <c r="F723">
        <v>72</v>
      </c>
      <c r="G723" t="s">
        <v>105</v>
      </c>
      <c r="H723" s="33">
        <v>8</v>
      </c>
      <c r="I723" s="34">
        <f t="shared" ca="1" si="14"/>
        <v>0.25116704543125534</v>
      </c>
      <c r="J723" s="10">
        <f t="shared" si="15"/>
        <v>576</v>
      </c>
      <c r="K723" s="10">
        <f ca="1">(Table3[[#This Row],[Revenue]]*Table3[[#This Row],[Discount]])</f>
        <v>144.67221816840308</v>
      </c>
      <c r="L723" s="10">
        <f ca="1">(Table3[[#This Row],[Revenue]]-Table3[[#This Row],[revenue a disc]])</f>
        <v>431.32778183159689</v>
      </c>
      <c r="M723" s="10"/>
      <c r="N723" s="32"/>
    </row>
    <row r="724" spans="1:14" x14ac:dyDescent="0.3">
      <c r="A724" t="s">
        <v>851</v>
      </c>
      <c r="B724" t="s">
        <v>155</v>
      </c>
      <c r="C724" s="1">
        <v>44768</v>
      </c>
      <c r="D724" t="s">
        <v>164</v>
      </c>
      <c r="E724" t="s">
        <v>170</v>
      </c>
      <c r="F724">
        <v>65</v>
      </c>
      <c r="G724" t="s">
        <v>103</v>
      </c>
      <c r="H724" s="33">
        <v>4</v>
      </c>
      <c r="I724" s="34">
        <f t="shared" ca="1" si="14"/>
        <v>0.27783867890764347</v>
      </c>
      <c r="J724" s="10">
        <f t="shared" si="15"/>
        <v>260</v>
      </c>
      <c r="K724" s="10">
        <f ca="1">(Table3[[#This Row],[Revenue]]*Table3[[#This Row],[Discount]])</f>
        <v>72.238056515987296</v>
      </c>
      <c r="L724" s="10">
        <f ca="1">(Table3[[#This Row],[Revenue]]-Table3[[#This Row],[revenue a disc]])</f>
        <v>187.7619434840127</v>
      </c>
      <c r="M724" s="10"/>
      <c r="N724" s="32"/>
    </row>
    <row r="725" spans="1:14" x14ac:dyDescent="0.3">
      <c r="A725" t="s">
        <v>852</v>
      </c>
      <c r="B725" t="s">
        <v>156</v>
      </c>
      <c r="C725" s="1">
        <v>44803</v>
      </c>
      <c r="D725" t="s">
        <v>165</v>
      </c>
      <c r="E725" t="s">
        <v>171</v>
      </c>
      <c r="F725">
        <v>250</v>
      </c>
      <c r="G725" t="s">
        <v>104</v>
      </c>
      <c r="H725" s="33">
        <v>2</v>
      </c>
      <c r="I725" s="34">
        <f t="shared" ca="1" si="14"/>
        <v>0.16575726352552633</v>
      </c>
      <c r="J725" s="10">
        <f t="shared" si="15"/>
        <v>500</v>
      </c>
      <c r="K725" s="10">
        <f ca="1">(Table3[[#This Row],[Revenue]]*Table3[[#This Row],[Discount]])</f>
        <v>82.878631762763163</v>
      </c>
      <c r="L725" s="10">
        <f ca="1">(Table3[[#This Row],[Revenue]]-Table3[[#This Row],[revenue a disc]])</f>
        <v>417.12136823723682</v>
      </c>
      <c r="M725" s="10"/>
      <c r="N725" s="32"/>
    </row>
    <row r="726" spans="1:14" x14ac:dyDescent="0.3">
      <c r="A726" t="s">
        <v>853</v>
      </c>
      <c r="B726" t="s">
        <v>157</v>
      </c>
      <c r="C726" s="1">
        <v>44755</v>
      </c>
      <c r="D726" t="s">
        <v>166</v>
      </c>
      <c r="E726" t="s">
        <v>171</v>
      </c>
      <c r="F726">
        <v>130</v>
      </c>
      <c r="G726" t="s">
        <v>105</v>
      </c>
      <c r="H726" s="33">
        <v>4</v>
      </c>
      <c r="I726" s="34">
        <f t="shared" ca="1" si="14"/>
        <v>3.1651575237182206E-2</v>
      </c>
      <c r="J726" s="10">
        <f t="shared" si="15"/>
        <v>520</v>
      </c>
      <c r="K726" s="10">
        <f ca="1">(Table3[[#This Row],[Revenue]]*Table3[[#This Row],[Discount]])</f>
        <v>16.458819123334749</v>
      </c>
      <c r="L726" s="10">
        <f ca="1">(Table3[[#This Row],[Revenue]]-Table3[[#This Row],[revenue a disc]])</f>
        <v>503.54118087666524</v>
      </c>
      <c r="M726" s="10"/>
      <c r="N726" s="32"/>
    </row>
    <row r="727" spans="1:14" x14ac:dyDescent="0.3">
      <c r="A727" t="s">
        <v>854</v>
      </c>
      <c r="B727" t="s">
        <v>154</v>
      </c>
      <c r="C727" s="1">
        <v>44789</v>
      </c>
      <c r="D727" t="s">
        <v>163</v>
      </c>
      <c r="E727" t="s">
        <v>171</v>
      </c>
      <c r="F727">
        <v>72</v>
      </c>
      <c r="G727" t="s">
        <v>103</v>
      </c>
      <c r="H727" s="33">
        <v>5</v>
      </c>
      <c r="I727" s="34">
        <f t="shared" ca="1" si="14"/>
        <v>0.95377701908342682</v>
      </c>
      <c r="J727" s="10">
        <f t="shared" si="15"/>
        <v>360</v>
      </c>
      <c r="K727" s="10">
        <f ca="1">(Table3[[#This Row],[Revenue]]*Table3[[#This Row],[Discount]])</f>
        <v>343.35972687003368</v>
      </c>
      <c r="L727" s="10">
        <f ca="1">(Table3[[#This Row],[Revenue]]-Table3[[#This Row],[revenue a disc]])</f>
        <v>16.640273129966317</v>
      </c>
      <c r="M727" s="10"/>
      <c r="N727" s="32"/>
    </row>
    <row r="728" spans="1:14" x14ac:dyDescent="0.3">
      <c r="A728" t="s">
        <v>855</v>
      </c>
      <c r="B728" t="s">
        <v>155</v>
      </c>
      <c r="C728" s="1">
        <v>44785</v>
      </c>
      <c r="D728" t="s">
        <v>164</v>
      </c>
      <c r="E728" t="s">
        <v>171</v>
      </c>
      <c r="F728">
        <v>65</v>
      </c>
      <c r="G728" t="s">
        <v>104</v>
      </c>
      <c r="H728" s="33">
        <v>10</v>
      </c>
      <c r="I728" s="34">
        <f t="shared" ca="1" si="14"/>
        <v>0.15982641296609301</v>
      </c>
      <c r="J728" s="10">
        <f t="shared" si="15"/>
        <v>650</v>
      </c>
      <c r="K728" s="10">
        <f ca="1">(Table3[[#This Row],[Revenue]]*Table3[[#This Row],[Discount]])</f>
        <v>103.88716842796046</v>
      </c>
      <c r="L728" s="10">
        <f ca="1">(Table3[[#This Row],[Revenue]]-Table3[[#This Row],[revenue a disc]])</f>
        <v>546.11283157203957</v>
      </c>
      <c r="M728" s="10"/>
      <c r="N728" s="32"/>
    </row>
    <row r="729" spans="1:14" x14ac:dyDescent="0.3">
      <c r="A729" t="s">
        <v>856</v>
      </c>
      <c r="B729" t="s">
        <v>156</v>
      </c>
      <c r="C729" s="1">
        <v>44775</v>
      </c>
      <c r="D729" t="s">
        <v>165</v>
      </c>
      <c r="E729" t="s">
        <v>171</v>
      </c>
      <c r="F729">
        <v>250</v>
      </c>
      <c r="G729" t="s">
        <v>105</v>
      </c>
      <c r="H729" s="33">
        <v>2</v>
      </c>
      <c r="I729" s="34">
        <f t="shared" ca="1" si="14"/>
        <v>0.70378757399438097</v>
      </c>
      <c r="J729" s="10">
        <f t="shared" si="15"/>
        <v>500</v>
      </c>
      <c r="K729" s="10">
        <f ca="1">(Table3[[#This Row],[Revenue]]*Table3[[#This Row],[Discount]])</f>
        <v>351.89378699719049</v>
      </c>
      <c r="L729" s="10">
        <f ca="1">(Table3[[#This Row],[Revenue]]-Table3[[#This Row],[revenue a disc]])</f>
        <v>148.10621300280951</v>
      </c>
      <c r="M729" s="10"/>
      <c r="N729" s="32"/>
    </row>
    <row r="730" spans="1:14" x14ac:dyDescent="0.3">
      <c r="A730" t="s">
        <v>857</v>
      </c>
      <c r="B730" t="s">
        <v>157</v>
      </c>
      <c r="C730" s="1">
        <v>44807</v>
      </c>
      <c r="D730" t="s">
        <v>166</v>
      </c>
      <c r="E730" t="s">
        <v>171</v>
      </c>
      <c r="F730">
        <v>130</v>
      </c>
      <c r="G730" t="s">
        <v>103</v>
      </c>
      <c r="H730" s="33">
        <v>3</v>
      </c>
      <c r="I730" s="34">
        <f t="shared" ca="1" si="14"/>
        <v>0.80782377694481111</v>
      </c>
      <c r="J730" s="10">
        <f t="shared" si="15"/>
        <v>390</v>
      </c>
      <c r="K730" s="10">
        <f ca="1">(Table3[[#This Row],[Revenue]]*Table3[[#This Row],[Discount]])</f>
        <v>315.05127300847636</v>
      </c>
      <c r="L730" s="10">
        <f ca="1">(Table3[[#This Row],[Revenue]]-Table3[[#This Row],[revenue a disc]])</f>
        <v>74.948726991523642</v>
      </c>
      <c r="M730" s="10"/>
      <c r="N730" s="32"/>
    </row>
    <row r="731" spans="1:14" x14ac:dyDescent="0.3">
      <c r="A731" t="s">
        <v>858</v>
      </c>
      <c r="B731" t="s">
        <v>154</v>
      </c>
      <c r="C731" s="1">
        <v>44765</v>
      </c>
      <c r="D731" t="s">
        <v>163</v>
      </c>
      <c r="E731" t="s">
        <v>171</v>
      </c>
      <c r="F731">
        <v>72</v>
      </c>
      <c r="G731" t="s">
        <v>103</v>
      </c>
      <c r="H731" s="33">
        <v>9</v>
      </c>
      <c r="I731" s="34">
        <f t="shared" ca="1" si="14"/>
        <v>0.274598633353489</v>
      </c>
      <c r="J731" s="10">
        <f t="shared" si="15"/>
        <v>648</v>
      </c>
      <c r="K731" s="10">
        <f ca="1">(Table3[[#This Row],[Revenue]]*Table3[[#This Row],[Discount]])</f>
        <v>177.93991441306088</v>
      </c>
      <c r="L731" s="10">
        <f ca="1">(Table3[[#This Row],[Revenue]]-Table3[[#This Row],[revenue a disc]])</f>
        <v>470.06008558693912</v>
      </c>
      <c r="M731" s="10"/>
      <c r="N731" s="32"/>
    </row>
    <row r="732" spans="1:14" x14ac:dyDescent="0.3">
      <c r="A732" t="s">
        <v>859</v>
      </c>
      <c r="B732" t="s">
        <v>155</v>
      </c>
      <c r="C732" s="1">
        <v>44791</v>
      </c>
      <c r="D732" t="s">
        <v>164</v>
      </c>
      <c r="E732" t="s">
        <v>170</v>
      </c>
      <c r="F732">
        <v>65</v>
      </c>
      <c r="G732" t="s">
        <v>104</v>
      </c>
      <c r="H732" s="33">
        <v>11</v>
      </c>
      <c r="I732" s="34">
        <f t="shared" ca="1" si="14"/>
        <v>0.40474693047311749</v>
      </c>
      <c r="J732" s="10">
        <f t="shared" si="15"/>
        <v>715</v>
      </c>
      <c r="K732" s="10">
        <f ca="1">(Table3[[#This Row],[Revenue]]*Table3[[#This Row],[Discount]])</f>
        <v>289.39405528827899</v>
      </c>
      <c r="L732" s="10">
        <f ca="1">(Table3[[#This Row],[Revenue]]-Table3[[#This Row],[revenue a disc]])</f>
        <v>425.60594471172101</v>
      </c>
      <c r="M732" s="10"/>
      <c r="N732" s="32"/>
    </row>
    <row r="733" spans="1:14" x14ac:dyDescent="0.3">
      <c r="A733" t="s">
        <v>860</v>
      </c>
      <c r="B733" t="s">
        <v>156</v>
      </c>
      <c r="C733" s="1">
        <v>44777</v>
      </c>
      <c r="D733" t="s">
        <v>165</v>
      </c>
      <c r="E733" t="s">
        <v>170</v>
      </c>
      <c r="F733">
        <v>250</v>
      </c>
      <c r="G733" t="s">
        <v>105</v>
      </c>
      <c r="H733" s="33">
        <v>1</v>
      </c>
      <c r="I733" s="34">
        <f t="shared" ca="1" si="14"/>
        <v>0.90922027393029492</v>
      </c>
      <c r="J733" s="10">
        <f t="shared" si="15"/>
        <v>250</v>
      </c>
      <c r="K733" s="10">
        <f ca="1">(Table3[[#This Row],[Revenue]]*Table3[[#This Row],[Discount]])</f>
        <v>227.30506848257372</v>
      </c>
      <c r="L733" s="10">
        <f ca="1">(Table3[[#This Row],[Revenue]]-Table3[[#This Row],[revenue a disc]])</f>
        <v>22.694931517426284</v>
      </c>
      <c r="M733" s="10"/>
      <c r="N733" s="32"/>
    </row>
    <row r="734" spans="1:14" x14ac:dyDescent="0.3">
      <c r="A734" t="s">
        <v>861</v>
      </c>
      <c r="B734" t="s">
        <v>157</v>
      </c>
      <c r="C734" s="1">
        <v>44806</v>
      </c>
      <c r="D734" t="s">
        <v>166</v>
      </c>
      <c r="E734" t="s">
        <v>170</v>
      </c>
      <c r="F734">
        <v>130</v>
      </c>
      <c r="G734" t="s">
        <v>103</v>
      </c>
      <c r="H734" s="33">
        <v>5</v>
      </c>
      <c r="I734" s="34">
        <f t="shared" ca="1" si="14"/>
        <v>0.21433115594637986</v>
      </c>
      <c r="J734" s="10">
        <f t="shared" si="15"/>
        <v>650</v>
      </c>
      <c r="K734" s="10">
        <f ca="1">(Table3[[#This Row],[Revenue]]*Table3[[#This Row],[Discount]])</f>
        <v>139.31525136514691</v>
      </c>
      <c r="L734" s="10">
        <f ca="1">(Table3[[#This Row],[Revenue]]-Table3[[#This Row],[revenue a disc]])</f>
        <v>510.68474863485312</v>
      </c>
      <c r="M734" s="10"/>
      <c r="N734" s="32"/>
    </row>
    <row r="735" spans="1:14" x14ac:dyDescent="0.3">
      <c r="A735" t="s">
        <v>862</v>
      </c>
      <c r="B735" t="s">
        <v>154</v>
      </c>
      <c r="C735" s="1">
        <v>44796</v>
      </c>
      <c r="D735" t="s">
        <v>163</v>
      </c>
      <c r="E735" t="s">
        <v>171</v>
      </c>
      <c r="F735">
        <v>72</v>
      </c>
      <c r="G735" t="s">
        <v>104</v>
      </c>
      <c r="H735" s="33">
        <v>11</v>
      </c>
      <c r="I735" s="34">
        <f t="shared" ca="1" si="14"/>
        <v>7.4328820127690376E-2</v>
      </c>
      <c r="J735" s="10">
        <f t="shared" si="15"/>
        <v>792</v>
      </c>
      <c r="K735" s="10">
        <f ca="1">(Table3[[#This Row],[Revenue]]*Table3[[#This Row],[Discount]])</f>
        <v>58.868425541130776</v>
      </c>
      <c r="L735" s="10">
        <f ca="1">(Table3[[#This Row],[Revenue]]-Table3[[#This Row],[revenue a disc]])</f>
        <v>733.13157445886918</v>
      </c>
      <c r="M735" s="10"/>
      <c r="N735" s="32"/>
    </row>
    <row r="736" spans="1:14" x14ac:dyDescent="0.3">
      <c r="A736" t="s">
        <v>863</v>
      </c>
      <c r="B736" t="s">
        <v>155</v>
      </c>
      <c r="C736" s="1">
        <v>44760</v>
      </c>
      <c r="D736" t="s">
        <v>164</v>
      </c>
      <c r="E736" t="s">
        <v>171</v>
      </c>
      <c r="F736">
        <v>65</v>
      </c>
      <c r="G736" t="s">
        <v>105</v>
      </c>
      <c r="H736" s="33">
        <v>10</v>
      </c>
      <c r="I736" s="34">
        <f t="shared" ca="1" si="14"/>
        <v>0.65345073989061642</v>
      </c>
      <c r="J736" s="10">
        <f t="shared" si="15"/>
        <v>650</v>
      </c>
      <c r="K736" s="10">
        <f ca="1">(Table3[[#This Row],[Revenue]]*Table3[[#This Row],[Discount]])</f>
        <v>424.74298092890069</v>
      </c>
      <c r="L736" s="10">
        <f ca="1">(Table3[[#This Row],[Revenue]]-Table3[[#This Row],[revenue a disc]])</f>
        <v>225.25701907109931</v>
      </c>
      <c r="M736" s="10"/>
      <c r="N736" s="32"/>
    </row>
    <row r="737" spans="1:14" x14ac:dyDescent="0.3">
      <c r="A737" t="s">
        <v>864</v>
      </c>
      <c r="B737" t="s">
        <v>156</v>
      </c>
      <c r="C737" s="1">
        <v>44759</v>
      </c>
      <c r="D737" t="s">
        <v>165</v>
      </c>
      <c r="E737" t="s">
        <v>171</v>
      </c>
      <c r="F737">
        <v>250</v>
      </c>
      <c r="G737" t="s">
        <v>103</v>
      </c>
      <c r="H737" s="33">
        <v>2</v>
      </c>
      <c r="I737" s="34">
        <f t="shared" ca="1" si="14"/>
        <v>0.46008692395202766</v>
      </c>
      <c r="J737" s="10">
        <f t="shared" si="15"/>
        <v>500</v>
      </c>
      <c r="K737" s="10">
        <f ca="1">(Table3[[#This Row],[Revenue]]*Table3[[#This Row],[Discount]])</f>
        <v>230.04346197601382</v>
      </c>
      <c r="L737" s="10">
        <f ca="1">(Table3[[#This Row],[Revenue]]-Table3[[#This Row],[revenue a disc]])</f>
        <v>269.95653802398618</v>
      </c>
      <c r="M737" s="10"/>
      <c r="N737" s="32"/>
    </row>
    <row r="738" spans="1:14" x14ac:dyDescent="0.3">
      <c r="A738" t="s">
        <v>865</v>
      </c>
      <c r="B738" t="s">
        <v>157</v>
      </c>
      <c r="C738" s="1">
        <v>44795</v>
      </c>
      <c r="D738" t="s">
        <v>166</v>
      </c>
      <c r="E738" t="s">
        <v>171</v>
      </c>
      <c r="F738">
        <v>130</v>
      </c>
      <c r="G738" t="s">
        <v>104</v>
      </c>
      <c r="H738" s="33">
        <v>4</v>
      </c>
      <c r="I738" s="34">
        <f t="shared" ca="1" si="14"/>
        <v>0.7455307918774351</v>
      </c>
      <c r="J738" s="10">
        <f t="shared" si="15"/>
        <v>520</v>
      </c>
      <c r="K738" s="10">
        <f ca="1">(Table3[[#This Row],[Revenue]]*Table3[[#This Row],[Discount]])</f>
        <v>387.67601177626625</v>
      </c>
      <c r="L738" s="10">
        <f ca="1">(Table3[[#This Row],[Revenue]]-Table3[[#This Row],[revenue a disc]])</f>
        <v>132.32398822373375</v>
      </c>
      <c r="M738" s="10"/>
      <c r="N738" s="32"/>
    </row>
    <row r="739" spans="1:14" x14ac:dyDescent="0.3">
      <c r="A739" t="s">
        <v>866</v>
      </c>
      <c r="B739" t="s">
        <v>158</v>
      </c>
      <c r="C739" s="1">
        <v>44808</v>
      </c>
      <c r="D739" t="s">
        <v>167</v>
      </c>
      <c r="E739" t="s">
        <v>171</v>
      </c>
      <c r="F739">
        <v>60</v>
      </c>
      <c r="G739" t="s">
        <v>105</v>
      </c>
      <c r="H739" s="33">
        <v>4</v>
      </c>
      <c r="I739" s="34">
        <f t="shared" ca="1" si="14"/>
        <v>0.17480534019634131</v>
      </c>
      <c r="J739" s="10">
        <f t="shared" si="15"/>
        <v>240</v>
      </c>
      <c r="K739" s="10">
        <f ca="1">(Table3[[#This Row],[Revenue]]*Table3[[#This Row],[Discount]])</f>
        <v>41.953281647121912</v>
      </c>
      <c r="L739" s="10">
        <f ca="1">(Table3[[#This Row],[Revenue]]-Table3[[#This Row],[revenue a disc]])</f>
        <v>198.04671835287809</v>
      </c>
      <c r="M739" s="10"/>
      <c r="N739" s="32"/>
    </row>
    <row r="740" spans="1:14" x14ac:dyDescent="0.3">
      <c r="A740" t="s">
        <v>867</v>
      </c>
      <c r="B740" t="s">
        <v>154</v>
      </c>
      <c r="C740" s="1">
        <v>44756</v>
      </c>
      <c r="D740" t="s">
        <v>163</v>
      </c>
      <c r="E740" t="s">
        <v>171</v>
      </c>
      <c r="F740">
        <v>72</v>
      </c>
      <c r="G740" t="s">
        <v>103</v>
      </c>
      <c r="H740" s="33">
        <v>12</v>
      </c>
      <c r="I740" s="34">
        <f t="shared" ca="1" si="14"/>
        <v>0.39964690066372788</v>
      </c>
      <c r="J740" s="10">
        <f t="shared" si="15"/>
        <v>864</v>
      </c>
      <c r="K740" s="10">
        <f ca="1">(Table3[[#This Row],[Revenue]]*Table3[[#This Row],[Discount]])</f>
        <v>345.29492217346086</v>
      </c>
      <c r="L740" s="10">
        <f ca="1">(Table3[[#This Row],[Revenue]]-Table3[[#This Row],[revenue a disc]])</f>
        <v>518.70507782653908</v>
      </c>
      <c r="M740" s="10"/>
      <c r="N740" s="32"/>
    </row>
    <row r="741" spans="1:14" x14ac:dyDescent="0.3">
      <c r="A741" t="s">
        <v>868</v>
      </c>
      <c r="B741" t="s">
        <v>155</v>
      </c>
      <c r="C741" s="1">
        <v>44801</v>
      </c>
      <c r="D741" t="s">
        <v>164</v>
      </c>
      <c r="E741" t="s">
        <v>171</v>
      </c>
      <c r="F741">
        <v>65</v>
      </c>
      <c r="G741" t="s">
        <v>104</v>
      </c>
      <c r="H741" s="33">
        <v>5</v>
      </c>
      <c r="I741" s="34">
        <f t="shared" ca="1" si="14"/>
        <v>0.21405280489070977</v>
      </c>
      <c r="J741" s="10">
        <f t="shared" si="15"/>
        <v>325</v>
      </c>
      <c r="K741" s="10">
        <f ca="1">(Table3[[#This Row],[Revenue]]*Table3[[#This Row],[Discount]])</f>
        <v>69.567161589480676</v>
      </c>
      <c r="L741" s="10">
        <f ca="1">(Table3[[#This Row],[Revenue]]-Table3[[#This Row],[revenue a disc]])</f>
        <v>255.43283841051931</v>
      </c>
      <c r="M741" s="10"/>
      <c r="N741" s="32"/>
    </row>
    <row r="742" spans="1:14" x14ac:dyDescent="0.3">
      <c r="A742" t="s">
        <v>869</v>
      </c>
      <c r="B742" t="s">
        <v>156</v>
      </c>
      <c r="C742" s="1">
        <v>44806</v>
      </c>
      <c r="D742" t="s">
        <v>165</v>
      </c>
      <c r="E742" t="s">
        <v>170</v>
      </c>
      <c r="F742">
        <v>250</v>
      </c>
      <c r="G742" t="s">
        <v>105</v>
      </c>
      <c r="H742" s="33">
        <v>3</v>
      </c>
      <c r="I742" s="34">
        <f t="shared" ca="1" si="14"/>
        <v>0.86448575793617211</v>
      </c>
      <c r="J742" s="10">
        <f t="shared" si="15"/>
        <v>750</v>
      </c>
      <c r="K742" s="10">
        <f ca="1">(Table3[[#This Row],[Revenue]]*Table3[[#This Row],[Discount]])</f>
        <v>648.36431845212906</v>
      </c>
      <c r="L742" s="10">
        <f ca="1">(Table3[[#This Row],[Revenue]]-Table3[[#This Row],[revenue a disc]])</f>
        <v>101.63568154787094</v>
      </c>
      <c r="M742" s="10"/>
      <c r="N742" s="32"/>
    </row>
    <row r="743" spans="1:14" x14ac:dyDescent="0.3">
      <c r="A743" t="s">
        <v>870</v>
      </c>
      <c r="B743" t="s">
        <v>157</v>
      </c>
      <c r="C743" s="1">
        <v>44794</v>
      </c>
      <c r="D743" t="s">
        <v>166</v>
      </c>
      <c r="E743" t="s">
        <v>170</v>
      </c>
      <c r="F743">
        <v>130</v>
      </c>
      <c r="G743" t="s">
        <v>103</v>
      </c>
      <c r="H743" s="33">
        <v>2</v>
      </c>
      <c r="I743" s="34">
        <f t="shared" ca="1" si="14"/>
        <v>0.36248574581993276</v>
      </c>
      <c r="J743" s="10">
        <f t="shared" si="15"/>
        <v>260</v>
      </c>
      <c r="K743" s="10">
        <f ca="1">(Table3[[#This Row],[Revenue]]*Table3[[#This Row],[Discount]])</f>
        <v>94.246293913182512</v>
      </c>
      <c r="L743" s="10">
        <f ca="1">(Table3[[#This Row],[Revenue]]-Table3[[#This Row],[revenue a disc]])</f>
        <v>165.75370608681749</v>
      </c>
      <c r="M743" s="10"/>
      <c r="N743" s="32"/>
    </row>
    <row r="744" spans="1:14" x14ac:dyDescent="0.3">
      <c r="A744" t="s">
        <v>871</v>
      </c>
      <c r="B744" t="s">
        <v>154</v>
      </c>
      <c r="C744" s="1">
        <v>44800</v>
      </c>
      <c r="D744" t="s">
        <v>163</v>
      </c>
      <c r="E744" t="s">
        <v>170</v>
      </c>
      <c r="F744">
        <v>72</v>
      </c>
      <c r="G744" t="s">
        <v>104</v>
      </c>
      <c r="H744" s="33">
        <v>7</v>
      </c>
      <c r="I744" s="34">
        <f t="shared" ca="1" si="14"/>
        <v>0.15517414217582781</v>
      </c>
      <c r="J744" s="10">
        <f t="shared" si="15"/>
        <v>504</v>
      </c>
      <c r="K744" s="10">
        <f ca="1">(Table3[[#This Row],[Revenue]]*Table3[[#This Row],[Discount]])</f>
        <v>78.207767656617222</v>
      </c>
      <c r="L744" s="10">
        <f ca="1">(Table3[[#This Row],[Revenue]]-Table3[[#This Row],[revenue a disc]])</f>
        <v>425.79223234338281</v>
      </c>
      <c r="M744" s="10"/>
      <c r="N744" s="32"/>
    </row>
    <row r="745" spans="1:14" x14ac:dyDescent="0.3">
      <c r="A745" t="s">
        <v>872</v>
      </c>
      <c r="B745" t="s">
        <v>155</v>
      </c>
      <c r="C745" s="1">
        <v>44789</v>
      </c>
      <c r="D745" t="s">
        <v>164</v>
      </c>
      <c r="E745" t="s">
        <v>171</v>
      </c>
      <c r="F745">
        <v>65</v>
      </c>
      <c r="G745" t="s">
        <v>105</v>
      </c>
      <c r="H745" s="33">
        <v>12</v>
      </c>
      <c r="I745" s="34">
        <f t="shared" ca="1" si="14"/>
        <v>0.59727549041022232</v>
      </c>
      <c r="J745" s="10">
        <f t="shared" si="15"/>
        <v>780</v>
      </c>
      <c r="K745" s="10">
        <f ca="1">(Table3[[#This Row],[Revenue]]*Table3[[#This Row],[Discount]])</f>
        <v>465.87488251997343</v>
      </c>
      <c r="L745" s="10">
        <f ca="1">(Table3[[#This Row],[Revenue]]-Table3[[#This Row],[revenue a disc]])</f>
        <v>314.12511748002657</v>
      </c>
      <c r="M745" s="10"/>
      <c r="N745" s="32"/>
    </row>
    <row r="746" spans="1:14" x14ac:dyDescent="0.3">
      <c r="A746" t="s">
        <v>873</v>
      </c>
      <c r="B746" t="s">
        <v>156</v>
      </c>
      <c r="C746" s="1">
        <v>44802</v>
      </c>
      <c r="D746" t="s">
        <v>165</v>
      </c>
      <c r="E746" t="s">
        <v>171</v>
      </c>
      <c r="F746">
        <v>250</v>
      </c>
      <c r="G746" t="s">
        <v>103</v>
      </c>
      <c r="H746" s="33">
        <v>3</v>
      </c>
      <c r="I746" s="34">
        <f t="shared" ca="1" si="14"/>
        <v>0.28539328197240188</v>
      </c>
      <c r="J746" s="10">
        <f t="shared" si="15"/>
        <v>750</v>
      </c>
      <c r="K746" s="10">
        <f ca="1">(Table3[[#This Row],[Revenue]]*Table3[[#This Row],[Discount]])</f>
        <v>214.04496147930141</v>
      </c>
      <c r="L746" s="10">
        <f ca="1">(Table3[[#This Row],[Revenue]]-Table3[[#This Row],[revenue a disc]])</f>
        <v>535.95503852069862</v>
      </c>
      <c r="M746" s="10"/>
      <c r="N746" s="32"/>
    </row>
    <row r="747" spans="1:14" x14ac:dyDescent="0.3">
      <c r="A747" t="s">
        <v>874</v>
      </c>
      <c r="B747" t="s">
        <v>157</v>
      </c>
      <c r="C747" s="1">
        <v>44793</v>
      </c>
      <c r="D747" t="s">
        <v>166</v>
      </c>
      <c r="E747" t="s">
        <v>171</v>
      </c>
      <c r="F747">
        <v>130</v>
      </c>
      <c r="G747" t="s">
        <v>104</v>
      </c>
      <c r="H747" s="33">
        <v>4</v>
      </c>
      <c r="I747" s="34">
        <f t="shared" ca="1" si="14"/>
        <v>0.74172158867811155</v>
      </c>
      <c r="J747" s="10">
        <f t="shared" si="15"/>
        <v>520</v>
      </c>
      <c r="K747" s="10">
        <f ca="1">(Table3[[#This Row],[Revenue]]*Table3[[#This Row],[Discount]])</f>
        <v>385.695226112618</v>
      </c>
      <c r="L747" s="10">
        <f ca="1">(Table3[[#This Row],[Revenue]]-Table3[[#This Row],[revenue a disc]])</f>
        <v>134.304773887382</v>
      </c>
      <c r="M747" s="10"/>
      <c r="N747" s="32"/>
    </row>
    <row r="748" spans="1:14" x14ac:dyDescent="0.3">
      <c r="A748" t="s">
        <v>875</v>
      </c>
      <c r="B748" t="s">
        <v>158</v>
      </c>
      <c r="C748" s="1">
        <v>44793</v>
      </c>
      <c r="D748" t="s">
        <v>167</v>
      </c>
      <c r="E748" t="s">
        <v>171</v>
      </c>
      <c r="F748">
        <v>60</v>
      </c>
      <c r="G748" t="s">
        <v>105</v>
      </c>
      <c r="H748" s="33">
        <v>8</v>
      </c>
      <c r="I748" s="34">
        <f t="shared" ca="1" si="14"/>
        <v>0.6248044136563643</v>
      </c>
      <c r="J748" s="10">
        <f t="shared" si="15"/>
        <v>480</v>
      </c>
      <c r="K748" s="10">
        <f ca="1">(Table3[[#This Row],[Revenue]]*Table3[[#This Row],[Discount]])</f>
        <v>299.90611855505489</v>
      </c>
      <c r="L748" s="10">
        <f ca="1">(Table3[[#This Row],[Revenue]]-Table3[[#This Row],[revenue a disc]])</f>
        <v>180.09388144494511</v>
      </c>
      <c r="M748" s="10"/>
      <c r="N748" s="32"/>
    </row>
    <row r="749" spans="1:14" x14ac:dyDescent="0.3">
      <c r="A749" t="s">
        <v>876</v>
      </c>
      <c r="B749" t="s">
        <v>159</v>
      </c>
      <c r="C749" s="1">
        <v>44785</v>
      </c>
      <c r="D749" t="s">
        <v>168</v>
      </c>
      <c r="E749" t="s">
        <v>171</v>
      </c>
      <c r="F749">
        <v>95</v>
      </c>
      <c r="G749" t="s">
        <v>103</v>
      </c>
      <c r="H749" s="33">
        <v>3</v>
      </c>
      <c r="I749" s="34">
        <f t="shared" ca="1" si="14"/>
        <v>0.47954192817257957</v>
      </c>
      <c r="J749" s="10">
        <f t="shared" si="15"/>
        <v>285</v>
      </c>
      <c r="K749" s="10">
        <f ca="1">(Table3[[#This Row],[Revenue]]*Table3[[#This Row],[Discount]])</f>
        <v>136.66944952918519</v>
      </c>
      <c r="L749" s="10">
        <f ca="1">(Table3[[#This Row],[Revenue]]-Table3[[#This Row],[revenue a disc]])</f>
        <v>148.33055047081481</v>
      </c>
      <c r="M749" s="10"/>
      <c r="N749" s="32"/>
    </row>
    <row r="750" spans="1:14" x14ac:dyDescent="0.3">
      <c r="A750" t="s">
        <v>877</v>
      </c>
      <c r="B750" t="s">
        <v>154</v>
      </c>
      <c r="C750" s="1">
        <v>44778</v>
      </c>
      <c r="D750" t="s">
        <v>163</v>
      </c>
      <c r="E750" t="s">
        <v>171</v>
      </c>
      <c r="F750">
        <v>72</v>
      </c>
      <c r="G750" t="s">
        <v>104</v>
      </c>
      <c r="H750" s="33">
        <v>8</v>
      </c>
      <c r="I750" s="34">
        <f t="shared" ca="1" si="14"/>
        <v>0.53009005417169242</v>
      </c>
      <c r="J750" s="10">
        <f t="shared" si="15"/>
        <v>576</v>
      </c>
      <c r="K750" s="10">
        <f ca="1">(Table3[[#This Row],[Revenue]]*Table3[[#This Row],[Discount]])</f>
        <v>305.33187120289483</v>
      </c>
      <c r="L750" s="10">
        <f ca="1">(Table3[[#This Row],[Revenue]]-Table3[[#This Row],[revenue a disc]])</f>
        <v>270.66812879710517</v>
      </c>
      <c r="M750" s="10"/>
      <c r="N750" s="32"/>
    </row>
    <row r="751" spans="1:14" x14ac:dyDescent="0.3">
      <c r="A751" t="s">
        <v>878</v>
      </c>
      <c r="B751" t="s">
        <v>155</v>
      </c>
      <c r="C751" s="1">
        <v>44764</v>
      </c>
      <c r="D751" t="s">
        <v>164</v>
      </c>
      <c r="E751" t="s">
        <v>171</v>
      </c>
      <c r="F751">
        <v>65</v>
      </c>
      <c r="G751" t="s">
        <v>105</v>
      </c>
      <c r="H751" s="33">
        <v>12</v>
      </c>
      <c r="I751" s="34">
        <f t="shared" ca="1" si="14"/>
        <v>4.4271111661309925E-2</v>
      </c>
      <c r="J751" s="10">
        <f t="shared" si="15"/>
        <v>780</v>
      </c>
      <c r="K751" s="10">
        <f ca="1">(Table3[[#This Row],[Revenue]]*Table3[[#This Row],[Discount]])</f>
        <v>34.531467095821739</v>
      </c>
      <c r="L751" s="10">
        <f ca="1">(Table3[[#This Row],[Revenue]]-Table3[[#This Row],[revenue a disc]])</f>
        <v>745.46853290417823</v>
      </c>
      <c r="M751" s="10"/>
      <c r="N751" s="32"/>
    </row>
    <row r="752" spans="1:14" x14ac:dyDescent="0.3">
      <c r="A752" t="s">
        <v>879</v>
      </c>
      <c r="B752" t="s">
        <v>156</v>
      </c>
      <c r="C752" s="1">
        <v>44769</v>
      </c>
      <c r="D752" t="s">
        <v>165</v>
      </c>
      <c r="E752" t="s">
        <v>170</v>
      </c>
      <c r="F752">
        <v>250</v>
      </c>
      <c r="G752" t="s">
        <v>103</v>
      </c>
      <c r="H752" s="33">
        <v>3</v>
      </c>
      <c r="I752" s="34">
        <f t="shared" ca="1" si="14"/>
        <v>0.94504877574215085</v>
      </c>
      <c r="J752" s="10">
        <f t="shared" si="15"/>
        <v>750</v>
      </c>
      <c r="K752" s="10">
        <f ca="1">(Table3[[#This Row],[Revenue]]*Table3[[#This Row],[Discount]])</f>
        <v>708.78658180661319</v>
      </c>
      <c r="L752" s="10">
        <f ca="1">(Table3[[#This Row],[Revenue]]-Table3[[#This Row],[revenue a disc]])</f>
        <v>41.213418193386815</v>
      </c>
      <c r="M752" s="10"/>
      <c r="N752" s="32"/>
    </row>
    <row r="753" spans="1:14" x14ac:dyDescent="0.3">
      <c r="A753" t="s">
        <v>880</v>
      </c>
      <c r="B753" t="s">
        <v>157</v>
      </c>
      <c r="C753" s="1">
        <v>44794</v>
      </c>
      <c r="D753" t="s">
        <v>166</v>
      </c>
      <c r="E753" t="s">
        <v>170</v>
      </c>
      <c r="F753">
        <v>130</v>
      </c>
      <c r="G753" t="s">
        <v>104</v>
      </c>
      <c r="H753" s="33">
        <v>4</v>
      </c>
      <c r="I753" s="34">
        <f t="shared" ca="1" si="14"/>
        <v>0.15127135430375316</v>
      </c>
      <c r="J753" s="10">
        <f t="shared" si="15"/>
        <v>520</v>
      </c>
      <c r="K753" s="10">
        <f ca="1">(Table3[[#This Row],[Revenue]]*Table3[[#This Row],[Discount]])</f>
        <v>78.661104237951648</v>
      </c>
      <c r="L753" s="10">
        <f ca="1">(Table3[[#This Row],[Revenue]]-Table3[[#This Row],[revenue a disc]])</f>
        <v>441.33889576204837</v>
      </c>
      <c r="M753" s="10"/>
      <c r="N753" s="32"/>
    </row>
    <row r="754" spans="1:14" x14ac:dyDescent="0.3">
      <c r="A754" t="s">
        <v>881</v>
      </c>
      <c r="B754" t="s">
        <v>154</v>
      </c>
      <c r="C754" s="1">
        <v>44766</v>
      </c>
      <c r="D754" t="s">
        <v>163</v>
      </c>
      <c r="E754" t="s">
        <v>170</v>
      </c>
      <c r="F754">
        <v>72</v>
      </c>
      <c r="G754" t="s">
        <v>105</v>
      </c>
      <c r="H754" s="33">
        <v>11</v>
      </c>
      <c r="I754" s="34">
        <f t="shared" ca="1" si="14"/>
        <v>0.29240759478836609</v>
      </c>
      <c r="J754" s="10">
        <f t="shared" si="15"/>
        <v>792</v>
      </c>
      <c r="K754" s="10">
        <f ca="1">(Table3[[#This Row],[Revenue]]*Table3[[#This Row],[Discount]])</f>
        <v>231.58681507238595</v>
      </c>
      <c r="L754" s="10">
        <f ca="1">(Table3[[#This Row],[Revenue]]-Table3[[#This Row],[revenue a disc]])</f>
        <v>560.41318492761411</v>
      </c>
      <c r="M754" s="10"/>
      <c r="N754" s="32"/>
    </row>
    <row r="755" spans="1:14" x14ac:dyDescent="0.3">
      <c r="A755" t="s">
        <v>882</v>
      </c>
      <c r="B755" t="s">
        <v>155</v>
      </c>
      <c r="C755" s="1">
        <v>44772</v>
      </c>
      <c r="D755" t="s">
        <v>164</v>
      </c>
      <c r="E755" t="s">
        <v>171</v>
      </c>
      <c r="F755">
        <v>65</v>
      </c>
      <c r="G755" t="s">
        <v>103</v>
      </c>
      <c r="H755" s="33">
        <v>9</v>
      </c>
      <c r="I755" s="34">
        <f t="shared" ca="1" si="14"/>
        <v>0.59951974993063373</v>
      </c>
      <c r="J755" s="10">
        <f t="shared" si="15"/>
        <v>585</v>
      </c>
      <c r="K755" s="10">
        <f ca="1">(Table3[[#This Row],[Revenue]]*Table3[[#This Row],[Discount]])</f>
        <v>350.71905370942073</v>
      </c>
      <c r="L755" s="10">
        <f ca="1">(Table3[[#This Row],[Revenue]]-Table3[[#This Row],[revenue a disc]])</f>
        <v>234.28094629057927</v>
      </c>
      <c r="M755" s="10"/>
      <c r="N755" s="32"/>
    </row>
    <row r="756" spans="1:14" x14ac:dyDescent="0.3">
      <c r="A756" t="s">
        <v>883</v>
      </c>
      <c r="B756" t="s">
        <v>156</v>
      </c>
      <c r="C756" s="1">
        <v>44787</v>
      </c>
      <c r="D756" t="s">
        <v>165</v>
      </c>
      <c r="E756" t="s">
        <v>171</v>
      </c>
      <c r="F756">
        <v>250</v>
      </c>
      <c r="G756" t="s">
        <v>104</v>
      </c>
      <c r="H756" s="33">
        <v>3</v>
      </c>
      <c r="I756" s="34">
        <f t="shared" ca="1" si="14"/>
        <v>4.9308734218553973E-2</v>
      </c>
      <c r="J756" s="10">
        <f t="shared" si="15"/>
        <v>750</v>
      </c>
      <c r="K756" s="10">
        <f ca="1">(Table3[[#This Row],[Revenue]]*Table3[[#This Row],[Discount]])</f>
        <v>36.981550663915478</v>
      </c>
      <c r="L756" s="10">
        <f ca="1">(Table3[[#This Row],[Revenue]]-Table3[[#This Row],[revenue a disc]])</f>
        <v>713.01844933608447</v>
      </c>
      <c r="M756" s="10"/>
      <c r="N756" s="32"/>
    </row>
    <row r="757" spans="1:14" x14ac:dyDescent="0.3">
      <c r="A757" t="s">
        <v>884</v>
      </c>
      <c r="B757" t="s">
        <v>157</v>
      </c>
      <c r="C757" s="1">
        <v>44755</v>
      </c>
      <c r="D757" t="s">
        <v>166</v>
      </c>
      <c r="E757" t="s">
        <v>171</v>
      </c>
      <c r="F757">
        <v>130</v>
      </c>
      <c r="G757" t="s">
        <v>105</v>
      </c>
      <c r="H757" s="33">
        <v>3</v>
      </c>
      <c r="I757" s="34">
        <f t="shared" ca="1" si="14"/>
        <v>0.95820734219072823</v>
      </c>
      <c r="J757" s="10">
        <f t="shared" si="15"/>
        <v>390</v>
      </c>
      <c r="K757" s="10">
        <f ca="1">(Table3[[#This Row],[Revenue]]*Table3[[#This Row],[Discount]])</f>
        <v>373.70086345438403</v>
      </c>
      <c r="L757" s="10">
        <f ca="1">(Table3[[#This Row],[Revenue]]-Table3[[#This Row],[revenue a disc]])</f>
        <v>16.299136545615966</v>
      </c>
      <c r="M757" s="10"/>
      <c r="N757" s="32"/>
    </row>
    <row r="758" spans="1:14" x14ac:dyDescent="0.3">
      <c r="A758" t="s">
        <v>885</v>
      </c>
      <c r="B758" t="s">
        <v>158</v>
      </c>
      <c r="C758" s="1">
        <v>44785</v>
      </c>
      <c r="D758" t="s">
        <v>167</v>
      </c>
      <c r="E758" t="s">
        <v>171</v>
      </c>
      <c r="F758">
        <v>60</v>
      </c>
      <c r="G758" t="s">
        <v>103</v>
      </c>
      <c r="H758" s="33">
        <v>13</v>
      </c>
      <c r="I758" s="34">
        <f t="shared" ref="I758:I795" ca="1" si="16">RAND()</f>
        <v>0.17291336923871981</v>
      </c>
      <c r="J758" s="10">
        <f t="shared" si="15"/>
        <v>780</v>
      </c>
      <c r="K758" s="10">
        <f ca="1">(Table3[[#This Row],[Revenue]]*Table3[[#This Row],[Discount]])</f>
        <v>134.87242800620146</v>
      </c>
      <c r="L758" s="10">
        <f ca="1">(Table3[[#This Row],[Revenue]]-Table3[[#This Row],[revenue a disc]])</f>
        <v>645.12757199379848</v>
      </c>
      <c r="M758" s="10"/>
      <c r="N758" s="32"/>
    </row>
    <row r="759" spans="1:14" x14ac:dyDescent="0.3">
      <c r="A759" t="s">
        <v>886</v>
      </c>
      <c r="B759" t="s">
        <v>154</v>
      </c>
      <c r="C759" s="1">
        <v>44761</v>
      </c>
      <c r="D759" t="s">
        <v>163</v>
      </c>
      <c r="E759" t="s">
        <v>171</v>
      </c>
      <c r="F759">
        <v>72</v>
      </c>
      <c r="G759" t="s">
        <v>104</v>
      </c>
      <c r="H759" s="33">
        <v>12</v>
      </c>
      <c r="I759" s="34">
        <f t="shared" ca="1" si="16"/>
        <v>0.5944740703480117</v>
      </c>
      <c r="J759" s="10">
        <f t="shared" si="15"/>
        <v>864</v>
      </c>
      <c r="K759" s="10">
        <f ca="1">(Table3[[#This Row],[Revenue]]*Table3[[#This Row],[Discount]])</f>
        <v>513.62559678068214</v>
      </c>
      <c r="L759" s="10">
        <f ca="1">(Table3[[#This Row],[Revenue]]-Table3[[#This Row],[revenue a disc]])</f>
        <v>350.37440321931786</v>
      </c>
      <c r="M759" s="10"/>
      <c r="N759" s="32"/>
    </row>
    <row r="760" spans="1:14" x14ac:dyDescent="0.3">
      <c r="A760" t="s">
        <v>887</v>
      </c>
      <c r="B760" t="s">
        <v>155</v>
      </c>
      <c r="C760" s="1">
        <v>44770</v>
      </c>
      <c r="D760" t="s">
        <v>164</v>
      </c>
      <c r="E760" t="s">
        <v>171</v>
      </c>
      <c r="F760">
        <v>65</v>
      </c>
      <c r="G760" t="s">
        <v>105</v>
      </c>
      <c r="H760" s="33">
        <v>5</v>
      </c>
      <c r="I760" s="34">
        <f t="shared" ca="1" si="16"/>
        <v>0.86860059981823079</v>
      </c>
      <c r="J760" s="10">
        <f t="shared" si="15"/>
        <v>325</v>
      </c>
      <c r="K760" s="10">
        <f ca="1">(Table3[[#This Row],[Revenue]]*Table3[[#This Row],[Discount]])</f>
        <v>282.295194940925</v>
      </c>
      <c r="L760" s="10">
        <f ca="1">(Table3[[#This Row],[Revenue]]-Table3[[#This Row],[revenue a disc]])</f>
        <v>42.704805059074999</v>
      </c>
      <c r="M760" s="10"/>
      <c r="N760" s="32"/>
    </row>
    <row r="761" spans="1:14" x14ac:dyDescent="0.3">
      <c r="A761" t="s">
        <v>888</v>
      </c>
      <c r="B761" t="s">
        <v>156</v>
      </c>
      <c r="C761" s="1">
        <v>44769</v>
      </c>
      <c r="D761" t="s">
        <v>165</v>
      </c>
      <c r="E761" t="s">
        <v>170</v>
      </c>
      <c r="F761">
        <v>250</v>
      </c>
      <c r="G761" t="s">
        <v>103</v>
      </c>
      <c r="H761" s="33">
        <v>3</v>
      </c>
      <c r="I761" s="34">
        <f t="shared" ca="1" si="16"/>
        <v>0.89484989437308704</v>
      </c>
      <c r="J761" s="10">
        <f t="shared" si="15"/>
        <v>750</v>
      </c>
      <c r="K761" s="10">
        <f ca="1">(Table3[[#This Row],[Revenue]]*Table3[[#This Row],[Discount]])</f>
        <v>671.13742077981533</v>
      </c>
      <c r="L761" s="10">
        <f ca="1">(Table3[[#This Row],[Revenue]]-Table3[[#This Row],[revenue a disc]])</f>
        <v>78.862579220184671</v>
      </c>
      <c r="M761" s="10"/>
      <c r="N761" s="32"/>
    </row>
    <row r="762" spans="1:14" x14ac:dyDescent="0.3">
      <c r="A762" t="s">
        <v>889</v>
      </c>
      <c r="B762" t="s">
        <v>157</v>
      </c>
      <c r="C762" s="1">
        <v>44785</v>
      </c>
      <c r="D762" t="s">
        <v>166</v>
      </c>
      <c r="E762" t="s">
        <v>171</v>
      </c>
      <c r="F762">
        <v>130</v>
      </c>
      <c r="G762" t="s">
        <v>104</v>
      </c>
      <c r="H762" s="33">
        <v>5</v>
      </c>
      <c r="I762" s="34">
        <f t="shared" ca="1" si="16"/>
        <v>0.24807855135210499</v>
      </c>
      <c r="J762" s="10">
        <f t="shared" si="15"/>
        <v>650</v>
      </c>
      <c r="K762" s="10">
        <f ca="1">(Table3[[#This Row],[Revenue]]*Table3[[#This Row],[Discount]])</f>
        <v>161.25105837886824</v>
      </c>
      <c r="L762" s="10">
        <f ca="1">(Table3[[#This Row],[Revenue]]-Table3[[#This Row],[revenue a disc]])</f>
        <v>488.74894162113173</v>
      </c>
      <c r="M762" s="10"/>
      <c r="N762" s="32"/>
    </row>
    <row r="763" spans="1:14" x14ac:dyDescent="0.3">
      <c r="A763" t="s">
        <v>890</v>
      </c>
      <c r="B763" t="s">
        <v>154</v>
      </c>
      <c r="C763" s="1">
        <v>44771</v>
      </c>
      <c r="D763" t="s">
        <v>163</v>
      </c>
      <c r="E763" t="s">
        <v>170</v>
      </c>
      <c r="F763">
        <v>72</v>
      </c>
      <c r="G763" t="s">
        <v>105</v>
      </c>
      <c r="H763" s="33">
        <v>8</v>
      </c>
      <c r="I763" s="34">
        <f t="shared" ca="1" si="16"/>
        <v>0.49890280659959352</v>
      </c>
      <c r="J763" s="10">
        <f t="shared" si="15"/>
        <v>576</v>
      </c>
      <c r="K763" s="10">
        <f ca="1">(Table3[[#This Row],[Revenue]]*Table3[[#This Row],[Discount]])</f>
        <v>287.36801660136587</v>
      </c>
      <c r="L763" s="10">
        <f ca="1">(Table3[[#This Row],[Revenue]]-Table3[[#This Row],[revenue a disc]])</f>
        <v>288.63198339863413</v>
      </c>
      <c r="M763" s="10"/>
      <c r="N763" s="32"/>
    </row>
    <row r="764" spans="1:14" x14ac:dyDescent="0.3">
      <c r="A764" t="s">
        <v>891</v>
      </c>
      <c r="B764" t="s">
        <v>155</v>
      </c>
      <c r="C764" s="1">
        <v>44776</v>
      </c>
      <c r="D764" t="s">
        <v>164</v>
      </c>
      <c r="E764" t="s">
        <v>171</v>
      </c>
      <c r="F764">
        <v>65</v>
      </c>
      <c r="G764" t="s">
        <v>103</v>
      </c>
      <c r="H764" s="33">
        <v>4</v>
      </c>
      <c r="I764" s="34">
        <f t="shared" ca="1" si="16"/>
        <v>0.23320826108638182</v>
      </c>
      <c r="J764" s="10">
        <f t="shared" si="15"/>
        <v>260</v>
      </c>
      <c r="K764" s="10">
        <f ca="1">(Table3[[#This Row],[Revenue]]*Table3[[#This Row],[Discount]])</f>
        <v>60.634147882459274</v>
      </c>
      <c r="L764" s="10">
        <f ca="1">(Table3[[#This Row],[Revenue]]-Table3[[#This Row],[revenue a disc]])</f>
        <v>199.36585211754073</v>
      </c>
      <c r="M764" s="10"/>
      <c r="N764" s="32"/>
    </row>
    <row r="765" spans="1:14" x14ac:dyDescent="0.3">
      <c r="A765" t="s">
        <v>892</v>
      </c>
      <c r="B765" t="s">
        <v>156</v>
      </c>
      <c r="C765" s="1">
        <v>44782</v>
      </c>
      <c r="D765" t="s">
        <v>165</v>
      </c>
      <c r="E765" t="s">
        <v>170</v>
      </c>
      <c r="F765">
        <v>250</v>
      </c>
      <c r="G765" t="s">
        <v>104</v>
      </c>
      <c r="H765" s="33">
        <v>3</v>
      </c>
      <c r="I765" s="34">
        <f t="shared" ca="1" si="16"/>
        <v>0.40450499230619319</v>
      </c>
      <c r="J765" s="10">
        <f t="shared" si="15"/>
        <v>750</v>
      </c>
      <c r="K765" s="10">
        <f ca="1">(Table3[[#This Row],[Revenue]]*Table3[[#This Row],[Discount]])</f>
        <v>303.37874422964489</v>
      </c>
      <c r="L765" s="10">
        <f ca="1">(Table3[[#This Row],[Revenue]]-Table3[[#This Row],[revenue a disc]])</f>
        <v>446.62125577035511</v>
      </c>
      <c r="M765" s="10"/>
      <c r="N765" s="32"/>
    </row>
    <row r="766" spans="1:14" x14ac:dyDescent="0.3">
      <c r="A766" t="s">
        <v>893</v>
      </c>
      <c r="B766" t="s">
        <v>157</v>
      </c>
      <c r="C766" s="1">
        <v>44765</v>
      </c>
      <c r="D766" t="s">
        <v>166</v>
      </c>
      <c r="E766" t="s">
        <v>171</v>
      </c>
      <c r="F766">
        <v>130</v>
      </c>
      <c r="G766" t="s">
        <v>105</v>
      </c>
      <c r="H766" s="33">
        <v>7</v>
      </c>
      <c r="I766" s="34">
        <f t="shared" ca="1" si="16"/>
        <v>0.23507950872086036</v>
      </c>
      <c r="J766" s="10">
        <f t="shared" si="15"/>
        <v>910</v>
      </c>
      <c r="K766" s="10">
        <f ca="1">(Table3[[#This Row],[Revenue]]*Table3[[#This Row],[Discount]])</f>
        <v>213.92235293598293</v>
      </c>
      <c r="L766" s="10">
        <f ca="1">(Table3[[#This Row],[Revenue]]-Table3[[#This Row],[revenue a disc]])</f>
        <v>696.07764706401713</v>
      </c>
      <c r="M766" s="10"/>
      <c r="N766" s="32"/>
    </row>
    <row r="767" spans="1:14" x14ac:dyDescent="0.3">
      <c r="A767" t="s">
        <v>894</v>
      </c>
      <c r="B767" t="s">
        <v>158</v>
      </c>
      <c r="C767" s="1">
        <v>44778</v>
      </c>
      <c r="D767" t="s">
        <v>167</v>
      </c>
      <c r="E767" t="s">
        <v>170</v>
      </c>
      <c r="F767">
        <v>60</v>
      </c>
      <c r="G767" t="s">
        <v>103</v>
      </c>
      <c r="H767" s="33">
        <v>7</v>
      </c>
      <c r="I767" s="34">
        <f t="shared" ca="1" si="16"/>
        <v>0.67682790794862013</v>
      </c>
      <c r="J767" s="10">
        <f t="shared" si="15"/>
        <v>420</v>
      </c>
      <c r="K767" s="10">
        <f ca="1">(Table3[[#This Row],[Revenue]]*Table3[[#This Row],[Discount]])</f>
        <v>284.26772133842047</v>
      </c>
      <c r="L767" s="10">
        <f ca="1">(Table3[[#This Row],[Revenue]]-Table3[[#This Row],[revenue a disc]])</f>
        <v>135.73227866157953</v>
      </c>
      <c r="M767" s="10"/>
      <c r="N767" s="32"/>
    </row>
    <row r="768" spans="1:14" x14ac:dyDescent="0.3">
      <c r="A768" t="s">
        <v>895</v>
      </c>
      <c r="B768" t="s">
        <v>159</v>
      </c>
      <c r="C768" s="1">
        <v>44774</v>
      </c>
      <c r="D768" t="s">
        <v>168</v>
      </c>
      <c r="E768" t="s">
        <v>171</v>
      </c>
      <c r="F768">
        <v>95</v>
      </c>
      <c r="G768" t="s">
        <v>104</v>
      </c>
      <c r="H768" s="33">
        <v>7</v>
      </c>
      <c r="I768" s="34">
        <f t="shared" ca="1" si="16"/>
        <v>9.1086609921999351E-2</v>
      </c>
      <c r="J768" s="10">
        <f t="shared" si="15"/>
        <v>665</v>
      </c>
      <c r="K768" s="10">
        <f ca="1">(Table3[[#This Row],[Revenue]]*Table3[[#This Row],[Discount]])</f>
        <v>60.572595598129567</v>
      </c>
      <c r="L768" s="10">
        <f ca="1">(Table3[[#This Row],[Revenue]]-Table3[[#This Row],[revenue a disc]])</f>
        <v>604.42740440187049</v>
      </c>
      <c r="M768" s="10"/>
      <c r="N768" s="32"/>
    </row>
    <row r="769" spans="1:14" x14ac:dyDescent="0.3">
      <c r="A769" t="s">
        <v>896</v>
      </c>
      <c r="B769" t="s">
        <v>154</v>
      </c>
      <c r="C769" s="1">
        <v>44803</v>
      </c>
      <c r="D769" t="s">
        <v>163</v>
      </c>
      <c r="E769" t="s">
        <v>170</v>
      </c>
      <c r="F769">
        <v>72</v>
      </c>
      <c r="G769" t="s">
        <v>105</v>
      </c>
      <c r="H769" s="33">
        <v>5</v>
      </c>
      <c r="I769" s="34">
        <f t="shared" ca="1" si="16"/>
        <v>0.57749531644552987</v>
      </c>
      <c r="J769" s="10">
        <f t="shared" si="15"/>
        <v>360</v>
      </c>
      <c r="K769" s="10">
        <f ca="1">(Table3[[#This Row],[Revenue]]*Table3[[#This Row],[Discount]])</f>
        <v>207.89831392039076</v>
      </c>
      <c r="L769" s="10">
        <f ca="1">(Table3[[#This Row],[Revenue]]-Table3[[#This Row],[revenue a disc]])</f>
        <v>152.10168607960924</v>
      </c>
      <c r="M769" s="10"/>
      <c r="N769" s="32"/>
    </row>
    <row r="770" spans="1:14" x14ac:dyDescent="0.3">
      <c r="A770" t="s">
        <v>897</v>
      </c>
      <c r="B770" t="s">
        <v>155</v>
      </c>
      <c r="C770" s="1">
        <v>44782</v>
      </c>
      <c r="D770" t="s">
        <v>164</v>
      </c>
      <c r="E770" t="s">
        <v>171</v>
      </c>
      <c r="F770">
        <v>65</v>
      </c>
      <c r="G770" t="s">
        <v>103</v>
      </c>
      <c r="H770" s="33">
        <v>6</v>
      </c>
      <c r="I770" s="34">
        <f t="shared" ca="1" si="16"/>
        <v>0.95189656402505274</v>
      </c>
      <c r="J770" s="10">
        <f t="shared" ref="J770:J795" si="17">(F770*H770)</f>
        <v>390</v>
      </c>
      <c r="K770" s="10">
        <f ca="1">(Table3[[#This Row],[Revenue]]*Table3[[#This Row],[Discount]])</f>
        <v>371.23965996977057</v>
      </c>
      <c r="L770" s="10">
        <f ca="1">(Table3[[#This Row],[Revenue]]-Table3[[#This Row],[revenue a disc]])</f>
        <v>18.760340030229429</v>
      </c>
      <c r="M770" s="10"/>
      <c r="N770" s="32"/>
    </row>
    <row r="771" spans="1:14" x14ac:dyDescent="0.3">
      <c r="A771" t="s">
        <v>898</v>
      </c>
      <c r="B771" t="s">
        <v>156</v>
      </c>
      <c r="C771" s="1">
        <v>44774</v>
      </c>
      <c r="D771" t="s">
        <v>165</v>
      </c>
      <c r="E771" t="s">
        <v>170</v>
      </c>
      <c r="F771">
        <v>250</v>
      </c>
      <c r="G771" t="s">
        <v>104</v>
      </c>
      <c r="H771" s="33">
        <v>2</v>
      </c>
      <c r="I771" s="34">
        <f t="shared" ca="1" si="16"/>
        <v>5.4087608847455781E-2</v>
      </c>
      <c r="J771" s="10">
        <f t="shared" si="17"/>
        <v>500</v>
      </c>
      <c r="K771" s="10">
        <f ca="1">(Table3[[#This Row],[Revenue]]*Table3[[#This Row],[Discount]])</f>
        <v>27.043804423727892</v>
      </c>
      <c r="L771" s="10">
        <f ca="1">(Table3[[#This Row],[Revenue]]-Table3[[#This Row],[revenue a disc]])</f>
        <v>472.95619557627208</v>
      </c>
      <c r="M771" s="10"/>
      <c r="N771" s="32"/>
    </row>
    <row r="772" spans="1:14" x14ac:dyDescent="0.3">
      <c r="A772" t="s">
        <v>899</v>
      </c>
      <c r="B772" t="s">
        <v>157</v>
      </c>
      <c r="C772" s="1">
        <v>44790</v>
      </c>
      <c r="D772" t="s">
        <v>166</v>
      </c>
      <c r="E772" t="s">
        <v>171</v>
      </c>
      <c r="F772">
        <v>130</v>
      </c>
      <c r="G772" t="s">
        <v>105</v>
      </c>
      <c r="H772" s="33">
        <v>2</v>
      </c>
      <c r="I772" s="34">
        <f t="shared" ca="1" si="16"/>
        <v>0.72204073986353035</v>
      </c>
      <c r="J772" s="10">
        <f t="shared" si="17"/>
        <v>260</v>
      </c>
      <c r="K772" s="10">
        <f ca="1">(Table3[[#This Row],[Revenue]]*Table3[[#This Row],[Discount]])</f>
        <v>187.73059236451789</v>
      </c>
      <c r="L772" s="10">
        <f ca="1">(Table3[[#This Row],[Revenue]]-Table3[[#This Row],[revenue a disc]])</f>
        <v>72.269407635482111</v>
      </c>
      <c r="M772" s="10"/>
      <c r="N772" s="32"/>
    </row>
    <row r="773" spans="1:14" x14ac:dyDescent="0.3">
      <c r="A773" t="s">
        <v>900</v>
      </c>
      <c r="B773" t="s">
        <v>154</v>
      </c>
      <c r="C773" s="1">
        <v>44790</v>
      </c>
      <c r="D773" t="s">
        <v>163</v>
      </c>
      <c r="E773" t="s">
        <v>170</v>
      </c>
      <c r="F773">
        <v>72</v>
      </c>
      <c r="G773" t="s">
        <v>103</v>
      </c>
      <c r="H773" s="33">
        <v>4</v>
      </c>
      <c r="I773" s="34">
        <f t="shared" ca="1" si="16"/>
        <v>0.83110227861203634</v>
      </c>
      <c r="J773" s="10">
        <f t="shared" si="17"/>
        <v>288</v>
      </c>
      <c r="K773" s="10">
        <f ca="1">(Table3[[#This Row],[Revenue]]*Table3[[#This Row],[Discount]])</f>
        <v>239.35745624026646</v>
      </c>
      <c r="L773" s="10">
        <f ca="1">(Table3[[#This Row],[Revenue]]-Table3[[#This Row],[revenue a disc]])</f>
        <v>48.642543759733542</v>
      </c>
      <c r="M773" s="10"/>
      <c r="N773" s="32"/>
    </row>
    <row r="774" spans="1:14" x14ac:dyDescent="0.3">
      <c r="A774" t="s">
        <v>901</v>
      </c>
      <c r="B774" t="s">
        <v>155</v>
      </c>
      <c r="C774" s="1">
        <v>44757</v>
      </c>
      <c r="D774" t="s">
        <v>164</v>
      </c>
      <c r="E774" t="s">
        <v>171</v>
      </c>
      <c r="F774">
        <v>65</v>
      </c>
      <c r="G774" t="s">
        <v>104</v>
      </c>
      <c r="H774" s="33">
        <v>10</v>
      </c>
      <c r="I774" s="34">
        <f t="shared" ca="1" si="16"/>
        <v>0.6490628629931473</v>
      </c>
      <c r="J774" s="10">
        <f t="shared" si="17"/>
        <v>650</v>
      </c>
      <c r="K774" s="10">
        <f ca="1">(Table3[[#This Row],[Revenue]]*Table3[[#This Row],[Discount]])</f>
        <v>421.89086094554574</v>
      </c>
      <c r="L774" s="10">
        <f ca="1">(Table3[[#This Row],[Revenue]]-Table3[[#This Row],[revenue a disc]])</f>
        <v>228.10913905445426</v>
      </c>
      <c r="M774" s="10"/>
      <c r="N774" s="32"/>
    </row>
    <row r="775" spans="1:14" x14ac:dyDescent="0.3">
      <c r="A775" t="s">
        <v>902</v>
      </c>
      <c r="B775" t="s">
        <v>156</v>
      </c>
      <c r="C775" s="1">
        <v>44778</v>
      </c>
      <c r="D775" t="s">
        <v>165</v>
      </c>
      <c r="E775" t="s">
        <v>170</v>
      </c>
      <c r="F775">
        <v>250</v>
      </c>
      <c r="G775" t="s">
        <v>105</v>
      </c>
      <c r="H775" s="33">
        <v>1</v>
      </c>
      <c r="I775" s="34">
        <f t="shared" ca="1" si="16"/>
        <v>5.7283124780531214E-2</v>
      </c>
      <c r="J775" s="10">
        <f t="shared" si="17"/>
        <v>250</v>
      </c>
      <c r="K775" s="10">
        <f ca="1">(Table3[[#This Row],[Revenue]]*Table3[[#This Row],[Discount]])</f>
        <v>14.320781195132803</v>
      </c>
      <c r="L775" s="10">
        <f ca="1">(Table3[[#This Row],[Revenue]]-Table3[[#This Row],[revenue a disc]])</f>
        <v>235.67921880486719</v>
      </c>
      <c r="M775" s="10"/>
      <c r="N775" s="32"/>
    </row>
    <row r="776" spans="1:14" x14ac:dyDescent="0.3">
      <c r="A776" t="s">
        <v>903</v>
      </c>
      <c r="B776" t="s">
        <v>157</v>
      </c>
      <c r="C776" s="1">
        <v>44795</v>
      </c>
      <c r="D776" t="s">
        <v>163</v>
      </c>
      <c r="E776" t="s">
        <v>171</v>
      </c>
      <c r="F776">
        <v>72</v>
      </c>
      <c r="G776" t="s">
        <v>103</v>
      </c>
      <c r="H776" s="33">
        <v>12</v>
      </c>
      <c r="I776" s="34">
        <f t="shared" ca="1" si="16"/>
        <v>0.36278336813069811</v>
      </c>
      <c r="J776" s="10">
        <f t="shared" si="17"/>
        <v>864</v>
      </c>
      <c r="K776" s="10">
        <f ca="1">(Table3[[#This Row],[Revenue]]*Table3[[#This Row],[Discount]])</f>
        <v>313.44483006492317</v>
      </c>
      <c r="L776" s="10">
        <f ca="1">(Table3[[#This Row],[Revenue]]-Table3[[#This Row],[revenue a disc]])</f>
        <v>550.55516993507683</v>
      </c>
      <c r="M776" s="10"/>
      <c r="N776" s="32"/>
    </row>
    <row r="777" spans="1:14" x14ac:dyDescent="0.3">
      <c r="A777" t="s">
        <v>904</v>
      </c>
      <c r="B777" t="s">
        <v>154</v>
      </c>
      <c r="C777" s="1">
        <v>44800</v>
      </c>
      <c r="D777" t="s">
        <v>164</v>
      </c>
      <c r="E777" t="s">
        <v>170</v>
      </c>
      <c r="F777">
        <v>65</v>
      </c>
      <c r="G777" t="s">
        <v>103</v>
      </c>
      <c r="H777" s="33">
        <v>11</v>
      </c>
      <c r="I777" s="34">
        <f t="shared" ca="1" si="16"/>
        <v>0.83843584498739931</v>
      </c>
      <c r="J777" s="10">
        <f t="shared" si="17"/>
        <v>715</v>
      </c>
      <c r="K777" s="10">
        <f ca="1">(Table3[[#This Row],[Revenue]]*Table3[[#This Row],[Discount]])</f>
        <v>599.48162916599051</v>
      </c>
      <c r="L777" s="10">
        <f ca="1">(Table3[[#This Row],[Revenue]]-Table3[[#This Row],[revenue a disc]])</f>
        <v>115.51837083400949</v>
      </c>
      <c r="M777" s="10"/>
      <c r="N777" s="32"/>
    </row>
    <row r="778" spans="1:14" x14ac:dyDescent="0.3">
      <c r="A778" t="s">
        <v>905</v>
      </c>
      <c r="B778" t="s">
        <v>155</v>
      </c>
      <c r="C778" s="1">
        <v>44783</v>
      </c>
      <c r="D778" t="s">
        <v>165</v>
      </c>
      <c r="E778" t="s">
        <v>171</v>
      </c>
      <c r="F778">
        <v>250</v>
      </c>
      <c r="G778" t="s">
        <v>104</v>
      </c>
      <c r="H778" s="33">
        <v>2</v>
      </c>
      <c r="I778" s="34">
        <f t="shared" ca="1" si="16"/>
        <v>0.1213079538273043</v>
      </c>
      <c r="J778" s="10">
        <f t="shared" si="17"/>
        <v>500</v>
      </c>
      <c r="K778" s="10">
        <f ca="1">(Table3[[#This Row],[Revenue]]*Table3[[#This Row],[Discount]])</f>
        <v>60.653976913652151</v>
      </c>
      <c r="L778" s="10">
        <f ca="1">(Table3[[#This Row],[Revenue]]-Table3[[#This Row],[revenue a disc]])</f>
        <v>439.34602308634783</v>
      </c>
      <c r="M778" s="10"/>
      <c r="N778" s="32"/>
    </row>
    <row r="779" spans="1:14" x14ac:dyDescent="0.3">
      <c r="A779" t="s">
        <v>906</v>
      </c>
      <c r="B779" t="s">
        <v>156</v>
      </c>
      <c r="C779" s="1">
        <v>44770</v>
      </c>
      <c r="D779" t="s">
        <v>166</v>
      </c>
      <c r="E779" t="s">
        <v>171</v>
      </c>
      <c r="F779">
        <v>130</v>
      </c>
      <c r="G779" t="s">
        <v>105</v>
      </c>
      <c r="H779" s="33">
        <v>7</v>
      </c>
      <c r="I779" s="34">
        <f t="shared" ca="1" si="16"/>
        <v>9.3102705841147104E-3</v>
      </c>
      <c r="J779" s="10">
        <f t="shared" si="17"/>
        <v>910</v>
      </c>
      <c r="K779" s="10">
        <f ca="1">(Table3[[#This Row],[Revenue]]*Table3[[#This Row],[Discount]])</f>
        <v>8.4723462315443872</v>
      </c>
      <c r="L779" s="10">
        <f ca="1">(Table3[[#This Row],[Revenue]]-Table3[[#This Row],[revenue a disc]])</f>
        <v>901.52765376845559</v>
      </c>
      <c r="M779" s="10"/>
      <c r="N779" s="32"/>
    </row>
    <row r="780" spans="1:14" x14ac:dyDescent="0.3">
      <c r="A780" t="s">
        <v>907</v>
      </c>
      <c r="B780" t="s">
        <v>157</v>
      </c>
      <c r="C780" s="1">
        <v>44764</v>
      </c>
      <c r="D780" t="s">
        <v>163</v>
      </c>
      <c r="E780" t="s">
        <v>171</v>
      </c>
      <c r="F780">
        <v>72</v>
      </c>
      <c r="G780" t="s">
        <v>103</v>
      </c>
      <c r="H780" s="33">
        <v>6</v>
      </c>
      <c r="I780" s="34">
        <f t="shared" ca="1" si="16"/>
        <v>0.49017568472898509</v>
      </c>
      <c r="J780" s="10">
        <f t="shared" si="17"/>
        <v>432</v>
      </c>
      <c r="K780" s="10">
        <f ca="1">(Table3[[#This Row],[Revenue]]*Table3[[#This Row],[Discount]])</f>
        <v>211.75589580292157</v>
      </c>
      <c r="L780" s="10">
        <f ca="1">(Table3[[#This Row],[Revenue]]-Table3[[#This Row],[revenue a disc]])</f>
        <v>220.24410419707843</v>
      </c>
      <c r="M780" s="10"/>
      <c r="N780" s="32"/>
    </row>
    <row r="781" spans="1:14" x14ac:dyDescent="0.3">
      <c r="A781" t="s">
        <v>908</v>
      </c>
      <c r="B781" t="s">
        <v>154</v>
      </c>
      <c r="C781" s="1">
        <v>44810</v>
      </c>
      <c r="D781" t="s">
        <v>164</v>
      </c>
      <c r="E781" t="s">
        <v>171</v>
      </c>
      <c r="F781">
        <v>65</v>
      </c>
      <c r="G781" t="s">
        <v>104</v>
      </c>
      <c r="H781" s="33">
        <v>4</v>
      </c>
      <c r="I781" s="34">
        <f t="shared" ca="1" si="16"/>
        <v>0.99765649221052555</v>
      </c>
      <c r="J781" s="10">
        <f t="shared" si="17"/>
        <v>260</v>
      </c>
      <c r="K781" s="10">
        <f ca="1">(Table3[[#This Row],[Revenue]]*Table3[[#This Row],[Discount]])</f>
        <v>259.39068797473664</v>
      </c>
      <c r="L781" s="10">
        <f ca="1">(Table3[[#This Row],[Revenue]]-Table3[[#This Row],[revenue a disc]])</f>
        <v>0.60931202526336392</v>
      </c>
      <c r="M781" s="10"/>
      <c r="N781" s="32"/>
    </row>
    <row r="782" spans="1:14" x14ac:dyDescent="0.3">
      <c r="A782" t="s">
        <v>909</v>
      </c>
      <c r="B782" t="s">
        <v>155</v>
      </c>
      <c r="C782" s="1">
        <v>44793</v>
      </c>
      <c r="D782" t="s">
        <v>165</v>
      </c>
      <c r="E782" t="s">
        <v>171</v>
      </c>
      <c r="F782">
        <v>250</v>
      </c>
      <c r="G782" t="s">
        <v>105</v>
      </c>
      <c r="H782" s="33">
        <v>2</v>
      </c>
      <c r="I782" s="34">
        <f t="shared" ca="1" si="16"/>
        <v>2.8607134302315096E-2</v>
      </c>
      <c r="J782" s="10">
        <f t="shared" si="17"/>
        <v>500</v>
      </c>
      <c r="K782" s="10">
        <f ca="1">(Table3[[#This Row],[Revenue]]*Table3[[#This Row],[Discount]])</f>
        <v>14.303567151157548</v>
      </c>
      <c r="L782" s="10">
        <f ca="1">(Table3[[#This Row],[Revenue]]-Table3[[#This Row],[revenue a disc]])</f>
        <v>485.69643284884245</v>
      </c>
      <c r="M782" s="10"/>
      <c r="N782" s="32"/>
    </row>
    <row r="783" spans="1:14" x14ac:dyDescent="0.3">
      <c r="A783" t="s">
        <v>910</v>
      </c>
      <c r="B783" t="s">
        <v>156</v>
      </c>
      <c r="C783" s="1">
        <v>44787</v>
      </c>
      <c r="D783" t="s">
        <v>166</v>
      </c>
      <c r="E783" t="s">
        <v>170</v>
      </c>
      <c r="F783">
        <v>130</v>
      </c>
      <c r="G783" t="s">
        <v>103</v>
      </c>
      <c r="H783" s="33">
        <v>4</v>
      </c>
      <c r="I783" s="34">
        <f t="shared" ca="1" si="16"/>
        <v>0.89627640403588449</v>
      </c>
      <c r="J783" s="10">
        <f t="shared" si="17"/>
        <v>520</v>
      </c>
      <c r="K783" s="10">
        <f ca="1">(Table3[[#This Row],[Revenue]]*Table3[[#This Row],[Discount]])</f>
        <v>466.06373009865996</v>
      </c>
      <c r="L783" s="10">
        <f ca="1">(Table3[[#This Row],[Revenue]]-Table3[[#This Row],[revenue a disc]])</f>
        <v>53.93626990134004</v>
      </c>
      <c r="M783" s="10"/>
      <c r="N783" s="32"/>
    </row>
    <row r="784" spans="1:14" x14ac:dyDescent="0.3">
      <c r="A784" t="s">
        <v>911</v>
      </c>
      <c r="B784" t="s">
        <v>157</v>
      </c>
      <c r="C784" s="1">
        <v>44774</v>
      </c>
      <c r="D784" t="s">
        <v>167</v>
      </c>
      <c r="E784" t="s">
        <v>171</v>
      </c>
      <c r="F784">
        <v>60</v>
      </c>
      <c r="G784" t="s">
        <v>104</v>
      </c>
      <c r="H784" s="33">
        <v>8</v>
      </c>
      <c r="I784" s="34">
        <f t="shared" ca="1" si="16"/>
        <v>0.85174584126338315</v>
      </c>
      <c r="J784" s="10">
        <f t="shared" si="17"/>
        <v>480</v>
      </c>
      <c r="K784" s="10">
        <f ca="1">(Table3[[#This Row],[Revenue]]*Table3[[#This Row],[Discount]])</f>
        <v>408.8380038064239</v>
      </c>
      <c r="L784" s="10">
        <f ca="1">(Table3[[#This Row],[Revenue]]-Table3[[#This Row],[revenue a disc]])</f>
        <v>71.161996193576101</v>
      </c>
      <c r="M784" s="10"/>
      <c r="N784" s="32"/>
    </row>
    <row r="785" spans="1:14" x14ac:dyDescent="0.3">
      <c r="A785" t="s">
        <v>912</v>
      </c>
      <c r="B785" t="s">
        <v>158</v>
      </c>
      <c r="C785" s="1">
        <v>44756</v>
      </c>
      <c r="D785" t="s">
        <v>163</v>
      </c>
      <c r="E785" t="s">
        <v>170</v>
      </c>
      <c r="F785">
        <v>72</v>
      </c>
      <c r="G785" t="s">
        <v>105</v>
      </c>
      <c r="H785" s="33">
        <v>4</v>
      </c>
      <c r="I785" s="34">
        <f t="shared" ca="1" si="16"/>
        <v>0.45531255613142352</v>
      </c>
      <c r="J785" s="10">
        <f t="shared" si="17"/>
        <v>288</v>
      </c>
      <c r="K785" s="10">
        <f ca="1">(Table3[[#This Row],[Revenue]]*Table3[[#This Row],[Discount]])</f>
        <v>131.13001616584998</v>
      </c>
      <c r="L785" s="10">
        <f ca="1">(Table3[[#This Row],[Revenue]]-Table3[[#This Row],[revenue a disc]])</f>
        <v>156.86998383415002</v>
      </c>
      <c r="M785" s="10"/>
      <c r="N785" s="32"/>
    </row>
    <row r="786" spans="1:14" x14ac:dyDescent="0.3">
      <c r="A786" t="s">
        <v>913</v>
      </c>
      <c r="B786" t="s">
        <v>154</v>
      </c>
      <c r="C786" s="1">
        <v>44810</v>
      </c>
      <c r="D786" t="s">
        <v>164</v>
      </c>
      <c r="E786" t="s">
        <v>171</v>
      </c>
      <c r="F786">
        <v>65</v>
      </c>
      <c r="G786" t="s">
        <v>103</v>
      </c>
      <c r="H786" s="33">
        <v>5</v>
      </c>
      <c r="I786" s="34">
        <f t="shared" ca="1" si="16"/>
        <v>0.50453813486431631</v>
      </c>
      <c r="J786" s="10">
        <f t="shared" si="17"/>
        <v>325</v>
      </c>
      <c r="K786" s="10">
        <f ca="1">(Table3[[#This Row],[Revenue]]*Table3[[#This Row],[Discount]])</f>
        <v>163.9748938309028</v>
      </c>
      <c r="L786" s="10">
        <f ca="1">(Table3[[#This Row],[Revenue]]-Table3[[#This Row],[revenue a disc]])</f>
        <v>161.0251061690972</v>
      </c>
      <c r="M786" s="10"/>
      <c r="N786" s="32"/>
    </row>
    <row r="787" spans="1:14" x14ac:dyDescent="0.3">
      <c r="A787" t="s">
        <v>914</v>
      </c>
      <c r="B787" t="s">
        <v>155</v>
      </c>
      <c r="C787" s="1">
        <v>44774</v>
      </c>
      <c r="D787" t="s">
        <v>165</v>
      </c>
      <c r="E787" t="s">
        <v>170</v>
      </c>
      <c r="F787">
        <v>250</v>
      </c>
      <c r="G787" t="s">
        <v>104</v>
      </c>
      <c r="H787" s="33">
        <v>3</v>
      </c>
      <c r="I787" s="34">
        <f t="shared" ca="1" si="16"/>
        <v>0.44166224484841021</v>
      </c>
      <c r="J787" s="10">
        <f t="shared" si="17"/>
        <v>750</v>
      </c>
      <c r="K787" s="10">
        <f ca="1">(Table3[[#This Row],[Revenue]]*Table3[[#This Row],[Discount]])</f>
        <v>331.24668363630764</v>
      </c>
      <c r="L787" s="10">
        <f ca="1">(Table3[[#This Row],[Revenue]]-Table3[[#This Row],[revenue a disc]])</f>
        <v>418.75331636369236</v>
      </c>
      <c r="M787" s="10"/>
      <c r="N787" s="32"/>
    </row>
    <row r="788" spans="1:14" x14ac:dyDescent="0.3">
      <c r="A788" t="s">
        <v>915</v>
      </c>
      <c r="B788" t="s">
        <v>156</v>
      </c>
      <c r="C788" s="1">
        <v>44804</v>
      </c>
      <c r="D788" t="s">
        <v>166</v>
      </c>
      <c r="E788" t="s">
        <v>171</v>
      </c>
      <c r="F788">
        <v>130</v>
      </c>
      <c r="G788" t="s">
        <v>105</v>
      </c>
      <c r="H788" s="33">
        <v>4</v>
      </c>
      <c r="I788" s="34">
        <f t="shared" ca="1" si="16"/>
        <v>0.70826746033128696</v>
      </c>
      <c r="J788" s="10">
        <f t="shared" si="17"/>
        <v>520</v>
      </c>
      <c r="K788" s="10">
        <f ca="1">(Table3[[#This Row],[Revenue]]*Table3[[#This Row],[Discount]])</f>
        <v>368.2990793722692</v>
      </c>
      <c r="L788" s="10">
        <f ca="1">(Table3[[#This Row],[Revenue]]-Table3[[#This Row],[revenue a disc]])</f>
        <v>151.7009206277308</v>
      </c>
      <c r="M788" s="10"/>
      <c r="N788" s="32"/>
    </row>
    <row r="789" spans="1:14" x14ac:dyDescent="0.3">
      <c r="A789" t="s">
        <v>916</v>
      </c>
      <c r="B789" t="s">
        <v>157</v>
      </c>
      <c r="C789" s="1">
        <v>44803</v>
      </c>
      <c r="D789" t="s">
        <v>163</v>
      </c>
      <c r="E789" t="s">
        <v>170</v>
      </c>
      <c r="F789">
        <v>72</v>
      </c>
      <c r="G789" t="s">
        <v>103</v>
      </c>
      <c r="H789" s="33">
        <v>5</v>
      </c>
      <c r="I789" s="34">
        <f t="shared" ca="1" si="16"/>
        <v>0.48184110111350287</v>
      </c>
      <c r="J789" s="10">
        <f t="shared" si="17"/>
        <v>360</v>
      </c>
      <c r="K789" s="10">
        <f ca="1">(Table3[[#This Row],[Revenue]]*Table3[[#This Row],[Discount]])</f>
        <v>173.46279640086104</v>
      </c>
      <c r="L789" s="10">
        <f ca="1">(Table3[[#This Row],[Revenue]]-Table3[[#This Row],[revenue a disc]])</f>
        <v>186.53720359913896</v>
      </c>
      <c r="M789" s="10"/>
      <c r="N789" s="32"/>
    </row>
    <row r="790" spans="1:14" x14ac:dyDescent="0.3">
      <c r="A790" t="s">
        <v>917</v>
      </c>
      <c r="B790" t="s">
        <v>154</v>
      </c>
      <c r="C790" s="1">
        <v>44808</v>
      </c>
      <c r="D790" t="s">
        <v>164</v>
      </c>
      <c r="E790" t="s">
        <v>171</v>
      </c>
      <c r="F790">
        <v>65</v>
      </c>
      <c r="G790" t="s">
        <v>104</v>
      </c>
      <c r="H790" s="33">
        <v>7</v>
      </c>
      <c r="I790" s="34">
        <f t="shared" ca="1" si="16"/>
        <v>0.4099819272295534</v>
      </c>
      <c r="J790" s="10">
        <f t="shared" si="17"/>
        <v>455</v>
      </c>
      <c r="K790" s="10">
        <f ca="1">(Table3[[#This Row],[Revenue]]*Table3[[#This Row],[Discount]])</f>
        <v>186.54177688944679</v>
      </c>
      <c r="L790" s="10">
        <f ca="1">(Table3[[#This Row],[Revenue]]-Table3[[#This Row],[revenue a disc]])</f>
        <v>268.45822311055321</v>
      </c>
      <c r="M790" s="10"/>
      <c r="N790" s="32"/>
    </row>
    <row r="791" spans="1:14" x14ac:dyDescent="0.3">
      <c r="A791" t="s">
        <v>918</v>
      </c>
      <c r="B791" t="s">
        <v>155</v>
      </c>
      <c r="C791" s="1">
        <v>44786</v>
      </c>
      <c r="D791" t="s">
        <v>165</v>
      </c>
      <c r="E791" t="s">
        <v>170</v>
      </c>
      <c r="F791">
        <v>250</v>
      </c>
      <c r="G791" t="s">
        <v>105</v>
      </c>
      <c r="H791" s="33">
        <v>1</v>
      </c>
      <c r="I791" s="34">
        <f t="shared" ca="1" si="16"/>
        <v>0.8331134367309917</v>
      </c>
      <c r="J791" s="10">
        <f t="shared" si="17"/>
        <v>250</v>
      </c>
      <c r="K791" s="10">
        <f ca="1">(Table3[[#This Row],[Revenue]]*Table3[[#This Row],[Discount]])</f>
        <v>208.27835918274792</v>
      </c>
      <c r="L791" s="10">
        <f ca="1">(Table3[[#This Row],[Revenue]]-Table3[[#This Row],[revenue a disc]])</f>
        <v>41.72164081725208</v>
      </c>
      <c r="M791" s="10"/>
      <c r="N791" s="32"/>
    </row>
    <row r="792" spans="1:14" x14ac:dyDescent="0.3">
      <c r="A792" t="s">
        <v>919</v>
      </c>
      <c r="B792" t="s">
        <v>156</v>
      </c>
      <c r="C792" s="1">
        <v>44788</v>
      </c>
      <c r="D792" t="s">
        <v>166</v>
      </c>
      <c r="E792" t="s">
        <v>171</v>
      </c>
      <c r="F792">
        <v>130</v>
      </c>
      <c r="G792" t="s">
        <v>103</v>
      </c>
      <c r="H792" s="33">
        <v>6</v>
      </c>
      <c r="I792" s="34">
        <f t="shared" ca="1" si="16"/>
        <v>0.216541670041417</v>
      </c>
      <c r="J792" s="10">
        <f t="shared" si="17"/>
        <v>780</v>
      </c>
      <c r="K792" s="10">
        <f ca="1">(Table3[[#This Row],[Revenue]]*Table3[[#This Row],[Discount]])</f>
        <v>168.90250263230527</v>
      </c>
      <c r="L792" s="10">
        <f ca="1">(Table3[[#This Row],[Revenue]]-Table3[[#This Row],[revenue a disc]])</f>
        <v>611.0974973676947</v>
      </c>
      <c r="M792" s="10"/>
      <c r="N792" s="32"/>
    </row>
    <row r="793" spans="1:14" x14ac:dyDescent="0.3">
      <c r="A793" t="s">
        <v>920</v>
      </c>
      <c r="B793" t="s">
        <v>157</v>
      </c>
      <c r="C793" s="1">
        <v>44772</v>
      </c>
      <c r="D793" t="s">
        <v>167</v>
      </c>
      <c r="E793" t="s">
        <v>170</v>
      </c>
      <c r="F793">
        <v>60</v>
      </c>
      <c r="G793" t="s">
        <v>104</v>
      </c>
      <c r="H793" s="33">
        <v>13</v>
      </c>
      <c r="I793" s="34">
        <f t="shared" ca="1" si="16"/>
        <v>0.41116423761930854</v>
      </c>
      <c r="J793" s="10">
        <f t="shared" si="17"/>
        <v>780</v>
      </c>
      <c r="K793" s="10">
        <f ca="1">(Table3[[#This Row],[Revenue]]*Table3[[#This Row],[Discount]])</f>
        <v>320.70810534306065</v>
      </c>
      <c r="L793" s="10">
        <f ca="1">(Table3[[#This Row],[Revenue]]-Table3[[#This Row],[revenue a disc]])</f>
        <v>459.29189465693935</v>
      </c>
      <c r="M793" s="10"/>
      <c r="N793" s="32"/>
    </row>
    <row r="794" spans="1:14" x14ac:dyDescent="0.3">
      <c r="A794" t="s">
        <v>921</v>
      </c>
      <c r="B794" t="s">
        <v>158</v>
      </c>
      <c r="C794" s="1">
        <v>44756</v>
      </c>
      <c r="D794" t="s">
        <v>168</v>
      </c>
      <c r="E794" t="s">
        <v>171</v>
      </c>
      <c r="F794">
        <v>95</v>
      </c>
      <c r="G794" t="s">
        <v>105</v>
      </c>
      <c r="H794" s="33">
        <v>6</v>
      </c>
      <c r="I794" s="34">
        <f t="shared" ca="1" si="16"/>
        <v>0.5259601169899728</v>
      </c>
      <c r="J794" s="10">
        <f t="shared" si="17"/>
        <v>570</v>
      </c>
      <c r="K794" s="10">
        <f ca="1">(Table3[[#This Row],[Revenue]]*Table3[[#This Row],[Discount]])</f>
        <v>299.79726668428452</v>
      </c>
      <c r="L794" s="10">
        <f ca="1">(Table3[[#This Row],[Revenue]]-Table3[[#This Row],[revenue a disc]])</f>
        <v>270.20273331571548</v>
      </c>
      <c r="M794" s="10"/>
      <c r="N794" s="32"/>
    </row>
    <row r="795" spans="1:14" x14ac:dyDescent="0.3">
      <c r="A795" t="s">
        <v>922</v>
      </c>
      <c r="B795" t="s">
        <v>159</v>
      </c>
      <c r="C795" s="1">
        <v>44808</v>
      </c>
      <c r="D795" t="s">
        <v>163</v>
      </c>
      <c r="E795" t="s">
        <v>170</v>
      </c>
      <c r="F795">
        <v>72</v>
      </c>
      <c r="G795" t="s">
        <v>103</v>
      </c>
      <c r="H795" s="33">
        <v>12</v>
      </c>
      <c r="I795" s="34">
        <f t="shared" ca="1" si="16"/>
        <v>0.41630727020544045</v>
      </c>
      <c r="J795" s="10">
        <f t="shared" si="17"/>
        <v>864</v>
      </c>
      <c r="K795" s="10">
        <f ca="1">(Table3[[#This Row],[Revenue]]*Table3[[#This Row],[Discount]])</f>
        <v>359.68948145750056</v>
      </c>
      <c r="L795" s="10">
        <f ca="1">(Table3[[#This Row],[Revenue]]-Table3[[#This Row],[revenue a disc]])</f>
        <v>504.31051854249944</v>
      </c>
      <c r="M795" s="10"/>
      <c r="N795" s="32"/>
    </row>
    <row r="796" spans="1:14" x14ac:dyDescent="0.3">
      <c r="N796" s="32"/>
    </row>
    <row r="797" spans="1:14" x14ac:dyDescent="0.3">
      <c r="N797" s="32"/>
    </row>
    <row r="798" spans="1:14" x14ac:dyDescent="0.3">
      <c r="N798" s="32"/>
    </row>
    <row r="799" spans="1:14" x14ac:dyDescent="0.3">
      <c r="N799" s="32"/>
    </row>
    <row r="800" spans="1:14" x14ac:dyDescent="0.3">
      <c r="N800" s="32"/>
    </row>
    <row r="801" spans="14:14" x14ac:dyDescent="0.3">
      <c r="N801" s="32"/>
    </row>
    <row r="802" spans="14:14" x14ac:dyDescent="0.3">
      <c r="N802" s="32"/>
    </row>
    <row r="803" spans="14:14" x14ac:dyDescent="0.3">
      <c r="N803" s="32"/>
    </row>
    <row r="804" spans="14:14" x14ac:dyDescent="0.3">
      <c r="N804" s="32"/>
    </row>
    <row r="805" spans="14:14" x14ac:dyDescent="0.3">
      <c r="N805" s="32"/>
    </row>
    <row r="806" spans="14:14" x14ac:dyDescent="0.3">
      <c r="N806" s="32"/>
    </row>
    <row r="807" spans="14:14" x14ac:dyDescent="0.3">
      <c r="N807" s="32"/>
    </row>
    <row r="808" spans="14:14" x14ac:dyDescent="0.3">
      <c r="N808" s="32"/>
    </row>
    <row r="809" spans="14:14" x14ac:dyDescent="0.3">
      <c r="N809" s="32"/>
    </row>
    <row r="810" spans="14:14" x14ac:dyDescent="0.3">
      <c r="N810" s="32"/>
    </row>
    <row r="811" spans="14:14" x14ac:dyDescent="0.3">
      <c r="N811" s="32"/>
    </row>
    <row r="812" spans="14:14" x14ac:dyDescent="0.3">
      <c r="N812" s="32"/>
    </row>
    <row r="813" spans="14:14" x14ac:dyDescent="0.3">
      <c r="N813" s="32"/>
    </row>
    <row r="814" spans="14:14" x14ac:dyDescent="0.3">
      <c r="N814" s="32"/>
    </row>
    <row r="815" spans="14:14" x14ac:dyDescent="0.3">
      <c r="N815" s="32"/>
    </row>
    <row r="816" spans="14:14" x14ac:dyDescent="0.3">
      <c r="N816" s="32"/>
    </row>
    <row r="817" spans="14:14" x14ac:dyDescent="0.3">
      <c r="N817" s="32"/>
    </row>
    <row r="818" spans="14:14" x14ac:dyDescent="0.3">
      <c r="N818" s="32"/>
    </row>
  </sheetData>
  <phoneticPr fontId="1" type="noConversion"/>
  <pageMargins left="0.7" right="0.7" top="0.75" bottom="0.75" header="0.3" footer="0.3"/>
  <pageSetup orientation="portrait" r:id="rId5"/>
  <drawing r:id="rId6"/>
  <tableParts count="1">
    <tablePart r:id="rId7"/>
  </tableParts>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D69A-F12A-4AA1-A553-2B17151C8C64}">
  <dimension ref="A1:A9"/>
  <sheetViews>
    <sheetView workbookViewId="0">
      <selection sqref="A1:A9"/>
    </sheetView>
  </sheetViews>
  <sheetFormatPr defaultRowHeight="14.4" x14ac:dyDescent="0.3"/>
  <sheetData>
    <row r="1" spans="1:1" x14ac:dyDescent="0.3">
      <c r="A1">
        <v>794</v>
      </c>
    </row>
    <row r="2" spans="1:1" x14ac:dyDescent="0.3">
      <c r="A2" t="s">
        <v>1817</v>
      </c>
    </row>
    <row r="3" spans="1:1" x14ac:dyDescent="0.3">
      <c r="A3">
        <v>235860</v>
      </c>
    </row>
    <row r="5" spans="1:1" x14ac:dyDescent="0.3">
      <c r="A5" t="s">
        <v>1821</v>
      </c>
    </row>
    <row r="6" spans="1:1" x14ac:dyDescent="0.3">
      <c r="A6">
        <v>302.12612677979683</v>
      </c>
    </row>
    <row r="8" spans="1:1" x14ac:dyDescent="0.3">
      <c r="A8" t="s">
        <v>1822</v>
      </c>
    </row>
    <row r="9" spans="1:1" x14ac:dyDescent="0.3">
      <c r="A9">
        <v>249.84868430332634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176F4-D72F-4E05-8FB5-B8CE4A0C7E0D}">
  <sheetPr>
    <tabColor theme="1"/>
  </sheetPr>
  <dimension ref="A1"/>
  <sheetViews>
    <sheetView showGridLines="0" showRowColHeaders="0" tabSelected="1" zoomScale="60" zoomScaleNormal="60" workbookViewId="0">
      <selection activeCell="AO13" sqref="AO13:AO1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C l i e n t W i n d o w X M L " > < C u s t o m C o n t e n t > < ! [ C D A T A [ T a b l e 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V i s u a l i z a t i o n   x m l n s : x s d = " h t t p : / / w w w . w 3 . o r g / 2 0 0 1 / X M L S c h e m a "   x m l n s : x s i = " h t t p : / / w w w . w 3 . o r g / 2 0 0 1 / X M L S c h e m a - i n s t a n c e "   x m l n s = " h t t p : / / m i c r o s o f t . d a t a . v i s u a l i z a t i o n . C l i e n t . E x c e l / 1 . 0 " > < T o u r s > < T o u r   N a m e = " T o u r   1 "   I d = " { B 3 2 B 1 E 9 7 - A 3 1 5 - 4 B C 2 - 8 1 C 5 - B C 4 6 2 C F 5 E 9 D 0 } "   T o u r I d = " 4 c 7 d 4 b 5 2 - c 8 b 1 - 4 e 5 7 - a 5 4 f - f 5 1 0 3 a a 1 a d c 8 "   X m l V e r = " 6 "   M i n X m l V e r = " 3 " > < D e s c r i p t i o n > S o m e   d e s c r i p t i o n   f o r   t h e   t o u r   g o e s   h e r e < / D e s c r i p t i o n > < I m a g e > i V B O R w 0 K G g o A A A A N S U h E U g A A A N Q A A A B 1 C A Y A A A A 2 n s 9 T A A A A A X N S R 0 I A r s 4 c 6 Q A A A A R n Q U 1 B A A C x j w v 8 Y Q U A A A A J c E h Z c w A A A 2 A A A A N g A b T C 1 p 0 A A D W a S U R B V H h e 7 X 3 3 c 1 z H t e a Z P M g 5 E A T B B D A B z F k S R V E k b T / Z z 7 b e K z 9 7 v a 7 a H / a H / e N 2 t 8 p V a 2 V R E i W K m Y S Y C Q I g C R I 5 5 8 k z e 7 7 T 3 T N 3 B g M Q A A H q D o A P 6 O l w B 4 M 7 t / v r E z o 5 / n X l d o I 2 s C B 8 X g 9 d O L q H o t E o T c 0 E y O 9 1 U z w e p 0 R C P T o T A 0 i H o g 7 y u R d + r N a / y Q S u O D i M j 0 9 Q c X E R O Z 1 O K V 8 M 8 L n T M 9 M 0 M T 5 J 9 f W b y e H A J 8 0 P 6 3 W T R j w 4 O E j 5 + f l U X l 5 O s V i M r j 9 5 R T P B k F z f w P x w / O v n D U L N B 7 S v 4 4 2 b q b i g g O K J O A 1 N M q G G X 9 G o q 5 H G Z p 1 0 r i k o x O r v 7 6 e E t 5 S K v F F q e 9 Z O x 4 4 e Y f L F a G p q k v x + P + X l 5 W W Q j m g 2 M E t u p 4 u e P X t G 5 R U V N D I y Q m E m o i O v i i g 6 Q + 7 4 N L 8 n Q K d O n n g j K e Y D O o D J y U k h x X K I B S I N D w 8 z M e v J 5 X J R J J q g y / e f U Y y / 8 w a y w / H Z B q G y 4 v j e R i r J c 9 F M 2 E G u e I D i 3 L j u 9 x f Q W M B B 7 2 0 L k d + T k A a H x m d t j J m S 5 + e f r 9 L 7 7 7 8 n a b z / 8 e M n Q q h d u x q F b F Z E I l G a n p 6 i s b F x 2 r K l n j w e j 7 6 y f I y P j 7 K U K 6 V g M M g E n 6 J w J E K R c J g a G h r m / f y J i Q m a m Z n h e 5 m m w G y A W v a 3 y N 8 X F R V J 5 z A 6 F a R b T 5 / r d 2 / A i g 1 C Z c D j d t G F 4 8 3 U 0 z 9 G + Z 6 Y i J P u M a L n E y V C l g u 7 Q 0 n S Q C 2 K c x I q 4 d W r 1 + m T T 3 4 n 5 V Y 8 e j V L i Z l + G h / p F 1 J G O R x l C X b t 6 j U 6 e e q E q H M v X r y k A p a C I F E m y Z Y L S C e 3 2 6 1 z C p C m V v U R J O n q 6 h I J B B K N D I / Q t u 1 b J S 4 p K a G K y k p 5 n + k 0 E E K h I B U W F s l n X 7 r 7 l A k a l f d s Q G G D U B a c 3 r + H X o 7 6 q L F 0 Q h o P G m C I e / M r L 4 v l O o j k m O q g v X U u 6 u 8 b o N K y U t q x Y 3 v y G i Q A G h p 6 c S s e P H g o 1 4 O B I D m c b F / 5 v N y w X f L + Q 4 c O z n n / 2 2 K W p U s e 2 z 9 W y W l F k F V J f 8 b / n O + 9 g L m G W N L 8 X f B 9 8 D 8 m Z 0 N 0 7 V G n X N 8 A C H X 1 z r o n F J p L 0 8 7 D 1 D s a p a 2 + F z T K K h f K q i q r a G R i h j o D 2 6 Q B l e X H q a E s R l W F K R s C 5 V Z A V Y J a d / D Q A f J 6 v E L K y 5 d / o n P n z l K A G 3 J 7 R y c 1 N e 5 M k g i 2 E x p m / g q Q a n x s j E l e p n M K U C E 9 b o + o m y A R C B E K h c j r V f c W Y i m F t I e D Q S a 5 8 L 5 Y j C U R f 1 W 8 D 9 d h U x l p h / j 7 e x 0 b t h V j 3 R P K 7 / N Q 3 N / C k i g i D e d k 3 Q j b M K M 0 y 7 b D z p 0 7 6 P W 4 i 5 4 N e c j v j t O h z R E q 8 K r H l U m k T I x x 4 3 7 y 5 K m o T m h 8 r 1 + 9 p o / P n 6 P B o S E m 0 S h N j I / T x O Q U b a q t E R I e O 3 Z 0 R d S 9 y f E x K i 5 N J 9 V 8 g N O k q E h J 3 0 y A N D N s Q 0 G i 5 u c X J F V I E B M E w n c S 4 v G v 2 + W m v s F R G o 0 4 q Z + / 3 3 q G 4 / N 1 T K j G r T v p + W g R R d h Q z 3 P H 6 N S 2 E L 1 8 0 U W 9 f b 1 U x j 3 9 T E E z j c y k b I 4 P t 0 3 R K 7 Y 5 0 N O D F L O z s 0 I E J z c 6 0 1 t D C g H z q X G X L / 9 I u 3 f v o n E m 1 O 7 d u 5 P S Y G J y k j r a O 1 g d 9 C X J C u 9 c X d 0 m i n F j D o V D b G c V S s O O s I S J c F z M Z D W I 8 n d w c Y P P l C 6 L w c z M t H z 2 N K u g B Y W F 8 h l h V n V h 8 + E z I c E A S D Y 4 M q L R C N + n n 6 4 8 9 / M z C 5 P H l W D p O E 6 D E 1 G K l u 2 i k e 6 7 8 v 7 1 i H V L q C 1 b W q j M H 6 d i X 4 S c F O N G H K e e n l 4 a 4 4 a + h x v 8 r S c D N O V R 9 h F Q m X h J B 3 f V 6 F w K 3 d 3 d V F N d w + p O j N q Z E P v 2 7 Z X e O x t A 3 P b 2 d n 7 P P m m w d + + 0 0 q n T J / X V d F y / d o M O H z k s 9 t Z i A Q l r d T o s B Z E I E 4 N V V N y j 6 H Y s e i C R Q C 4 4 L z I 7 i B e j b n o + 4 i E X / 7 v 6 0 h i V U h / V 1 t T Q 5 R f w B L o o M L Q + S c W E u r v u C F V Y c Z B O N s y K + o J G C I k Q j c X p z m s f H W 9 I D V 4 + 7 P P Q j o o o 5 X n m t w 1 u 3 b p N T U 1 N r N o V z y s d 8 P k g a 1 t b G 5 0 / / 7 G U f f X V N / T b 3 1 6 U d C b + 9 a / P 6 f e / / 7 c l S x t 8 n / n I v B D G R k e p j K W h A S Q R P g e E w r 2 b + z C S y 0 g s 4 F K 7 I h q u H a y L 0 s M B n / y t z + e m 8 G i r X F t P c H x + b f 0 Q C s 1 i 5 7 Z m 2 l o a T p I J j e c V 2 z e d n c / p 4 s X z 6 o 0 a b 7 K T 7 t 9 / Q A c O 7 N e 5 + T E 0 N C y S 7 P D h Q 7 q E q K O j g 3 v + E O 3 e 1 Z T m E I D K C D s L T o q q q i p d u n j g n q f Z N n K 7 P e L s y A Z 8 Z 3 D E 6 / V J P s x 5 E M X j 9 Y g q B w Q C s y x p U n 8 P p 4 S L b S X E + G y o h 4 V F R X I N Z B p m 1 f h e r 4 8 O V E 9 Q z 7 i T p q i C P 9 9 N k f H 1 R S r W / l V D W w / h w v E W 2 l y s y D T K v T I a O X p T O B 9 A L i t C b x h e g W p U X V O t c / M D M x X y 8 v x p Z A I a G x u p t r a G 7 j 9 4 q E s U Q C i o V 8 s h E 4 D G X V R c k k G m B E 2 M j + k 0 M R k m h E y w x 0 Z H h s U 5 A X I Y M g G w y a w A m U B W E + c X F C Q 7 H M T 3 e j w S 3 x 8 s o Z i r k H a W B 5 m 4 b N c V H 8 p a F 2 s 1 L E / h z j E 4 + O f i s R a K h Y M 0 M h U T Q s H 7 V s M 6 P x o g p J N R v 9 A o E L x s a C 8 E G P I V F j X J C n j t b t + + Q w O D g 9 y o w l T I h n 4 m 0 J i v X b 0 h g 7 x W y D Q h j j / / / E s Z p z K N 9 u 3 g o B K L 5 6 + i U n U E U O n K K y o 5 P 5 e 8 h U X F M l 6 F Z w V A Y k E q G e C 5 4 d 7 g m I F r v r 4 0 m n x 2 4 w G H D I o 3 l I a 4 4 4 m S o / C A / q u 1 D 8 c X 1 1 r X v M q 3 c 8 c B V q / C 9 H K E 6 N z O W S n D H L X + c C 3 t q Q 6 K F C k t L V 1 S 4 4 V b / J f W + 3 T u 4 7 O 6 R K G v r 4 8 q K i r E G 4 Z G l w 2 Q Q j 9 8 / y P 9 7 t 9 + M + 9 7 0 J C / Y F J t 3 7 G d 3 C x F 4 3 x v e / a k v I I r g a n J C Z F m i w E G i y G V A H Q m f n 8 e S y v 0 x 6 m p V + G Y g 3 7 s 9 E k e 4 e O m E P 3 0 g m 0 s h 0 u G G 4 I T j + V 9 a x m O L 6 6 v b U L 5 K w 5 R Y B a D k h H a 7 u l g 4 p T I L G o D k O i n n 6 7 Q m T M f 6 J L F A W N M c H 9 b v W o g 5 r N n H X T s W L r U s Q K q o g z 8 H l y 4 1 + 7 s 7 K R N m z Y l 7 x U q 6 a V L 3 9 O 2 b V u p q a l R y p Y C / F + Q F B 4 7 d B 7 A Y r 2 C f T 3 d t G l z v c 6 l A F s M b n 4 A B M J n J 1 x 5 9 P M L R S p T D r W 6 q j B B B + v C d P n h 2 p 4 D u K Y J V V B 1 i K a m o 9 K Q t r u f i F 0 A e y l T E t 1 h 9 e x I h u q 1 E N C Q 4 N 2 D y g R J h A a D K U i Y P G o a U j Z g O U Y g G B D 3 8 k L v A + A k e P G y S 8 Z 3 D h 8 + m J R 4 U B V b W + / J 2 B c c I i h D A G H w n h c v X s j c P N w b A m a z Y 7 7 e 6 d O n R f 1 C o 3 e 7 X S J F A Y w p G e d E J q x T l P D M 5 r t n j F c 5 + R n g 3 n A P 3 e N O a h u C o 0 X d G 8 L h + i i 5 + J 6 j 8 Q Q 9 e b l 2 p y o 5 v l y j h C q q 3 k s T 0 2 6 p 5 L J w G 9 W W e c S 2 G R o a o u P H j y U b B + b q 3 b n 3 j P L r D k s P u l h A Q s F + y L S B M g G p 9 c M P P 4 q k 2 b + / W e y 2 p Q B E w f S k a 9 d u y D 1 j j R O k G 0 i M 7 4 O G 3 t X 1 m q 8 R D Q w M 0 t m z Z 4 S M e P / 0 1 D S d f u 8 k V V e n n C f o X L q 7 e + j n n 6 9 R I 3 c u x 0 8 c k 8 / I l F R j o y N U V l 4 h h I N X D 6 5 1 D C T j q Y E 8 w O j I E N t g 6 f Y X 7 h G k v d F T w u T B u x W h S v I S V M E a Y 1 l + j B 7 2 8 G e E 1 6 a k Y k L 9 s u Y I 5 f T k U d z X J I 2 x w D V L t U 4 1 o x o N B / Y L G m J l Z S X 1 9 v b R U L S a B g N K r b q w K y j x Y v H N 1 9 / S h Y v n k + T M h L j A B w d p 6 9 a t u m R l 0 N H R S V 2 v X p G f 1 S 2 o f 1 C 7 h o d H 6 O n T N v E Q Y j A 4 H I 6 w R I 7 S + Q v n k m Q B m V 6 y 1 M O g 8 d m P P q S q q k r + r O f U 3 L w 3 T Q K Z N J 4 f p J w p h 8 S a m B i j m t o 6 y Q P 4 T E h + n 9 8 v K i T e g 9 k W s T j R 9 x 3 K a 4 i / R z j R E K H b 3 S w N E 3 H y x v v J E U 8 5 O d Y K H F / e W I O E K j r I N R 2 i v M Q 4 N R R N y T Q h q H o G 8 M B h a h E a w 8 N + D x X V 7 J b y j x p Z H X q z S S E I B I L 0 4 M E D O n H i u C 6 Z C z S w L 7 7 4 S p Z 1 m E a 5 0 s B 3 g D c Q S 0 D i 3 I r 7 + g f o / P m P h F i Z g H T G f E G o p g b f f v s d X b i g B p s N s p H L w K i W V p h Z F l b g b 2 6 + 8 t J k U D 1 Q 5 B G g q v K H M q d i 5 E + s P S m 1 y O a T O 8 g r 3 U d + Z 4 j e 3 x a g Y F + r 2 A e N j T v 1 V Q W o a b B 5 0 L t v 2 d a k S 4 l + 4 B 7 1 + Q i r i a y q 3 O 3 2 0 o / P f b I y N x P X r 1 / n 1 0 S S T O i N A S x 9 t w K S o a V l n y z f W C 1 A 9 c M Q A F T b 6 t p q K t q 8 n y 5 f v k I / X b l K b W 3 P R B o b 3 L 5 1 J 2 0 C L q 5 B y l k B A g X Z z j O w k g k A m Q K s 6 l q B s S k D q J u Y w Y 7 P a a 5 N j W U h j + B x 8 s N y O P n p O S h A K y u 5 7 Y A 1 N b B 7 9 k g L n W o I 0 b H 6 o P T c + / e 3 U E F B v l S k g T U N H N u S b j e B U D 9 0 + G h g L M Q N L k D t w 5 i z 5 h Z i T Q Q d 1 D m U I F 9 h B d 0 f L K V L z / z 0 L Q e o N o h b u 9 n W C C g C Q j r h f 0 E a 3 P v l v p S t J v p Z M l V X V V F R 5 Q 7 6 3 e 8 u 0 p k P 3 h O V D m 5 8 A P f i 9 n r T p M u j R 4 / Z x j q l c w o g k H W G R J w l i Q H S + B y 8 Z 2 R 4 S J 4 x g I 7 D P N c o S y u o f 0 B 3 f 2 o w 2 c D B V M K z 4 Q / h v w G p G u b U Y 0 6 H r 2 7 c W x M q n 5 8 b y + m 9 W 6 S n 7 h x y U m l e j E r 8 q g E Y W N M G E 6 y S T I c d 9 I R V P w O 3 M 0 H V 0 Y f U 4 2 j m e l + a E I f K O D v U R o V s I 5 Q W 5 b P 9 1 C C k W o x 7 + m 1 g V t y O e v d Q Y 2 W E Z s d 6 5 H 8 G Q 2 E q K S 6 i O 3 d a 2 V b a R 5 s 2 1 e q / I L Y h e 4 U U J S W l s h l M N o y P j f J z i 8 t z K C 1 L H 8 g 2 5 A I g t T A 7 A 5 8 H q Q n A f R 6 I K F X P Q A j r S V A o 5 m I V N S q h w D X A q t L i H U J 2 h j M 7 z X I v H N p W J T 0 f Q s e w S y a 0 Z i N Q J h K x C L 0 Y S K k m L i b T s d o R a q i v W z K Z g C h 3 v v 7 K 3 f T h + y d p b / M B 8 Y y t N p k A q H 2 / 3 L t P h + s C 3 J m w F C 0 o p d t 3 7 9 P z z k 4 m 2 6 S o n l Y y A R j n q q 2 t p R s 3 b o h n L h t A o t K y C m 7 4 K U l l A H J g b h + e M 8 g E z 6 A h E 7 C r a u 7 8 L b w X J J O 6 w f P l z 5 i O V C T r M d f D 6 t f 0 O 8 D H R / b J f D n 0 j q g o B N H V L Z A K z I J C X 4 K G O 6 / R B z t C 9 H F T k D 7 a G a T W X 3 6 h w s I C 8 f o t 1 f M H Y J 8 J q I B Q F / G c D S A N V w v j r G o 2 N u 0 S G w Y z F l o H y i m v 6 Y 8 i l b x e T 9 b p T y A E V M C L F y + w X X g j + Y z Q K c G B 0 d P d Q w M D A / T T T z 9 T L 6 u U G H / L h J n b B 8 D N b s W T A W V b n b D M 4 A c K v K q z w / 9 H p w V 7 a j K 8 t O E E u y L n C V X I R J o a H x F V D 5 U 0 M D X 3 K 8 1 H J g B u 4 S 1 V f n p 8 / y 6 1 t t 6 l m 7 d u s / 2 R P m v i Q y b b U o H l 8 v t q U p I P 9 w V b b D V w o 8 t L t 1 9 7 q Z v 2 0 Y 8 v i 2 T 6 D 4 C v P R n y y G x 3 6 + y Q b M C w A s a m 0 C l h R g Z U x A L u V C C 5 3 n / / t K z h g r c U X r 5 M Z J P A T 3 u 5 P n R 3 4 m G h Z e r A 4 U j Q d E i V K 1 W S 0 0 w q O H a i 8 e w D z L k E x 9 c 3 7 8 / f 2 n I A F 4 / t p V B Q T e J E z / p j p 5 f y W d 0 7 U p / S y R c i V C Y w T o P p P V a g w U 6 F l t 7 3 l P j j d H R L m P o n X f R 4 w E M t t R G q L Z 6 r O r 0 N Y N 9 / p 8 d 7 s m F 2 e o I u N r P d s o i F i p B A / / f / / J O q a 6 p o 7 9 4 9 9 P D h o 7 Q 1 W + i 0 r v x 8 l Y 4 e O c x k Y 7 u Q u W D d x 2 K A v + c D t k W x g j f C U t L g O D + D X r 7 W O 5 n e o Y B M q B v Y U T F W v Z 3 x C K u r I / p q b s L x 9 a 3 c J d S W 6 n I q Y / I U F x f L B i E J D l C 1 U E l G V V s K m Q C 4 u O E d N M C y h K G Z p S / a y w a o l O J W X S F M s J p 3 i y X T m 4 D / 2 V Q V o S 2 l 8 5 M Z e 2 g 8 e 9 Y u K u C + f X u k g 5 o Y n 2 D 1 9 5 5 s c X b 8 + F G R 5 n i c n 9 2 L k D + v Q C T L 2 Z 0 h u t / r p r H A w s + o s i A u a 6 Z E I m k Y Q m F M K h a N S C j 0 T Z P f s 3 Q 1 2 y 7 I a Z V v d 3 2 V G O O Q T K / H n D Q 6 P i k V J J O g G U s l E + w F 9 M w A 7 K D L r D q t F J m A l S J T L O 4 Q l / 1 i y A T g u 7 Q N e s T O y g R U O K h 4 X 3 3 1 N e 3 Y s U 1 U P G x w C f J U V F b I o O / u P U 1 0 + 4 5 a 0 n 7 l h Y / 8 + U V C J g C q 2 p v I B I z o 8 T x r n S T T W u 1 D P B W Y X 9 r m A u Y + 4 R z B g Z 0 N 1 N v T I 5 U y M O m g + G Q X P f j l F 9 Q S f b B d D S w u F n g v t l M e Z R s B D Q l 4 2 O d N U 1 t W A i t B z j A L m S s v v G y f L B 1 w E o z O p n 8 n q H E Y + P 7 0 0 z + J p N 9 / o F k G f K e n U w P C r X f v U Z m e o Z 4 5 e P 2 o 3 0 2 7 W P q 9 C a g O q I I q P f f u I a 2 M g 2 J 8 R i 0 T y U W g W + A o t w J + q k v y R B W 5 2 9 p K i d k + 2 l J f R x 9 8 e I Y v O x Y t C b A E v b X 1 F 1 F 1 M L d v 7 7 6 9 U o 5 G k 9 n w V g K + N y x a f B P 6 p 1 x s I / q X T f S Z s J M G + T O s 6 O p 6 x R I s 5 R H F X o K Y T Y E d Y j E X E X b V i R P H R H I 9 a u / V 7 1 I 4 W B d h G z F C 5 f n p H t V s y P e k 2 1 X p 0 G N V O o Q i 6 O f x 3 t w L j m 9 u P 3 i 7 W v 4 V c L C h m k a H B 2 X m N X o 7 E z q H 3 b I b D 1 b b n t m R X Q + H W x m z C u B 8 K C o s o E O H D 6 n K 1 I A D A f P 7 V g P b y l k a V C 5 v 6 + I b X T 6 a 0 t 6 x t w G e z Y d s 9 x h A 5 f v m m 0 v 0 m 9 9 c S E p n z J C H q x z 7 X W A n p y b s e 8 G 2 F c r 9 l X u o a 0 q 5 4 H E 3 W 8 q i N M A k z Z R c i 4 H 1 u Y t j g q U l n B O x a J i 8 z h h V l K R P c c o F 5 C S h z h / e J f P F r O N O C F e e + y j I F e t 2 J O h s 4 1 x C P W t r p 5 J S L H 1 X y x k w 1 l J c X C K z s 4 F r L 3 1 y O M B q A Q O u x 7 Y s 3 Q W P v Q F b e x Z n L 7 0 J G H c 7 t V X d w 2 z E Q X f Y D j v d M E O X v v u B f q N n z u N Z Q h W 0 T l P C b H a 0 / y e P n 1 K o / D g l P N k 3 y H w T 8 H R N g 0 s j l D g m Q C p F q D g T a 3 N l a k 5 h r i D n b K i t N R U 0 N T k l j g g r m Q C Q S d J M K A N z f X R 0 j L a z 0 W 3 I B G C w E 3 s l d I 2 6 6 B p L g N U k E 4 C 5 g I s F v g v c 9 T J H c I X I B N Q U x m S A G Y O / t 1 9 5 R b L 0 T P j o 8 K G D s j g R Q E O 3 k g n A S m e Q 6 o M z 7 1 P B Z G v S H l o q z u 4 M k l + f n W X q D Y D 9 h P 8 r J N N E m 5 p d H U 1 h N Z F z N l T T 5 i o Z + b d W h k F w Q u n 4 8 Q Q 3 k p 5 e + u 7 7 H + j u 3 V b q 7 H g u u x x l N p K o I 4 + u d 5 d S + 7 C H Z l Z A n X o T c M u L n S 0 B a b u c s a 8 3 o X P E T b e Y S B j 8 B a m A j l G P q M K Y i j Q f o A 6 i s W P H 2 + a W f R R 5 / j k 1 1 y z d v T 0 y 6 6 L D l j F C I K 0 u N a n E O S H L p d L r 3 + 5 B 7 P d c C X l M p M m J C a k A a w D u 3 X t A B a W q Q c C V i 4 V 9 H 5 / 7 S J Z q N D b t n L O E I 8 j q z o 1 X f n J 7 3 6 2 b 9 s m A / X p d P M I 7 d + 8 n b a j 5 s I t t K U x R w m T f Y 8 e P U o l n l o p 8 8 T f u E J U G / m d m f 3 g g R S a O t W R C b R t S Z b Y B u 4 e c m h x 7 Z B d m M K R I Z P D 8 + Q s 6 e H C / T E w V J G J z 9 s G z 4 v W 4 W 8 Z T f g 1 g 2 g 3 G h e y G l m N n x F G T D Z j J j m E F 7 B S F w w W w 9 B + 7 x z 5 9 + o x O b l V z B x c L 7 h P n d W C A P k m 1 T y q d q K u f Y 5 P N g Z B T N p T f 4 5 C K t E o m w C w 9 M B 3 c 9 s r s L R Y e P N g k b Y O r M 6 d u s b A e Q D A f q t n W e Z d 4 N V t J F R X l s n + F F R i T g v o M q Q S V G W u s P v v s C y F Z U Z E a L 8 J k V 2 M X v Q l Y u I k Z / V Y k C S T 1 Z 9 I q x t S q X E L O 2 F B F + X k 0 P D S U d E Y A i D F O g s m Z a A j v N U x K e a F F p T D A o s H V c o c v F a N Z V g F n Y n g F Z 2 g A B b 6 F G z z U 5 N e T B b J f R d u Q R z o e A N I I a 7 q c 3 k K Z l Q K 1 7 y 9 / + U + x t z C O h z r A M T 9 w o i w G q L o n A 0 w q y 9 u t n a N A r v E L k w p X A m K q q X Z g 9 5 A z E u r E n u 3 y 4 D M f P h b J o d K x h 8 L d O 3 e o t i g m e r 3 B 9 S 6 f N A 6 1 A 4 8 9 A J V z I U A l W m m 1 M L A I D 2 b Y W U T + / G K K R d T e 5 1 g g 6 M q r o J s 3 b 8 u i w E z J D o k F 6 Y J r S 8 H I D P a W Y E 2 i f O 6 Y H P 6 v q H 4 6 j 1 z f 4 P L G 7 n 4 N O O U L 5 E C I R Y I y N Q a w E g u P f v P m z U K o A / t b a H P + J H l Z / Y C t A i K Z p Q J 2 w 3 f t 8 z t D n q 6 C 4 2 I x B M W G K r U 1 l f R i I M D P l 0 k Y c d D d 3 n z q m s g T z W B 3 d Z Q G p p 2 i F W A m O s a q 4 s t g P j q 3 P d U R e j n m p i K / 5 e 8 l q e t L I p X G v 8 j W J u w Y c k J C + T x u k U S Z E i o Q D N K 2 7 d t 0 j k T P v 3 H t i m y 2 A s m U D Y v V 9 V c S 2 X Z S W q g d l i 5 i K s 9 S 4 L K M y y 0 E D K 7 e u n W L X L 7 0 Q d v q x p P J 5 x 4 J x 6 i v t 0 8 O g m t p a W Z J w 6 1 o i S h k D Q K z W v C R Y R Y + x V Z S J a G d E x w W d / f 2 A F c 1 H o i 9 w / E 9 O 2 S D S F O p x o 7 C r q p W u w g 7 p G 4 5 k P 3 M p e a a i C z p K P a / e y s 3 6 X 3 M w P 2 + u Q O 2 8 J h l W y T 5 N o g l 8 B z f D G d 0 k v Y f P E L Y 2 N I K 7 B x 1 t S u f p T 3 b d q 8 e k N P l p J 9 + / F m u z b I q a e y t x W I 6 5 J R Z G p i G B f U W x 6 2 m k J 1 c n a 9 g S M 1 t G 3 Y L O S G h M M 5 h n R l x 9 e p 1 m a y J P R J A F I O 2 t n Y a f P a j z v H f s T Q 6 1 x g S I m 0 q U V 4 z D C z a B Z E s j j z M X o i w S r R Z 3 + + 7 x N D g Y H J W e S b Q 8 K 9 3 + W n U s 4 s a G h r o T 3 / + d y H S 1 Z d K E 1 i s o M L S G p / W E r p Y 5 Y P 9 V Z K n C c W f k Y 1 O K I u E 3 3 1 H u B z Y 3 o a C S h E M p C / H w L l K G H t S S J V / 9 N F Z O n T w A H 2 w P U T n m 4 K y d N 3 q o o W a Z f b Q s w O w N Z n l a 8 n 6 J v T c c B X v 5 Y 6 i n k m F Z / C u s H / f T i r I 9 9 G m B V Y V J 7 y K c H 2 T 6 R 3 T Y k 0 p P H 8 z 6 x w d C q R U 9 7 g r W b 9 z v 6 4 q M R + f 2 T 7 s F m w v o W p K C k S V g y G M y b B T U 9 N U W F A g R 7 t k A l O S c D K g n 3 s 9 f L l M d I 7 Y w 2 1 u h V k k + I p 7 a 6 z A B c z M g z 1 M q o a y a N b v s h x 4 M 8 Z / M l F b F B c J Y t 2 g M h N o 9 x i C e L T M I Y i K g l g a + U p Z O m E l s b H z r B 1 M C p i j S T Q + Y f + t x v j x o b b s G + q r K + R h 4 v C y 6 9 d v y m r S S H T + s 2 T h p M B y B A x I W q U a 8 H r M P u q e A T x r U J 2 e D a V c 0 t a p O X C i Z G 9 k S 0 f 4 D U M H m I S L w W / g 8 O b 5 G + 9 y h y D w V y M Z 4 2 s / P f f x d / d Q v j e e V B s z v 6 5 x S w y N 2 N + O s r 2 E 8 r m d M h M C u v 1 7 7 5 0 S u 2 l 2 V q 0 m z S Q M U F V Z K S d Q Y B r N F 1 9 + T Y 8 e q 0 O + s L v r Y t W S X x u Y 3 G u w 0 D 4 Q q w E 4 e Q a n n S x J V l 4 3 n u / x Y 0 / 5 E w 1 h q i t O H 2 8 y 7 0 e M E M J y Z Z v D 9 n P 5 x k a H x S G B 1 b k g E N I N D V v 4 4 v z A 9 C T s R 3 f x w s f U v G + f l N n J d n o T r M s 8 Y E + t J B Z z G M L 9 X i + N j I 5 R Y 9 n 0 q h D L C g z u P h 1 U A 8 R q K b 2 i j 7 W z T C 3 3 4 J e M 9 m G 3 Y P v Z 5 p U V F a L m W R 8 w z j 1 6 E 0 A 8 o x Z 2 L V H V M 1 6 o X w v w q M F 7 B n V o o S 3 C l o P 5 X P i Z + O F x i H r b b 1 K 9 p 4 c C w + 2 6 9 O 1 Q l 8 V z C e e G U T O x r E S q 2 T x + Z D h g g B l l a A O Z 7 c N u w f Y 2 F B 4 i p h Y Z o C d 7 / u K l z s 2 P 1 9 1 q b 2 + g n X X 0 p c D M h l 7 s 0 T a r A Y z v m P t Y D c D R c V K v 3 M 2 G k u p t L O W b a W J y g s 6 2 l M h g 7 H I h N c k v 2 P j z j G X T U C x S N H M A c d C 1 A k s n Y Z R i V Z J b O h U I Q C 2 U T 7 R l s L U N V V l S K I T K X K d T V D R 3 W 2 E r r t + 4 R V u 1 W p h t 6 6 z F A r 0 5 R L h 1 I u d a A T r / 3 g l X c r t p r K T N B A 6 0 b m x s l C l f p 7 a G l / 0 c Q I Z D d Y p I k P 7 n 9 Z 6 J 1 k 1 b s P N t j I 1 c 3 B e 4 g 1 h I J A k U o i 4 S N D Y + 9 z 7 t B F v b U H u 2 b O J n m R C b y A q o c l Y V 0 A C b 4 o + N j d O p k 6 l D 0 F B R b w M Z u + L g X Z r W m B P A J F 2 z X x 6 2 S z 6 e s d 9 F 5 j I T 3 x I n w Q L Y u b a C u i k 4 N S g n 5 0 M V v 5 x F j U V 9 q k 1 o Q C P 8 H 6 X e A f J f + Q U d 3 N g 4 a y u W N m K 3 Y G s b C k d H Y l Z E W V m p z H g G s F Q b e x t 8 + e X X k k d F 4 M x Y L M 3 2 e D 3 y X o O V X E J u H E z 5 W Z a G 5 D J a u 7 3 U x 5 I K w D m 4 1 j E o O C e s w C r n p W L 7 p k I a 7 3 l M j n h E 6 u 6 f n 1 2 a Y 8 d J 5 y g c S l C J j x 8 0 x y j C L n 2 G X B J z Y T A Y y d p W b B N + u N e G O 7 Y l m m s L Z Y 8 4 2 E 0 Y V 8 L s C J y L + / H H 5 7 i n i w m p c B 3 L 3 L F z U e Y x m E u d Y 7 Y U Y E D y b d R J u 2 F r W Z S a L M f P X G r H l t Z E p 7 a F k u v L I O 2 X + p 3 N l t i Y n Q 7 P 6 + M B J n D G L A t s o Y 2 9 A b H r k X X 3 o w R I G M F Z w W G K S R y k e C x M J 4 4 2 6 L + 0 H 2 z d I r C A z W y s g o O Z s S / E + f P n x M C F 2 o e z a z / 6 6 E M Z c 8 o k E / a x W 0 2 g Y U G 8 4 1 7 W A j C v z t q z Y l w I u C u 2 j f q S R z M 2 V 1 k I c D 4 Y M g G Y 6 Y K O c W t Z p q c v J X 0 k b W L + k a E O l d U l H N t 8 M N H W N p T Z y N L A 4 V T j F V A d Y N c g r V z j 6 Q / 5 Q Z 9 n R T a F f B N Q t 7 g 9 e A P N K H 8 u A / u l G + m B R Z r w A m L y 6 v c d P t l q D Z 1 H u Z n I m g X e c L / U F 6 Z O W Y c e 4 K X F e c Z A p r c Q z w 9 / Y w I K n M T v 0 e n k j 8 k j 1 u 3 D j s H W E k o e n g b I g x v G t J c o p h 7 h C x i k 3 i Z n M G E n 0 3 c J 2 A Q g F + a j 5 S q x j O 1 k 3 Z W p y J e g 4 y y p d l R E Z a u 1 y 4 9 m a K z j O 3 1 1 L o 7 t z K e q w A 1 q L J 8 V E t 2 7 d 5 9 u 3 L g l u 9 C a x a E A 1 M s U N F H 4 p z x f b V x a U 6 T O + s K P X E M 7 0 L G U 2 R h c / / b 9 s a K 9 v Z M 8 z K J w c F Y O o r b C 5 V Y E w u r c 1 T r U b D H A u i M Q K x c d F 4 / 7 P S J Z d N t N A y b o Y g w p 7 C 6 n 2 K a P d e l c 5 O d 5 Z f X 0 W O 8 z 6 u p 6 L R O Y j x 4 9 L N s 8 W 9 G j n S D Y 3 A U n R u I c r f K 8 G E 0 G 1 L g j F h 0 K d T S J c E M m D Z X P 2 k b s 9 p M T V j U e J E 6 + w 6 n h 9 5 9 0 6 t I U Y F 8 B 8 6 3 S f d f A o G y u A R z C 4 k Y P q 2 q Z W 6 x h B j o U h I u 7 1 Y Y 4 8 w H f u 6 q q i p q b 9 9 L e v b u l X s w G m V a Y y b V e V 1 z m W G J Q F y E c x V 2 A M C o k S Y R g f j h t Z 9 h 7 L p 8 F U 0 E H t f a 4 6 c V Y u v P B Y K m z I T a Q H e G o m q G B D V o M U B V Y I 4 U t w B Z C 5 k z y b D D b X Y M Y o x j n 0 o S J s l F s C F O J J R 7 a Q P W 7 t R t d 5 x O w r 6 x t x G Y h J y Q U e j h 3 I k D 3 r 1 + i 6 P S Q P H Q r c C r E U u f r b S A 7 3 H r N F O b P Z W 5 g i S 2 U s e h x P r Q N u U X l X Q j G R n M 7 4 3 R m R 4 C 2 l o d Z n Q x L n a o Q p w d 9 6 i D s q s I I H a o L i 0 s d 5 X C v 2 9 7 L Z 9 X / 7 P Z j B Y 7 2 3 3 X s I v 3 1 D 6 f p 2 v W b u l S h t E 6 d O r i B t w f U M e N Y y Z R I K M a i R y D b F m D A 6 A J b D O B 8 K z O O V Z k f F / I W s h 3 1 S B O o I l 8 7 I 4 R A O E j P q c l k c V R w s L Y R u / 3 k h I Q C O j v a Z c 8 9 N x v O J 4 4 f t S y B J 3 o 5 n X 6 c / w b e D h A C I N V 8 k 3 N x C P V E y C k u 8 M w 9 + V 4 t o C l g M N w A K 3 d B j j I / x 6 L q x W l 4 G l s C c J p v w J D q X r e b 7 y V B 9 c U R q n A P s 9 q X 7 n a 3 G 2 x t Q 1 m N 2 e a W Z n H f o q J h 6 F Z X V 8 k D X + l j O z e g A M 8 b 9 n y w r i Q 2 w K Y q R z a H Z c A X q q F 1 D w q M / 7 0 a d 9 F Y l h k V N 7 t S E q + G O 0 f M x n A 6 M O a E o E h U n h e l L a U R e m 8 r 9 h G J 0 1 5 W B w s 8 S j o V + x Q J s 7 U V u w R b S y g 8 P E O q j q 7 B N I L h b K e n T 9 s W f T z M B p Y G Q w j s d T H f X u y y T o l h n U q E D u 7 Z o E c O c s P U L w T s P 4 F 5 g C G 4 w z V x b n R 5 a B P b S O K M k D I O L J n G Z x 3 U N e q k K 8 8 9 k u 8 Z d 7 L d h i l J L L H 4 8 1 0 g o I 3 B T 0 p T y 5 Y h h e k s x N m 2 b S s 9 6 8 2 9 U + 5 y D d h r I n P + 3 V K A v 1 W u + B R 5 A m y K Y f / B n g k n l e X B q w c V D 1 L R Q j D O d 4 8 7 6 E k / 2 1 J 8 P R q J y l G h 2 d u K P Y L Y n 3 Y N 4 + M T S a m 0 v W G u n Y T 5 e z N x d f L G B l Y X k D L Y T O X t o c i y q z I i 5 H k 2 6 G L p x b L H Q i I J Q j C V x / v G W H L B Q Z H v d 2 V t K 3 Y J t t a X Q g l 1 e y B V T U U 6 c Q z R 3 M t c 9 b b c I y 3 X M + B w w B 5 6 w G J O E J k P I M q D X q x p U + S Z D q J M E w k k 0 m S C V H J y G W J H I k b 5 e f n k 8 W c f h 7 Q L b O 2 U 6 B i c k L N x g Z L C P I p k L q R h L D B w v y C i G 8 6 M Z Q E b q s A u + o X V Q H j t r J 6 7 h a C k j Y m N J A J 5 M K s c y z d A I A u Z + D p n u O O M S R m c F + h E y 6 v K s r Y V u w R u j l l K b R K c D m f a Z v T P X w / q V A r H 6 u f f F 2 E + 4 C M 3 5 N P y A e V g V 1 W U j m 4 J 0 z E O W K Z R X R S X 7 a M b y m L 0 / v a Q z D a H S x 3 z 9 U A Q g R A p R R o Q J i m Z p E y t i 5 I 0 B 0 i m E N t a K A f p Z s I J K i n D J N t U G 7 F b s L U N h Y f u 8 X i T 6 l 3 H 8 y 6 6 9 T p 9 n t l y J q J y R 5 i G X + N E j l w G u P B 0 0 E 1 D 0 y l H x Y F N Y d k + G l u B g U h Y D w U v Y P I 4 o T Q y a f J w G k s 1 p J z z P p c i E l F M J J I i l 3 J Y t A 0 4 q G e c 7 W a / L 2 t b s U 2 4 8 q j T 1 q 3 p y N Z K f k 1 Q J K K 2 J L 5 / / y H t 3 9 8 s 1 6 S X Y 2 A d z w Y l f n 2 g d z 6 0 O S y d X G o v v Q Q 9 H 3 F R 5 5 C L i R G j y o I I j U 3 j O t d n I k p + V 5 T c j i g 9 6 Y 2 K d H s + x C p g N E r R a E R W 7 W K 1 b g Q h N E u J W I Q + + e S U f K 5 d 4 b j y 2 N 6 E O t x Q o X s t 7 r d i a m D v n / / 8 f / T p p 3 + U M u R X c 6 n 7 B t 4 G S u X j a i M v E 6 e a y f R s 0 M F q H E s f L k S I M c m w k U v e + G 0 K l Z / k 9 0 a 5 n A m F J e + a U N F I S E I i F q Z P f n 9 a f 7 Y 9 Y W s b C q F / I k w P H j w S t W 9 6 e k a W D + x s 3 C l q g I H 1 C N C F o J d N b e A d A Q o E V L 6 Z U I J G p o k e 9 b m Y T A n a U h K m Q 3 X B p L 1 0 a o e D Z o u P S u c I J w X q V g U 4 J J T K 5 2 I 1 s K L C 3 v Y T w v J 9 n + 8 I f R P T t G / f X u r r 6 6 d A Q A 3 i F h Y W U C S e u v U G b x c F Z q Z 0 b n 5 E 5 5 8 o v Y E V h 1 b 5 4 L k T m 8 n E c X o 5 6 q I 7 r 9 1 C J g f b U H e 6 v e T 2 e B S J E o p A T u 3 d c z C R Q K x S f 4 R a 9 u + U z 7 Q z b O 2 U M A G V U 1 N T L S e 9 4 2 H X b a q l / / 3 l H f r 2 2 + / p y y / U d m J 5 B R s D v P Y B y A M J p R 0 L h k x c d 0 I w E 3 N 5 P K b K U a + Q R k j 7 W D 2 M c T n s L J 8 z J n b W + G y C C g v y s r Y P O w V 7 L z D U A e M T 2 M R y 5 8 4 d N D Q 0 J C t B G + r K 6 c K F c / T b 3 1 2 U I / 4 P 1 K X 2 k 9 v A r w x N J k U c Q x Y O V m K B b E w g G Y O S o C Q T Y i d L q b 3 V Q d p V E a L J Y J x m O A R x g m G W t m G 3 Y H s b C m E m H B U 1 D 0 Q a G h o W e + p E S z 1 f 4 y + g R 3 a r C x f W 5 z b s p 3 c F J o 1 I K B M 0 e T S B h D S S t h J L p X E d 8 e 6 q E L l Z 5 Y P D A l K r q i D M n W Y 5 f 3 b 2 9 m G n Y H s b C u g a D 8 k G l 3 j w L f t b x N v X 2 d 5 O N + 7 c 1 + 9 4 M 7 a n 7 b S z g d U C c 8 h C E M R M K p 1 P V / 1 A L O W A M K R D W b G P 1 T 0 Q j + u 4 f Z A t K I 6 L v R E 6 d q J F / w d 7 I y c I B V R U l I t e j R q 7 e v W a b H p Z W V o o F W I G f i 2 T K u b A 7 1 V b Y m 1 g 9 Z A k i 4 U o I o 2 E M I p Y S b L J e 5 X E Q n y s P i B l W 0 t x 9 G u c o k y k 8 R l + H 1 z o U V Y D l z v H 7 B 3 D 9 o d W m x A I B K W 3 Q g U E g m E a D h Y o S d X 5 X H 8 V k m k w 8 6 G G V U I s m t v A 6 k A R R s 3 B U 6 T S s Q 6 o N 6 P S C c k 0 m T D p 9 S j I x O l K 9 6 j k U a 8 I L l b 7 P I 4 o T S W K s r Y J O 4 a c s K E Q + s J u V v t 6 5 U F / c O Y D C g y 1 U V 3 d J l n i Y W C 2 D M 5 E p e U U P m t 6 A y s D q 6 1 k y G O k V J J g I F O S S J p Y H D f X B K E j y r n J d W U u c V I Y Q h W 5 p m h b W Z A O n z z M / 2 V u m 7 B j y B m V D 1 t z Y A t m 7 E L q d b t E 5 e v v H 5 B D B A A Z + M 0 i o L D 7 K a b D G B z Y 8 A a u K J J k E o K A S C o I a S z l J i h y q e u l / i g F w p h t H m N S c e A 6 l I M C Q C i O y / K x S z C O g 0 3 f 2 N T O c F x 9 + l K N w O U A i j 1 E J e 4 4 4 a Q N H C K A g d 7 8 / H x F p p C D r r 1 M 3 6 X n 7 M 7 Q n H V P 3 7 X n z u H V d k c a m a y k 0 o R R J E p J I x B F y t k u q i s K U 1 U + d 3 R x T D G K U j A Y l P d H I h E K c c c Z D o U l d h e W 0 + 4 j J / R / t D 9 y x o Z C m I p C r Y v R y M i o V A 5 W 7 B q H B H a N N W m D b L x Z y H G x g c V j j m T K j H E 9 m V f k k j T X m 4 P / D o T C 5 F j U J + p y Z m Z a Y j g j E M s x N t E I 7 T l 6 I q 0 N 2 D 3 k j A 1 l A r T U o q I i 6 d V Q S T h o b T 6 B 8 7 h / 7 o 4 9 G y t 1 3 x J C J C t Z Q B 4 L m U A y 5 J k U 4 n z Q 1 x S p l L S q Y M k E 0 s i g r v b o + f P y F Z l k p r k 6 J w r e v W x t w M 4 h Z 2 w o g 9 6 w W y p j d F R J q Y m J C d k Q 0 c g j q 5 Q a z r I 1 c F n + h l N i a e D n a k i E g B J N n K x k Q g z y 6 H T C T C 3 i G O / z O G P U U B K W N E g H E s m s c i a R k V C w l Z H f / + F v 1 S 3 k E H K O U M A Y S 6 X C w i K a n p 6 m k p I S q i q I c A V l l z z m y H 4 D T 0 5 + 4 1 8 L I J H p q s A r e O 4 s Z J m P T M k Y 7 1 U x v H x w g R / c F E h 6 8 p L q H d t L M Z Z G I B H W v Y n U 4 r y P p V a u I S f m 8 m W G S G F l s k c b G B g U Q 3 Z P d U g q H L B K K a w s t W K x S z 0 2 Y A V Y B X K B N B w L Y b K T C T E C Z 9 R 7 u I 6 4 g A 5 v D t D B O i Y T 5 4 1 k E l J x P a K + s A 5 K 6 h S k 4 t B 0 9 P S c e s + F k B O z z T M D z m E K B I P k c r u p d l O t u M 5 r C y O q w j W p D P w Z O 1 8 t 9 i T z D e e F k k 4 m T p F H S x x + 1 m m k 0 m R S Z c o + K s + L 0 L H 6 I B 3 f M i v r m S B 5 U G 7 I B P K M j M 9 K H i Q C o e C M w L W y 6 k 1 Z 6 9 7 u I e e c E i b M e E t F T U C l Y B Y F K m N X J V y v q P D U d C S u w z T 4 F u m U s A i 5 d Y O k n W Q N I p H 4 m W o C G Q m k C G S I p Z 6 5 I R P i X R V B a u L g Z C I J e b h M P H p c T 4 Z M I F K h 3 0 n Y w B L 1 Z + K W 9 8 / z 3 a T X d 6 6 E n L U o s P Q M M 8 + x z R j G o h B X 5 7 P a x x V n A m C 2 C z b I l F j z I Z O I a x 5 M H i W N r I E J M o d I q b y k m R S p v F L v T j X M U l k e i K N s J X F I c A y 7 y J A K Z B I S I Z Y l 7 1 E K h U N S V l B S p u 4 p B 5 G T N p Q J z p p t 5 P f 7 p U I k R o V x W n p J r l j V S I h u v 0 4 N + O I k h w 3 M h T w V 8 w I y a Z K I d N J k g b q X y l u C k C o m 2 y T v r Q r K 3 4 k U s g Q Q x Z D K q H w 4 G d 5 I p k g 0 I p r G 8 d / + O W t d 5 0 p g U y G 3 f 2 Y D b O h y J a E 3 f d A 5 y p W m K i 7 Z c 3 L j M G c S b W A + g E l M I v z w 8 z J S y Q R R 7 a x 5 i + d O x a o 8 z x 2 h Q q + y g S T w N Q Q h E G I m j 6 h 8 I B X b S v i 3 Y S Y V Z k T A u 4 c t 4 7 w + v 6 V 2 c + 8 n 5 1 t a v K w + a d C 6 w w M U Y b U h F o e 6 A U m l p B X I d u m Z 5 Y h L 9 C b r G k q d M 1 I o u W O r N e j r Q i I h m I V U r M I l 0 1 y u r k V p W y k G b D O k k 2 g N K c m E A G k 0 N T W p C M a f A Z J h 7 O m 9 P / x F 3 1 / u w n G j / b U I + l x G e G q G S l 2 z 5 H Q 5 a T L s p 7 Z h P 7 l c b n I 6 X e R w u c i F 2 M n a r W Y S e p L 1 y y q Q i V / V i 0 g l + Q W B k J d g S K X y S i q p I G k h k i 6 T d I y f a J y O 1 y u 3 u D U I i U Q q o d N T Z I J 0 C r N E A o k Q g i y l d h 8 5 R V X 1 2 / Q 9 5 i 5 y 2 o Y y w V u s 1 k Z 1 v + 6 h U n 9 Y 1 D 1 R L T i W t I 5 V I 5 D 2 s z 4 h B J G E B P k B Y d L I o p 5 T S u 0 z q h 2 n + R k m y S R l + t l y r C S Q e u Y m i K q n 6 8 F I J p B r a n J S x g 6 F W O G I f G 7 V F i Z T l r r N t b B m j I t Q c a 2 c a t j + r J 0 r E H o 8 b C l U F i r U a l c p F R A N a b 1 A J I 2 Q B A Q y h L A G R R g r q R R x 1 P M y K p + Q y p Q h b Z 4 n h + P 1 s 5 x X 6 p 5 R 7 U Q q I Y 0 Y 4 0 u I O b g 8 H i 2 l I j Q d C N O Z T / + u 7 z T 3 4 b j Z 0 b 1 m W p Y j N E P O 2 T E a D / m o c y y P 1 T 6 X q H 1 O U f 9 Y G C M t s Z N w E I G D A 3 o V q I K S X m O Q T g M k 0 p J I p e U C / 4 J A q l w F E M l S D s I k y 1 E G M q m 0 E I y J Y s q Q P r E F U 4 p A I g 4 c K 4 + r I p W x c S G V 4 I T A Y k K o e i O T E d p / s J k a 9 h 2 U + 1 0 L W F O t K O E r 4 M o m K v G F u C J V j w j p J G m u X K s H U P L S u + p G g c Z i a W D 8 o j 8 1 l 6 D v W 7 6 D 5 f u Y 6 U K S x n f V E i Y Z T D 4 9 F s m l n 5 O M J U m 5 K e O 8 f p Y o U + R R c S i s g i I R p J M K W L 8 m q l 8 k T D O B C J U W O N c U m Y A 1 Y U N Z Q 6 K i n o a n u L J F X 8 8 k l U 4 L s X T M j U F 6 Y B 1 L g 5 Q + 3 c b A P V p C q i N A N u X 2 V q q c D i B Y M q + u J 6 8 l i a H L J J 3 q d J C H 5 1 R i l F m v 8 z P E 5 4 p a x 3 n E K K M E S K R s J o Q w k + j F s J M e 9 Z B I J 4 q H 6 P 0 / / S 1 r H e Z y W H t 6 D q O s Y Q t X O O w n E A o z m Q 2 p N I k Q m 4 Z i A h o I y i S g d 0 c A r R D s A y E O / 8 g W X D o o M o E w T I g k m Q x p V N q a V 9 9 R f U 9 F D k t 5 M q 9 s I 0 M e i U 1 a 8 q o z w j O r z M N O R U w m T S B c E 6 c D H B W c n w 1 G 6 N 5 r B 0 0 G s H A w R I F w n D 7 6 j 3 / o b 7 S 2 4 L j Z 2 W O v F r N C w H j I r b s 9 b C 8 p 9 7 n Y U c a m 0 k F s K X G n K 7 v K 2 F I q T q W l 9 + E X J H V G o L K p / G p C k V s S i u I S p 6 p O r i e v o T N A F h I X v / z D J J E Y 7 z H v F R K q O G U v m R i f o Y i W j I V o h m w q B s l 2 V Y U o z 6 X U 6 q Q T g k M w F K U H L J G k I + O O L c J k K n C F 6 D / / 8 V f y + N L P + V o r c N x a o 4 Q C h k d m q K 1 j R J G H C W X G p k A i k A t O C p D G k E r F m k y c V i R S g V + Q E x a Z W E F y a f m V B x q 5 i t W v J o Q U 4 R p S K l Z J X N P l U g Z S q H w q W M q E N L p M p w 2 R h D g m l m A h k x A q T o f q Z p O S H k Q C g Q J s Q z 1 k M q X O e c J x N B H 6 5 O I x 2 t y 4 B 3 e + J r G m C Q X c v v O K g p E 4 k 8 U t B B J S a T I l y Q U i a V J J w I Q s I V K K Y P w i 1 E m l G U g j M q 8 q w U g m F o k s V a C L u J n r h E 5 J z C n 8 c l r e I Z E p R 1 6 H z L w E R R g E Z g a T w l J m S M T p b J J J 2 W A W M n G 6 w h + m z c V K 5 Y M 3 r 2 u E O z K 2 Y a H y K T V b k Q n x p q o S + u N f / h 3 f Y s 3 C c e v 5 2 i Y U 0 N r 6 i q Z n o y K l Q C y 4 0 4 V Q W g U U 6 e R S Z B J 3 u l V S c Z 5 f U n k h D t L 4 Z F U m k G u S k F 8 D U 2 r A z V a n M o A G j k h e N U x Z 8 h r H k j S E M G U q n 5 b G + 0 A O / C T L T F D O F 0 U a X S Z p F R R 5 Y J 8 Z h 4 0 q M 9 I J d h P i 6 o I Q 1 R S o / S H a B h 0 0 M Q M p p S S U O I G E T L B h w 1 R e U U Z / + W 9 / w M 2 v a T C h e v H o 1 z x u 3 O i U w 7 6 U Z E r Z U 4 p Y h k g o 0 2 R K k i p F L n 4 R g l j T i i 8 o U 7 G 8 W t I C S 1 I B B c K G D H D D V p F 5 Q b t X a f k 1 Z c g g p 8 v l T Z x D W U Z a 8 s m 0 h U B I i 3 Q y a S a M u a 4 J l C K X k U y G V E q 9 c x I T h + N w B K q f c k Y o l Q / S y Z A p Q s V F h f T 3 / / E f c u 9 r H Y 7 b 6 4 R Q w I 2 b H T Q b h P r H R G J C Q f 0 z J F L k 0 j H I k k V S m T Q I I b H 8 4 k V e J Z Z I X b A g L Z O B j M e P 9 m / K 0 L h V I l W e j P U 1 I Y T J I 4 0 y T Q x J Y m G X e o 8 h i 0 p b Y p F G i F F m S M S x L j N E E j L J e B S I p M r E a 5 o k E 6 Q S r n H M Z M K E 2 Z K S Y v r b P / 6 M O 1 0 X W F e E A m 7 d 7 q S p m T C T R T s o R A 0 E e Z T E y r S n n G J P Z a h 9 Q p z 0 t P p V s U 4 p 6 L w V y M 1 9 6 C B F M s U v 5 h 1 o 9 D q W C H l 1 T c U 6 j 3 J T h r Q E E M R y P a 0 M h L D k Q R a O 0 8 j E 0 s e Q C p J I J B O I h f I k m Z R 0 A p l k O E J L J p R V s J r 3 X 3 9 X Z y G v F z h u v 1 h f h A J G R q a o 9 Z d X i k S i + i l y i Y S C f S V E M s Q C a Q z B L C Q y a d B D Y g b K J V I x p 8 z v G y G V k H o R C B F U Q p e C A C b P C V O O G B d 0 u S K M z i c J Z I I h k I p T k k m V C a G 4 T K l 2 K m + k U 3 I c i m N D J u N 4 k B h B S 6 Z z F z 6 g P f s a c X f r C k y o P q m T 9 Y b B g X G 6 9 6 C L G z + r f d q e S k k o E 2 s i c Q w b S 4 i T E U A X i Z H H B 5 s y S S d f r M l 0 6 K e f q g Q Q w a R M W l I c W W I O U m 6 u m z I d S 8 A P E 0 K u W 6 W R E M a S t x B J p Z k 0 J i 0 k 0 m W a U I p M m k A i l T g f x V 5 6 E f 6 K C T r z 0 X v U v H 8 X b m z d w X F n n R I K w O K 2 b 7 + 9 x 0 8 B p F G O i j S b y k I m 5 U o H w V I x v 6 g 8 m C J Z M E a n 8 Q J I l M w t C F U R I I U k G G j 0 6 b H 6 x Y u 8 q l j S u i w j q L I U k S Q G Q U y e 0 y q P G C o f V D 8 Q y J B J B 0 0 s Q y Y l n d J t J r f b R f / z f / 2 d 4 7 k 7 9 q 4 X r G t C G X z 1 1 W 2 K Y 1 q j k M m i / i V j E E i T S d I c S 0 g N / v K L 5 o 7 O q y t 4 0 U g m 8 J Y U 0 O Z 1 0 p p S 5 T q P x j 8 n x h v 4 l Y M q U m n J J w l k D a Z M E c e Q K S m J T M x B x V Y i q V i R i W M 4 J Z h I a m o X 0 h H K y / M L m d Y 7 H H d e b h A K e P j g B X W 9 x v m 9 S v U T N R B p G Z / S x A J Z L O Q C M 1 J S C 5 9 i y J T K K x 5 x H h F g y t O g q y A t A j F U r C J L z E E l 8 R 6 U 6 z J 9 L R W Y H L p c C I M y E E b I M 4 9 n T 4 i k Y w u Z R M W T t C K Q U v N w N F C C d u 9 t o v O / + U D u a b 2 D C d W v a m c D F A q G 6 Z t v 7 3 D K K q G U C o h Y k U o T S I g F w i g S y Y / J g z A S M 1 C m o c i 2 M I Q A S Y A U K l a / 1 l h e V W w J q p x / h C g Z 6 S S B t D d P 5 x W B k A d h D K l 0 E M m k i J S 0 m 1 g y J T j G k U J / + 8 e n V F x S h D v Z A G O D U F n w 3 a X b N A 3 X u p F M a c Q C k d J J l Z R Y m l S G O C b m h C K X E E 0 S 8 0 O x R E W A k E L F K k I M c n A s v y q t 8 i a t S J O e B n l U n E k m i V F u J J I m k o p B I B 2 z R E K M r 1 V R W U F / / e 9 / k n v a Q A q O u x u E y g o s P f j s s 6 v c X E G Q T E K p N F q W k V h c I L H 8 I I / A m E M u K 6 M s S Z A j H W j 8 K l a / 6 g 1 J 4 q i M 5 C V n 0 k k C c R D i W M o 1 c V S 5 h U w S M o m k S S S x U v H 4 z e T 1 e s V W w v S t D W S C 6 P 8 D I F h 6 y M h o z D 8 A A A A A S U V O R K 5 C Y I I = < / I m a g e > < / T o u r > < / T o u r s > < / V i s u a l i z a t i o n > 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5 2 a 8 a 6 7 - 6 d 2 2 - 4 3 b 8 - 9 3 f 8 - 6 0 d a c 7 c c b d 9 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W a S U R B V H h e 7 X 3 3 c 1 z H t e a Z P M g 5 E A T B B D A B z F k S R V E k b T / Z z 7 b e K z 9 7 v a 7 a H / a H / e N 2 t 8 p V a 2 V R E i W K m Y S Y C Q I g C R I 5 5 8 k z e 7 7 T 3 T N 3 B g M Q A A H q D o A P 6 O l w B 4 M 7 t / v r E z o 5 / n X l d o I 2 s C B 8 X g 9 d O L q H o t E o T c 0 E y O 9 1 U z w e p 0 R C P T o T A 0 i H o g 7 y u R d + r N a / y Q S u O D i M j 0 9 Q c X E R O Z 1 O K V 8 M 8 L n T M 9 M 0 M T 5 J 9 f W b y e H A J 8 0 P 6 3 W T R j w 4 O E j 5 + f l U X l 5 O s V i M r j 9 5 R T P B k F z f w P x w / O v n D U L N B 7 S v 4 4 2 b q b i g g O K J O A 1 N M q G G X 9 G o q 5 H G Z p 1 0 r i k o x O r v 7 6 e E t 5 S K v F F q e 9 Z O x 4 4 e Y f L F a G p q k v x + P + X l 5 W W Q j m g 2 M E t u p 4 u e P X t G 5 R U V N D I y Q m E m o i O v i i g 6 Q + 7 4 N L 8 n Q K d O n n g j K e Y D O o D J y U k h x X K I B S I N D w 8 z M e v J 5 X J R J J q g y / e f U Y y / 8 w a y w / H Z B q G y 4 v j e R i r J c 9 F M 2 E G u e I D i 3 L j u 9 x f Q W M B B 7 2 0 L k d + T k A a H x m d t j J m S 5 + e f r 9 L 7 7 7 8 n a b z / 8 e M n Q q h d u x q F b F Z E I l G a n p 6 i s b F x 2 r K l n j w e j 7 6 y f I y P j 7 K U K 6 V g M M g E n 6 J w J E K R c J g a G h r m / f y J i Q m a m Z n h e 5 m m w G y A W v a 3 y N 8 X F R V J 5 z A 6 F a R b T 5 / r d 2 / A i g 1 C Z c D j d t G F 4 8 3 U 0 z 9 G + Z 6 Y i J P u M a L n E y V C l g u 7 Q 0 n S Q C 2 K c x I q 4 d W r 1 + m T T 3 4 n 5 V Y 8 e j V L i Z l + G h / p F 1 J G O R x l C X b t 6 j U 6 e e q E q H M v X r y k A p a C I F E m y Z Y L S C e 3 2 6 1 z C p C m V v U R J O n q 6 h I J B B K N D I / Q t u 1 b J S 4 p K a G K y k p 5 n + k 0 E E K h I B U W F s l n X 7 r 7 l A k a l f d s Q G G D U B a c 3 r + H X o 7 6 q L F 0 Q h o P G m C I e / M r L 4 v l O o j k m O q g v X U u 6 u 8 b o N K y U t q x Y 3 v y G i Q A G h p 6 c S s e P H g o 1 4 O B I D m c b F / 5 v N y w X f L + Q 4 c O z n n / 2 2 K W p U s e 2 z 9 W y W l F k F V J f 8 b / n O + 9 g L m G W N L 8 X f B 9 8 D 8 m Z 0 N 0 7 V G n X N 8 A C H X 1 z r o n F J p L 0 8 7 D 1 D s a p a 2 + F z T K K h f K q i q r a G R i h j o D 2 6 Q B l e X H q a E s R l W F K R s C 5 V Z A V Y J a d / D Q A f J 6 v E L K y 5 d / o n P n z l K A G 3 J 7 R y c 1 N e 5 M k g i 2 E x p m / g q Q a n x s j E l e p n M K U C E 9 b o + o m y A R C B E K h c j r V f c W Y i m F t I e D Q S a 5 8 L 5 Y j C U R f 1 W 8 D 9 d h U x l p h / j 7 e x 0 b t h V j 3 R P K 7 / N Q 3 N / C k i g i D e d k 3 Q j b M K M 0 y 7 b D z p 0 7 6 P W 4 i 5 4 N e c j v j t O h z R E q 8 K r H l U m k T I x x 4 3 7 y 5 K m o T m h 8 r 1 + 9 p o / P n 6 P B o S E m 0 S h N j I / T x O Q U b a q t E R I e O 3 Z 0 R d S 9 y f E x K i 5 N J 9 V 8 g N O k q E h J 3 0 y A N D N s Q 0 G i 5 u c X J F V I E B M E w n c S 4 v G v 2 + W m v s F R G o 0 4 q Z + / 3 3 q G 4 / N 1 T K j G r T v p + W g R R d h Q z 3 P H 6 N S 2 E L 1 8 0 U W 9 f b 1 U x j 3 9 T E E z j c y k b I 4 P t 0 3 R K 7 Y 5 0 N O D F L O z s 0 I E J z c 6 0 1 t D C g H z q X G X L / 9 I u 3 f v o n E m 1 O 7 d u 5 P S Y G J y k j r a O 1 g d 9 C X J C u 9 c X d 0 m i n F j D o V D b G c V S s O O s I S J c F z M Z D W I 8 n d w c Y P P l C 6 L w c z M t H z 2 N K u g B Y W F 8 h l h V n V h 8 + E z I c E A S D Y 4 M q L R C N + n n 6 4 8 9 / M z C 5 P H l W D p O E 6 D E 1 G K l u 2 i k e 6 7 8 v 7 1 i H V L q C 1 b W q j M H 6 d i X 4 S c F O N G H K e e n l 4 a 4 4 a + h x v 8 r S c D N O V R 9 h F Q m X h J B 3 f V 6 F w K 3 d 3 d V F N d w + p O j N q Z E P v 2 7 Z X e O x t A 3 P b 2 d n 7 P P m m w d + + 0 0 q n T J / X V d F y / d o M O H z k s 9 t Z i A Q l r d T o s B Z E I E 4 N V V N y j 6 H Y s e i C R Q C 4 4 L z I 7 i B e j b n o + 4 i E X / 7 v 6 0 h i V U h / V 1 t T Q 5 R f w B L o o M L Q + S c W E u r v u C F V Y c Z B O N s y K + o J G C I k Q j c X p z m s f H W 9 I D V 4 + 7 P P Q j o o o 5 X n m t w 1 u 3 b p N T U 1 N r N o V z y s d 8 P k g a 1 t b G 5 0 / / 7 G U f f X V N / T b 3 1 6 U d C b + 9 a / P 6 f e / / 7 c l S x t 8 n / n I v B D G R k e p j K W h A S Q R P g e E w r 2 b + z C S y 0 g s 4 F K 7 I h q u H a y L 0 s M B n / y t z + e m 8 G i r X F t P c H x + b f 0 Q C s 1 i 5 7 Z m 2 l o a T p I J j e c V 2 z e d n c / p 4 s X z 6 o 0 a b 7 K T 7 t 9 / Q A c O 7 N e 5 + T E 0 N C y S 7 P D h Q 7 q E q K O j g 3 v + E O 3 e 1 Z T m E I D K C D s L T o q q q i p d u n j g n q f Z N n K 7 P e L s y A Z 8 Z 3 D E 6 / V J P s x 5 E M X j 9 Y g q B w Q C s y x p U n 8 P p 4 S L b S X E + G y o h 4 V F R X I N Z B p m 1 f h e r 4 8 O V E 9 Q z 7 i T p q i C P 9 9 N k f H 1 R S r W / l V D W w / h w v E W 2 l y s y D T K v T I a O X p T O B 9 A L i t C b x h e g W p U X V O t c / M D M x X y 8 v x p Z A I a G x u p t r a G 7 j 9 4 q E s U Q C i o V 8 s h E 4 D G X V R c k k G m B E 2 M j + k 0 M R k m h E y w x 0 Z H h s U 5 A X I Y M g G w y a w A m U B W E + c X F C Q 7 H M T 3 e j w S 3 x 8 s o Z i r k H a W B 5 m 4 b N c V H 8 p a F 2 s 1 L E / h z j E 4 + O f i s R a K h Y M 0 M h U T Q s H 7 V s M 6 P x o g p J N R v 9 A o E L x s a C 8 E G P I V F j X J C n j t b t + + Q w O D g 9 y o w l T I h n 4 m 0 J i v X b 0 h g 7 x W y D Q h j j / / / E s Z p z K N 9 u 3 g o B K L 5 6 + i U n U E U O n K K y o 5 P 5 e 8 h U X F M l 6 F Z w V A Y k E q G e C 5 4 d 7 g m I F r v r 4 0 m n x 2 4 w G H D I o 3 l I a 4 4 4 m S o / C A / q u 1 D 8 c X 1 1 r X v M q 3 c 8 c B V q / C 9 H K E 6 N z O W S n D H L X + c C 3 t q Q 6 K F C k t L V 1 S 4 4 V b / J f W + 3 T u 4 7 O 6 R K G v r 4 8 q K i r E G 4 Z G l w 2 Q Q j 9 8 / y P 9 7 t 9 + M + 9 7 0 J C / Y F J t 3 7 G d 3 C x F 4 3 x v e / a k v I I r g a n J C Z F m i w E G i y G V A H Q m f n 8 e S y v 0 x 6 m p V + G Y g 3 7 s 9 E k e 4 e O m E P 3 0 g m 0 s h 0 u G G 4 I T j + V 9 a x m O L 6 6 v b U L 5 K w 5 R Y B a D k h H a 7 u l g 4 p T I L G o D k O i n n 6 7 Q m T M f 6 J L F A W N M c H 9 b v W o g 5 r N n H X T s W L r U s Q K q o g z 8 H l y 4 1 + 7 s 7 K R N m z Y l 7 x U q 6 a V L 3 9 O 2 b V u p q a l R y p Y C / F + Q F B 4 7 d B 7 A Y r 2 C f T 3 d t G l z v c 6 l A F s M b n 4 A B M J n J 1 x 5 9 P M L R S p T D r W 6 q j B B B + v C d P n h 2 p 4 D u K Y J V V B 1 i K a m o 9 K Q t r u f i F 0 A e y l T E t 1 h 9 e x I h u q 1 E N C Q 4 N 2 D y g R J h A a D K U i Y P G o a U j Z g O U Y g G B D 3 8 k L v A + A k e P G y S 8 Z 3 D h 8 + m J R 4 U B V b W + / J 2 B c c I i h D A G H w n h c v X s j c P N w b A m a z Y 7 7 e 6 d O n R f 1 C o 3 e 7 X S J F A Y w p G e d E J q x T l P D M 5 r t n j F c 5 + R n g 3 n A P 3 e N O a h u C o 0 X d G 8 L h + i i 5 + J 6 j 8 Q Q 9 e b l 2 p y o 5 v l y j h C q q 3 k s T 0 2 6 p 5 L J w G 9 W W e c S 2 G R o a o u P H j y U b B + b q 3 b n 3 j P L r D k s P u l h A Q s F + y L S B M g G p 9 c M P P 4 q k 2 b + / W e y 2 p Q B E w f S k a 9 d u y D 1 j j R O k G 0 i M 7 4 O G 3 t X 1 m q 8 R D Q w M 0 t m z Z 4 S M e P / 0 1 D S d f u 8 k V V e n n C f o X L q 7 e + j n n 6 9 R I 3 c u x 0 8 c k 8 / I l F R j o y N U V l 4 h h I N X D 6 5 1 D C T j q Y E 8 w O j I E N t g 6 f Y X 7 h G k v d F T w u T B u x W h S v I S V M E a Y 1 l + j B 7 2 8 G e E 1 6 a k Y k L 9 s u Y I 5 f T k U d z X J I 2 x w D V L t U 4 1 o x o N B / Y L G m J l Z S X 1 9 v b R U L S a B g N K r b q w K y j x Y v H N 1 9 / S h Y v n k + T M h L j A B w d p 6 9 a t u m R l 0 N H R S V 2 v X p G f 1 S 2 o f 1 C 7 h o d H 6 O n T N v E Q Y j A 4 H I 6 w R I 7 S + Q v n k m Q B m V 6 y 1 M O g 8 d m P P q S q q k r + r O f U 3 L w 3 T Q K Z N J 4 f p J w p h 8 S a m B i j m t o 6 y Q P 4 T E h + n 9 8 v K i T e g 9 k W s T j R 9 x 3 K a 4 i / R z j R E K H b 3 S w N E 3 H y x v v J E U 8 5 O d Y K H F / e W I O E K j r I N R 2 i v M Q 4 N R R N y T Q h q H o G 8 M B h a h E a w 8 N + D x X V 7 J b y j x p Z H X q z S S E I B I L 0 4 M E D O n H i u C 6 Z C z S w L 7 7 4 S p Z 1 m E a 5 0 s B 3 g D c Q S 0 D i 3 I r 7 + g f o / P m P h F i Z g H T G f E G o p g b f f v s d X b i g B p s N s p H L w K i W V p h Z F l b g b 2 6 + 8 t J k U D 1 Q 5 B G g q v K H M q d i 5 E + s P S m 1 y O a T O 8 g r 3 U d + Z 4 j e 3 x a g Y F + r 2 A e N j T v 1 V Q W o a b B 5 0 L t v 2 d a k S 4 l + 4 B 7 1 + Q i r i a y q 3 O 3 2 0 o / P f b I y N x P X r 1 / n 1 0 S S T O i N A S x 9 t w K S o a V l n y z f W C 1 A 9 c M Q A F T b 6 t p q K t q 8 n y 5 f v k I / X b l K b W 3 P R B o b 3 L 5 1 J 2 0 C L q 5 B y l k B A g X Z z j O w k g k A m Q K s 6 l q B s S k D q J u Y w Y 7 P a a 5 N j W U h j + B x 8 s N y O P n p O S h A K y u 5 7 Y A 1 N b B 7 9 k g L n W o I 0 b H 6 o P T c + / e 3 U E F B v l S k g T U N H N u S b j e B U D 9 0 + G h g L M Q N L k D t w 5 i z 5 h Z i T Q Q d 1 D m U I F 9 h B d 0 f L K V L z / z 0 L Q e o N o h b u 9 n W C C g C Q j r h f 0 E a 3 P v l v p S t J v p Z M l V X V V F R 5 Q 7 6 3 e 8 u 0 p k P 3 h O V D m 5 8 A P f i 9 n r T p M u j R 4 / Z x j q l c w o g k H W G R J w l i Q H S + B y 8 Z 2 R 4 S J 4 x g I 7 D P N c o S y u o f 0 B 3 f 2 o w 2 c D B V M K z 4 Q / h v w G p G u b U Y 0 6 H r 2 7 c W x M q n 5 8 b y + m 9 W 6 S n 7 h x y U m l e j E r 8 q g E Y W N M G E 6 y S T I c d 9 I R V P w O 3 M 0 H V 0 Y f U 4 2 j m e l + a E I f K O D v U R o V s I 5 Q W 5 b P 9 1 C C k W o x 7 + m 1 g V t y O e v d Q Y 2 W E Z s d 6 5 H 8 G Q 2 E q K S 6 i O 3 d a 2 V b a R 5 s 2 1 e q / I L Y h e 4 U U J S W l s h l M N o y P j f J z i 8 t z K C 1 L H 8 g 2 5 A I g t T A 7 A 5 8 H q Q n A f R 6 I K F X P Q A j r S V A o 5 m I V N S q h w D X A q t L i H U J 2 h j M 7 z X I v H N p W J T 0 f Q s e w S y a 0 Z i N Q J h K x C L 0 Y S K k m L i b T s d o R a q i v W z K Z g C h 3 v v 7 K 3 f T h + y d p b / M B 8 Y y t N p k A q H 2 / 3 L t P h + s C 3 J m w F C 0 o p d t 3 7 9 P z z k 4 m 2 6 S o n l Y y A R j n q q 2 t p R s 3 b o h n L h t A o t K y C m 7 4 K U l l A H J g b h + e M 8 g E z 6 A h E 7 C r a u 7 8 L b w X J J O 6 w f P l z 5 i O V C T r M d f D 6 t f 0 O 8 D H R / b J f D n 0 j q g o B N H V L Z A K z I J C X 4 K G O 6 / R B z t C 9 H F T k D 7 a G a T W X 3 6 h w s I C 8 f o t 1 f M H Y J 8 J q I B Q F / G c D S A N V w v j r G o 2 N u 0 S G w Y z F l o H y i m v 6 Y 8 i l b x e T 9 b p T y A E V M C L F y + w X X g j + Y z Q K c G B 0 d P d Q w M D A / T T T z 9 T L 6 u U G H / L h J n b B 8 D N b s W T A W V b n b D M 4 A c K v K q z w / 9 H p w V 7 a j K 8 t O E E u y L n C V X I R J o a H x F V D 5 U 0 M D X 3 K 8 1 H J g B u 4 S 1 V f n p 8 / y 6 1 t t 6 l m 7 d u s / 2 R P m v i Q y b b U o H l 8 v t q U p I P 9 w V b b D V w o 8 t L t 1 9 7 q Z v 2 0 Y 8 v i 2 T 6 D 4 C v P R n y y G x 3 6 + y Q b M C w A s a m 0 C l h R g Z U x A L u V C C 5 3 n / / t K z h g r c U X r 5 M Z J P A T 3 u 5 P n R 3 4 m G h Z e r A 4 U j Q d E i V K 1 W S 0 0 w q O H a i 8 e w D z L k E x 9 c 3 7 8 / f 2 n I A F 4 / t p V B Q T e J E z / p j p 5 f y W d 0 7 U p / S y R c i V C Y w T o P p P V a g w U 6 F l t 7 3 l P j j d H R L m P o n X f R 4 w E M t t R G q L Z 6 r O r 0 N Y N 9 / p 8 d 7 s m F 2 e o I u N r P d s o i F i p B A / / f / / J O q a 6 p o 7 9 4 9 9 P D h o 7 Q 1 W + i 0 r v x 8 l Y 4 e O c x k Y 7 u Q u W D d x 2 K A v + c D t k W x g j f C U t L g O D + D X r 7 W O 5 n e o Y B M q B v Y U T F W v Z 3 x C K u r I / p q b s L x 9 a 3 c J d S W 6 n I q Y / I U F x f L B i E J D l C 1 U E l G V V s K m Q C 4 u O E d N M C y h K G Z p S / a y w a o l O J W X S F M s J p 3 i y X T m 4 D / 2 V Q V o S 2 l 8 5 M Z e 2 g 8 e 9 Y u K u C + f X u k g 5 o Y n 2 D 1 9 5 5 s c X b 8 + F G R 5 n i c n 9 2 L k D + v Q C T L 2 Z 0 h u t / r p r H A w s + o s i A u a 6 Z E I m k Y Q m F M K h a N S C j 0 T Z P f s 3 Q 1 2 y 7 I a Z V v d 3 2 V G O O Q T K / H n D Q 6 P i k V J J O g G U s l E + w F 9 M w A 7 K D L r D q t F J m A l S J T L O 4 Q l / 1 i y A T g u 7 Q N e s T O y g R U O K h 4 X 3 3 1 N e 3 Y s U 1 U P G x w C f J U V F b I o O / u P U 1 0 + 4 5 a 0 n 7 l h Y / 8 + U V C J g C q 2 p v I B I z o 8 T x r n S T T W u 1 D P B W Y X 9 r m A u Y + 4 R z B g Z 0 N 1 N v T I 5 U y M O m g + G Q X P f j l F 9 Q S f b B d D S w u F n g v t l M e Z R s B D Q l 4 2 O d N U 1 t W A i t B z j A L m S s v v G y f L B 1 w E o z O p n 8 n q H E Y + P 7 0 0 z + J p N 9 / o F k G f K e n U w P C r X f v U Z m e o Z 4 5 e P 2 o 3 0 2 7 W P q 9 C a g O q I I q P f f u I a 2 M g 2 J 8 R i 0 T y U W g W + A o t w J + q k v y R B W 5 2 9 p K i d k + 2 l J f R x 9 8 e I Y v O x Y t C b A E v b X 1 F 1 F 1 M L d v 7 7 6 9 U o 5 G k 9 n w V g K + N y x a f B P 6 p 1 x s I / q X T f S Z s J M G + T O s 6 O p 6 x R I s 5 R H F X o K Y T Y E d Y j E X E X b V i R P H R H I 9 a u / V 7 1 I 4 W B d h G z F C 5 f n p H t V s y P e k 2 1 X p 0 G N V O o Q i 6 O f x 3 t w L j m 9 u P 3 i 7 W v 4 V c L C h m k a H B 2 X m N X o 7 E z q H 3 b I b D 1 b b n t m R X Q + H W x m z C u B 8 K C o s o E O H D 6 n K 1 I A D A f P 7 V g P b y l k a V C 5 v 6 + I b X T 6 a 0 t 6 x t w G e z Y d s 9 x h A 5 f v m m 0 v 0 m 9 9 c S E p n z J C H q x z 7 X W A n p y b s e 8 G 2 F c r 9 l X u o a 0 q 5 4 H E 3 W 8 q i N M A k z Z R c i 4 H 1 u Y t j g q U l n B O x a J i 8 z h h V l K R P c c o F 5 C S h z h / e J f P F r O N O C F e e + y j I F e t 2 J O h s 4 1 x C P W t r p 5 J S L H 1 X y x k w 1 l J c X C K z s 4 F r L 3 1 y O M B q A Q O u x 7 Y s 3 Q W P v Q F b e x Z n L 7 0 J G H c 7 t V X d w 2 z E Q X f Y D j v d M E O X v v u B f q N n z u N Z Q h W 0 T l P C b H a 0 / y e P n 1 K o / D g l P N k 3 y H w T 8 H R N g 0 s j l D g m Q C p F q D g T a 3 N l a k 5 h r i D n b K i t N R U 0 N T k l j g g r m Q C Q S d J M K A N z f X R 0 j L a z 0 W 3 I B G C w E 3 s l d I 2 6 6 B p L g N U k E 4 C 5 g I s F v g v c 9 T J H c I X I B N Q U x m S A G Y O / t 1 9 5 R b L 0 T P j o 8 K G D s j g R Q E O 3 k g n A S m e Q 6 o M z 7 1 P B Z G v S H l o q z u 4 M k l + f n W X q D Y D 9 h P 8 r J N N E m 5 p d H U 1 h N Z F z N l T T 5 i o Z + b d W h k F w Q u n 4 8 Q Q 3 k p 5 e + u 7 7 H + j u 3 V b q 7 H g u u x x l N p K o I 4 + u d 5 d S + 7 C H Z l Z A n X o T c M u L n S 0 B a b u c s a 8 3 o X P E T b e Y S B j 8 B a m A j l G P q M K Y i j Q f o A 6 i s W P H 2 + a W f R R 5 / j k 1 1 y z d v T 0 y 6 6 L D l j F C I K 0 u N a n E O S H L p d L r 3 + 5 B 7 P d c C X l M p M m J C a k A a w D u 3 X t A B a W q Q c C V i 4 V 9 H 5 / 7 S J Z q N D b t n L O E I 8 j q z o 1 X f n J 7 3 6 2 b 9 s m A / X p d P M I 7 d + 8 n b a j 5 s I t t K U x R w m T f Y 8 e P U o l n l o p 8 8 T f u E J U G / m d m f 3 g g R S a O t W R C b R t S Z b Y B u 4 e c m h x 7 Z B d m M K R I Z P D 8 + Q s 6 e H C / T E w V J G J z 9 s G z 4 v W 4 W 8 Z T f g 1 g 2 g 3 G h e y G l m N n x F G T D Z j J j m E F 7 B S F w w W w 9 B + 7 x z 5 9 + o x O b l V z B x c L 7 h P n d W C A P k m 1 T y q d q K u f Y 5 P N g Z B T N p T f 4 5 C K t E o m w C w 9 M B 3 c 9 s r s L R Y e P N g k b Y O r M 6 d u s b A e Q D A f q t n W e Z d 4 N V t J F R X l s n + F F R i T g v o M q Q S V G W u s P v v s C y F Z U Z E a L 8 J k V 2 M X v Q l Y u I k Z / V Y k C S T 1 Z 9 I q x t S q X E L O 2 F B F + X k 0 P D S U d E Y A i D F O g s m Z a A j v N U x K e a F F p T D A o s H V c o c v F a N Z V g F n Y n g F Z 2 g A B b 6 F G z z U 5 N e T B b J f R d u Q R z o e A N I I a 7 q c 3 k K Z l Q K 1 7 y 9 / + U + x t z C O h z r A M T 9 w o i w G q L o n A 0 w q y 9 u t n a N A r v E L k w p X A m K q q X Z g 9 5 A z E u r E n u 3 y 4 D M f P h b J o d K x h 8 L d O 3 e o t i g m e r 3 B 9 S 6 f N A 6 1 A 4 8 9 A J V z I U A l W m m 1 M L A I D 2 b Y W U T + / G K K R d T e 5 1 g g 6 M q r o J s 3 b 8 u i w E z J D o k F 6 Y J r S 8 H I D P a W Y E 2 i f O 6 Y H P 6 v q H 4 6 j 1 z f 4 P L G 7 n 4 N O O U L 5 E C I R Y I y N Q a w E g u P f v P m z U K o A / t b a H P + J H l Z / Y C t A i K Z p Q J 2 w 3 f t 8 z t D n q 6 C 4 2 I x B M W G K r U 1 l f R i I M D P l 0 k Y c d D d 3 n z q m s g T z W B 3 d Z Q G p p 2 i F W A m O s a q 4 s t g P j q 3 P d U R e j n m p i K / 5 e 8 l q e t L I p X G v 8 j W J u w Y c k J C + T x u k U S Z E i o Q D N K 2 7 d t 0 j k T P v 3 H t i m y 2 A s m U D Y v V 9 V c S 2 X Z S W q g d l i 5 i K s 9 S 4 L K M y y 0 E D K 7 e u n W L X L 7 0 Q d v q x p P J 5 x 4 J x 6 i v t 0 8 O g m t p a W Z J w 6 1 o i S h k D Q K z W v C R Y R Y + x V Z S J a G d E x w W d / f 2 A F c 1 H o i 9 w / E 9 O 2 S D S F O p x o 7 C r q p W u w g 7 p G 4 5 k P 3 M p e a a i C z p K P a / e y s 3 6 X 3 M w P 2 + u Q O 2 8 J h l W y T 5 N o g l 8 B z f D G d 0 k v Y f P E L Y 2 N I K 7 B x 1 t S u f p T 3 b d q 8 e k N P l p J 9 + / F m u z b I q a e y t x W I 6 5 J R Z G p i G B f U W x 6 2 m k J 1 c n a 9 g S M 1 t G 3 Y L O S G h M M 5 h n R l x 9 e p 1 m a y J P R J A F I O 2 t n Y a f P a j z v H f s T Q 6 1 x g S I m 0 q U V 4 z D C z a B Z E s j j z M X o i w S r R Z 3 + + 7 x N D g Y H J W e S b Q 8 K 9 3 + W n U s 4 s a G h r o T 3 / + d y H S 1 Z d K E 1 i s o M L S G p / W E r p Y 5 Y P 9 V Z K n C c W f k Y 1 O K I u E 3 3 1 H u B z Y 3 o a C S h E M p C / H w L l K G H t S S J V / 9 N F Z O n T w A H 2 w P U T n m 4 K y d N 3 q o o W a Z f b Q s w O w N Z n l a 8 n 6 J v T c c B X v 5 Y 6 i n k m F Z / C u s H / f T i r I 9 9 G m B V Y V J 7 y K c H 2 T 6 R 3 T Y k 0 p P H 8 z 6 x w d C q R U 9 7 g r W b 9 z v 6 4 q M R + f 2 T 7 s F m w v o W p K C k S V g y G M y b B T U 9 N U W F A g R 7 t k A l O S c D K g n 3 s 9 f L l M d I 7 Y w 2 1 u h V k k + I p 7 a 6 z A B c z M g z 1 M q o a y a N b v s h x 4 M 8 Z / M l F b F B c J Y t 2 g M h N o 9 x i C e L T M I Y i K g l g a + U p Z O m E l s b H z r B 1 M C p i j S T Q + Y f + t x v j x o b b s G + q r K + R h 4 v C y 6 9 d v y m r S S H T + s 2 T h p M B y B A x I W q U a 8 H r M P u q e A T x r U J 2 e D a V c 0 t a p O X C i Z G 9 k S 0 f 4 D U M H m I S L w W / g 8 O b 5 G + 9 y h y D w V y M Z 4 2 s / P f f x d / d Q v j e e V B s z v 6 5 x S w y N 2 N + O s r 2 E 8 r m d M h M C u v 1 7 7 5 0 S u 2 l 2 V q 0 m z S Q M U F V Z K S d Q Y B r N F 1 9 + T Y 8 e q 0 O + s L v r Y t W S X x u Y 3 G u w 0 D 4 Q q w E 4 e Q a n n S x J V l 4 3 n u / x Y 0 / 5 E w 1 h q i t O H 2 8 y 7 0 e M E M J y Z Z v D 9 n P 5 x k a H x S G B 1 b k g E N I N D V v 4 4 v z A 9 C T s R 3 f x w s f U v G + f l N n J d n o T r M s 8 Y E + t J B Z z G M L 9 X i + N j I 5 R Y 9 n 0 q h D L C g z u P h 1 U A 8 R q K b 2 i j 7 W z T C 3 3 4 J e M 9 m G 3 Y P v Z 5 p U V F a L m W R 8 w z j 1 6 E 0 A 8 o x Z 2 L V H V M 1 6 o X w v w q M F 7 B n V o o S 3 C l o P 5 X P i Z + O F x i H r b b 1 K 9 p 4 c C w + 2 6 9 O 1 Q l 8 V z C e e G U T O x r E S q 2 T x + Z D h g g B l l a A O Z 7 c N u w f Y 2 F B 4 i p h Y Z o C d 7 / u K l z s 2 P 1 9 1 q b 2 + g n X X 0 p c D M h l 7 s 0 T a r A Y z v m P t Y D c D R c V K v 3 M 2 G k u p t L O W b a W J y g s 6 2 l M h g 7 H I h N c k v 2 P j z j G X T U C x S N H M A c d C 1 A k s n Y Z R i V Z J b O h U I Q C 2 U T 7 R l s L U N V V l S K I T K X K d T V D R 3 W 2 E r r t + 4 R V u 1 W p h t 6 6 z F A r 0 5 R L h 1 I u d a A T r / 3 g l X c r t p r K T N B A 6 0 b m x s l C l f p 7 a G l / 0 c Q I Z D d Y p I k P 7 n 9 Z 6 J 1 k 1 b s P N t j I 1 c 3 B e 4 g 1 h I J A k U o i 4 S N D Y + 9 z 7 t B F v b U H u 2 b O J n m R C b y A q o c l Y V 0 A C b 4 o + N j d O p k 6 l D 0 F B R b w M Z u + L g X Z r W m B P A J F 2 z X x 6 2 S z 6 e s d 9 F 5 j I T 3 x I n w Q L Y u b a C u i k 4 N S g n 5 0 M V v 5 x F j U V 9 q k 1 o Q C P 8 H 6 X e A f J f + Q U d 3 N g 4 a y u W N m K 3 Y G s b C k d H Y l Z E W V m p z H g G s F Q b e x t 8 + e X X k k d F 4 M x Y L M 3 2 e D 3 y X o O V X E J u H E z 5 W Z a G 5 D J a u 7 3 U x 5 I K w D m 4 1 j E o O C e s w C r n p W L 7 p k I a 7 3 l M j n h E 6 u 6 f n 1 2 a Y 8 d J 5 y g c S l C J j x 8 0 x y j C L n 2 G X B J z Y T A Y y d p W b B N + u N e G O 7 Y l m m s L Z Y 8 4 2 E 0 Y V 8 L s C J y L + / H H 5 7 i n i w m p c B 3 L 3 L F z U e Y x m E u d Y 7 Y U Y E D y b d R J u 2 F r W Z S a L M f P X G r H l t Z E p 7 a F k u v L I O 2 X + p 3 N l t i Y n Q 7 P 6 + M B J n D G L A t s o Y 2 9 A b H r k X X 3 o w R I G M F Z w W G K S R y k e C x M J 4 4 2 6 L + 0 H 2 z d I r C A z W y s g o O Z s S / E + f P n x M C F 2 o e z a z / 6 6 E M Z c 8 o k E / a x W 0 2 g Y U G 8 4 1 7 W A j C v z t q z Y l w I u C u 2 j f q S R z M 2 V 1 k I c D 4 Y M g G Y 6 Y K O c W t Z p q c v J X 0 k b W L + k a E O l d U l H N t 8 M N H W N p T Z y N L A 4 V T j F V A d Y N c g r V z j 6 Q / 5 Q Z 9 n R T a F f B N Q t 7 g 9 e A P N K H 8 u A / u l G + m B R Z r w A m L y 6 v c d P t l q D Z 1 H u Z n I m g X e c L / U F 6 Z O W Y c e 4 K X F e c Z A p r c Q z w 9 / Y w I K n M T v 0 e n k j 8 k j 1 u 3 D j s H W E k o e n g b I g x v G t J c o p h 7 h C x i k 3 i Z n M G E n 0 3 c J 2 A Q g F + a j 5 S q x j O 1 k 3 Z W p y J e g 4 y y p d l R E Z a u 1 y 4 9 m a K z j O 3 1 1 L o 7 t z K e q w A 1 q L J 8 V E t 2 7 d 5 9 u 3 L g l u 9 C a x a E A 1 M s U N F H 4 p z x f b V x a U 6 T O + s K P X E M 7 0 L G U 2 R h c / / b 9 s a K 9 v Z M 8 z K J w c F Y O o r b C 5 V Y E w u r c 1 T r U b D H A u i M Q K x c d F 4 / 7 P S J Z d N t N A y b o Y g w p 7 C 6 n 2 K a P d e l c 5 O d 5 Z f X 0 W O 8 z 6 u p 6 L R O Y j x 4 9 L N s 8 W 9 G j n S D Y 3 A U n R u I c r f K 8 G E 0 G 1 L g j F h 0 K d T S J c E M m D Z X P 2 k b s 9 p M T V j U e J E 6 + w 6 n h 9 5 9 0 6 t I U Y F 8 B 8 6 3 S f d f A o G y u A R z C 4 k Y P q 2 q Z W 6 x h B j o U h I u 7 1 Y Y 4 8 w H f u 6 q q i p q b 9 9 L e v b u l X s w G m V a Y y b V e V 1 z m W G J Q F y E c x V 2 A M C o k S Y R g f j h t Z 9 h 7 L p 8 F U 0 E H t f a 4 6 c V Y u v P B Y K m z I T a Q H e G o m q G B D V o M U B V Y I 4 U t w B Z C 5 k z y b D D b X Y M Y o x j n 0 o S J s l F s C F O J J R 7 a Q P W 7 t R t d 5 x O w r 6 x t x G Y h J y Q U e j h 3 I k D 3 r 1 + i 6 P S Q P H Q r c C r E U u f r b S A 7 3 H r N F O b P Z W 5 g i S 2 U s e h x P r Q N u U X l X Q j G R n M 7 4 3 R m R 4 C 2 l o d Z n Q x L n a o Q p w d 9 6 i D s q s I I H a o L i 0 s d 5 X C v 2 9 7 L Z 9 X / 7 P Z j B Y 7 2 3 3 X s I v 3 1 D 6 f p 2 v W b u l S h t E 6 d O r i B t w f U M e N Y y Z R I K M a i R y D b F m D A 6 A J b D O B 8 K z O O V Z k f F / I W s h 3 1 S B O o I l 8 7 I 4 R A O E j P q c l k c V R w s L Y R u / 3 k h I Q C O j v a Z c 8 9 N x v O J 4 4 f t S y B J 3 o 5 n X 6 c / w b e D h A C I N V 8 k 3 N x C P V E y C k u 8 M w 9 + V 4 t o C l g M N w A K 3 d B j j I / x 6 L q x W l 4 G l s C c J p v w J D q X r e b 7 y V B 9 c U R q n A P s 9 q X 7 n a 3 G 2 x t Q 1 m N 2 e a W Z n H f o q J h 6 F Z X V 8 k D X + l j O z e g A M 8 b 9 n y w r i Q 2 w K Y q R z a H Z c A X q q F 1 D w q M / 7 0 a d 9 F Y l h k V N 7 t S E q + G O 0 f M x n A 6 M O a E o E h U n h e l L a U R e m 8 r 9 h G J 0 1 5 W B w s 8 S j o V + x Q J s 7 U V u w R b S y g 8 P E O q j q 7 B N I L h b K e n T 9 s W f T z M B p Y G Q w j s d T H f X u y y T o l h n U q E D u 7 Z o E c O c s P U L w T s P 4 F 5 g C G 4 w z V x b n R 5 a B P b S O K M k D I O L J n G Z x 3 U N e q k K 8 8 9 k u 8 Z d 7 L d h i l J L L H 4 8 1 0 g o I 3 B T 0 p T y 5 Y h h e k s x N m 2 b S s 9 6 8 2 9 U + 5 y D d h r I n P + 3 V K A v 1 W u + B R 5 A m y K Y f / B n g k n l e X B q w c V D 1 L R Q j D O d 4 8 7 6 E k / 2 1 J 8 P R q J y l G h 2 d u K P Y L Y n 3 Y N 4 + M T S a m 0 v W G u n Y T 5 e z N x d f L G B l Y X k D L Y T O X t o c i y q z I i 5 H k 2 6 G L p x b L H Q i I J Q j C V x / v G W H L B Q Z H v d 2 V t K 3 Y J t t a X Q g l 1 e y B V T U U 6 c Q z R 3 M t c 9 b b c I y 3 X M + B w w B 5 6 w G J O E J k P I M q D X q x p U + S Z D q J M E w k k 0 m S C V H J y G W J H I k b 5 e f n k 8 W c f h 7 Q L b O 2 U 6 B i c k L N x g Z L C P I p k L q R h L D B w v y C i G 8 6 M Z Q E b q s A u + o X V Q H j t r J 6 7 h a C k j Y m N J A J 5 M K s c y z d A I A u Z + D p n u O O M S R m c F + h E y 6 v K s r Y V u w R u j l l K b R K c D m f a Z v T P X w / q V A r H 6 u f f F 2 E + 4 C M 3 5 N P y A e V g V 1 W U j m 4 J 0 z E O W K Z R X R S X 7 a M b y m L 0 / v a Q z D a H S x 3 z 9 U A Q g R A p R R o Q J i m Z p E y t i 5 I 0 B 0 i m E N t a K A f p Z s I J K i n D J N t U G 7 F b s L U N h Y f u 8 X i T 6 l 3 H 8 y 6 6 9 T p 9 n t l y J q J y R 5 i G X + N E j l w G u P B 0 0 E 1 D 0 y l H x Y F N Y d k + G l u B g U h Y D w U v Y P I 4 o T Q y a f J w G k s 1 p J z z P p c i E l F M J J I i l 3 J Y t A 0 4 q G e c 7 W a / L 2 t b s U 2 4 8 q j T 1 q 3 p y N Z K f k 1 Q J K K 2 J L 5 / / y H t 3 9 8 s 1 6 S X Y 2 A d z w Y l f n 2 g d z 6 0 O S y d X G o v v Q Q 9 H 3 F R 5 5 C L i R G j y o I I j U 3 j O t d n I k p + V 5 T c j i g 9 6 Y 2 K d H s + x C p g N E r R a E R W 7 W K 1 b g Q h N E u J W I Q + + e S U f K 5 d 4 b j y 2 N 6 E O t x Q o X s t 7 r d i a m D v n / / 8 f / T p p 3 + U M u R X c 6 n 7 B t 4 G S u X j a i M v E 6 e a y f R s 0 M F q H E s f L k S I M c m w k U v e + G 0 K l Z / k 9 0 a 5 n A m F J e + a U N F I S E I i F q Z P f n 9 a f 7 Y 9 Y W s b C q F / I k w P H j w S t W 9 6 e k a W D + x s 3 C l q g I H 1 C N C F o J d N b e A d A Q o E V L 6 Z U I J G p o k e 9 b m Y T A n a U h K m Q 3 X B p L 1 0 a o e D Z o u P S u c I J w X q V g U 4 J J T K 5 2 I 1 s K L C 3 v Y T w v J 9 n + 8 I f R P T t G / f X u r r 6 6 d A Q A 3 i F h Y W U C S e u v U G b x c F Z q Z 0 b n 5 E 5 5 8 o v Y E V h 1 b 5 4 L k T m 8 n E c X o 5 6 q I 7 r 9 1 C J g f b U H e 6 v e T 2 e B S J E o p A T u 3 d c z C R Q K x S f 4 R a 9 u + U z 7 Q z b O 2 U M A G V U 1 N T L S e 9 4 2 H X b a q l / / 3 l H f r 2 2 + / p y y / U d m J 5 B R s D v P Y B y A M J p R 0 L h k x c d 0 I w E 3 N 5 P K b K U a + Q R k j 7 W D 2 M c T n s L J 8 z J n b W + G y C C g v y s r Y P O w V 7 L z D U A e M T 2 M R y 5 8 4 d N D Q 0 J C t B G + r K 6 c K F c / T b 3 1 2 U I / 4 P 1 K X 2 k 9 v A r w x N J k U c Q x Y O V m K B b E w g G Y O S o C Q T Y i d L q b 3 V Q d p V E a L J Y J x m O A R x g m G W t m G 3 Y H s b C m E m H B U 1 D 0 Q a G h o W e + p E S z 1 f 4 y + g R 3 a r C x f W 5 z b s p 3 c F J o 1 I K B M 0 e T S B h D S S t h J L p X E d 8 e 6 q E L l Z 5 Y P D A l K r q i D M n W Y 5 f 3 b 2 9 m G n Y H s b C u g a D 8 k G l 3 j w L f t b x N v X 2 d 5 O N + 7 c 1 + 9 4 M 7 a n 7 b S z g d U C c 8 h C E M R M K p 1 P V / 1 A L O W A M K R D W b G P 1 T 0 Q j + u 4 f Z A t K I 6 L v R E 6 d q J F / w d 7 I y c I B V R U l I t e j R q 7 e v W a b H p Z W V o o F W I G f i 2 T K u b A 7 1 V b Y m 1 g 9 Z A k i 4 U o I o 2 E M I p Y S b L J e 5 X E Q n y s P i B l W 0 t x 9 G u c o k y k 8 R l + H 1 z o U V Y D l z v H 7 B 3 D 9 o d W m x A I B K W 3 Q g U E g m E a D h Y o S d X 5 X H 8 V k m k w 8 6 G G V U I s m t v A 6 k A R R s 3 B U 6 T S s Q 6 o N 6 P S C c k 0 m T D p 9 S j I x O l K 9 6 j k U a 8 I L l b 7 P I 4 o T S W K s r Y J O 4 a c s K E Q + s J u V v t 6 5 U F / c O Y D C g y 1 U V 3 d J l n i Y W C 2 D M 5 E p e U U P m t 6 A y s D q 6 1 k y G O k V J J g I F O S S J p Y H D f X B K E j y r n J d W U u c V I Y Q h W 5 p m h b W Z A O n z z M / 2 V u m 7 B j y B m V D 1 t z Y A t m 7 E L q d b t E 5 e v v H 5 B D B A A Z + M 0 i o L D 7 K a b D G B z Y 8 A a u K J J k E o K A S C o I a S z l J i h y q e u l / i g F w p h t H m N S c e A 6 l I M C Q C i O y / K x S z C O g 0 3 f 2 N T O c F x 9 + l K N w O U A i j 1 E J e 4 4 4 a Q N H C K A g d 7 8 / H x F p p C D r r 1 M 3 6 X n 7 M 7 Q n H V P 3 7 X n z u H V d k c a m a y k 0 o R R J E p J I x B F y t k u q i s K U 1 U + d 3 R x T D G K U j A Y l P d H I h E K c c c Z D o U l d h e W 0 + 4 j J / R / t D 9 y x o Z C m I p C r Y v R y M i o V A 5 W 7 B q H B H a N N W m D b L x Z y H G x g c V j j m T K j H E 9 m V f k k j T X m 4 P / D o T C 5 F j U J + p y Z m Z a Y j g j E M s x N t E I 7 T l 6 I q 0 N 2 D 3 k j A 1 l A r T U o q I i 6 d V Q S T h o b T 6 B 8 7 h / 7 o 4 9 G y t 1 3 x J C J C t Z Q B 4 L m U A y 5 J k U 4 n z Q 1 x S p l L S q Y M k E 0 s i g r v b o + f P y F Z l k p r k 6 J w r e v W x t w M 4 h Z 2 w o g 9 6 w W y p j d F R J q Y m J C d k Q 0 c g j q 5 Q a z r I 1 c F n + h l N i a e D n a k i E g B J N n K x k Q g z y 6 H T C T C 3 i G O / z O G P U U B K W N E g H E s m s c i a R k V C w l Z H f / + F v 1 S 3 k E H K O U M A Y S 6 X C w i K a n p 6 m k p I S q i q I c A V l l z z m y H 4 D T 0 5 + 4 1 8 L I J H p q s A r e O 4 s Z J m P T M k Y 7 1 U x v H x w g R / c F E h 6 8 p L q H d t L M Z Z G I B H W v Y n U 4 r y P p V a u I S f m 8 m W G S G F l s k c b G B g U Q 3 Z P d U g q H L B K K a w s t W K x S z 0 2 Y A V Y B X K B N B w L Y b K T C T E C Z 9 R 7 u I 6 4 g A 5 v D t D B O i Y T 5 4 1 k E l J x P a K + s A 5 K 6 h S k 4 t B 0 9 P S c e s + F k B O z z T M D z m E K B I P k c r u p d l O t u M 5 r C y O q w j W p D P w Z O 1 8 t 9 i T z D e e F k k 4 m T p F H S x x + 1 m m k 0 m R S Z c o + K s + L 0 L H 6 I B 3 f M i v r m S B 5 U G 7 I B P K M j M 9 K H i Q C o e C M w L W y 6 k 1 Z 6 9 7 u I e e c E i b M e E t F T U C l Y B Y F K m N X J V y v q P D U d C S u w z T 4 F u m U s A i 5 d Y O k n W Q N I p H 4 m W o C G Q m k C G S I p Z 6 5 I R P i X R V B a u L g Z C I J e b h M P H p c T 4 Z M I F K h 3 0 n Y w B L 1 Z + K W 9 8 / z 3 a T X d 6 6 E n L U o s P Q M M 8 + x z R j G o h B X 5 7 P a x x V n A m C 2 C z b I l F j z I Z O I a x 5 M H i W N r I E J M o d I q b y k m R S p v F L v T j X M U l k e i K N s J X F I c A y 7 y J A K Z B I S I Z Y l 7 1 E K h U N S V l B S p u 4 p B 5 G T N p Q J z p p t 5 P f 7 p U I k R o V x W n p J r l j V S I h u v 0 4 N + O I k h w 3 M h T w V 8 w I y a Z K I d N J k g b q X y l u C k C o m 2 y T v r Q r K 3 4 k U s g Q Q x Z D K q H w 4 G d 5 I p k g 0 I p r G 8 d / + O W t d 5 0 p g U y G 3 f 2 Y D b O h y J a E 3 f d A 5 y p W m K i 7 Z c 3 L j M G c S b W A + g E l M I v z w 8 z J S y Q R R 7 a x 5 i + d O x a o 8 z x 2 h Q q + y g S T w N Q Q h E G I m j 6 h 8 I B X b S v i 3 Y S Y V Z k T A u 4 c t 4 7 w + v 6 V 2 c + 8 n 5 1 t a v K w + a d C 6 w w M U Y b U h F o e 6 A U m l p B X I d u m Z 5 Y h L 9 C b r G k q d M 1 I o u W O r N e j r Q i I h m I V U r M I l 0 1 y u r k V p W y k G b D O k k 2 g N K c m E A G k 0 N T W p C M a f A Z J h 7 O m 9 P / x F 3 1 / u w n G j / b U I + l x G e G q G S l 2 z 5 H Q 5 a T L s p 7 Z h P 7 l c b n I 6 X e R w u c i F 2 M n a r W Y S e p L 1 y y q Q i V / V i 0 g l + Q W B k J d g S K X y S i q p I G k h k i 6 T d I y f a J y O 1 y u 3 u D U I i U Q q o d N T Z I J 0 C r N E A o k Q g i y l d h 8 5 R V X 1 2 / Q 9 5 i 5 y 2 o Y y w V u s 1 k Z 1 v + 6 h U n 9 Y 1 D 1 R L T i W t I 5 V I 5 D 2 s z 4 h B J G E B P k B Y d L I o p 5 T S u 0 z q h 2 n + R k m y S R l + t l y r C S Q e u Y m i K q n 6 8 F I J p B r a n J S x g 6 F W O G I f G 7 V F i Z T l r r N t b B m j I t Q c a 2 c a t j + r J 0 r E H o 8 b C l U F i r U a l c p F R A N a b 1 A J I 2 Q B A Q y h L A G R R g r q R R x 1 P M y K p + Q y p Q h b Z 4 n h + P 1 s 5 x X 6 p 5 R 7 U Q q I Y 0 Y 4 0 u I O b g 8 H i 2 l I j Q d C N O Z T / + u 7 z T 3 4 b j Z 0 b 1 m W p Y j N E P O 2 T E a D / m o c y y P 1 T 6 X q H 1 O U f 9 Y G C M t s Z N w E I G D A 3 o V q I K S X m O Q T g M k 0 p J I p e U C / 4 J A q l w F E M l S D s I k y 1 E G M q m 0 E I y J Y s q Q P r E F U 4 p A I g 4 c K 4 + r I p W x c S G V 4 I T A Y k K o e i O T E d p / s J k a 9 h 2 U + 1 0 L W F O t K O E r 4 M o m K v G F u C J V j w j p J G m u X K s H U P L S u + p G g c Z i a W D 8 o j 8 1 l 6 D v W 7 6 D 5 f u Y 6 U K S x n f V E i Y Z T D 4 9 F s m l n 5 O M J U m 5 K e O 8 f p Y o U + R R c S i s g i I R p J M K W L 8 m q l 8 k T D O B C J U W O N c U m Y A 1 Y U N Z Q 6 K i n o a n u L J F X 8 8 k l U 4 L s X T M j U F 6 Y B 1 L g 5 Q + 3 c b A P V p C q i N A N u X 2 V q q c D i B Y M q + u J 6 8 l i a H L J J 3 q d J C H 5 1 R i l F m v 8 z P E 5 4 p a x 3 n E K K M E S K R s J o Q w k + j F s J M e 9 Z B I J 4 q H 6 P 0 / / S 1 r H e Z y W H t 6 D q O s Y Q t X O O w n E A o z m Q 2 p N I k Q m 4 Z i A h o I y i S g d 0 c A r R D s A y E O / 8 g W X D o o M o E w T I g k m Q x p V N q a V 9 9 R f U 9 F D k t 5 M q 9 s I 0 M e i U 1 a 8 q o z w j O r z M N O R U w m T S B c E 6 c D H B W c n w 1 G 6 N 5 r B 0 0 G s H A w R I F w n D 7 6 j 3 / o b 7 S 2 4 L j Z 2 W O v F r N C w H j I r b s 9 b C 8 p 9 7 n Y U c a m 0 k F s K X G n K 7 v K 2 F I q T q W l 9 + E X J H V G o L K p / G p C k V s S i u I S p 6 p O r i e v o T N A F h I X v / z D J J E Y 7 z H v F R K q O G U v m R i f o Y i W j I V o h m w q B s l 2 V Y U o z 6 X U 6 q Q T g k M w F K U H L J G k I + O O L c J k K n C F 6 D / / 8 V f y + N L P + V o r c N x a o 4 Q C h k d m q K 1 j R J G H C W X G p k A i k A t O C p D G k E r F m k y c V i R S g V + Q E x a Z W E F y a f m V B x q 5 i t W v J o Q U 4 R p S K l Z J X N P l U g Z S q H w q W M q E N L p M p w 2 R h D g m l m A h k x A q T o f q Z p O S H k Q C g Q J s Q z 1 k M q X O e c J x N B H 6 5 O I x 2 t y 4 B 3 e + J r G m C Q X c v v O K g p E 4 k 8 U t B B J S a T I l y Q U i a V J J w I Q s I V K K Y P w i 1 E m l G U g j M q 8 q w U g m F o k s V a C L u J n r h E 5 J z C n 8 c l r e I Z E p R 1 6 H z L w E R R g E Z g a T w l J m S M T p b J J J 2 W A W M n G 6 w h + m z c V K 5 Y M 3 r 2 u E O z K 2 Y a H y K T V b k Q n x p q o S + u N f / h 3 f Y s 3 C c e v 5 2 i Y U 0 N r 6 i q Z n o y K l Q C y 4 0 4 V Q W g U U 6 e R S Z B J 3 u l V S c Z 5 f U n k h D t L 4 Z F U m k G u S k F 8 D U 2 r A z V a n M o A G j k h e N U x Z 8 h r H k j S E M G U q n 5 b G + 0 A O / C T L T F D O F 0 U a X S Z p F R R 5 Y J 8 Z h 4 0 q M 9 I J d h P i 6 o I Q 1 R S o / S H a B h 0 0 M Q M p p S S U O I G E T L B h w 1 R e U U Z / + W 9 / w M 2 v a T C h e v H o 1 z x u 3 O i U w 7 6 U Z E r Z U 4 p Y h k g o 0 2 R K k i p F L n 4 R g l j T i i 8 o U 7 G 8 W t I C S 1 I B B c K G D H D D V p F 5 Q b t X a f k 1 Z c g g p 8 v l T Z x D W U Z a 8 s m 0 h U B I i 3 Q y a S a M u a 4 J l C K X k U y G V E q 9 c x I T h + N w B K q f c k Y o l Q / S y Z A p Q s V F h f T 3 / / E f c u 9 r H Y 7 b 6 4 R Q w I 2 b H T Q b h P r H R G J C Q f 0 z J F L k 0 j H I k k V S m T Q I I b H 8 4 k V e J Z Z I X b A g L Z O B j M e P 9 m / K 0 L h V I l W e j P U 1 I Y T J I 4 0 y T Q x J Y m G X e o 8 h i 0 p b Y p F G i F F m S M S x L j N E E j L J e B S I p M r E a 5 o k E 6 Q S r n H M Z M K E 2 Z K S Y v r b P / 6 M O 1 0 X W F e E A m 7 d 7 q S p m T C T R T s o R A 0 E e Z T E y r S n n G J P Z a h 9 Q p z 0 t P p V s U 4 p 6 L w V y M 1 9 6 C B F M s U v 5 h 1 o 9 D q W C H l 1 T c U 6 j 3 J T h r Q E E M R y P a 0 M h L D k Q R a O 0 8 j E 0 s e Q C p J I J B O I h f I k m Z R 0 A p l k O E J L J p R V s J r 3 X 3 9 X Z y G v F z h u v 1 h f h A J G R q a o 9 Z d X i k S i + i l y i Y S C f S V E M s Q C a Q z B L C Q y a d B D Y g b K J V I x p 8 z v G y G V k H o R C B F U Q p e C A C b P C V O O G B d 0 u S K M z i c J Z I I h k I p T k k m V C a G 4 T K l 2 K m + k U 3 I c i m N D J u N 4 k B h B S 6 Z z F z 6 g P f s a c X f r C k y o P q m T 9 Y b B g X G 6 9 6 C L G z + r f d q e S k k o E 2 s i c Q w b S 4 i T E U A X i Z H H B 5 s y S S d f r M l 0 6 K e f q g Q Q w a R M W l I c W W I O U m 6 u m z I d S 8 A P E 0 K u W 6 W R E M a S t x B J p Z k 0 J i 0 k 0 m W a U I p M m k A i l T g f x V 5 6 E f 6 K C T r z 0 X v U v H 8 X b m z d w X F n n R I K w O K 2 b 7 + 9 x 0 8 B p F G O i j S b y k I m 5 U o H w V I x v 6 g 8 m C J Z M E a n 8 Q J I l M w t C F U R I I U k G G j 0 6 b H 6 x Y u 8 q l j S u i w j q L I U k S Q G Q U y e 0 y q P G C o f V D 8 Q y J B J B 0 0 s Q y Y l n d J t J r f b R f / z f / 2 d 4 7 k 7 9 q 4 X r G t C G X z 1 1 W 2 K Y 1 q j k M m i / i V j E E i T S d I c S 0 g N / v K L 5 o 7 O q y t 4 0 U g m 8 J Y U 0 O Z 1 0 p p S 5 T q P x j 8 n x h v 4 l Y M q U m n J J w l k D a Z M E c e Q K S m J T M x B x V Y i q V i R i W M 4 J Z h I a m o X 0 h H K y / M L m d Y 7 H H d e b h A K e P j g B X W 9 x v m 9 S v U T N R B p G Z / S x A J Z L O Q C M 1 J S C 5 9 i y J T K K x 5 x H h F g y t O g q y A t A j F U r C J L z E E l 8 R 6 U 6 z J 9 L R W Y H L p c C I M y E E b I M 4 9 n T 4 i k Y w u Z R M W T t C K Q U v N w N F C C d u 9 t o v O / + U D u a b 2 D C d W v a m c D F A q G 6 Z t v 7 3 D K K q G U C o h Y k U o T S I g F w i g S y Y / J g z A S M 1 C m o c i 2 M I Q A S Y A U K l a / 1 l h e V W w J q p x / h C g Z 6 S S B t D d P 5 x W B k A d h D K l 0 E M m k i J S 0 m 1 g y J T j G k U J / + 8 e n V F x S h D v Z A G O D U F n w 3 a X b N A 3 X u p F M a c Q C k d J J l Z R Y m l S G O C b m h C K X E E 0 S 8 0 O x R E W A k E L F K k I M c n A s v y q t 8 i a t S J O e B n l U n E k m i V F u J J I m k o p B I B 2 z R E K M r 1 V R W U F / / e 9 / k n v a Q A q O u x u E y g o s P f j s s 6 v c X E G Q T E K p N F q W k V h c I L H 8 I I / A m E M u K 6 M s S Z A j H W j 8 K l a / 6 g 1 J 4 q i M 5 C V n 0 k k C c R D i W M o 1 c V S 5 h U w S M o m k S S S x U v H 4 z e T 1 e s V W w v S t D W S C 6 P 8 D I F h 6 y M h o z D 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 G u i d = " 8 3 4 6 c 9 1 d - 7 8 c 1 - 4 a 4 4 - a 5 3 1 - 9 7 0 2 6 5 0 c 7 7 1 3 "   R e v = " 1 "   R e v G u i d = " 0 6 b 5 e e 9 f - 7 9 b c - 4 7 8 a - a d 4 5 - b f e f d f c 8 d 8 7 8 " 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31D1DDF0-7855-49CA-9F1A-BB8C23485C39}">
  <ds:schemaRefs/>
</ds:datastoreItem>
</file>

<file path=customXml/itemProps20.xml><?xml version="1.0" encoding="utf-8"?>
<ds:datastoreItem xmlns:ds="http://schemas.openxmlformats.org/officeDocument/2006/customXml" ds:itemID="{0476473D-CDC8-4E8A-8175-71EF430AB958}">
  <ds:schemaRefs>
    <ds:schemaRef ds:uri="http://www.w3.org/2001/XMLSchema"/>
    <ds:schemaRef ds:uri="http://microsoft.data.visualization.Client.Excel/1.0"/>
  </ds:schemaRefs>
</ds:datastoreItem>
</file>

<file path=customXml/itemProps21.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F8827984-2C90-44C2-9BD2-A987B8F0BBD6}">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B32B1E97-A315-4BC2-81C5-BC462CF5E9D0}">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Dashboard Questions</vt:lpstr>
      <vt:lpstr>Customer Service</vt:lpstr>
      <vt:lpstr>Cu Dashboard</vt:lpstr>
      <vt:lpstr>C-Dashaboard</vt:lpstr>
      <vt:lpstr>Finance</vt:lpstr>
      <vt:lpstr>F-Dashaboard</vt:lpstr>
      <vt:lpstr>Orders</vt:lpstr>
      <vt:lpstr>Sheet1</vt:lpstr>
      <vt:lpstr>O-Dashboard</vt:lpstr>
      <vt:lpstr>Orders!Extract</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satwi</cp:lastModifiedBy>
  <dcterms:created xsi:type="dcterms:W3CDTF">2022-06-24T09:46:13Z</dcterms:created>
  <dcterms:modified xsi:type="dcterms:W3CDTF">2023-04-14T11:17:23Z</dcterms:modified>
</cp:coreProperties>
</file>