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ctsintbmntappa\ACE_AOG_Testing\ACE UK\Apollo Refresh Programme\Apollo Refresh - Release 2\Apollo Refresh - COG\R2 COG Drop 1\4. Test Design\Req. Document Revision\"/>
    </mc:Choice>
  </mc:AlternateContent>
  <bookViews>
    <workbookView xWindow="360" yWindow="75" windowWidth="14355" windowHeight="4680" activeTab="2"/>
  </bookViews>
  <sheets>
    <sheet name="Revision Dashboard" sheetId="2" r:id="rId1"/>
    <sheet name="Document Revision Report" sheetId="1" r:id="rId2"/>
    <sheet name="Revision Entry" sheetId="4" r:id="rId3"/>
    <sheet name="Input" sheetId="7" r:id="rId4"/>
    <sheet name="Annexure" sheetId="8" state="hidden" r:id="rId5"/>
  </sheets>
  <definedNames>
    <definedName name="_xlnm._FilterDatabase" localSheetId="2" hidden="1">'Revision Entry'!$A$1:$M$96</definedName>
    <definedName name="lstApplicationName">Input!$L$4:INDEX(Input!$L$4:$L$18,SUMPRODUCT(--(Input!$L$4:$L$18&lt;&gt;"")))</definedName>
    <definedName name="lstAssignedTo">Input!#REF!:INDEX(Input!#REF!,SUMPRODUCT(--(Input!#REF!&lt;&gt;"")))</definedName>
    <definedName name="lstCycleName">Input!$I$4:INDEX(Input!$I$4:$I$18,SUMPRODUCT(--(Input!$I$4:$I$18&lt;&gt;"")))</definedName>
    <definedName name="lstEnvironment">Input!$O$4:INDEX(Input!$O$4:$O$18,SUMPRODUCT(--(Input!$O$4:$O$18&lt;&gt;"")))</definedName>
    <definedName name="lstIncidentStatus">Input!#REF!:INDEX(Input!#REF!,SUMPRODUCT(--(Input!#REF!&lt;&gt;"")))</definedName>
    <definedName name="lstProjName">Input!$C$4:INDEX(Input!$C$4:$C$18,SUMPRODUCT(--(Input!$C$4:$C$18&lt;&gt;"")))</definedName>
    <definedName name="lstRaisedBy">Input!$W$4:INDEX(Input!$W$4:$W$18,SUMPRODUCT(--(Input!$W$4:$W$18&lt;&gt;"")))</definedName>
    <definedName name="lstReleaseName">Input!$F$4:INDEX(Input!$F$4:$F$18,SUMPRODUCT(--(Input!$F$4:$F$18&lt;&gt;"")))</definedName>
    <definedName name="TCRevision">Input!$S$4:$S$7</definedName>
    <definedName name="TSRevision">Input!$O$4:$O$7</definedName>
  </definedNames>
  <calcPr calcId="152511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3" i="4"/>
  <c r="L2" i="4"/>
  <c r="T7" i="7"/>
  <c r="T6" i="7"/>
  <c r="T5" i="7"/>
  <c r="T4" i="7"/>
  <c r="P7" i="7"/>
  <c r="P6" i="7"/>
  <c r="P5" i="7"/>
  <c r="P4" i="7"/>
  <c r="M18" i="4" l="1"/>
  <c r="E46" i="1" l="1"/>
  <c r="E47" i="1"/>
  <c r="E48" i="1"/>
  <c r="E49" i="1"/>
  <c r="E50" i="1"/>
  <c r="E45" i="1"/>
  <c r="E36" i="1"/>
  <c r="E37" i="1"/>
  <c r="E38" i="1"/>
  <c r="E23" i="1"/>
  <c r="E26" i="1"/>
  <c r="E27" i="1"/>
  <c r="E28" i="1"/>
  <c r="E6" i="1"/>
  <c r="E8" i="1"/>
  <c r="E10" i="1"/>
  <c r="E11" i="1"/>
  <c r="E12" i="1"/>
  <c r="E13" i="1"/>
  <c r="E14" i="1"/>
  <c r="E15" i="1"/>
  <c r="M9" i="4" l="1"/>
  <c r="M8" i="4"/>
  <c r="M7" i="4"/>
  <c r="M6" i="4"/>
  <c r="M5" i="4"/>
  <c r="M4" i="4" l="1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E25" i="1" l="1"/>
  <c r="F25" i="1" s="1"/>
  <c r="E5" i="1"/>
  <c r="M2" i="4"/>
  <c r="M3" i="4"/>
  <c r="E24" i="1"/>
  <c r="F24" i="1" s="1"/>
  <c r="E9" i="1"/>
  <c r="M11" i="4"/>
  <c r="E22" i="1"/>
  <c r="M10" i="4"/>
  <c r="E35" i="1"/>
  <c r="E7" i="1"/>
  <c r="I23" i="1"/>
  <c r="I24" i="1"/>
  <c r="I25" i="1"/>
  <c r="I26" i="1"/>
  <c r="I27" i="1"/>
  <c r="I28" i="1"/>
  <c r="I22" i="1"/>
  <c r="H23" i="1"/>
  <c r="H24" i="1"/>
  <c r="H25" i="1"/>
  <c r="H26" i="1"/>
  <c r="H27" i="1"/>
  <c r="H28" i="1"/>
  <c r="H22" i="1"/>
  <c r="G23" i="1"/>
  <c r="G24" i="1"/>
  <c r="G25" i="1"/>
  <c r="G26" i="1"/>
  <c r="G27" i="1"/>
  <c r="G28" i="1"/>
  <c r="G22" i="1"/>
  <c r="F23" i="1"/>
  <c r="F26" i="1"/>
  <c r="F27" i="1"/>
  <c r="F28" i="1"/>
  <c r="D28" i="1"/>
  <c r="D27" i="1"/>
  <c r="D26" i="1"/>
  <c r="D25" i="1"/>
  <c r="D24" i="1"/>
  <c r="D23" i="1"/>
  <c r="D22" i="1"/>
  <c r="D38" i="1"/>
  <c r="D37" i="1"/>
  <c r="D36" i="1"/>
  <c r="D35" i="1"/>
  <c r="D50" i="1"/>
  <c r="D49" i="1"/>
  <c r="D48" i="1"/>
  <c r="D47" i="1"/>
  <c r="D46" i="1"/>
  <c r="D45" i="1"/>
  <c r="D5" i="1"/>
  <c r="D6" i="1"/>
  <c r="D7" i="1"/>
  <c r="D8" i="1"/>
  <c r="D9" i="1"/>
  <c r="D10" i="1"/>
  <c r="D11" i="1"/>
  <c r="D12" i="1"/>
  <c r="D13" i="1"/>
  <c r="D14" i="1"/>
  <c r="D15" i="1"/>
  <c r="G29" i="1" l="1"/>
  <c r="H29" i="1"/>
  <c r="D29" i="1"/>
  <c r="J29" i="1" s="1"/>
  <c r="I29" i="1"/>
  <c r="J27" i="1" l="1"/>
  <c r="J22" i="1"/>
  <c r="J26" i="1"/>
  <c r="J23" i="1"/>
  <c r="J25" i="1"/>
  <c r="J24" i="1"/>
  <c r="J28" i="1"/>
  <c r="G5" i="1" l="1"/>
  <c r="E29" i="1" l="1"/>
  <c r="F22" i="1"/>
  <c r="F29" i="1" s="1"/>
  <c r="I38" i="1" l="1"/>
  <c r="I37" i="1"/>
  <c r="I36" i="1"/>
  <c r="I35" i="1"/>
  <c r="H38" i="1"/>
  <c r="H37" i="1"/>
  <c r="H36" i="1"/>
  <c r="H35" i="1"/>
  <c r="G38" i="1"/>
  <c r="G37" i="1"/>
  <c r="G36" i="1"/>
  <c r="G35" i="1"/>
  <c r="I39" i="1" l="1"/>
  <c r="H39" i="1"/>
  <c r="G39" i="1"/>
  <c r="I50" i="1"/>
  <c r="H50" i="1"/>
  <c r="I49" i="1"/>
  <c r="H49" i="1"/>
  <c r="H48" i="1"/>
  <c r="I48" i="1"/>
  <c r="G50" i="1"/>
  <c r="G49" i="1"/>
  <c r="G48" i="1"/>
  <c r="I47" i="1"/>
  <c r="H47" i="1"/>
  <c r="G47" i="1"/>
  <c r="I46" i="1"/>
  <c r="H46" i="1"/>
  <c r="G45" i="1"/>
  <c r="G46" i="1"/>
  <c r="H45" i="1"/>
  <c r="I45" i="1"/>
  <c r="I6" i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I51" i="1" l="1"/>
  <c r="H51" i="1"/>
  <c r="G16" i="1"/>
  <c r="I16" i="1"/>
  <c r="H16" i="1"/>
  <c r="F36" i="1" l="1"/>
  <c r="F37" i="1"/>
  <c r="F38" i="1"/>
  <c r="F35" i="1"/>
  <c r="D39" i="1" l="1"/>
  <c r="F39" i="1"/>
  <c r="E39" i="1"/>
  <c r="F50" i="1"/>
  <c r="F49" i="1"/>
  <c r="F48" i="1"/>
  <c r="F47" i="1"/>
  <c r="F46" i="1"/>
  <c r="F45" i="1"/>
  <c r="I30" i="1" l="1"/>
  <c r="H30" i="1"/>
  <c r="G30" i="1"/>
  <c r="I40" i="1"/>
  <c r="H40" i="1"/>
  <c r="G40" i="1"/>
  <c r="J37" i="1"/>
  <c r="J39" i="1"/>
  <c r="J36" i="1"/>
  <c r="J38" i="1"/>
  <c r="J35" i="1"/>
  <c r="D51" i="1"/>
  <c r="E51" i="1"/>
  <c r="F51" i="1"/>
  <c r="J51" i="1" l="1"/>
  <c r="J50" i="1"/>
  <c r="J48" i="1"/>
  <c r="J49" i="1"/>
  <c r="J47" i="1"/>
  <c r="J46" i="1"/>
  <c r="J45" i="1"/>
  <c r="H52" i="1"/>
  <c r="I52" i="1"/>
  <c r="D16" i="1" l="1"/>
  <c r="J13" i="1" s="1"/>
  <c r="F11" i="1"/>
  <c r="F12" i="1"/>
  <c r="F13" i="1"/>
  <c r="F14" i="1"/>
  <c r="F15" i="1"/>
  <c r="F8" i="1"/>
  <c r="F6" i="1"/>
  <c r="F5" i="1"/>
  <c r="J15" i="1" l="1"/>
  <c r="J12" i="1"/>
  <c r="J9" i="1"/>
  <c r="J6" i="1"/>
  <c r="J11" i="1"/>
  <c r="I17" i="1"/>
  <c r="G17" i="1"/>
  <c r="H17" i="1"/>
  <c r="J7" i="1"/>
  <c r="J10" i="1"/>
  <c r="J8" i="1"/>
  <c r="J14" i="1"/>
  <c r="J16" i="1"/>
  <c r="J5" i="1"/>
  <c r="F10" i="1"/>
  <c r="F7" i="1"/>
  <c r="F9" i="1"/>
  <c r="F16" i="1" l="1"/>
  <c r="E16" i="1"/>
  <c r="G51" i="1" l="1"/>
  <c r="G52" i="1" s="1"/>
</calcChain>
</file>

<file path=xl/sharedStrings.xml><?xml version="1.0" encoding="utf-8"?>
<sst xmlns="http://schemas.openxmlformats.org/spreadsheetml/2006/main" count="247" uniqueCount="187">
  <si>
    <t>S. No</t>
  </si>
  <si>
    <t>Release Name</t>
  </si>
  <si>
    <t>Impacted Cost (in $)</t>
  </si>
  <si>
    <t>Release 1</t>
  </si>
  <si>
    <t>Build 1A - Cycle 1</t>
  </si>
  <si>
    <t>Peoplesoft</t>
  </si>
  <si>
    <t>Open</t>
  </si>
  <si>
    <t>In Progress</t>
  </si>
  <si>
    <t>Closed</t>
  </si>
  <si>
    <t>Build 1A - Cycle 2</t>
  </si>
  <si>
    <t>Build 1B - Cycle 1</t>
  </si>
  <si>
    <t>Build 1B - Cycle 2</t>
  </si>
  <si>
    <t>ACEView</t>
  </si>
  <si>
    <t>UAT</t>
  </si>
  <si>
    <t>Classic Apollo</t>
  </si>
  <si>
    <t>Production</t>
  </si>
  <si>
    <t>Build 1C - Cycle 1</t>
  </si>
  <si>
    <t>Build 1C - Cycle 2</t>
  </si>
  <si>
    <t>End to End Testing - Cycle 1</t>
  </si>
  <si>
    <t>End to End Testing - Cycle 2</t>
  </si>
  <si>
    <t>Freeze Cycle</t>
  </si>
  <si>
    <t>Automation Testing</t>
  </si>
  <si>
    <t>Environment Name</t>
  </si>
  <si>
    <t>Balaji Sivarajan</t>
  </si>
  <si>
    <t>Impacted Hrs</t>
  </si>
  <si>
    <t>Impacted Cost</t>
  </si>
  <si>
    <t>Flat Billing Cost</t>
  </si>
  <si>
    <t>Release 1 - Total</t>
  </si>
  <si>
    <t>Incidents Raised</t>
  </si>
  <si>
    <t>Month Wise</t>
  </si>
  <si>
    <t>Environment Wise</t>
  </si>
  <si>
    <t>Incidents / Downtime Status</t>
  </si>
  <si>
    <t>Release 1 - Overall Incidents / Downtime Status - Cycle Wise</t>
  </si>
  <si>
    <t>Release 1 - Overall Incidents / Downtime Status - Month Wise</t>
  </si>
  <si>
    <t>Release 1 - Overall Incidents / Downtime Status - Environment Wise</t>
  </si>
  <si>
    <t>Deaja Viewer</t>
  </si>
  <si>
    <t>FileNet</t>
  </si>
  <si>
    <t>Datacap Scanning</t>
  </si>
  <si>
    <t>Mercury</t>
  </si>
  <si>
    <t>Release 1 - % of Total</t>
  </si>
  <si>
    <t>% of Total</t>
  </si>
  <si>
    <t>Release 1 - Overall Incidents / Downtime Status - System Wise</t>
  </si>
  <si>
    <t>System Impacted</t>
  </si>
  <si>
    <t>Build 1A - Cycle 1 Execution</t>
  </si>
  <si>
    <t>Build 1A - Cycle 2 Execution</t>
  </si>
  <si>
    <t>Build 1B - Cycle 1 Execution</t>
  </si>
  <si>
    <t>Build 1B - Cycle 2 Execution</t>
  </si>
  <si>
    <t>Build 1C - Cycle 1 Execution</t>
  </si>
  <si>
    <t>Build 1C - Cycle 2 Execution</t>
  </si>
  <si>
    <t>E2E Testing - Cycle 1 Execution</t>
  </si>
  <si>
    <t>E2E Testing - Cycle 2 Execution</t>
  </si>
  <si>
    <t>Freeze Cycle Execution</t>
  </si>
  <si>
    <t>Build Plan - Split 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</si>
  <si>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</si>
  <si>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</si>
  <si>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</si>
  <si>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</si>
  <si>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</si>
  <si>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</si>
  <si>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</si>
  <si>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</si>
  <si>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</si>
  <si>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</si>
  <si>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</si>
  <si>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Performance Testing</t>
  </si>
  <si>
    <t>Jan-15</t>
  </si>
  <si>
    <t>Feb-15</t>
  </si>
  <si>
    <t>Mar-15</t>
  </si>
  <si>
    <t>Apr-15</t>
  </si>
  <si>
    <t>May-15</t>
  </si>
  <si>
    <t>Jun-15</t>
  </si>
  <si>
    <t>Apollo Refresh - Release 1 - Incidents / Downtime Reports - Month Wise</t>
  </si>
  <si>
    <t>Apollo Refresh - Release 1 - Incidents / Downtime Dashboard - Build Plan Wise</t>
  </si>
  <si>
    <t>Apollo Refresh - Release 1 - Incidents / Downtime Dashboard - System Wise</t>
  </si>
  <si>
    <t>Apollo Refresh - Release 1 - Incidents / Downtime Dashboard - Environment Wise</t>
  </si>
  <si>
    <t>SIT 2</t>
  </si>
  <si>
    <t>Performance 2</t>
  </si>
  <si>
    <t>Component Name</t>
  </si>
  <si>
    <t>Environment Owner / PoC</t>
  </si>
  <si>
    <t>Impacted hours (in hr)</t>
  </si>
  <si>
    <t>Document Name</t>
  </si>
  <si>
    <t>Document Type</t>
  </si>
  <si>
    <t>Revisied Version</t>
  </si>
  <si>
    <t>Module Impacted</t>
  </si>
  <si>
    <t>Test Scenario Revision</t>
  </si>
  <si>
    <t>Test Case Revision</t>
  </si>
  <si>
    <t>Test Scenario Revised</t>
  </si>
  <si>
    <t>Test Cases Revised</t>
  </si>
  <si>
    <t>Tracked By</t>
  </si>
  <si>
    <t>Policy</t>
  </si>
  <si>
    <t>Claims</t>
  </si>
  <si>
    <t>BIRI</t>
  </si>
  <si>
    <t>CI</t>
  </si>
  <si>
    <t>Complaints</t>
  </si>
  <si>
    <t>Overview</t>
  </si>
  <si>
    <t>Security</t>
  </si>
  <si>
    <t>Ingestion</t>
  </si>
  <si>
    <t>Functional Specification</t>
  </si>
  <si>
    <t>Customization Sheet</t>
  </si>
  <si>
    <t>V0.5</t>
  </si>
  <si>
    <t>V0.6</t>
  </si>
  <si>
    <t>V0.7</t>
  </si>
  <si>
    <t>V0.8</t>
  </si>
  <si>
    <t>V0.9</t>
  </si>
  <si>
    <t>V0.10</t>
  </si>
  <si>
    <t>V0.11</t>
  </si>
  <si>
    <t>V0.12</t>
  </si>
  <si>
    <t>V0.13</t>
  </si>
  <si>
    <t>V0.14</t>
  </si>
  <si>
    <t>V0.15</t>
  </si>
  <si>
    <t>V0.16</t>
  </si>
  <si>
    <t>V0.17</t>
  </si>
  <si>
    <t>V0.18</t>
  </si>
  <si>
    <t>V0.19</t>
  </si>
  <si>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</si>
  <si>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</si>
  <si>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</si>
  <si>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</si>
  <si>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</si>
  <si>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</si>
  <si>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</si>
  <si>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</si>
  <si>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</si>
  <si>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</si>
  <si>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Module 2.0</t>
  </si>
  <si>
    <t>Module 1.0</t>
  </si>
  <si>
    <t>Module 3.0</t>
  </si>
  <si>
    <t>Module 4.0</t>
  </si>
  <si>
    <t>Module 5.0</t>
  </si>
  <si>
    <t>Module 6.0</t>
  </si>
  <si>
    <t>Module 7.0</t>
  </si>
  <si>
    <t>Module 8.0</t>
  </si>
  <si>
    <t>Module 9.0</t>
  </si>
  <si>
    <t>Module 10.0</t>
  </si>
  <si>
    <t>Module 11.0</t>
  </si>
  <si>
    <t>Module 12.0</t>
  </si>
  <si>
    <t>Module 13.0</t>
  </si>
  <si>
    <t>Module 14.0</t>
  </si>
  <si>
    <t>Module 15.0</t>
  </si>
  <si>
    <t>Module 16.0</t>
  </si>
  <si>
    <t>Module 17.0</t>
  </si>
  <si>
    <t>Module 18.0</t>
  </si>
  <si>
    <t>Module 19.0</t>
  </si>
  <si>
    <t>Module 20.0</t>
  </si>
  <si>
    <t>Module 21.0</t>
  </si>
  <si>
    <t>Module 22.0</t>
  </si>
  <si>
    <t>Module 23.0</t>
  </si>
  <si>
    <t>Module 24.0</t>
  </si>
  <si>
    <t>Module 25.0</t>
  </si>
  <si>
    <t>Module 26.0</t>
  </si>
  <si>
    <t>Module 27.0</t>
  </si>
  <si>
    <t>Module 28.0</t>
  </si>
  <si>
    <t>Module 29.0</t>
  </si>
  <si>
    <t>Module 30.0</t>
  </si>
  <si>
    <t>NA</t>
  </si>
  <si>
    <t>Updated</t>
  </si>
  <si>
    <t>Added</t>
  </si>
  <si>
    <t>Deleted</t>
  </si>
  <si>
    <t>Kesiya T R</t>
  </si>
  <si>
    <t>Terasa Santhi M</t>
  </si>
  <si>
    <t>Bargavi R</t>
  </si>
  <si>
    <t>Manoj Sharma</t>
  </si>
  <si>
    <t>Banu Priya S</t>
  </si>
  <si>
    <t>Lincy J</t>
  </si>
  <si>
    <t>Rashi Dhama</t>
  </si>
  <si>
    <t>Sivakumar V</t>
  </si>
  <si>
    <t>Vishnu Sundara Rajan</t>
  </si>
  <si>
    <t>Prashanth Radhakrishnan</t>
  </si>
  <si>
    <t>Dhanwandhi P</t>
  </si>
  <si>
    <t>TS Revision</t>
  </si>
  <si>
    <t>TC Revision</t>
  </si>
  <si>
    <t>Efforts in Hrs</t>
  </si>
  <si>
    <t>Tracked Date
(MM/DD/YYYY)</t>
  </si>
  <si>
    <t>ASPAC_Customization Sheet</t>
  </si>
  <si>
    <t>LATAM_Customization Sheet</t>
  </si>
  <si>
    <t>EMEA_Customization Sheet</t>
  </si>
  <si>
    <t>V0.20</t>
  </si>
  <si>
    <t>V0.21</t>
  </si>
  <si>
    <t>V0.22</t>
  </si>
  <si>
    <t>V0.23</t>
  </si>
  <si>
    <t>V0.24</t>
  </si>
  <si>
    <t>V0.25</t>
  </si>
  <si>
    <t>V0.26</t>
  </si>
  <si>
    <t>V0.27</t>
  </si>
  <si>
    <t>V0.28</t>
  </si>
  <si>
    <t>V0.29</t>
  </si>
  <si>
    <t>V0.30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</si>
</sst>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2"/>
      <color rgb="FFC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3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top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3" fillId="3" borderId="6" xfId="0" applyNumberFormat="1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vertical="top"/>
    </xf>
    <xf numFmtId="0" fontId="3" fillId="3" borderId="15" xfId="0" applyFont="1" applyFill="1" applyBorder="1" applyAlignment="1">
      <alignment horizontal="center"/>
    </xf>
    <xf numFmtId="44" fontId="3" fillId="3" borderId="20" xfId="0" applyNumberFormat="1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0" fontId="2" fillId="6" borderId="32" xfId="2" applyNumberFormat="1" applyFont="1" applyFill="1" applyBorder="1" applyAlignment="1">
      <alignment horizontal="center"/>
    </xf>
    <xf numFmtId="10" fontId="2" fillId="6" borderId="28" xfId="2" applyNumberFormat="1" applyFont="1" applyFill="1" applyBorder="1" applyAlignment="1">
      <alignment horizontal="center"/>
    </xf>
    <xf numFmtId="10" fontId="2" fillId="6" borderId="10" xfId="2" applyNumberFormat="1" applyFont="1" applyFill="1" applyBorder="1" applyAlignment="1">
      <alignment horizontal="center" vertical="center"/>
    </xf>
    <xf numFmtId="10" fontId="2" fillId="6" borderId="11" xfId="2" applyNumberFormat="1" applyFont="1" applyFill="1" applyBorder="1" applyAlignment="1">
      <alignment horizontal="center" vertical="center"/>
    </xf>
    <xf numFmtId="10" fontId="2" fillId="6" borderId="25" xfId="2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2" fontId="2" fillId="6" borderId="13" xfId="0" applyNumberFormat="1" applyFont="1" applyFill="1" applyBorder="1"/>
    <xf numFmtId="44" fontId="2" fillId="6" borderId="13" xfId="0" applyNumberFormat="1" applyFont="1" applyFill="1" applyBorder="1"/>
    <xf numFmtId="10" fontId="2" fillId="6" borderId="29" xfId="2" applyNumberFormat="1" applyFont="1" applyFill="1" applyBorder="1" applyAlignment="1">
      <alignment horizontal="center"/>
    </xf>
    <xf numFmtId="10" fontId="2" fillId="6" borderId="29" xfId="2" applyNumberFormat="1" applyFont="1" applyFill="1" applyBorder="1" applyAlignment="1">
      <alignment horizontal="center" vertical="center"/>
    </xf>
    <xf numFmtId="44" fontId="3" fillId="5" borderId="22" xfId="1" applyFont="1" applyFill="1" applyBorder="1"/>
    <xf numFmtId="0" fontId="2" fillId="2" borderId="25" xfId="0" applyFont="1" applyFill="1" applyBorder="1" applyAlignment="1">
      <alignment horizontal="center"/>
    </xf>
    <xf numFmtId="44" fontId="3" fillId="3" borderId="1" xfId="0" applyNumberFormat="1" applyFont="1" applyFill="1" applyBorder="1"/>
    <xf numFmtId="44" fontId="3" fillId="5" borderId="13" xfId="1" applyFont="1" applyFill="1" applyBorder="1"/>
    <xf numFmtId="44" fontId="3" fillId="3" borderId="15" xfId="0" applyNumberFormat="1" applyFont="1" applyFill="1" applyBorder="1"/>
    <xf numFmtId="44" fontId="3" fillId="3" borderId="6" xfId="0" applyNumberFormat="1" applyFont="1" applyFill="1" applyBorder="1"/>
    <xf numFmtId="44" fontId="3" fillId="3" borderId="21" xfId="0" applyNumberFormat="1" applyFont="1" applyFill="1" applyBorder="1"/>
    <xf numFmtId="44" fontId="3" fillId="3" borderId="26" xfId="0" applyNumberFormat="1" applyFont="1" applyFill="1" applyBorder="1"/>
    <xf numFmtId="49" fontId="3" fillId="3" borderId="1" xfId="0" applyNumberFormat="1" applyFont="1" applyFill="1" applyBorder="1" applyAlignment="1">
      <alignment horizontal="left" vertical="top"/>
    </xf>
    <xf numFmtId="49" fontId="3" fillId="3" borderId="15" xfId="0" applyNumberFormat="1" applyFont="1" applyFill="1" applyBorder="1" applyAlignment="1">
      <alignment horizontal="left" vertical="top"/>
    </xf>
    <xf numFmtId="0" fontId="3" fillId="0" borderId="15" xfId="0" applyFont="1" applyBorder="1" applyAlignment="1">
      <alignment vertical="top"/>
    </xf>
    <xf numFmtId="10" fontId="2" fillId="6" borderId="30" xfId="2" applyNumberFormat="1" applyFont="1" applyFill="1" applyBorder="1" applyAlignment="1">
      <alignment horizontal="center"/>
    </xf>
    <xf numFmtId="44" fontId="2" fillId="6" borderId="22" xfId="0" applyNumberFormat="1" applyFont="1" applyFill="1" applyBorder="1"/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0" fontId="2" fillId="6" borderId="28" xfId="2" applyNumberFormat="1" applyFont="1" applyFill="1" applyBorder="1" applyAlignment="1">
      <alignment horizontal="center" vertical="center"/>
    </xf>
    <xf numFmtId="10" fontId="2" fillId="6" borderId="30" xfId="2" applyNumberFormat="1" applyFont="1" applyFill="1" applyBorder="1" applyAlignment="1">
      <alignment horizontal="center" vertical="center"/>
    </xf>
    <xf numFmtId="10" fontId="2" fillId="6" borderId="27" xfId="2" applyNumberFormat="1" applyFont="1" applyFill="1" applyBorder="1" applyAlignment="1">
      <alignment horizontal="center" vertical="center"/>
    </xf>
    <xf numFmtId="1" fontId="2" fillId="6" borderId="19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1" fontId="2" fillId="6" borderId="22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0" fontId="2" fillId="3" borderId="0" xfId="2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/>
    <xf numFmtId="0" fontId="3" fillId="3" borderId="6" xfId="0" applyFont="1" applyFill="1" applyBorder="1"/>
    <xf numFmtId="0" fontId="3" fillId="3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34" xfId="0" applyFont="1" applyFill="1" applyBorder="1"/>
    <xf numFmtId="0" fontId="2" fillId="2" borderId="1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top"/>
    </xf>
    <xf numFmtId="0" fontId="2" fillId="8" borderId="33" xfId="0" applyFont="1" applyFill="1" applyBorder="1" applyAlignment="1">
      <alignment horizontal="center" vertical="top"/>
    </xf>
    <xf numFmtId="0" fontId="2" fillId="8" borderId="2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16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1" xfId="0" applyNumberFormat="1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0" borderId="1" xfId="0" applyFont="1" applyFill="1" applyBorder="1" applyAlignment="1"/>
    <xf numFmtId="0" fontId="3" fillId="0" borderId="1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44" fontId="3" fillId="3" borderId="9" xfId="1" applyNumberFormat="1" applyFont="1" applyFill="1" applyBorder="1" applyAlignment="1">
      <alignment horizontal="center"/>
    </xf>
    <xf numFmtId="44" fontId="3" fillId="3" borderId="12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  <color rgb="FFAFDC7E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Effort - Build Plan Wise (in PD)</a:t>
            </a:r>
          </a:p>
        </c:rich>
      </c:tx>
      <c:layout>
        <c:manualLayout>
          <c:xMode val="edge"/>
          <c:yMode val="edge"/>
          <c:x val="0.22661966361347688"/>
          <c:y val="3.6560443531515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5863639138130994E-2"/>
          <c:y val="0.13025641025641024"/>
          <c:w val="0.9124309345052799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Effort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'Revision Dashboard'!$Q$6:$Q$16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'Document Revision Report'!$E$5:$E$15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9954520"/>
        <c:axId val="190720432"/>
        <c:axId val="0"/>
      </c:bar3DChart>
      <c:catAx>
        <c:axId val="18995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20432"/>
        <c:crosses val="autoZero"/>
        <c:auto val="1"/>
        <c:lblAlgn val="ctr"/>
        <c:lblOffset val="100"/>
        <c:noMultiLvlLbl val="0"/>
      </c:catAx>
      <c:valAx>
        <c:axId val="190720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 Effort (in PD)</a:t>
                </a:r>
              </a:p>
            </c:rich>
          </c:tx>
          <c:layout>
            <c:manualLayout>
              <c:xMode val="edge"/>
              <c:yMode val="edge"/>
              <c:x val="1.5514801721213421E-2"/>
              <c:y val="0.207883525428886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9954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Effort - Month Wise (in PD)</a:t>
            </a:r>
          </a:p>
        </c:rich>
      </c:tx>
      <c:layout>
        <c:manualLayout>
          <c:xMode val="edge"/>
          <c:yMode val="edge"/>
          <c:x val="0.21858882223055451"/>
          <c:y val="3.05217961885199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3136482939632545E-2"/>
          <c:y val="0.13025641025641024"/>
          <c:w val="0.88515819613457414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Effort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Report'!$C$45:$C$50</c:f>
              <c:strCache>
                <c:ptCount val="6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</c:strCache>
            </c:strRef>
          </c:cat>
          <c:val>
            <c:numRef>
              <c:f>'Document Revision Report'!$E$45:$E$50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4"/>
        <c:shape val="box"/>
        <c:axId val="191305536"/>
        <c:axId val="190923672"/>
        <c:axId val="0"/>
      </c:bar3DChart>
      <c:catAx>
        <c:axId val="1913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23672"/>
        <c:crosses val="autoZero"/>
        <c:auto val="1"/>
        <c:lblAlgn val="ctr"/>
        <c:lblOffset val="100"/>
        <c:noMultiLvlLbl val="0"/>
      </c:catAx>
      <c:valAx>
        <c:axId val="19092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 Effort (in PD)</a:t>
                </a:r>
              </a:p>
            </c:rich>
          </c:tx>
          <c:layout>
            <c:manualLayout>
              <c:xMode val="edge"/>
              <c:yMode val="edge"/>
              <c:x val="1.5514801721213421E-2"/>
              <c:y val="0.207883525428886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1305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Cost - Month Wise (in $)</a:t>
            </a:r>
          </a:p>
        </c:rich>
      </c:tx>
      <c:layout>
        <c:manualLayout>
          <c:xMode val="edge"/>
          <c:yMode val="edge"/>
          <c:x val="0.21858882223055451"/>
          <c:y val="3.05217961885199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3136482939632545E-2"/>
          <c:y val="0.13025641025641024"/>
          <c:w val="0.88515819613457414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Cost</c:v>
          </c:tx>
          <c:spPr>
            <a:solidFill>
              <a:srgbClr val="00B050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Report'!$C$45:$C$50</c:f>
              <c:strCache>
                <c:ptCount val="6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</c:strCache>
            </c:strRef>
          </c:cat>
          <c:val>
            <c:numRef>
              <c:f>'Document Revision Report'!$F$45:$F$50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4"/>
        <c:shape val="box"/>
        <c:axId val="189058848"/>
        <c:axId val="189058456"/>
        <c:axId val="0"/>
      </c:bar3DChart>
      <c:catAx>
        <c:axId val="1890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58456"/>
        <c:crosses val="autoZero"/>
        <c:auto val="1"/>
        <c:lblAlgn val="ctr"/>
        <c:lblOffset val="100"/>
        <c:noMultiLvlLbl val="0"/>
      </c:catAx>
      <c:valAx>
        <c:axId val="189058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</a:t>
                </a:r>
                <a:r>
                  <a:rPr lang="en-US" b="0" baseline="0"/>
                  <a:t> Cost</a:t>
                </a:r>
                <a:r>
                  <a:rPr lang="en-US" b="0"/>
                  <a:t> (in $)</a:t>
                </a:r>
              </a:p>
            </c:rich>
          </c:tx>
          <c:layout>
            <c:manualLayout>
              <c:xMode val="edge"/>
              <c:yMode val="edge"/>
              <c:x val="1.5514801721213421E-2"/>
              <c:y val="0.207883525428886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90588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Incidents</a:t>
            </a:r>
            <a:r>
              <a:rPr lang="en-US" sz="900" baseline="0"/>
              <a:t> / Downtime Status</a:t>
            </a:r>
            <a:r>
              <a:rPr lang="en-US" sz="900"/>
              <a:t> - Month Wise</a:t>
            </a:r>
          </a:p>
        </c:rich>
      </c:tx>
      <c:layout>
        <c:manualLayout>
          <c:xMode val="edge"/>
          <c:yMode val="edge"/>
          <c:x val="0.38785344651067549"/>
          <c:y val="3.656030264735426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5654207547430913E-2"/>
          <c:y val="0.13025641025641024"/>
          <c:w val="0.98434579245256904"/>
          <c:h val="0.69004771394316455"/>
        </c:manualLayout>
      </c:layout>
      <c:bar3D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Report'!$C$45:$C$50</c:f>
              <c:strCache>
                <c:ptCount val="6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</c:strCache>
            </c:strRef>
          </c:cat>
          <c:val>
            <c:numRef>
              <c:f>'Document Revision Report'!$G$45:$G$50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In Progress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Report'!$C$45:$C$50</c:f>
              <c:strCache>
                <c:ptCount val="6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</c:strCache>
            </c:strRef>
          </c:cat>
          <c:val>
            <c:numRef>
              <c:f>'Document Revision Report'!$H$45:$H$50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Closed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Report'!$C$45:$C$50</c:f>
              <c:strCache>
                <c:ptCount val="6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</c:strCache>
            </c:strRef>
          </c:cat>
          <c:val>
            <c:numRef>
              <c:f>'Document Revision Report'!$I$45:$I$50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97"/>
        <c:shape val="box"/>
        <c:axId val="191107096"/>
        <c:axId val="191107488"/>
        <c:axId val="0"/>
      </c:bar3DChart>
      <c:catAx>
        <c:axId val="19110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107488"/>
        <c:crosses val="autoZero"/>
        <c:auto val="1"/>
        <c:lblAlgn val="ctr"/>
        <c:lblOffset val="100"/>
        <c:noMultiLvlLbl val="0"/>
      </c:catAx>
      <c:valAx>
        <c:axId val="19110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Status Count</a:t>
                </a:r>
              </a:p>
            </c:rich>
          </c:tx>
          <c:layout>
            <c:manualLayout>
              <c:xMode val="edge"/>
              <c:yMode val="edge"/>
              <c:x val="1.2916389690073622E-2"/>
              <c:y val="0.335819835120716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1107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712788665544573"/>
          <c:y val="0.9016032783637894"/>
          <c:w val="0.30750230545506135"/>
          <c:h val="8.1543108998167677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Cost - Build Plan Wise (in $)</a:t>
            </a:r>
          </a:p>
        </c:rich>
      </c:tx>
      <c:layout>
        <c:manualLayout>
          <c:xMode val="edge"/>
          <c:yMode val="edge"/>
          <c:x val="0.24139504883318158"/>
          <c:y val="3.620335501540568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863639138130994E-2"/>
          <c:y val="0.13025641025641024"/>
          <c:w val="0.9124309345052799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Cost</c:v>
          </c:tx>
          <c:spPr>
            <a:solidFill>
              <a:srgbClr val="00B050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'Revision Dashboard'!$Q$6:$Q$16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'Document Revision Report'!$F$5:$F$15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280280"/>
        <c:axId val="190280664"/>
        <c:axId val="0"/>
      </c:bar3DChart>
      <c:catAx>
        <c:axId val="19028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80664"/>
        <c:crosses val="autoZero"/>
        <c:auto val="1"/>
        <c:lblAlgn val="ctr"/>
        <c:lblOffset val="100"/>
        <c:noMultiLvlLbl val="0"/>
      </c:catAx>
      <c:valAx>
        <c:axId val="190280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Impacted Cost (in $)</a:t>
                </a:r>
              </a:p>
            </c:rich>
          </c:tx>
          <c:layout>
            <c:manualLayout>
              <c:xMode val="edge"/>
              <c:yMode val="edge"/>
              <c:x val="1.3424661203063908E-3"/>
              <c:y val="0.2682699988588382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0280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Incidents / Downtime Status - Build Plan Wise</a:t>
            </a:r>
          </a:p>
        </c:rich>
      </c:tx>
      <c:layout>
        <c:manualLayout>
          <c:xMode val="edge"/>
          <c:yMode val="edge"/>
          <c:x val="0.38811993685600621"/>
          <c:y val="3.717901116019034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732374541510388E-2"/>
          <c:y val="0.13025641025641024"/>
          <c:w val="0.98126762545848967"/>
          <c:h val="0.70547981270859672"/>
        </c:manualLayout>
      </c:layout>
      <c:bar3D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'Revision Dashboard'!$Q$6:$Q$16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'Document Revision Report'!$G$5:$G$15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In Progress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'Document Revision Report'!$H$5:$H$15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Closed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'Document Revision Report'!$I$5:$I$15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shape val="box"/>
        <c:axId val="190275448"/>
        <c:axId val="191259520"/>
        <c:axId val="0"/>
      </c:bar3DChart>
      <c:catAx>
        <c:axId val="19027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59520"/>
        <c:crosses val="autoZero"/>
        <c:auto val="1"/>
        <c:lblAlgn val="ctr"/>
        <c:lblOffset val="100"/>
        <c:noMultiLvlLbl val="0"/>
      </c:catAx>
      <c:valAx>
        <c:axId val="191259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Status Count</a:t>
                </a:r>
              </a:p>
            </c:rich>
          </c:tx>
          <c:layout>
            <c:manualLayout>
              <c:xMode val="edge"/>
              <c:yMode val="edge"/>
              <c:x val="1.049780356402818E-2"/>
              <c:y val="0.313612650270568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0275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232408607151956"/>
          <c:y val="0.91355391918602769"/>
          <c:w val="0.19105743887277249"/>
          <c:h val="8.0033051424127546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Effort - System Wise (in PD)</a:t>
            </a:r>
          </a:p>
        </c:rich>
      </c:tx>
      <c:layout>
        <c:manualLayout>
          <c:xMode val="edge"/>
          <c:yMode val="edge"/>
          <c:x val="0.27661979752530935"/>
          <c:y val="3.6560443531515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9197028646976254E-2"/>
          <c:y val="0.13025641025641024"/>
          <c:w val="0.95080297135302372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Effort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Report'!$C$22:$C$28</c:f>
              <c:strCache>
                <c:ptCount val="7"/>
                <c:pt idx="0">
                  <c:v>ACEView</c:v>
                </c:pt>
                <c:pt idx="1">
                  <c:v>Classic Apollo</c:v>
                </c:pt>
                <c:pt idx="2">
                  <c:v>Deaja Viewer</c:v>
                </c:pt>
                <c:pt idx="3">
                  <c:v>FileNet</c:v>
                </c:pt>
                <c:pt idx="4">
                  <c:v>Datacap Scanning</c:v>
                </c:pt>
                <c:pt idx="5">
                  <c:v>Peoplesoft</c:v>
                </c:pt>
                <c:pt idx="6">
                  <c:v>Mercury</c:v>
                </c:pt>
              </c:strCache>
            </c:strRef>
          </c:cat>
          <c:val>
            <c:numRef>
              <c:f>'Document Revision Report'!$E$22:$E$28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9"/>
        <c:shape val="box"/>
        <c:axId val="191304360"/>
        <c:axId val="191304752"/>
        <c:axId val="0"/>
      </c:bar3DChart>
      <c:catAx>
        <c:axId val="19130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04752"/>
        <c:crosses val="autoZero"/>
        <c:auto val="1"/>
        <c:lblAlgn val="ctr"/>
        <c:lblOffset val="100"/>
        <c:noMultiLvlLbl val="0"/>
      </c:catAx>
      <c:valAx>
        <c:axId val="191304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Impacted Effort (in PD)</a:t>
                </a:r>
              </a:p>
            </c:rich>
          </c:tx>
          <c:layout>
            <c:manualLayout>
              <c:xMode val="edge"/>
              <c:yMode val="edge"/>
              <c:x val="1.0607799025121859E-2"/>
              <c:y val="0.204489044847654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1304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649918513326111"/>
          <c:y val="0.90684459279546581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Cost - System Wise (in $)</a:t>
            </a:r>
          </a:p>
        </c:rich>
      </c:tx>
      <c:layout>
        <c:manualLayout>
          <c:xMode val="edge"/>
          <c:yMode val="edge"/>
          <c:x val="0.31947688048802392"/>
          <c:y val="3.6560443531515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9197028646976254E-2"/>
          <c:y val="0.13025641025641024"/>
          <c:w val="0.95080297135302372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Cost</c:v>
          </c:tx>
          <c:spPr>
            <a:solidFill>
              <a:srgbClr val="00B050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Report'!$C$22:$C$28</c:f>
              <c:strCache>
                <c:ptCount val="7"/>
                <c:pt idx="0">
                  <c:v>ACEView</c:v>
                </c:pt>
                <c:pt idx="1">
                  <c:v>Classic Apollo</c:v>
                </c:pt>
                <c:pt idx="2">
                  <c:v>Deaja Viewer</c:v>
                </c:pt>
                <c:pt idx="3">
                  <c:v>FileNet</c:v>
                </c:pt>
                <c:pt idx="4">
                  <c:v>Datacap Scanning</c:v>
                </c:pt>
                <c:pt idx="5">
                  <c:v>Peoplesoft</c:v>
                </c:pt>
                <c:pt idx="6">
                  <c:v>Mercury</c:v>
                </c:pt>
              </c:strCache>
            </c:strRef>
          </c:cat>
          <c:val>
            <c:numRef>
              <c:f>'Document Revision Report'!$F$22:$F$28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9"/>
        <c:shape val="box"/>
        <c:axId val="191305928"/>
        <c:axId val="191306320"/>
        <c:axId val="0"/>
      </c:bar3DChart>
      <c:catAx>
        <c:axId val="1913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06320"/>
        <c:crosses val="autoZero"/>
        <c:auto val="1"/>
        <c:lblAlgn val="ctr"/>
        <c:lblOffset val="100"/>
        <c:noMultiLvlLbl val="0"/>
      </c:catAx>
      <c:valAx>
        <c:axId val="191306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 Cost (in $)</a:t>
                </a:r>
              </a:p>
            </c:rich>
          </c:tx>
          <c:layout>
            <c:manualLayout>
              <c:xMode val="edge"/>
              <c:yMode val="edge"/>
              <c:x val="1.0607984512938786E-2"/>
              <c:y val="0.2648755182776065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1305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649918513326111"/>
          <c:y val="0.90684459279546581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Incidents</a:t>
            </a:r>
            <a:r>
              <a:rPr lang="en-US" sz="900" baseline="0"/>
              <a:t> / Downtime Status</a:t>
            </a:r>
            <a:r>
              <a:rPr lang="en-US" sz="900"/>
              <a:t> - System Wise</a:t>
            </a:r>
          </a:p>
        </c:rich>
      </c:tx>
      <c:layout>
        <c:manualLayout>
          <c:xMode val="edge"/>
          <c:yMode val="edge"/>
          <c:x val="0.38785344651067549"/>
          <c:y val="3.656030264735426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5654207547430913E-2"/>
          <c:y val="0.13025641025641024"/>
          <c:w val="0.98434579245256904"/>
          <c:h val="0.69004771394316455"/>
        </c:manualLayout>
      </c:layout>
      <c:bar3D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Report'!$C$22:$C$28</c:f>
              <c:strCache>
                <c:ptCount val="7"/>
                <c:pt idx="0">
                  <c:v>ACEView</c:v>
                </c:pt>
                <c:pt idx="1">
                  <c:v>Classic Apollo</c:v>
                </c:pt>
                <c:pt idx="2">
                  <c:v>Deaja Viewer</c:v>
                </c:pt>
                <c:pt idx="3">
                  <c:v>FileNet</c:v>
                </c:pt>
                <c:pt idx="4">
                  <c:v>Datacap Scanning</c:v>
                </c:pt>
                <c:pt idx="5">
                  <c:v>Peoplesoft</c:v>
                </c:pt>
                <c:pt idx="6">
                  <c:v>Mercury</c:v>
                </c:pt>
              </c:strCache>
            </c:strRef>
          </c:cat>
          <c:val>
            <c:numRef>
              <c:f>'Document Revision Report'!$G$22:$G$28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In Progress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'Document Revision Report'!$H$22:$H$28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Closed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'Document Revision Report'!$I$22:$I$28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4"/>
        <c:shape val="box"/>
        <c:axId val="191307104"/>
        <c:axId val="191307496"/>
        <c:axId val="0"/>
      </c:bar3DChart>
      <c:catAx>
        <c:axId val="1913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07496"/>
        <c:crosses val="autoZero"/>
        <c:auto val="1"/>
        <c:lblAlgn val="ctr"/>
        <c:lblOffset val="100"/>
        <c:noMultiLvlLbl val="0"/>
      </c:catAx>
      <c:valAx>
        <c:axId val="191307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Status Count</a:t>
                </a:r>
              </a:p>
            </c:rich>
          </c:tx>
          <c:layout>
            <c:manualLayout>
              <c:xMode val="edge"/>
              <c:yMode val="edge"/>
              <c:x val="1.4106152241899374E-2"/>
              <c:y val="0.3411588634175666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1307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342594143817127"/>
          <c:y val="0.90684439907974468"/>
          <c:w val="0.15353018372703411"/>
          <c:h val="8.1543108998167677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Effort - Environment Wise (in PD)</a:t>
            </a:r>
          </a:p>
        </c:rich>
      </c:tx>
      <c:layout>
        <c:manualLayout>
          <c:xMode val="edge"/>
          <c:yMode val="edge"/>
          <c:x val="0.17559938936204403"/>
          <c:y val="3.05217961885199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3136482939632545E-2"/>
          <c:y val="0.13025641025641024"/>
          <c:w val="0.88515819613457414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Effort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Report'!$C$35:$C$38</c:f>
              <c:strCache>
                <c:ptCount val="4"/>
                <c:pt idx="0">
                  <c:v>SIT 2</c:v>
                </c:pt>
                <c:pt idx="1">
                  <c:v>Performance 2</c:v>
                </c:pt>
                <c:pt idx="2">
                  <c:v>UAT</c:v>
                </c:pt>
                <c:pt idx="3">
                  <c:v>Production</c:v>
                </c:pt>
              </c:strCache>
            </c:strRef>
          </c:cat>
          <c:val>
            <c:numRef>
              <c:f>'Document Revision Report'!$E$35:$E$38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shape val="box"/>
        <c:axId val="190920144"/>
        <c:axId val="190920536"/>
        <c:axId val="0"/>
      </c:bar3DChart>
      <c:catAx>
        <c:axId val="19092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20536"/>
        <c:crosses val="autoZero"/>
        <c:auto val="1"/>
        <c:lblAlgn val="ctr"/>
        <c:lblOffset val="100"/>
        <c:noMultiLvlLbl val="0"/>
      </c:catAx>
      <c:valAx>
        <c:axId val="190920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 Effort (in PD)</a:t>
                </a:r>
              </a:p>
            </c:rich>
          </c:tx>
          <c:layout>
            <c:manualLayout>
              <c:xMode val="edge"/>
              <c:yMode val="edge"/>
              <c:x val="2.8655312632570075E-2"/>
              <c:y val="0.214033762384867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0920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Impacted Cost - Environment Wise (in $)</a:t>
            </a:r>
          </a:p>
        </c:rich>
      </c:tx>
      <c:layout>
        <c:manualLayout>
          <c:xMode val="edge"/>
          <c:yMode val="edge"/>
          <c:x val="0.17559938936204403"/>
          <c:y val="3.052179618851990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3136482939632545E-2"/>
          <c:y val="0.13025641025641024"/>
          <c:w val="0.88515819613457414"/>
          <c:h val="0.66947139235178854"/>
        </c:manualLayout>
      </c:layout>
      <c:bar3DChart>
        <c:barDir val="col"/>
        <c:grouping val="stacked"/>
        <c:varyColors val="0"/>
        <c:ser>
          <c:idx val="0"/>
          <c:order val="0"/>
          <c:tx>
            <c:v>Impacted Cost</c:v>
          </c:tx>
          <c:spPr>
            <a:solidFill>
              <a:srgbClr val="00B050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Report'!$C$35:$C$38</c:f>
              <c:strCache>
                <c:ptCount val="4"/>
                <c:pt idx="0">
                  <c:v>SIT 2</c:v>
                </c:pt>
                <c:pt idx="1">
                  <c:v>Performance 2</c:v>
                </c:pt>
                <c:pt idx="2">
                  <c:v>UAT</c:v>
                </c:pt>
                <c:pt idx="3">
                  <c:v>Production</c:v>
                </c:pt>
              </c:strCache>
            </c:strRef>
          </c:cat>
          <c:val>
            <c:numRef>
              <c:f>'Document Revision Report'!$F$35:$F$38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shape val="box"/>
        <c:axId val="190921320"/>
        <c:axId val="190921712"/>
        <c:axId val="0"/>
      </c:bar3DChart>
      <c:catAx>
        <c:axId val="19092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21712"/>
        <c:crosses val="autoZero"/>
        <c:auto val="1"/>
        <c:lblAlgn val="ctr"/>
        <c:lblOffset val="100"/>
        <c:noMultiLvlLbl val="0"/>
      </c:catAx>
      <c:valAx>
        <c:axId val="190921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Impacted Cost (in PD)</a:t>
                </a:r>
              </a:p>
            </c:rich>
          </c:tx>
          <c:layout>
            <c:manualLayout>
              <c:xMode val="edge"/>
              <c:yMode val="edge"/>
              <c:x val="1.5514801721213421E-2"/>
              <c:y val="0.207883525428886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0921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268973936397487"/>
          <c:y val="0.88268976777369723"/>
          <c:w val="0.27924622703412072"/>
          <c:h val="9.1184888538573788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Incidents</a:t>
            </a:r>
            <a:r>
              <a:rPr lang="en-US" sz="900" baseline="0"/>
              <a:t> / Downtime Status</a:t>
            </a:r>
            <a:r>
              <a:rPr lang="en-US" sz="900"/>
              <a:t> - Environment Wise</a:t>
            </a:r>
          </a:p>
        </c:rich>
      </c:tx>
      <c:layout>
        <c:manualLayout>
          <c:xMode val="edge"/>
          <c:yMode val="edge"/>
          <c:x val="0.24173476032390928"/>
          <c:y val="3.656011158982485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5654207547430913E-2"/>
          <c:y val="0.13025641025641024"/>
          <c:w val="0.98434579245256904"/>
          <c:h val="0.69004771394316455"/>
        </c:manualLayout>
      </c:layout>
      <c:bar3D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Report'!$C$35:$C$38</c:f>
              <c:strCache>
                <c:ptCount val="4"/>
                <c:pt idx="0">
                  <c:v>SIT 2</c:v>
                </c:pt>
                <c:pt idx="1">
                  <c:v>Performance 2</c:v>
                </c:pt>
                <c:pt idx="2">
                  <c:v>UAT</c:v>
                </c:pt>
                <c:pt idx="3">
                  <c:v>Production</c:v>
                </c:pt>
              </c:strCache>
            </c:strRef>
          </c:cat>
          <c:val>
            <c:numRef>
              <c:f>'Document Revision Report'!$G$35:$G$38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In Progress</c:v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Report'!$C$35:$C$38</c:f>
              <c:strCache>
                <c:ptCount val="4"/>
                <c:pt idx="0">
                  <c:v>SIT 2</c:v>
                </c:pt>
                <c:pt idx="1">
                  <c:v>Performance 2</c:v>
                </c:pt>
                <c:pt idx="2">
                  <c:v>UAT</c:v>
                </c:pt>
                <c:pt idx="3">
                  <c:v>Production</c:v>
                </c:pt>
              </c:strCache>
            </c:strRef>
          </c:cat>
          <c:val>
            <c:numRef>
              <c:f>'Document Revision Report'!$H$35:$H$38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Closed</c:v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'Document Revision Report'!$C$35:$C$38</c:f>
              <c:strCache>
                <c:ptCount val="4"/>
                <c:pt idx="0">
                  <c:v>SIT 2</c:v>
                </c:pt>
                <c:pt idx="1">
                  <c:v>Performance 2</c:v>
                </c:pt>
                <c:pt idx="2">
                  <c:v>UAT</c:v>
                </c:pt>
                <c:pt idx="3">
                  <c:v>Production</c:v>
                </c:pt>
              </c:strCache>
            </c:strRef>
          </c:cat>
          <c:val>
            <c:numRef>
              <c:f>'Document Revision Report'!$I$35:$I$38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97"/>
        <c:shape val="box"/>
        <c:axId val="190922496"/>
        <c:axId val="190922888"/>
        <c:axId val="0"/>
      </c:bar3DChart>
      <c:catAx>
        <c:axId val="1909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22888"/>
        <c:crosses val="autoZero"/>
        <c:auto val="1"/>
        <c:lblAlgn val="ctr"/>
        <c:lblOffset val="100"/>
        <c:noMultiLvlLbl val="0"/>
      </c:catAx>
      <c:valAx>
        <c:axId val="190922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Status Count</a:t>
                </a:r>
              </a:p>
            </c:rich>
          </c:tx>
          <c:layout>
            <c:manualLayout>
              <c:xMode val="edge"/>
              <c:yMode val="edge"/>
              <c:x val="1.6728047279443131E-2"/>
              <c:y val="0.314535041580107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0922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712788665544573"/>
          <c:y val="0.9016032783637894"/>
          <c:w val="0.30750230545506135"/>
          <c:h val="8.1543108998167677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161924</xdr:rowOff>
    </xdr:from>
    <xdr:to>
      <xdr:col>8</xdr:col>
      <xdr:colOff>213360</xdr:colOff>
      <xdr:row>16</xdr:row>
      <xdr:rowOff>160019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3</xdr:row>
      <xdr:rowOff>161924</xdr:rowOff>
    </xdr:from>
    <xdr:to>
      <xdr:col>15</xdr:col>
      <xdr:colOff>508635</xdr:colOff>
      <xdr:row>16</xdr:row>
      <xdr:rowOff>160019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17</xdr:row>
      <xdr:rowOff>85724</xdr:rowOff>
    </xdr:from>
    <xdr:to>
      <xdr:col>15</xdr:col>
      <xdr:colOff>514351</xdr:colOff>
      <xdr:row>33</xdr:row>
      <xdr:rowOff>40004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457200</xdr:colOff>
      <xdr:row>49</xdr:row>
      <xdr:rowOff>160020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533400</xdr:colOff>
      <xdr:row>37</xdr:row>
      <xdr:rowOff>9525</xdr:rowOff>
    </xdr:from>
    <xdr:to>
      <xdr:col>19</xdr:col>
      <xdr:colOff>66676</xdr:colOff>
      <xdr:row>50</xdr:row>
      <xdr:rowOff>7620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495300</xdr:colOff>
      <xdr:row>65</xdr:row>
      <xdr:rowOff>156210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7</xdr:col>
      <xdr:colOff>182880</xdr:colOff>
      <xdr:row>82</xdr:row>
      <xdr:rowOff>160020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247650</xdr:colOff>
      <xdr:row>70</xdr:row>
      <xdr:rowOff>0</xdr:rowOff>
    </xdr:from>
    <xdr:to>
      <xdr:col>13</xdr:col>
      <xdr:colOff>430530</xdr:colOff>
      <xdr:row>82</xdr:row>
      <xdr:rowOff>160020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83</xdr:row>
      <xdr:rowOff>76200</xdr:rowOff>
    </xdr:from>
    <xdr:to>
      <xdr:col>11</xdr:col>
      <xdr:colOff>152400</xdr:colOff>
      <xdr:row>98</xdr:row>
      <xdr:rowOff>70485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609599</xdr:colOff>
      <xdr:row>103</xdr:row>
      <xdr:rowOff>0</xdr:rowOff>
    </xdr:from>
    <xdr:to>
      <xdr:col>8</xdr:col>
      <xdr:colOff>161924</xdr:colOff>
      <xdr:row>115</xdr:row>
      <xdr:rowOff>160020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228600</xdr:colOff>
      <xdr:row>103</xdr:row>
      <xdr:rowOff>0</xdr:rowOff>
    </xdr:from>
    <xdr:to>
      <xdr:col>15</xdr:col>
      <xdr:colOff>390525</xdr:colOff>
      <xdr:row>115</xdr:row>
      <xdr:rowOff>160020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609599</xdr:colOff>
      <xdr:row>117</xdr:row>
      <xdr:rowOff>0</xdr:rowOff>
    </xdr:from>
    <xdr:to>
      <xdr:col>15</xdr:col>
      <xdr:colOff>390524</xdr:colOff>
      <xdr:row>131</xdr:row>
      <xdr:rowOff>156210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134"/>
  <sheetViews>
    <sheetView zoomScaleNormal="100" workbookViewId="0"/>
  </sheetViews>
  <sheetFormatPr defaultColWidth="0" defaultRowHeight="12.75" zeroHeight="1" outlineLevelRow="1" x14ac:dyDescent="0.2"/>
  <cols>
    <col min="1" max="1" width="5.140625" style="1" customWidth="1"/>
    <col min="2" max="15" width="9.140625" style="1" customWidth="1"/>
    <col min="16" max="16" width="8.7109375" style="1" customWidth="1"/>
    <col min="17" max="17" width="5.140625" style="1" customWidth="1"/>
    <col min="18" max="20" width="9.140625" style="1" customWidth="1"/>
    <col min="21" max="21" width="4.42578125" style="1" customWidth="1"/>
    <col min="22" max="16384" width="9.140625" style="1" hidden="1"/>
  </cols>
  <sheetData>
    <row r="1" spans="2:20" x14ac:dyDescent="0.2"/>
    <row r="2" spans="2:20" ht="13.5" thickBot="1" x14ac:dyDescent="0.25"/>
    <row r="3" spans="2:20" ht="13.5" thickBot="1" x14ac:dyDescent="0.25">
      <c r="B3" s="91" t="s">
        <v>72</v>
      </c>
      <c r="C3" s="92"/>
      <c r="D3" s="92"/>
      <c r="E3" s="92"/>
      <c r="F3" s="92"/>
      <c r="G3" s="92"/>
      <c r="H3" s="92"/>
      <c r="I3" s="92"/>
      <c r="J3" s="92"/>
      <c r="K3" s="92"/>
      <c r="L3" s="93"/>
      <c r="P3" s="26"/>
      <c r="Q3" s="26"/>
      <c r="R3" s="26"/>
    </row>
    <row r="4" spans="2:20" outlineLevel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0" outlineLevel="1" x14ac:dyDescent="0.2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94" t="s">
        <v>52</v>
      </c>
      <c r="R5" s="94"/>
      <c r="S5" s="94"/>
      <c r="T5" s="94"/>
    </row>
    <row r="6" spans="2:20" outlineLevel="1" x14ac:dyDescent="0.2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3" t="s">
        <v>53</v>
      </c>
      <c r="R6" s="68" t="s">
        <v>43</v>
      </c>
      <c r="S6" s="69"/>
      <c r="T6" s="70"/>
    </row>
    <row r="7" spans="2:20" outlineLevel="1" x14ac:dyDescent="0.2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" t="s">
        <v>54</v>
      </c>
      <c r="R7" s="68" t="s">
        <v>44</v>
      </c>
      <c r="S7" s="69"/>
      <c r="T7" s="70"/>
    </row>
    <row r="8" spans="2:20" outlineLevel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3" t="s">
        <v>55</v>
      </c>
      <c r="R8" s="68" t="s">
        <v>45</v>
      </c>
      <c r="S8" s="69"/>
      <c r="T8" s="70"/>
    </row>
    <row r="9" spans="2:20" outlineLevel="1" x14ac:dyDescent="0.2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" t="s">
        <v>56</v>
      </c>
      <c r="R9" s="68" t="s">
        <v>46</v>
      </c>
      <c r="S9" s="69"/>
      <c r="T9" s="70"/>
    </row>
    <row r="10" spans="2:20" outlineLevel="1" x14ac:dyDescent="0.2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3" t="s">
        <v>57</v>
      </c>
      <c r="R10" s="68" t="s">
        <v>47</v>
      </c>
      <c r="S10" s="69"/>
      <c r="T10" s="70"/>
    </row>
    <row r="11" spans="2:20" outlineLevel="1" x14ac:dyDescent="0.2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" t="s">
        <v>58</v>
      </c>
      <c r="R11" s="68" t="s">
        <v>48</v>
      </c>
      <c r="S11" s="69"/>
      <c r="T11" s="70"/>
    </row>
    <row r="12" spans="2:20" outlineLevel="1" x14ac:dyDescent="0.2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3" t="s">
        <v>59</v>
      </c>
      <c r="R12" s="68" t="s">
        <v>49</v>
      </c>
      <c r="S12" s="69"/>
      <c r="T12" s="70"/>
    </row>
    <row r="13" spans="2:20" outlineLevel="1" x14ac:dyDescent="0.2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3" t="s">
        <v>60</v>
      </c>
      <c r="R13" s="68" t="s">
        <v>50</v>
      </c>
      <c r="S13" s="69"/>
      <c r="T13" s="70"/>
    </row>
    <row r="14" spans="2:20" outlineLevel="1" x14ac:dyDescent="0.2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3" t="s">
        <v>61</v>
      </c>
      <c r="R14" s="68" t="s">
        <v>51</v>
      </c>
      <c r="S14" s="69"/>
      <c r="T14" s="70"/>
    </row>
    <row r="15" spans="2:20" outlineLevel="1" x14ac:dyDescent="0.2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3" t="s">
        <v>62</v>
      </c>
      <c r="R15" s="68" t="s">
        <v>21</v>
      </c>
      <c r="S15" s="69"/>
      <c r="T15" s="70"/>
    </row>
    <row r="16" spans="2:20" outlineLevel="1" x14ac:dyDescent="0.2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3" t="s">
        <v>63</v>
      </c>
      <c r="R16" s="95" t="s">
        <v>64</v>
      </c>
      <c r="S16" s="96"/>
      <c r="T16" s="97"/>
    </row>
    <row r="17" spans="2:20" outlineLevel="1" x14ac:dyDescent="0.2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2:20" ht="6.75" customHeight="1" outlineLevel="1" x14ac:dyDescent="0.2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2:20" outlineLevel="1" x14ac:dyDescent="0.2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2:20" outlineLevel="1" x14ac:dyDescent="0.2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2:20" outlineLevel="1" x14ac:dyDescent="0.2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2:20" outlineLevel="1" x14ac:dyDescent="0.2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2:20" outlineLevel="1" x14ac:dyDescent="0.2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2:20" outlineLevel="1" x14ac:dyDescent="0.2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2:20" outlineLevel="1" x14ac:dyDescent="0.2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2:20" outlineLevel="1" x14ac:dyDescent="0.2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2:20" outlineLevel="1" x14ac:dyDescent="0.2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2:20" outlineLevel="1" x14ac:dyDescent="0.2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2:20" outlineLevel="1" x14ac:dyDescent="0.2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2:20" outlineLevel="1" x14ac:dyDescent="0.2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2:20" outlineLevel="1" x14ac:dyDescent="0.2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2:20" outlineLevel="1" x14ac:dyDescent="0.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2:20" outlineLevel="1" x14ac:dyDescent="0.2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2:20" x14ac:dyDescent="0.2"/>
    <row r="35" spans="2:20" ht="13.5" thickBot="1" x14ac:dyDescent="0.25"/>
    <row r="36" spans="2:20" ht="13.5" thickBot="1" x14ac:dyDescent="0.25">
      <c r="B36" s="88" t="s">
        <v>73</v>
      </c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2:20" x14ac:dyDescent="0.2"/>
    <row r="38" spans="2:20" outlineLevel="1" x14ac:dyDescent="0.2"/>
    <row r="39" spans="2:20" outlineLevel="1" x14ac:dyDescent="0.2"/>
    <row r="40" spans="2:20" outlineLevel="1" x14ac:dyDescent="0.2"/>
    <row r="41" spans="2:20" outlineLevel="1" x14ac:dyDescent="0.2"/>
    <row r="42" spans="2:20" outlineLevel="1" x14ac:dyDescent="0.2"/>
    <row r="43" spans="2:20" outlineLevel="1" x14ac:dyDescent="0.2"/>
    <row r="44" spans="2:20" outlineLevel="1" x14ac:dyDescent="0.2"/>
    <row r="45" spans="2:20" outlineLevel="1" x14ac:dyDescent="0.2"/>
    <row r="46" spans="2:20" outlineLevel="1" x14ac:dyDescent="0.2"/>
    <row r="47" spans="2:20" outlineLevel="1" x14ac:dyDescent="0.2"/>
    <row r="48" spans="2:20" outlineLevel="1" x14ac:dyDescent="0.2"/>
    <row r="49" outlineLevel="1" x14ac:dyDescent="0.2"/>
    <row r="50" outlineLevel="1" x14ac:dyDescent="0.2"/>
    <row r="51" ht="6" customHeight="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2:12" outlineLevel="1" x14ac:dyDescent="0.2"/>
    <row r="66" spans="2:12" outlineLevel="1" x14ac:dyDescent="0.2"/>
    <row r="67" spans="2:12" x14ac:dyDescent="0.2"/>
    <row r="68" spans="2:12" ht="13.5" thickBot="1" x14ac:dyDescent="0.25"/>
    <row r="69" spans="2:12" ht="13.5" thickBot="1" x14ac:dyDescent="0.25">
      <c r="B69" s="88" t="s">
        <v>74</v>
      </c>
      <c r="C69" s="89"/>
      <c r="D69" s="89"/>
      <c r="E69" s="89"/>
      <c r="F69" s="89"/>
      <c r="G69" s="89"/>
      <c r="H69" s="89"/>
      <c r="I69" s="89"/>
      <c r="J69" s="89"/>
      <c r="K69" s="89"/>
      <c r="L69" s="90"/>
    </row>
    <row r="70" spans="2:12" x14ac:dyDescent="0.2"/>
    <row r="71" spans="2:12" outlineLevel="1" x14ac:dyDescent="0.2"/>
    <row r="72" spans="2:12" outlineLevel="1" x14ac:dyDescent="0.2"/>
    <row r="73" spans="2:12" outlineLevel="1" x14ac:dyDescent="0.2"/>
    <row r="74" spans="2:12" outlineLevel="1" x14ac:dyDescent="0.2"/>
    <row r="75" spans="2:12" outlineLevel="1" x14ac:dyDescent="0.2"/>
    <row r="76" spans="2:12" outlineLevel="1" x14ac:dyDescent="0.2"/>
    <row r="77" spans="2:12" outlineLevel="1" x14ac:dyDescent="0.2"/>
    <row r="78" spans="2:12" outlineLevel="1" x14ac:dyDescent="0.2"/>
    <row r="79" spans="2:12" outlineLevel="1" x14ac:dyDescent="0.2"/>
    <row r="80" spans="2:12" outlineLevel="1" x14ac:dyDescent="0.2"/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  <row r="89" outlineLevel="1" x14ac:dyDescent="0.2"/>
    <row r="90" outlineLevel="1" x14ac:dyDescent="0.2"/>
    <row r="91" outlineLevel="1" x14ac:dyDescent="0.2"/>
    <row r="92" outlineLevel="1" x14ac:dyDescent="0.2"/>
    <row r="93" outlineLevel="1" x14ac:dyDescent="0.2"/>
    <row r="94" outlineLevel="1" x14ac:dyDescent="0.2"/>
    <row r="95" outlineLevel="1" x14ac:dyDescent="0.2"/>
    <row r="96" outlineLevel="1" x14ac:dyDescent="0.2"/>
    <row r="97" spans="2:12" outlineLevel="1" x14ac:dyDescent="0.2"/>
    <row r="98" spans="2:12" outlineLevel="1" x14ac:dyDescent="0.2"/>
    <row r="99" spans="2:12" outlineLevel="1" x14ac:dyDescent="0.2"/>
    <row r="100" spans="2:12" x14ac:dyDescent="0.2"/>
    <row r="101" spans="2:12" ht="13.5" thickBot="1" x14ac:dyDescent="0.25"/>
    <row r="102" spans="2:12" ht="13.5" thickBot="1" x14ac:dyDescent="0.25">
      <c r="B102" s="88" t="s">
        <v>71</v>
      </c>
      <c r="C102" s="89"/>
      <c r="D102" s="89"/>
      <c r="E102" s="89"/>
      <c r="F102" s="89"/>
      <c r="G102" s="89"/>
      <c r="H102" s="89"/>
      <c r="I102" s="89"/>
      <c r="J102" s="89"/>
      <c r="K102" s="89"/>
      <c r="L102" s="90"/>
    </row>
    <row r="103" spans="2:12" x14ac:dyDescent="0.2"/>
    <row r="104" spans="2:12" outlineLevel="1" x14ac:dyDescent="0.2"/>
    <row r="105" spans="2:12" outlineLevel="1" x14ac:dyDescent="0.2"/>
    <row r="106" spans="2:12" outlineLevel="1" x14ac:dyDescent="0.2"/>
    <row r="107" spans="2:12" outlineLevel="1" x14ac:dyDescent="0.2"/>
    <row r="108" spans="2:12" outlineLevel="1" x14ac:dyDescent="0.2"/>
    <row r="109" spans="2:12" outlineLevel="1" x14ac:dyDescent="0.2"/>
    <row r="110" spans="2:12" outlineLevel="1" x14ac:dyDescent="0.2"/>
    <row r="111" spans="2:12" outlineLevel="1" x14ac:dyDescent="0.2"/>
    <row r="112" spans="2: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ht="5.25" customHeight="1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x14ac:dyDescent="0.2"/>
    <row r="134" x14ac:dyDescent="0.2"/>
  </sheetData>
  <mergeCells count="6">
    <mergeCell ref="B69:L69"/>
    <mergeCell ref="B36:L36"/>
    <mergeCell ref="B3:L3"/>
    <mergeCell ref="B102:L102"/>
    <mergeCell ref="Q5:T5"/>
    <mergeCell ref="R16:T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63"/>
  <sheetViews>
    <sheetView zoomScaleNormal="100" workbookViewId="0">
      <pane xSplit="3" topLeftCell="D1" activePane="topRight" state="frozen"/>
      <selection pane="topRight" activeCell="D1" sqref="D1"/>
    </sheetView>
  </sheetViews>
  <sheetFormatPr defaultColWidth="0" defaultRowHeight="12.75" zeroHeight="1" outlineLevelRow="1" x14ac:dyDescent="0.2"/>
  <cols>
    <col min="1" max="1" width="5.28515625" style="1" customWidth="1"/>
    <col min="2" max="2" width="25" style="1" customWidth="1"/>
    <col min="3" max="3" width="24.42578125" style="1" bestFit="1" customWidth="1"/>
    <col min="4" max="6" width="16.7109375" style="1" customWidth="1"/>
    <col min="7" max="10" width="12.7109375" style="1" customWidth="1"/>
    <col min="11" max="11" width="4.140625" style="1" customWidth="1"/>
    <col min="12" max="16384" width="9.140625" style="1" hidden="1"/>
  </cols>
  <sheetData>
    <row r="1" spans="1:10" x14ac:dyDescent="0.2">
      <c r="A1" s="75"/>
    </row>
    <row r="2" spans="1:10" ht="12.75" customHeight="1" thickBot="1" x14ac:dyDescent="0.25">
      <c r="B2" s="108"/>
      <c r="C2" s="108"/>
      <c r="D2" s="108"/>
      <c r="E2" s="108"/>
      <c r="F2" s="108"/>
      <c r="G2" s="108"/>
      <c r="H2" s="108"/>
      <c r="I2" s="108"/>
    </row>
    <row r="3" spans="1:10" x14ac:dyDescent="0.2">
      <c r="B3" s="98" t="s">
        <v>32</v>
      </c>
      <c r="C3" s="99"/>
      <c r="D3" s="99"/>
      <c r="E3" s="37" t="s">
        <v>26</v>
      </c>
      <c r="F3" s="43">
        <v>26</v>
      </c>
      <c r="G3" s="102" t="s">
        <v>31</v>
      </c>
      <c r="H3" s="103"/>
      <c r="I3" s="103"/>
      <c r="J3" s="104"/>
    </row>
    <row r="4" spans="1:10" ht="13.5" thickBot="1" x14ac:dyDescent="0.25">
      <c r="B4" s="12" t="s">
        <v>1</v>
      </c>
      <c r="C4" s="13" t="s">
        <v>80</v>
      </c>
      <c r="D4" s="13" t="s">
        <v>28</v>
      </c>
      <c r="E4" s="15" t="s">
        <v>24</v>
      </c>
      <c r="F4" s="44" t="s">
        <v>25</v>
      </c>
      <c r="G4" s="18" t="s">
        <v>6</v>
      </c>
      <c r="H4" s="15" t="s">
        <v>7</v>
      </c>
      <c r="I4" s="15" t="s">
        <v>8</v>
      </c>
      <c r="J4" s="16" t="s">
        <v>40</v>
      </c>
    </row>
    <row r="5" spans="1:10" outlineLevel="1" x14ac:dyDescent="0.2">
      <c r="B5" s="109" t="s">
        <v>3</v>
      </c>
      <c r="C5" s="14" t="s">
        <v>4</v>
      </c>
      <c r="D5" s="8">
        <f>COUNTIFS('Revision Entry'!C:C,$B$5,'Revision Entry'!D:D,C5,'Revision Entry'!$C:$C,$B$5)</f>
        <v>0</v>
      </c>
      <c r="E5" s="20">
        <f>SUMIFS('Revision Entry'!L:L,'Revision Entry'!$C:$C,$B$5,'Revision Entry'!D:D,C5)</f>
        <v>0</v>
      </c>
      <c r="F5" s="24">
        <f t="shared" ref="F5:F15" si="0">E5*$F$3</f>
        <v>0</v>
      </c>
      <c r="G5" s="21" t="e">
        <f>COUNTIFS('Revision Entry'!#REF!,$G$4,'Revision Entry'!$D:$D,C5,'Revision Entry'!$C:$C,$B$5)</f>
        <v>#REF!</v>
      </c>
      <c r="H5" s="8" t="e">
        <f>COUNTIFS('Revision Entry'!#REF!,$H$4,'Revision Entry'!$D:$D,C5,'Revision Entry'!$C:$C,$B$5)</f>
        <v>#REF!</v>
      </c>
      <c r="I5" s="28" t="e">
        <f>COUNTIFS('Revision Entry'!#REF!,$I$4,'Revision Entry'!$D:$D,C5,'Revision Entry'!$C:$C,$B$5)</f>
        <v>#REF!</v>
      </c>
      <c r="J5" s="32" t="e">
        <f>D5/$D$16</f>
        <v>#DIV/0!</v>
      </c>
    </row>
    <row r="6" spans="1:10" outlineLevel="1" x14ac:dyDescent="0.2">
      <c r="B6" s="110"/>
      <c r="C6" s="6" t="s">
        <v>9</v>
      </c>
      <c r="D6" s="8">
        <f>COUNTIFS('Revision Entry'!C:C,$B$5,'Revision Entry'!D:D,C6,'Revision Entry'!$C:$C,$B$5)</f>
        <v>0</v>
      </c>
      <c r="E6" s="20">
        <f>SUMIFS('Revision Entry'!L:L,'Revision Entry'!$C:$C,$B$5,'Revision Entry'!D:D,C6)</f>
        <v>0</v>
      </c>
      <c r="F6" s="49">
        <f t="shared" si="0"/>
        <v>0</v>
      </c>
      <c r="G6" s="25" t="e">
        <f>COUNTIFS('Revision Entry'!#REF!,$G$4,'Revision Entry'!$D:$D,C6,'Revision Entry'!$C:$C,$B$5)</f>
        <v>#REF!</v>
      </c>
      <c r="H6" s="3" t="e">
        <f>COUNTIFS('Revision Entry'!#REF!,$H$4,'Revision Entry'!$D:$D,C6,'Revision Entry'!$C:$C,$B$5)</f>
        <v>#REF!</v>
      </c>
      <c r="I6" s="29" t="e">
        <f>COUNTIFS('Revision Entry'!#REF!,$I$4,'Revision Entry'!$D:$D,C6,'Revision Entry'!$C:$C,$B$5)</f>
        <v>#REF!</v>
      </c>
      <c r="J6" s="41" t="e">
        <f t="shared" ref="J6:J16" si="1">D6/$D$16</f>
        <v>#DIV/0!</v>
      </c>
    </row>
    <row r="7" spans="1:10" outlineLevel="1" x14ac:dyDescent="0.2">
      <c r="B7" s="110"/>
      <c r="C7" s="6" t="s">
        <v>10</v>
      </c>
      <c r="D7" s="8">
        <f>COUNTIFS('Revision Entry'!C:C,$B$5,'Revision Entry'!D:D,C7,'Revision Entry'!$C:$C,$B$5)</f>
        <v>0</v>
      </c>
      <c r="E7" s="20">
        <f>SUMIFS('Revision Entry'!L:L,'Revision Entry'!$C:$C,$B$5,'Revision Entry'!D:D,C7)</f>
        <v>0</v>
      </c>
      <c r="F7" s="49">
        <f t="shared" si="0"/>
        <v>0</v>
      </c>
      <c r="G7" s="25" t="e">
        <f>COUNTIFS('Revision Entry'!#REF!,$G$4,'Revision Entry'!$D:$D,C7,'Revision Entry'!$C:$C,$B$5)</f>
        <v>#REF!</v>
      </c>
      <c r="H7" s="3" t="e">
        <f>COUNTIFS('Revision Entry'!#REF!,$H$4,'Revision Entry'!$D:$D,C7,'Revision Entry'!$C:$C,$B$5)</f>
        <v>#REF!</v>
      </c>
      <c r="I7" s="29" t="e">
        <f>COUNTIFS('Revision Entry'!#REF!,$I$4,'Revision Entry'!$D:$D,C7,'Revision Entry'!$C:$C,$B$5)</f>
        <v>#REF!</v>
      </c>
      <c r="J7" s="41" t="e">
        <f t="shared" si="1"/>
        <v>#DIV/0!</v>
      </c>
    </row>
    <row r="8" spans="1:10" outlineLevel="1" x14ac:dyDescent="0.2">
      <c r="B8" s="110"/>
      <c r="C8" s="6" t="s">
        <v>11</v>
      </c>
      <c r="D8" s="8">
        <f>COUNTIFS('Revision Entry'!C:C,$B$5,'Revision Entry'!D:D,C8,'Revision Entry'!$C:$C,$B$5)</f>
        <v>0</v>
      </c>
      <c r="E8" s="20">
        <f>SUMIFS('Revision Entry'!L:L,'Revision Entry'!$C:$C,$B$5,'Revision Entry'!D:D,C8)</f>
        <v>0</v>
      </c>
      <c r="F8" s="49">
        <f t="shared" si="0"/>
        <v>0</v>
      </c>
      <c r="G8" s="25" t="e">
        <f>COUNTIFS('Revision Entry'!#REF!,$G$4,'Revision Entry'!$D:$D,C8,'Revision Entry'!$C:$C,$B$5)</f>
        <v>#REF!</v>
      </c>
      <c r="H8" s="3" t="e">
        <f>COUNTIFS('Revision Entry'!#REF!,$H$4,'Revision Entry'!$D:$D,C8,'Revision Entry'!$C:$C,$B$5)</f>
        <v>#REF!</v>
      </c>
      <c r="I8" s="29" t="e">
        <f>COUNTIFS('Revision Entry'!#REF!,$I$4,'Revision Entry'!$D:$D,C8,'Revision Entry'!$C:$C,$B$5)</f>
        <v>#REF!</v>
      </c>
      <c r="J8" s="41" t="e">
        <f t="shared" si="1"/>
        <v>#DIV/0!</v>
      </c>
    </row>
    <row r="9" spans="1:10" outlineLevel="1" x14ac:dyDescent="0.2">
      <c r="B9" s="110"/>
      <c r="C9" s="6" t="s">
        <v>16</v>
      </c>
      <c r="D9" s="8">
        <f>COUNTIFS('Revision Entry'!C:C,$B$5,'Revision Entry'!D:D,C9,'Revision Entry'!$C:$C,$B$5)</f>
        <v>0</v>
      </c>
      <c r="E9" s="20">
        <f>SUMIFS('Revision Entry'!L:L,'Revision Entry'!$C:$C,$B$5,'Revision Entry'!D:D,C9)</f>
        <v>0</v>
      </c>
      <c r="F9" s="49">
        <f t="shared" si="0"/>
        <v>0</v>
      </c>
      <c r="G9" s="25" t="e">
        <f>COUNTIFS('Revision Entry'!#REF!,$G$4,'Revision Entry'!$D:$D,C9,'Revision Entry'!$C:$C,$B$5)</f>
        <v>#REF!</v>
      </c>
      <c r="H9" s="3" t="e">
        <f>COUNTIFS('Revision Entry'!#REF!,$H$4,'Revision Entry'!$D:$D,C9,'Revision Entry'!$C:$C,$B$5)</f>
        <v>#REF!</v>
      </c>
      <c r="I9" s="29" t="e">
        <f>COUNTIFS('Revision Entry'!#REF!,$I$4,'Revision Entry'!$D:$D,C9,'Revision Entry'!$C:$C,$B$5)</f>
        <v>#REF!</v>
      </c>
      <c r="J9" s="41" t="e">
        <f t="shared" si="1"/>
        <v>#DIV/0!</v>
      </c>
    </row>
    <row r="10" spans="1:10" outlineLevel="1" x14ac:dyDescent="0.2">
      <c r="B10" s="110"/>
      <c r="C10" s="6" t="s">
        <v>17</v>
      </c>
      <c r="D10" s="8">
        <f>COUNTIFS('Revision Entry'!C:C,$B$5,'Revision Entry'!D:D,C10,'Revision Entry'!$C:$C,$B$5)</f>
        <v>0</v>
      </c>
      <c r="E10" s="20">
        <f>SUMIFS('Revision Entry'!L:L,'Revision Entry'!$C:$C,$B$5,'Revision Entry'!D:D,C10)</f>
        <v>0</v>
      </c>
      <c r="F10" s="49">
        <f t="shared" si="0"/>
        <v>0</v>
      </c>
      <c r="G10" s="25" t="e">
        <f>COUNTIFS('Revision Entry'!#REF!,$G$4,'Revision Entry'!$D:$D,C10,'Revision Entry'!$C:$C,$B$5)</f>
        <v>#REF!</v>
      </c>
      <c r="H10" s="3" t="e">
        <f>COUNTIFS('Revision Entry'!#REF!,$H$4,'Revision Entry'!$D:$D,C10,'Revision Entry'!$C:$C,$B$5)</f>
        <v>#REF!</v>
      </c>
      <c r="I10" s="29" t="e">
        <f>COUNTIFS('Revision Entry'!#REF!,$I$4,'Revision Entry'!$D:$D,C10,'Revision Entry'!$C:$C,$B$5)</f>
        <v>#REF!</v>
      </c>
      <c r="J10" s="41" t="e">
        <f t="shared" si="1"/>
        <v>#DIV/0!</v>
      </c>
    </row>
    <row r="11" spans="1:10" outlineLevel="1" x14ac:dyDescent="0.2">
      <c r="B11" s="110"/>
      <c r="C11" s="6" t="s">
        <v>18</v>
      </c>
      <c r="D11" s="8">
        <f>COUNTIFS('Revision Entry'!C:C,$B$5,'Revision Entry'!D:D,C11,'Revision Entry'!$C:$C,$B$5)</f>
        <v>0</v>
      </c>
      <c r="E11" s="20">
        <f>SUMIFS('Revision Entry'!L:L,'Revision Entry'!$C:$C,$B$5,'Revision Entry'!D:D,C11)</f>
        <v>0</v>
      </c>
      <c r="F11" s="49">
        <f t="shared" si="0"/>
        <v>0</v>
      </c>
      <c r="G11" s="25" t="e">
        <f>COUNTIFS('Revision Entry'!#REF!,$G$4,'Revision Entry'!$D:$D,C11,'Revision Entry'!$C:$C,$B$5)</f>
        <v>#REF!</v>
      </c>
      <c r="H11" s="3" t="e">
        <f>COUNTIFS('Revision Entry'!#REF!,$H$4,'Revision Entry'!$D:$D,C11,'Revision Entry'!$C:$C,$B$5)</f>
        <v>#REF!</v>
      </c>
      <c r="I11" s="29" t="e">
        <f>COUNTIFS('Revision Entry'!#REF!,$I$4,'Revision Entry'!$D:$D,C11,'Revision Entry'!$C:$C,$B$5)</f>
        <v>#REF!</v>
      </c>
      <c r="J11" s="41" t="e">
        <f t="shared" si="1"/>
        <v>#DIV/0!</v>
      </c>
    </row>
    <row r="12" spans="1:10" outlineLevel="1" x14ac:dyDescent="0.2">
      <c r="B12" s="110"/>
      <c r="C12" s="6" t="s">
        <v>19</v>
      </c>
      <c r="D12" s="8">
        <f>COUNTIFS('Revision Entry'!C:C,$B$5,'Revision Entry'!D:D,C12,'Revision Entry'!$C:$C,$B$5)</f>
        <v>0</v>
      </c>
      <c r="E12" s="20">
        <f>SUMIFS('Revision Entry'!L:L,'Revision Entry'!$C:$C,$B$5,'Revision Entry'!D:D,C12)</f>
        <v>0</v>
      </c>
      <c r="F12" s="49">
        <f t="shared" si="0"/>
        <v>0</v>
      </c>
      <c r="G12" s="25" t="e">
        <f>COUNTIFS('Revision Entry'!#REF!,$G$4,'Revision Entry'!$D:$D,C12,'Revision Entry'!$C:$C,$B$5)</f>
        <v>#REF!</v>
      </c>
      <c r="H12" s="3" t="e">
        <f>COUNTIFS('Revision Entry'!#REF!,$H$4,'Revision Entry'!$D:$D,C12,'Revision Entry'!$C:$C,$B$5)</f>
        <v>#REF!</v>
      </c>
      <c r="I12" s="29" t="e">
        <f>COUNTIFS('Revision Entry'!#REF!,$I$4,'Revision Entry'!$D:$D,C12,'Revision Entry'!$C:$C,$B$5)</f>
        <v>#REF!</v>
      </c>
      <c r="J12" s="41" t="e">
        <f t="shared" si="1"/>
        <v>#DIV/0!</v>
      </c>
    </row>
    <row r="13" spans="1:10" outlineLevel="1" x14ac:dyDescent="0.2">
      <c r="B13" s="110"/>
      <c r="C13" s="6" t="s">
        <v>20</v>
      </c>
      <c r="D13" s="8">
        <f>COUNTIFS('Revision Entry'!C:C,$B$5,'Revision Entry'!D:D,C13,'Revision Entry'!$C:$C,$B$5)</f>
        <v>0</v>
      </c>
      <c r="E13" s="20">
        <f>SUMIFS('Revision Entry'!L:L,'Revision Entry'!$C:$C,$B$5,'Revision Entry'!D:D,C13)</f>
        <v>0</v>
      </c>
      <c r="F13" s="49">
        <f t="shared" si="0"/>
        <v>0</v>
      </c>
      <c r="G13" s="25" t="e">
        <f>COUNTIFS('Revision Entry'!#REF!,$G$4,'Revision Entry'!$D:$D,C13,'Revision Entry'!$C:$C,$B$5)</f>
        <v>#REF!</v>
      </c>
      <c r="H13" s="3" t="e">
        <f>COUNTIFS('Revision Entry'!#REF!,$H$4,'Revision Entry'!$D:$D,C13,'Revision Entry'!$C:$C,$B$5)</f>
        <v>#REF!</v>
      </c>
      <c r="I13" s="29" t="e">
        <f>COUNTIFS('Revision Entry'!#REF!,$I$4,'Revision Entry'!$D:$D,C13,'Revision Entry'!$C:$C,$B$5)</f>
        <v>#REF!</v>
      </c>
      <c r="J13" s="41" t="e">
        <f t="shared" si="1"/>
        <v>#DIV/0!</v>
      </c>
    </row>
    <row r="14" spans="1:10" outlineLevel="1" x14ac:dyDescent="0.2">
      <c r="B14" s="110"/>
      <c r="C14" s="6" t="s">
        <v>21</v>
      </c>
      <c r="D14" s="8">
        <f>COUNTIFS('Revision Entry'!C:C,$B$5,'Revision Entry'!D:D,C14,'Revision Entry'!$C:$C,$B$5)</f>
        <v>0</v>
      </c>
      <c r="E14" s="20">
        <f>SUMIFS('Revision Entry'!L:L,'Revision Entry'!$C:$C,$B$5,'Revision Entry'!D:D,C14)</f>
        <v>0</v>
      </c>
      <c r="F14" s="49">
        <f t="shared" si="0"/>
        <v>0</v>
      </c>
      <c r="G14" s="25" t="e">
        <f>COUNTIFS('Revision Entry'!#REF!,$G$4,'Revision Entry'!$D:$D,C14,'Revision Entry'!$C:$C,$B$5)</f>
        <v>#REF!</v>
      </c>
      <c r="H14" s="3" t="e">
        <f>COUNTIFS('Revision Entry'!#REF!,$H$4,'Revision Entry'!$D:$D,C14,'Revision Entry'!$C:$C,$B$5)</f>
        <v>#REF!</v>
      </c>
      <c r="I14" s="29" t="e">
        <f>COUNTIFS('Revision Entry'!#REF!,$I$4,'Revision Entry'!$D:$D,C14,'Revision Entry'!$C:$C,$B$5)</f>
        <v>#REF!</v>
      </c>
      <c r="J14" s="41" t="e">
        <f t="shared" si="1"/>
        <v>#DIV/0!</v>
      </c>
    </row>
    <row r="15" spans="1:10" ht="13.5" outlineLevel="1" thickBot="1" x14ac:dyDescent="0.25">
      <c r="B15" s="111"/>
      <c r="C15" s="22" t="s">
        <v>64</v>
      </c>
      <c r="D15" s="8">
        <f>COUNTIFS('Revision Entry'!C:C,$B$5,'Revision Entry'!D:D,C15,'Revision Entry'!$C:$C,$B$5)</f>
        <v>0</v>
      </c>
      <c r="E15" s="20">
        <f>SUMIFS('Revision Entry'!L:L,'Revision Entry'!$C:$C,$B$5,'Revision Entry'!D:D,C15)</f>
        <v>0</v>
      </c>
      <c r="F15" s="50">
        <f t="shared" si="0"/>
        <v>0</v>
      </c>
      <c r="G15" s="27" t="e">
        <f>COUNTIFS('Revision Entry'!#REF!,$G$4,'Revision Entry'!$D:$D,C15,'Revision Entry'!$C:$C,$B$5)</f>
        <v>#REF!</v>
      </c>
      <c r="H15" s="23" t="e">
        <f>COUNTIFS('Revision Entry'!#REF!,$H$4,'Revision Entry'!$D:$D,C15,'Revision Entry'!$C:$C,$B$5)</f>
        <v>#REF!</v>
      </c>
      <c r="I15" s="30" t="e">
        <f>COUNTIFS('Revision Entry'!#REF!,$I$4,'Revision Entry'!$D:$D,C15,'Revision Entry'!$C:$C,$B$5)</f>
        <v>#REF!</v>
      </c>
      <c r="J15" s="54" t="e">
        <f t="shared" si="1"/>
        <v>#DIV/0!</v>
      </c>
    </row>
    <row r="16" spans="1:10" ht="13.5" thickBot="1" x14ac:dyDescent="0.25">
      <c r="B16" s="100" t="s">
        <v>27</v>
      </c>
      <c r="C16" s="101"/>
      <c r="D16" s="38">
        <f>SUM(D5:D15)</f>
        <v>0</v>
      </c>
      <c r="E16" s="39">
        <f>SUM(E5:E15)</f>
        <v>0</v>
      </c>
      <c r="F16" s="55">
        <f>SUM(F5:F15)</f>
        <v>0</v>
      </c>
      <c r="G16" s="56" t="e">
        <f>SUM(G5:G15)</f>
        <v>#REF!</v>
      </c>
      <c r="H16" s="38" t="e">
        <f t="shared" ref="H16:I16" si="2">SUM(H5:H15)</f>
        <v>#REF!</v>
      </c>
      <c r="I16" s="57" t="e">
        <f t="shared" si="2"/>
        <v>#REF!</v>
      </c>
      <c r="J16" s="33" t="e">
        <f t="shared" si="1"/>
        <v>#DIV/0!</v>
      </c>
    </row>
    <row r="17" spans="2:10" ht="13.5" thickBot="1" x14ac:dyDescent="0.25">
      <c r="B17" s="112" t="s">
        <v>39</v>
      </c>
      <c r="C17" s="113"/>
      <c r="D17" s="113"/>
      <c r="E17" s="113"/>
      <c r="F17" s="114"/>
      <c r="G17" s="34" t="e">
        <f>G16/$D$16</f>
        <v>#REF!</v>
      </c>
      <c r="H17" s="35" t="e">
        <f t="shared" ref="H17:I17" si="3">H16/$D$16</f>
        <v>#REF!</v>
      </c>
      <c r="I17" s="36" t="e">
        <f t="shared" si="3"/>
        <v>#REF!</v>
      </c>
      <c r="J17" s="84"/>
    </row>
    <row r="18" spans="2:10" x14ac:dyDescent="0.2">
      <c r="B18" s="66"/>
      <c r="C18" s="66"/>
      <c r="D18" s="66"/>
      <c r="E18" s="66"/>
      <c r="F18" s="66"/>
      <c r="G18" s="67"/>
      <c r="H18" s="67"/>
      <c r="I18" s="67"/>
      <c r="J18" s="26"/>
    </row>
    <row r="19" spans="2:10" ht="13.5" thickBot="1" x14ac:dyDescent="0.25">
      <c r="B19" s="26"/>
      <c r="C19" s="26"/>
      <c r="D19" s="26"/>
      <c r="E19" s="26"/>
      <c r="F19" s="26"/>
      <c r="G19" s="26"/>
      <c r="H19" s="26"/>
      <c r="I19" s="26"/>
    </row>
    <row r="20" spans="2:10" x14ac:dyDescent="0.2">
      <c r="B20" s="98" t="s">
        <v>41</v>
      </c>
      <c r="C20" s="99"/>
      <c r="D20" s="99"/>
      <c r="E20" s="31" t="s">
        <v>26</v>
      </c>
      <c r="F20" s="46">
        <v>26</v>
      </c>
      <c r="G20" s="106" t="s">
        <v>31</v>
      </c>
      <c r="H20" s="106"/>
      <c r="I20" s="106"/>
      <c r="J20" s="107"/>
    </row>
    <row r="21" spans="2:10" ht="13.5" thickBot="1" x14ac:dyDescent="0.25">
      <c r="B21" s="12" t="s">
        <v>1</v>
      </c>
      <c r="C21" s="13" t="s">
        <v>42</v>
      </c>
      <c r="D21" s="13" t="s">
        <v>28</v>
      </c>
      <c r="E21" s="15" t="s">
        <v>24</v>
      </c>
      <c r="F21" s="15" t="s">
        <v>25</v>
      </c>
      <c r="G21" s="15" t="s">
        <v>6</v>
      </c>
      <c r="H21" s="15" t="s">
        <v>7</v>
      </c>
      <c r="I21" s="15" t="s">
        <v>8</v>
      </c>
      <c r="J21" s="19" t="s">
        <v>40</v>
      </c>
    </row>
    <row r="22" spans="2:10" outlineLevel="1" x14ac:dyDescent="0.2">
      <c r="B22" s="109" t="s">
        <v>3</v>
      </c>
      <c r="C22" s="14" t="s">
        <v>12</v>
      </c>
      <c r="D22" s="8">
        <f>COUNTIFS('Revision Entry'!C:C,$B$22,'Revision Entry'!E:E,C22,'Revision Entry'!$C:$C,$B$22)</f>
        <v>0</v>
      </c>
      <c r="E22" s="20">
        <f>SUMIFS('Revision Entry'!L:L,'Revision Entry'!$C:$C,$B$22,'Revision Entry'!E:E,C22)</f>
        <v>0</v>
      </c>
      <c r="F22" s="48">
        <f t="shared" ref="F22:F28" si="4">E22*$F$3</f>
        <v>0</v>
      </c>
      <c r="G22" s="8" t="e">
        <f>COUNTIFS('Revision Entry'!#REF!,$G$21,'Revision Entry'!$E:$E,C22,'Revision Entry'!$C:$C,$B$22)</f>
        <v>#REF!</v>
      </c>
      <c r="H22" s="8" t="e">
        <f>COUNTIFS('Revision Entry'!#REF!,$H$21,'Revision Entry'!$E:$E,C22,'Revision Entry'!$C:$C,$B$22)</f>
        <v>#REF!</v>
      </c>
      <c r="I22" s="28" t="e">
        <f>COUNTIFS('Revision Entry'!#REF!,$I$21,'Revision Entry'!$E:$E,C22,'Revision Entry'!$C:$C,$B$22)</f>
        <v>#REF!</v>
      </c>
      <c r="J22" s="58" t="e">
        <f t="shared" ref="J22:J29" si="5">D22/$D$29</f>
        <v>#DIV/0!</v>
      </c>
    </row>
    <row r="23" spans="2:10" outlineLevel="1" x14ac:dyDescent="0.2">
      <c r="B23" s="110"/>
      <c r="C23" s="6" t="s">
        <v>14</v>
      </c>
      <c r="D23" s="8">
        <f>COUNTIFS('Revision Entry'!C:C,$B$22,'Revision Entry'!E:E,C23,'Revision Entry'!$C:$C,$B$22)</f>
        <v>0</v>
      </c>
      <c r="E23" s="20">
        <f>SUMIFS('Revision Entry'!L:L,'Revision Entry'!$C:$C,$B$22,'Revision Entry'!E:E,C23)</f>
        <v>0</v>
      </c>
      <c r="F23" s="45">
        <f t="shared" si="4"/>
        <v>0</v>
      </c>
      <c r="G23" s="8" t="e">
        <f>COUNTIFS('Revision Entry'!#REF!,$G$21,'Revision Entry'!$E:$E,C23,'Revision Entry'!$C:$C,$B$22)</f>
        <v>#REF!</v>
      </c>
      <c r="H23" s="8" t="e">
        <f>COUNTIFS('Revision Entry'!#REF!,$H$21,'Revision Entry'!$E:$E,C23,'Revision Entry'!$C:$C,$B$22)</f>
        <v>#REF!</v>
      </c>
      <c r="I23" s="28" t="e">
        <f>COUNTIFS('Revision Entry'!#REF!,$I$21,'Revision Entry'!$E:$E,C23,'Revision Entry'!$C:$C,$B$22)</f>
        <v>#REF!</v>
      </c>
      <c r="J23" s="42" t="e">
        <f t="shared" si="5"/>
        <v>#DIV/0!</v>
      </c>
    </row>
    <row r="24" spans="2:10" outlineLevel="1" x14ac:dyDescent="0.2">
      <c r="B24" s="110"/>
      <c r="C24" s="6" t="s">
        <v>35</v>
      </c>
      <c r="D24" s="8">
        <f>COUNTIFS('Revision Entry'!C:C,$B$22,'Revision Entry'!E:E,C24,'Revision Entry'!$C:$C,$B$22)</f>
        <v>0</v>
      </c>
      <c r="E24" s="20">
        <f>SUMIFS('Revision Entry'!L:L,'Revision Entry'!$C:$C,$B$22,'Revision Entry'!E:E,C24)</f>
        <v>0</v>
      </c>
      <c r="F24" s="45">
        <f t="shared" si="4"/>
        <v>0</v>
      </c>
      <c r="G24" s="8" t="e">
        <f>COUNTIFS('Revision Entry'!#REF!,$G$21,'Revision Entry'!$E:$E,C24,'Revision Entry'!$C:$C,$B$22)</f>
        <v>#REF!</v>
      </c>
      <c r="H24" s="8" t="e">
        <f>COUNTIFS('Revision Entry'!#REF!,$H$21,'Revision Entry'!$E:$E,C24,'Revision Entry'!$C:$C,$B$22)</f>
        <v>#REF!</v>
      </c>
      <c r="I24" s="28" t="e">
        <f>COUNTIFS('Revision Entry'!#REF!,$I$21,'Revision Entry'!$E:$E,C24,'Revision Entry'!$C:$C,$B$22)</f>
        <v>#REF!</v>
      </c>
      <c r="J24" s="42" t="e">
        <f t="shared" si="5"/>
        <v>#DIV/0!</v>
      </c>
    </row>
    <row r="25" spans="2:10" outlineLevel="1" x14ac:dyDescent="0.2">
      <c r="B25" s="110"/>
      <c r="C25" s="6" t="s">
        <v>36</v>
      </c>
      <c r="D25" s="8">
        <f>COUNTIFS('Revision Entry'!C:C,$B$22,'Revision Entry'!E:E,C25,'Revision Entry'!$C:$C,$B$22)</f>
        <v>0</v>
      </c>
      <c r="E25" s="20">
        <f>SUMIFS('Revision Entry'!L:L,'Revision Entry'!$C:$C,$B$22,'Revision Entry'!E:E,C25)</f>
        <v>0</v>
      </c>
      <c r="F25" s="45">
        <f t="shared" si="4"/>
        <v>0</v>
      </c>
      <c r="G25" s="8" t="e">
        <f>COUNTIFS('Revision Entry'!#REF!,$G$21,'Revision Entry'!$E:$E,C25,'Revision Entry'!$C:$C,$B$22)</f>
        <v>#REF!</v>
      </c>
      <c r="H25" s="8" t="e">
        <f>COUNTIFS('Revision Entry'!#REF!,$H$21,'Revision Entry'!$E:$E,C25,'Revision Entry'!$C:$C,$B$22)</f>
        <v>#REF!</v>
      </c>
      <c r="I25" s="28" t="e">
        <f>COUNTIFS('Revision Entry'!#REF!,$I$21,'Revision Entry'!$E:$E,C25,'Revision Entry'!$C:$C,$B$22)</f>
        <v>#REF!</v>
      </c>
      <c r="J25" s="42" t="e">
        <f t="shared" si="5"/>
        <v>#DIV/0!</v>
      </c>
    </row>
    <row r="26" spans="2:10" outlineLevel="1" x14ac:dyDescent="0.2">
      <c r="B26" s="110"/>
      <c r="C26" s="7" t="s">
        <v>37</v>
      </c>
      <c r="D26" s="8">
        <f>COUNTIFS('Revision Entry'!C:C,$B$22,'Revision Entry'!E:E,C26,'Revision Entry'!$C:$C,$B$22)</f>
        <v>0</v>
      </c>
      <c r="E26" s="20">
        <f>SUMIFS('Revision Entry'!L:L,'Revision Entry'!$C:$C,$B$22,'Revision Entry'!E:E,C26)</f>
        <v>0</v>
      </c>
      <c r="F26" s="45">
        <f t="shared" si="4"/>
        <v>0</v>
      </c>
      <c r="G26" s="8" t="e">
        <f>COUNTIFS('Revision Entry'!#REF!,$G$21,'Revision Entry'!$E:$E,C26,'Revision Entry'!$C:$C,$B$22)</f>
        <v>#REF!</v>
      </c>
      <c r="H26" s="8" t="e">
        <f>COUNTIFS('Revision Entry'!#REF!,$H$21,'Revision Entry'!$E:$E,C26,'Revision Entry'!$C:$C,$B$22)</f>
        <v>#REF!</v>
      </c>
      <c r="I26" s="28" t="e">
        <f>COUNTIFS('Revision Entry'!#REF!,$I$21,'Revision Entry'!$E:$E,C26,'Revision Entry'!$C:$C,$B$22)</f>
        <v>#REF!</v>
      </c>
      <c r="J26" s="42" t="e">
        <f t="shared" si="5"/>
        <v>#DIV/0!</v>
      </c>
    </row>
    <row r="27" spans="2:10" outlineLevel="1" x14ac:dyDescent="0.2">
      <c r="B27" s="110"/>
      <c r="C27" s="7" t="s">
        <v>5</v>
      </c>
      <c r="D27" s="8">
        <f>COUNTIFS('Revision Entry'!C:C,$B$22,'Revision Entry'!E:E,C27,'Revision Entry'!$C:$C,$B$22)</f>
        <v>0</v>
      </c>
      <c r="E27" s="20">
        <f>SUMIFS('Revision Entry'!L:L,'Revision Entry'!$C:$C,$B$22,'Revision Entry'!E:E,C27)</f>
        <v>0</v>
      </c>
      <c r="F27" s="45">
        <f t="shared" si="4"/>
        <v>0</v>
      </c>
      <c r="G27" s="8" t="e">
        <f>COUNTIFS('Revision Entry'!#REF!,$G$21,'Revision Entry'!$E:$E,C27,'Revision Entry'!$C:$C,$B$22)</f>
        <v>#REF!</v>
      </c>
      <c r="H27" s="8" t="e">
        <f>COUNTIFS('Revision Entry'!#REF!,$H$21,'Revision Entry'!$E:$E,C27,'Revision Entry'!$C:$C,$B$22)</f>
        <v>#REF!</v>
      </c>
      <c r="I27" s="28" t="e">
        <f>COUNTIFS('Revision Entry'!#REF!,$I$21,'Revision Entry'!$E:$E,C27,'Revision Entry'!$C:$C,$B$22)</f>
        <v>#REF!</v>
      </c>
      <c r="J27" s="42" t="e">
        <f t="shared" si="5"/>
        <v>#DIV/0!</v>
      </c>
    </row>
    <row r="28" spans="2:10" ht="13.5" outlineLevel="1" thickBot="1" x14ac:dyDescent="0.25">
      <c r="B28" s="111"/>
      <c r="C28" s="53" t="s">
        <v>38</v>
      </c>
      <c r="D28" s="8">
        <f>COUNTIFS('Revision Entry'!C:C,$B$22,'Revision Entry'!E:E,C28,'Revision Entry'!$C:$C,$B$22)</f>
        <v>0</v>
      </c>
      <c r="E28" s="20">
        <f>SUMIFS('Revision Entry'!L:L,'Revision Entry'!$C:$C,$B$22,'Revision Entry'!E:E,C28)</f>
        <v>0</v>
      </c>
      <c r="F28" s="47">
        <f t="shared" si="4"/>
        <v>0</v>
      </c>
      <c r="G28" s="8" t="e">
        <f>COUNTIFS('Revision Entry'!#REF!,$G$21,'Revision Entry'!$E:$E,C28,'Revision Entry'!$C:$C,$B$22)</f>
        <v>#REF!</v>
      </c>
      <c r="H28" s="8" t="e">
        <f>COUNTIFS('Revision Entry'!#REF!,$H$21,'Revision Entry'!$E:$E,C28,'Revision Entry'!$C:$C,$B$22)</f>
        <v>#REF!</v>
      </c>
      <c r="I28" s="28" t="e">
        <f>COUNTIFS('Revision Entry'!#REF!,$I$21,'Revision Entry'!$E:$E,C28,'Revision Entry'!$C:$C,$B$22)</f>
        <v>#REF!</v>
      </c>
      <c r="J28" s="59" t="e">
        <f t="shared" si="5"/>
        <v>#DIV/0!</v>
      </c>
    </row>
    <row r="29" spans="2:10" ht="13.5" thickBot="1" x14ac:dyDescent="0.25">
      <c r="B29" s="100" t="s">
        <v>27</v>
      </c>
      <c r="C29" s="101"/>
      <c r="D29" s="38">
        <f t="shared" ref="D29:I29" si="6">SUM(D22:D28)</f>
        <v>0</v>
      </c>
      <c r="E29" s="39">
        <f t="shared" si="6"/>
        <v>0</v>
      </c>
      <c r="F29" s="40">
        <f t="shared" si="6"/>
        <v>0</v>
      </c>
      <c r="G29" s="38" t="e">
        <f t="shared" si="6"/>
        <v>#REF!</v>
      </c>
      <c r="H29" s="38" t="e">
        <f t="shared" si="6"/>
        <v>#REF!</v>
      </c>
      <c r="I29" s="57" t="e">
        <f t="shared" si="6"/>
        <v>#REF!</v>
      </c>
      <c r="J29" s="60" t="e">
        <f t="shared" si="5"/>
        <v>#DIV/0!</v>
      </c>
    </row>
    <row r="30" spans="2:10" ht="13.5" thickBot="1" x14ac:dyDescent="0.25">
      <c r="B30" s="112" t="s">
        <v>39</v>
      </c>
      <c r="C30" s="113"/>
      <c r="D30" s="113"/>
      <c r="E30" s="113"/>
      <c r="F30" s="113"/>
      <c r="G30" s="35" t="e">
        <f>G29/$D$39</f>
        <v>#REF!</v>
      </c>
      <c r="H30" s="35" t="e">
        <f t="shared" ref="H30" si="7">H29/$D$39</f>
        <v>#REF!</v>
      </c>
      <c r="I30" s="36" t="e">
        <f t="shared" ref="I30" si="8">I29/$D$39</f>
        <v>#REF!</v>
      </c>
      <c r="J30" s="84"/>
    </row>
    <row r="31" spans="2:10" x14ac:dyDescent="0.2">
      <c r="B31" s="66"/>
      <c r="C31" s="66"/>
      <c r="D31" s="66"/>
      <c r="E31" s="66"/>
      <c r="F31" s="66"/>
      <c r="G31" s="67"/>
      <c r="H31" s="67"/>
      <c r="I31" s="67"/>
      <c r="J31" s="26"/>
    </row>
    <row r="32" spans="2:10" ht="13.5" thickBot="1" x14ac:dyDescent="0.25">
      <c r="B32" s="26"/>
      <c r="C32" s="26"/>
      <c r="D32" s="26"/>
      <c r="E32" s="26"/>
      <c r="F32" s="26"/>
      <c r="G32" s="26"/>
      <c r="H32" s="26"/>
      <c r="I32" s="26"/>
    </row>
    <row r="33" spans="2:10" x14ac:dyDescent="0.2">
      <c r="B33" s="98" t="s">
        <v>34</v>
      </c>
      <c r="C33" s="99"/>
      <c r="D33" s="99"/>
      <c r="E33" s="31" t="s">
        <v>26</v>
      </c>
      <c r="F33" s="43">
        <v>26</v>
      </c>
      <c r="G33" s="102" t="s">
        <v>31</v>
      </c>
      <c r="H33" s="103"/>
      <c r="I33" s="103"/>
      <c r="J33" s="104"/>
    </row>
    <row r="34" spans="2:10" ht="13.5" thickBot="1" x14ac:dyDescent="0.25">
      <c r="B34" s="12" t="s">
        <v>1</v>
      </c>
      <c r="C34" s="13" t="s">
        <v>30</v>
      </c>
      <c r="D34" s="13" t="s">
        <v>28</v>
      </c>
      <c r="E34" s="15" t="s">
        <v>24</v>
      </c>
      <c r="F34" s="44" t="s">
        <v>25</v>
      </c>
      <c r="G34" s="18" t="s">
        <v>6</v>
      </c>
      <c r="H34" s="15" t="s">
        <v>7</v>
      </c>
      <c r="I34" s="15" t="s">
        <v>8</v>
      </c>
      <c r="J34" s="16" t="s">
        <v>40</v>
      </c>
    </row>
    <row r="35" spans="2:10" outlineLevel="1" x14ac:dyDescent="0.2">
      <c r="B35" s="109" t="s">
        <v>3</v>
      </c>
      <c r="C35" s="17" t="s">
        <v>75</v>
      </c>
      <c r="D35" s="8">
        <f>COUNTIFS('Revision Entry'!C:C,$B$35,'Revision Entry'!F:F,C35,'Revision Entry'!$C:$C,$B$35)</f>
        <v>0</v>
      </c>
      <c r="E35" s="20">
        <f>SUMIFS('Revision Entry'!L:L,'Revision Entry'!$C:$C,$B$35,'Revision Entry'!F:F,C35)</f>
        <v>0</v>
      </c>
      <c r="F35" s="24">
        <f>E35*$F$33</f>
        <v>0</v>
      </c>
      <c r="G35" s="21" t="e">
        <f>COUNTIFS('Revision Entry'!#REF!,$G$34,'Revision Entry'!$F:$F,C35,'Revision Entry'!$C:$C,$B$35)</f>
        <v>#REF!</v>
      </c>
      <c r="H35" s="8" t="e">
        <f>COUNTIFS('Revision Entry'!#REF!,$H$34,'Revision Entry'!$F:$F,C35,'Revision Entry'!$C:$C,$B$35)</f>
        <v>#REF!</v>
      </c>
      <c r="I35" s="28" t="e">
        <f>COUNTIFS('Revision Entry'!#REF!,$I$34,'Revision Entry'!$F:$F,C35,'Revision Entry'!$C:$C,$B$35)</f>
        <v>#REF!</v>
      </c>
      <c r="J35" s="58" t="e">
        <f>D35/$D$39</f>
        <v>#DIV/0!</v>
      </c>
    </row>
    <row r="36" spans="2:10" outlineLevel="1" x14ac:dyDescent="0.2">
      <c r="B36" s="110"/>
      <c r="C36" s="51" t="s">
        <v>76</v>
      </c>
      <c r="D36" s="8">
        <f>COUNTIFS('Revision Entry'!C:C,$B$35,'Revision Entry'!F:F,C36,'Revision Entry'!$C:$C,$B$35)</f>
        <v>0</v>
      </c>
      <c r="E36" s="20">
        <f>SUMIFS('Revision Entry'!L:L,'Revision Entry'!$C:$C,$B$35,'Revision Entry'!F:F,C36)</f>
        <v>0</v>
      </c>
      <c r="F36" s="49">
        <f t="shared" ref="F36:F38" si="9">E36*$F$33</f>
        <v>0</v>
      </c>
      <c r="G36" s="25" t="e">
        <f>COUNTIFS('Revision Entry'!#REF!,$G$34,'Revision Entry'!$F:$F,C36,'Revision Entry'!$C:$C,$B$35)</f>
        <v>#REF!</v>
      </c>
      <c r="H36" s="3" t="e">
        <f>COUNTIFS('Revision Entry'!#REF!,$H$34,'Revision Entry'!$F:$F,C36,'Revision Entry'!$C:$C,$B$35)</f>
        <v>#REF!</v>
      </c>
      <c r="I36" s="29" t="e">
        <f>COUNTIFS('Revision Entry'!#REF!,$I$34,'Revision Entry'!$F:$F,C36,'Revision Entry'!$C:$C,$B$35)</f>
        <v>#REF!</v>
      </c>
      <c r="J36" s="42" t="e">
        <f t="shared" ref="J36:J39" si="10">D36/$D$39</f>
        <v>#DIV/0!</v>
      </c>
    </row>
    <row r="37" spans="2:10" outlineLevel="1" x14ac:dyDescent="0.2">
      <c r="B37" s="110"/>
      <c r="C37" s="51" t="s">
        <v>13</v>
      </c>
      <c r="D37" s="8">
        <f>COUNTIFS('Revision Entry'!C:C,$B$35,'Revision Entry'!F:F,C37,'Revision Entry'!$C:$C,$B$35)</f>
        <v>0</v>
      </c>
      <c r="E37" s="20">
        <f>SUMIFS('Revision Entry'!L:L,'Revision Entry'!$C:$C,$B$35,'Revision Entry'!F:F,C37)</f>
        <v>0</v>
      </c>
      <c r="F37" s="49">
        <f t="shared" si="9"/>
        <v>0</v>
      </c>
      <c r="G37" s="25" t="e">
        <f>COUNTIFS('Revision Entry'!#REF!,$G$34,'Revision Entry'!$F:$F,C37,'Revision Entry'!$C:$C,$B$35)</f>
        <v>#REF!</v>
      </c>
      <c r="H37" s="3" t="e">
        <f>COUNTIFS('Revision Entry'!#REF!,$H$34,'Revision Entry'!$F:$F,C37,'Revision Entry'!$C:$C,$B$35)</f>
        <v>#REF!</v>
      </c>
      <c r="I37" s="29" t="e">
        <f>COUNTIFS('Revision Entry'!#REF!,$I$34,'Revision Entry'!$F:$F,C37,'Revision Entry'!$C:$C,$B$35)</f>
        <v>#REF!</v>
      </c>
      <c r="J37" s="42" t="e">
        <f t="shared" si="10"/>
        <v>#DIV/0!</v>
      </c>
    </row>
    <row r="38" spans="2:10" ht="13.5" outlineLevel="1" thickBot="1" x14ac:dyDescent="0.25">
      <c r="B38" s="111"/>
      <c r="C38" s="52" t="s">
        <v>15</v>
      </c>
      <c r="D38" s="8">
        <f>COUNTIFS('Revision Entry'!C:C,$B$35,'Revision Entry'!F:F,C38,'Revision Entry'!$C:$C,$B$35)</f>
        <v>0</v>
      </c>
      <c r="E38" s="20">
        <f>SUMIFS('Revision Entry'!L:L,'Revision Entry'!$C:$C,$B$35,'Revision Entry'!F:F,C38)</f>
        <v>0</v>
      </c>
      <c r="F38" s="50">
        <f t="shared" si="9"/>
        <v>0</v>
      </c>
      <c r="G38" s="27" t="e">
        <f>COUNTIFS('Revision Entry'!#REF!,$G$34,'Revision Entry'!$F:$F,C38,'Revision Entry'!$C:$C,$B$35)</f>
        <v>#REF!</v>
      </c>
      <c r="H38" s="23" t="e">
        <f>COUNTIFS('Revision Entry'!#REF!,$H$34,'Revision Entry'!$F:$F,C38,'Revision Entry'!$C:$C,$B$35)</f>
        <v>#REF!</v>
      </c>
      <c r="I38" s="30" t="e">
        <f>COUNTIFS('Revision Entry'!#REF!,$I$34,'Revision Entry'!$F:$F,C38,'Revision Entry'!$C:$C,$B$35)</f>
        <v>#REF!</v>
      </c>
      <c r="J38" s="59" t="e">
        <f t="shared" si="10"/>
        <v>#DIV/0!</v>
      </c>
    </row>
    <row r="39" spans="2:10" ht="13.5" thickBot="1" x14ac:dyDescent="0.25">
      <c r="B39" s="100" t="s">
        <v>27</v>
      </c>
      <c r="C39" s="101"/>
      <c r="D39" s="38">
        <f t="shared" ref="D39:I39" si="11">SUM(D35:D38)</f>
        <v>0</v>
      </c>
      <c r="E39" s="39">
        <f t="shared" si="11"/>
        <v>0</v>
      </c>
      <c r="F39" s="55">
        <f t="shared" si="11"/>
        <v>0</v>
      </c>
      <c r="G39" s="56" t="e">
        <f t="shared" si="11"/>
        <v>#REF!</v>
      </c>
      <c r="H39" s="38" t="e">
        <f t="shared" si="11"/>
        <v>#REF!</v>
      </c>
      <c r="I39" s="57" t="e">
        <f t="shared" si="11"/>
        <v>#REF!</v>
      </c>
      <c r="J39" s="60" t="e">
        <f t="shared" si="10"/>
        <v>#DIV/0!</v>
      </c>
    </row>
    <row r="40" spans="2:10" ht="13.5" thickBot="1" x14ac:dyDescent="0.25">
      <c r="B40" s="112" t="s">
        <v>39</v>
      </c>
      <c r="C40" s="113"/>
      <c r="D40" s="113"/>
      <c r="E40" s="113"/>
      <c r="F40" s="114"/>
      <c r="G40" s="34" t="e">
        <f>G39/$D$39</f>
        <v>#REF!</v>
      </c>
      <c r="H40" s="35" t="e">
        <f t="shared" ref="H40:I40" si="12">H39/$D$39</f>
        <v>#REF!</v>
      </c>
      <c r="I40" s="36" t="e">
        <f t="shared" si="12"/>
        <v>#REF!</v>
      </c>
      <c r="J40" s="84"/>
    </row>
    <row r="41" spans="2:10" x14ac:dyDescent="0.2">
      <c r="B41" s="26"/>
      <c r="C41" s="26"/>
      <c r="D41" s="26"/>
      <c r="E41" s="26"/>
      <c r="F41" s="26"/>
      <c r="G41" s="26"/>
      <c r="H41" s="26"/>
      <c r="I41" s="26"/>
    </row>
    <row r="42" spans="2:10" ht="13.5" thickBot="1" x14ac:dyDescent="0.25">
      <c r="B42" s="26"/>
      <c r="C42" s="26"/>
      <c r="D42" s="26"/>
      <c r="E42" s="26"/>
      <c r="F42" s="26"/>
      <c r="G42" s="26"/>
      <c r="H42" s="26"/>
      <c r="I42" s="26"/>
    </row>
    <row r="43" spans="2:10" x14ac:dyDescent="0.2">
      <c r="B43" s="98" t="s">
        <v>33</v>
      </c>
      <c r="C43" s="99"/>
      <c r="D43" s="99"/>
      <c r="E43" s="31" t="s">
        <v>26</v>
      </c>
      <c r="F43" s="43">
        <v>26</v>
      </c>
      <c r="G43" s="105" t="s">
        <v>31</v>
      </c>
      <c r="H43" s="106"/>
      <c r="I43" s="106"/>
      <c r="J43" s="107"/>
    </row>
    <row r="44" spans="2:10" ht="13.5" thickBot="1" x14ac:dyDescent="0.25">
      <c r="B44" s="12" t="s">
        <v>1</v>
      </c>
      <c r="C44" s="13" t="s">
        <v>29</v>
      </c>
      <c r="D44" s="13" t="s">
        <v>28</v>
      </c>
      <c r="E44" s="15" t="s">
        <v>24</v>
      </c>
      <c r="F44" s="44" t="s">
        <v>25</v>
      </c>
      <c r="G44" s="18" t="s">
        <v>6</v>
      </c>
      <c r="H44" s="15" t="s">
        <v>7</v>
      </c>
      <c r="I44" s="15" t="s">
        <v>8</v>
      </c>
      <c r="J44" s="16" t="s">
        <v>40</v>
      </c>
    </row>
    <row r="45" spans="2:10" outlineLevel="1" x14ac:dyDescent="0.2">
      <c r="B45" s="109" t="s">
        <v>3</v>
      </c>
      <c r="C45" s="17" t="s">
        <v>65</v>
      </c>
      <c r="D45" s="8">
        <f>COUNTIFS('Revision Entry'!K:K, "&gt;=01/01/2015", 'Revision Entry'!K:K, "&lt;=31/01/2015",'Revision Entry'!$C:$C,$B$45)</f>
        <v>0</v>
      </c>
      <c r="E45" s="20">
        <f>SUMIFS('Revision Entry'!L:L,'Revision Entry'!K:K, "&gt;=01/01/2015", 'Revision Entry'!K:K, "&lt;=31/01/2015",'Revision Entry'!$C:$C,$B$45)</f>
        <v>0</v>
      </c>
      <c r="F45" s="24">
        <f t="shared" ref="F45:F50" si="13">E45*$F$43</f>
        <v>0</v>
      </c>
      <c r="G45" s="21" t="e">
        <f>COUNTIFS('Revision Entry'!#REF!,$G$44,'Revision Entry'!$K:$K, "&gt;=01/01/2015", 'Revision Entry'!$K:$K, "&lt;=31/01/2015",'Revision Entry'!$C:$C,$B$45)</f>
        <v>#REF!</v>
      </c>
      <c r="H45" s="8" t="e">
        <f>COUNTIFS('Revision Entry'!#REF!,$H$44,'Revision Entry'!$K:$K, "&gt;=01/01/2015", 'Revision Entry'!$K:$K, "&lt;=31/01/2015",'Revision Entry'!$C:$C,$B$45)</f>
        <v>#REF!</v>
      </c>
      <c r="I45" s="28" t="e">
        <f>COUNTIFS('Revision Entry'!#REF!,$I$44,'Revision Entry'!$K:$K, "&gt;=01/01/2015", 'Revision Entry'!$K:$K, "&lt;=31/01/2015",'Revision Entry'!$C:$C,$B$45)</f>
        <v>#REF!</v>
      </c>
      <c r="J45" s="58" t="e">
        <f>D45/$D$51</f>
        <v>#DIV/0!</v>
      </c>
    </row>
    <row r="46" spans="2:10" outlineLevel="1" x14ac:dyDescent="0.2">
      <c r="B46" s="110"/>
      <c r="C46" s="51" t="s">
        <v>66</v>
      </c>
      <c r="D46" s="3">
        <f>COUNTIFS('Revision Entry'!K:K, "&gt;=01/02/2015", 'Revision Entry'!K:K, "&lt;=28/02/2015",'Revision Entry'!$C:$C,$B$45)</f>
        <v>0</v>
      </c>
      <c r="E46" s="20">
        <f>SUMIFS('Revision Entry'!L:L,'Revision Entry'!K:K, "&gt;=01/01/2015", 'Revision Entry'!K:K, "&lt;=31/01/2015",'Revision Entry'!$C:$C,$B$45)</f>
        <v>0</v>
      </c>
      <c r="F46" s="49">
        <f t="shared" si="13"/>
        <v>0</v>
      </c>
      <c r="G46" s="25" t="e">
        <f>COUNTIFS('Revision Entry'!#REF!,$G$44,'Revision Entry'!$K:$K, "&gt;=01/02/2015", 'Revision Entry'!$K:$K, "&lt;=28/02/2015",'Revision Entry'!$C:$C,$B$45)</f>
        <v>#REF!</v>
      </c>
      <c r="H46" s="3" t="e">
        <f>COUNTIFS('Revision Entry'!#REF!,$H$44,'Revision Entry'!$K:$K, "&gt;=01/02/2015", 'Revision Entry'!$K:$K, "&lt;=28/02/2015",'Revision Entry'!$C:$C,$B$45)</f>
        <v>#REF!</v>
      </c>
      <c r="I46" s="29" t="e">
        <f>COUNTIFS('Revision Entry'!#REF!,$I$44,'Revision Entry'!$K:$K, "&gt;=01/02/2015", 'Revision Entry'!$K:$K, "&lt;=28/02/2015",'Revision Entry'!$C:$C,$B$45)</f>
        <v>#REF!</v>
      </c>
      <c r="J46" s="42" t="e">
        <f t="shared" ref="J46:J50" si="14">D46/$D$51</f>
        <v>#DIV/0!</v>
      </c>
    </row>
    <row r="47" spans="2:10" outlineLevel="1" x14ac:dyDescent="0.2">
      <c r="B47" s="110"/>
      <c r="C47" s="51" t="s">
        <v>67</v>
      </c>
      <c r="D47" s="3">
        <f>COUNTIFS('Revision Entry'!K:K, "&gt;=01/03/2015", 'Revision Entry'!K:K, "&lt;=31/03/2015",'Revision Entry'!$C:$C,$B$45)</f>
        <v>0</v>
      </c>
      <c r="E47" s="20">
        <f>SUMIFS('Revision Entry'!L:L,'Revision Entry'!K:K, "&gt;=01/01/2015", 'Revision Entry'!K:K, "&lt;=31/01/2015",'Revision Entry'!$C:$C,$B$45)</f>
        <v>0</v>
      </c>
      <c r="F47" s="49">
        <f t="shared" si="13"/>
        <v>0</v>
      </c>
      <c r="G47" s="25" t="e">
        <f>COUNTIFS('Revision Entry'!#REF!,$G$44,'Revision Entry'!$K:$K, "&gt;=01/03/2015", 'Revision Entry'!$K:$K, "&lt;=31/03/2015",'Revision Entry'!$C:$C,$B$45)</f>
        <v>#REF!</v>
      </c>
      <c r="H47" s="3" t="e">
        <f>COUNTIFS('Revision Entry'!#REF!,$H$44,'Revision Entry'!$K:$K, "&gt;=01/03/2015", 'Revision Entry'!$K:$K, "&lt;=31/03/2015",'Revision Entry'!$C:$C,$B$45)</f>
        <v>#REF!</v>
      </c>
      <c r="I47" s="29" t="e">
        <f>COUNTIFS('Revision Entry'!#REF!,$I$44,'Revision Entry'!$K:$K, "&gt;=01/03/2015", 'Revision Entry'!$K:$K, "&lt;=31/03/2015",'Revision Entry'!$C:$C,$B$45)</f>
        <v>#REF!</v>
      </c>
      <c r="J47" s="42" t="e">
        <f t="shared" si="14"/>
        <v>#DIV/0!</v>
      </c>
    </row>
    <row r="48" spans="2:10" outlineLevel="1" x14ac:dyDescent="0.2">
      <c r="B48" s="110"/>
      <c r="C48" s="51" t="s">
        <v>68</v>
      </c>
      <c r="D48" s="3">
        <f>COUNTIFS('Revision Entry'!K:K, "&gt;=01/04/2015", 'Revision Entry'!K:K, "&lt;=30/04/2015",'Revision Entry'!$C:$C,$B$45)</f>
        <v>0</v>
      </c>
      <c r="E48" s="20">
        <f>SUMIFS('Revision Entry'!L:L,'Revision Entry'!K:K, "&gt;=01/01/2015", 'Revision Entry'!K:K, "&lt;=31/01/2015",'Revision Entry'!$C:$C,$B$45)</f>
        <v>0</v>
      </c>
      <c r="F48" s="49">
        <f t="shared" si="13"/>
        <v>0</v>
      </c>
      <c r="G48" s="25" t="e">
        <f>COUNTIFS('Revision Entry'!#REF!,$G$44,'Revision Entry'!$K:$K, "&gt;=01/04/2015", 'Revision Entry'!$K:$K, "&lt;=30/04/2015",'Revision Entry'!$C:$C,$B$45)</f>
        <v>#REF!</v>
      </c>
      <c r="H48" s="3" t="e">
        <f>COUNTIFS('Revision Entry'!#REF!,$H$44,'Revision Entry'!$K:$K, "&gt;=01/04/2015", 'Revision Entry'!$K:$K, "&lt;=30/04/2015",'Revision Entry'!$C:$C,$B$45)</f>
        <v>#REF!</v>
      </c>
      <c r="I48" s="29" t="e">
        <f>COUNTIFS('Revision Entry'!#REF!,$I$44,'Revision Entry'!$K:$K, "&gt;=01/04/2015", 'Revision Entry'!$K:$K, "&lt;=30/04/2015",'Revision Entry'!$C:$C,$B$45)</f>
        <v>#REF!</v>
      </c>
      <c r="J48" s="42" t="e">
        <f t="shared" si="14"/>
        <v>#DIV/0!</v>
      </c>
    </row>
    <row r="49" spans="2:10" outlineLevel="1" x14ac:dyDescent="0.2">
      <c r="B49" s="110"/>
      <c r="C49" s="51" t="s">
        <v>69</v>
      </c>
      <c r="D49" s="3">
        <f>COUNTIFS('Revision Entry'!K:K, "&gt;=01/05/2015", 'Revision Entry'!K:K, "&lt;=31/05/2015",'Revision Entry'!$C:$C,$B$45)</f>
        <v>0</v>
      </c>
      <c r="E49" s="20">
        <f>SUMIFS('Revision Entry'!L:L,'Revision Entry'!K:K, "&gt;=01/01/2015", 'Revision Entry'!K:K, "&lt;=31/01/2015",'Revision Entry'!$C:$C,$B$45)</f>
        <v>0</v>
      </c>
      <c r="F49" s="49">
        <f t="shared" si="13"/>
        <v>0</v>
      </c>
      <c r="G49" s="25" t="e">
        <f>COUNTIFS('Revision Entry'!#REF!,$G$44,'Revision Entry'!$K:$K, "&gt;=01/05/2015", 'Revision Entry'!$K:$K, "&lt;=31/05/2015",'Revision Entry'!$C:$C,$B$45)</f>
        <v>#REF!</v>
      </c>
      <c r="H49" s="3" t="e">
        <f>COUNTIFS('Revision Entry'!#REF!,$H$44,'Revision Entry'!$K:$K, "&gt;=01/05/2015", 'Revision Entry'!$K:$K, "&lt;=31/05/2015",'Revision Entry'!$C:$C,$B$45)</f>
        <v>#REF!</v>
      </c>
      <c r="I49" s="29" t="e">
        <f>COUNTIFS('Revision Entry'!#REF!,$I$44,'Revision Entry'!$K:$K, "&gt;=01/05/2015", 'Revision Entry'!$K:$K, "&lt;=31/05/2015",'Revision Entry'!$C:$C,$B$45)</f>
        <v>#REF!</v>
      </c>
      <c r="J49" s="42" t="e">
        <f t="shared" si="14"/>
        <v>#DIV/0!</v>
      </c>
    </row>
    <row r="50" spans="2:10" ht="13.5" outlineLevel="1" thickBot="1" x14ac:dyDescent="0.25">
      <c r="B50" s="111"/>
      <c r="C50" s="52" t="s">
        <v>70</v>
      </c>
      <c r="D50" s="23">
        <f>COUNTIFS('Revision Entry'!K:K, "&gt;=01/06/2015", 'Revision Entry'!K:K, "&lt;=30/06/2015",'Revision Entry'!$C:$C,$B$45)</f>
        <v>0</v>
      </c>
      <c r="E50" s="20">
        <f>SUMIFS('Revision Entry'!L:L,'Revision Entry'!K:K, "&gt;=01/01/2015", 'Revision Entry'!K:K, "&lt;=31/01/2015",'Revision Entry'!$C:$C,$B$45)</f>
        <v>0</v>
      </c>
      <c r="F50" s="50">
        <f t="shared" si="13"/>
        <v>0</v>
      </c>
      <c r="G50" s="27" t="e">
        <f>COUNTIFS('Revision Entry'!#REF!,$G$44,'Revision Entry'!$K:$K, "&gt;=01/06/2015", 'Revision Entry'!$K:$K, "&lt;=30/06/2015",'Revision Entry'!$C:$C,$B$45)</f>
        <v>#REF!</v>
      </c>
      <c r="H50" s="23" t="e">
        <f>COUNTIFS('Revision Entry'!#REF!,$H$44,'Revision Entry'!$K:$K, "&gt;=01/06/2015", 'Revision Entry'!$K:$K, "&lt;=30/06/2015",'Revision Entry'!$C:$C,$B$45)</f>
        <v>#REF!</v>
      </c>
      <c r="I50" s="30" t="e">
        <f>COUNTIFS('Revision Entry'!#REF!,$I$44,'Revision Entry'!$K:$K, "&gt;=01/06/2015", 'Revision Entry'!$K:$K, "&lt;=30/06/2015",'Revision Entry'!$C:$C,$B$45)</f>
        <v>#REF!</v>
      </c>
      <c r="J50" s="59" t="e">
        <f t="shared" si="14"/>
        <v>#DIV/0!</v>
      </c>
    </row>
    <row r="51" spans="2:10" ht="13.5" thickBot="1" x14ac:dyDescent="0.25">
      <c r="B51" s="100" t="s">
        <v>27</v>
      </c>
      <c r="C51" s="101"/>
      <c r="D51" s="38">
        <f t="shared" ref="D51:I51" si="15">SUM(D45:D50)</f>
        <v>0</v>
      </c>
      <c r="E51" s="39">
        <f t="shared" si="15"/>
        <v>0</v>
      </c>
      <c r="F51" s="55">
        <f t="shared" si="15"/>
        <v>0</v>
      </c>
      <c r="G51" s="61" t="e">
        <f t="shared" si="15"/>
        <v>#REF!</v>
      </c>
      <c r="H51" s="62" t="e">
        <f t="shared" si="15"/>
        <v>#REF!</v>
      </c>
      <c r="I51" s="63" t="e">
        <f t="shared" si="15"/>
        <v>#REF!</v>
      </c>
      <c r="J51" s="58" t="e">
        <f>D51/$D$51</f>
        <v>#DIV/0!</v>
      </c>
    </row>
    <row r="52" spans="2:10" ht="13.5" thickBot="1" x14ac:dyDescent="0.25">
      <c r="B52" s="112" t="s">
        <v>39</v>
      </c>
      <c r="C52" s="113"/>
      <c r="D52" s="113"/>
      <c r="E52" s="113"/>
      <c r="F52" s="114"/>
      <c r="G52" s="34" t="e">
        <f>G51/$D$51</f>
        <v>#REF!</v>
      </c>
      <c r="H52" s="35" t="e">
        <f t="shared" ref="H52:I52" si="16">H51/$D$51</f>
        <v>#REF!</v>
      </c>
      <c r="I52" s="36" t="e">
        <f t="shared" si="16"/>
        <v>#REF!</v>
      </c>
      <c r="J52" s="84"/>
    </row>
    <row r="53" spans="2:10" x14ac:dyDescent="0.2"/>
    <row r="54" spans="2:10" x14ac:dyDescent="0.2"/>
    <row r="55" spans="2:10" hidden="1" x14ac:dyDescent="0.2"/>
    <row r="56" spans="2:10" hidden="1" x14ac:dyDescent="0.2"/>
    <row r="57" spans="2:10" hidden="1" x14ac:dyDescent="0.2"/>
    <row r="58" spans="2:10" hidden="1" x14ac:dyDescent="0.2"/>
    <row r="59" spans="2:10" hidden="1" x14ac:dyDescent="0.2"/>
    <row r="60" spans="2:10" hidden="1" x14ac:dyDescent="0.2"/>
    <row r="61" spans="2:10" hidden="1" x14ac:dyDescent="0.2"/>
    <row r="62" spans="2:10" hidden="1" x14ac:dyDescent="0.2"/>
    <row r="63" spans="2:10" hidden="1" x14ac:dyDescent="0.2"/>
    <row r="64" spans="2:10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</sheetData>
  <mergeCells count="21">
    <mergeCell ref="B52:F52"/>
    <mergeCell ref="B30:F30"/>
    <mergeCell ref="B20:D20"/>
    <mergeCell ref="B22:B28"/>
    <mergeCell ref="B29:C29"/>
    <mergeCell ref="B3:D3"/>
    <mergeCell ref="B51:C51"/>
    <mergeCell ref="G3:J3"/>
    <mergeCell ref="G43:J43"/>
    <mergeCell ref="B2:I2"/>
    <mergeCell ref="B5:B15"/>
    <mergeCell ref="B16:C16"/>
    <mergeCell ref="B43:D43"/>
    <mergeCell ref="B45:B50"/>
    <mergeCell ref="G33:J33"/>
    <mergeCell ref="B17:F17"/>
    <mergeCell ref="B40:F40"/>
    <mergeCell ref="G20:J20"/>
    <mergeCell ref="B33:D33"/>
    <mergeCell ref="B35:B38"/>
    <mergeCell ref="B39:C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6"/>
  <sheetViews>
    <sheetView tabSelected="1" zoomScaleNormal="100" workbookViewId="0">
      <selection activeCell="B2" sqref="B2"/>
    </sheetView>
  </sheetViews>
  <sheetFormatPr defaultColWidth="0" defaultRowHeight="12.75" x14ac:dyDescent="0.2"/>
  <cols>
    <col min="1" max="1" width="5.5703125" style="124" bestFit="1" customWidth="1"/>
    <col min="2" max="2" width="16" style="124" bestFit="1" customWidth="1"/>
    <col min="3" max="3" width="25.28515625" style="124" customWidth="1"/>
    <col min="4" max="4" width="16.42578125" style="130" bestFit="1" customWidth="1"/>
    <col min="5" max="5" width="17" style="130" bestFit="1" customWidth="1"/>
    <col min="6" max="6" width="22.28515625" style="130" bestFit="1" customWidth="1"/>
    <col min="7" max="7" width="18.5703125" style="130" bestFit="1" customWidth="1"/>
    <col min="8" max="8" width="21.85546875" style="130" bestFit="1" customWidth="1"/>
    <col min="9" max="9" width="19.140625" style="130" bestFit="1" customWidth="1"/>
    <col min="10" max="10" width="26.42578125" style="124" customWidth="1"/>
    <col min="11" max="11" width="30.7109375" style="123" bestFit="1" customWidth="1"/>
    <col min="12" max="12" width="22.42578125" style="124" bestFit="1" customWidth="1"/>
    <col min="13" max="13" width="20.28515625" style="130" bestFit="1" customWidth="1"/>
    <col min="14" max="14" width="9.140625" style="124" customWidth="1"/>
    <col min="15" max="23" width="0" style="124" hidden="1"/>
    <col min="24" max="16384" width="9.140625" style="124" hidden="1"/>
  </cols>
  <sheetData>
    <row r="1" spans="1:13" x14ac:dyDescent="0.2">
      <c r="A1" s="85" t="s">
        <v>0</v>
      </c>
      <c r="B1" s="86" t="s">
        <v>80</v>
      </c>
      <c r="C1" s="86" t="s">
        <v>81</v>
      </c>
      <c r="D1" s="86" t="s">
        <v>82</v>
      </c>
      <c r="E1" s="86" t="s">
        <v>83</v>
      </c>
      <c r="F1" s="86" t="s">
        <v>84</v>
      </c>
      <c r="G1" s="86" t="s">
        <v>85</v>
      </c>
      <c r="H1" s="86" t="s">
        <v>86</v>
      </c>
      <c r="I1" s="86" t="s">
        <v>87</v>
      </c>
      <c r="J1" s="86" t="s">
        <v>88</v>
      </c>
      <c r="K1" s="86" t="s">
        <v>172</v>
      </c>
      <c r="L1" s="86" t="s">
        <v>79</v>
      </c>
      <c r="M1" s="87" t="s">
        <v>2</v>
      </c>
    </row>
    <row r="2" spans="1:13" ht="15" x14ac:dyDescent="0.2">
      <c r="A2" s="72">
        <v>1</v>
      </c>
      <c r="B2" s="125"/>
      <c r="C2" s="125"/>
      <c r="D2" s="133"/>
      <c r="E2" s="127"/>
      <c r="F2" s="71"/>
      <c r="G2" s="71"/>
      <c r="H2" s="71"/>
      <c r="I2" s="71"/>
      <c r="J2" s="125"/>
      <c r="K2" s="121"/>
      <c r="L2" s="64">
        <f>(IF(F2=Input!$O$4,'Revision Entry'!H2*Input!$P$4,(IF(F2=Input!$O$5,'Revision Entry'!H2*Input!$P$5,IF(F2=Input!$O$6,'Revision Entry'!H2*Input!$P$6,(IF(F2=Input!$O$7,'Revision Entry'!H2*Input!$P$7)))))))+(IF(G2=Input!$S$4,'Revision Entry'!I2*Input!$T$4,(IF(G2=Input!$S$5,'Revision Entry'!I2*Input!$T$5,IF(G2=Input!$S$6,'Revision Entry'!I2*Input!$T$6,(IF(G2=Input!$S$7,'Revision Entry'!I2*Input!$T$7)))))))</f>
        <v>0</v>
      </c>
      <c r="M2" s="128">
        <f>L2*26</f>
        <v>0</v>
      </c>
    </row>
    <row r="3" spans="1:13" ht="15" x14ac:dyDescent="0.2">
      <c r="A3" s="72">
        <v>2</v>
      </c>
      <c r="B3" s="125"/>
      <c r="C3" s="125"/>
      <c r="D3" s="133"/>
      <c r="E3" s="127"/>
      <c r="F3" s="71"/>
      <c r="G3" s="71"/>
      <c r="H3" s="71"/>
      <c r="I3" s="71"/>
      <c r="J3" s="125"/>
      <c r="K3" s="121"/>
      <c r="L3" s="64">
        <f>(IF(F3=Input!$O$4,'Revision Entry'!H3*Input!$P$4,(IF(F3=Input!$O$5,'Revision Entry'!H3*Input!$P$5,IF(F3=Input!$O$6,'Revision Entry'!H3*Input!$P$6,(IF(F3=Input!$O$7,'Revision Entry'!H3*Input!$P$7)))))))+(IF(G3=Input!$S$4,'Revision Entry'!I3*Input!$T$4,(IF(G3=Input!$S$5,'Revision Entry'!I3*Input!$T$5,IF(G3=Input!$S$6,'Revision Entry'!I3*Input!$T$6,(IF(G3=Input!$S$7,'Revision Entry'!I3*Input!$T$7)))))))</f>
        <v>0</v>
      </c>
      <c r="M3" s="128">
        <f t="shared" ref="M3:M65" si="0">L3*26</f>
        <v>0</v>
      </c>
    </row>
    <row r="4" spans="1:13" ht="15" x14ac:dyDescent="0.2">
      <c r="A4" s="72">
        <v>3</v>
      </c>
      <c r="B4" s="125"/>
      <c r="C4" s="125"/>
      <c r="D4" s="133"/>
      <c r="E4" s="127"/>
      <c r="F4" s="71"/>
      <c r="G4" s="71"/>
      <c r="H4" s="71"/>
      <c r="I4" s="71"/>
      <c r="J4" s="125"/>
      <c r="K4" s="121"/>
      <c r="L4" s="64">
        <f>(IF(F4=Input!$O$4,'Revision Entry'!H4*Input!$P$4,(IF(F4=Input!$O$5,'Revision Entry'!H4*Input!$P$5,IF(F4=Input!$O$6,'Revision Entry'!H4*Input!$P$6,(IF(F4=Input!$O$7,'Revision Entry'!H4*Input!$P$7)))))))+(IF(G4=Input!$S$4,'Revision Entry'!I4*Input!$T$4,(IF(G4=Input!$S$5,'Revision Entry'!I4*Input!$T$5,IF(G4=Input!$S$6,'Revision Entry'!I4*Input!$T$6,(IF(G4=Input!$S$7,'Revision Entry'!I4*Input!$T$7)))))))</f>
        <v>0</v>
      </c>
      <c r="M4" s="128">
        <f t="shared" si="0"/>
        <v>0</v>
      </c>
    </row>
    <row r="5" spans="1:13" ht="15" x14ac:dyDescent="0.2">
      <c r="A5" s="72">
        <v>4</v>
      </c>
      <c r="B5" s="125"/>
      <c r="C5" s="125"/>
      <c r="D5" s="133"/>
      <c r="E5" s="127"/>
      <c r="F5" s="71"/>
      <c r="G5" s="71"/>
      <c r="H5" s="71"/>
      <c r="I5" s="71"/>
      <c r="J5" s="125"/>
      <c r="K5" s="121"/>
      <c r="L5" s="64">
        <f>(IF(F5=Input!$O$4,'Revision Entry'!H5*Input!$P$4,(IF(F5=Input!$O$5,'Revision Entry'!H5*Input!$P$5,IF(F5=Input!$O$6,'Revision Entry'!H5*Input!$P$6,(IF(F5=Input!$O$7,'Revision Entry'!H5*Input!$P$7)))))))+(IF(G5=Input!$S$4,'Revision Entry'!I5*Input!$T$4,(IF(G5=Input!$S$5,'Revision Entry'!I5*Input!$T$5,IF(G5=Input!$S$6,'Revision Entry'!I5*Input!$T$6,(IF(G5=Input!$S$7,'Revision Entry'!I5*Input!$T$7)))))))</f>
        <v>0</v>
      </c>
      <c r="M5" s="128">
        <f t="shared" si="0"/>
        <v>0</v>
      </c>
    </row>
    <row r="6" spans="1:13" ht="15" x14ac:dyDescent="0.2">
      <c r="A6" s="72">
        <v>5</v>
      </c>
      <c r="B6" s="125"/>
      <c r="C6" s="125"/>
      <c r="D6" s="133"/>
      <c r="E6" s="127"/>
      <c r="F6" s="71"/>
      <c r="G6" s="71"/>
      <c r="H6" s="71"/>
      <c r="I6" s="71"/>
      <c r="J6" s="125"/>
      <c r="K6" s="121"/>
      <c r="L6" s="64">
        <f>(IF(F6=Input!$O$4,'Revision Entry'!H6*Input!$P$4,(IF(F6=Input!$O$5,'Revision Entry'!H6*Input!$P$5,IF(F6=Input!$O$6,'Revision Entry'!H6*Input!$P$6,(IF(F6=Input!$O$7,'Revision Entry'!H6*Input!$P$7)))))))+(IF(G6=Input!$S$4,'Revision Entry'!I6*Input!$T$4,(IF(G6=Input!$S$5,'Revision Entry'!I6*Input!$T$5,IF(G6=Input!$S$6,'Revision Entry'!I6*Input!$T$6,(IF(G6=Input!$S$7,'Revision Entry'!I6*Input!$T$7)))))))</f>
        <v>0</v>
      </c>
      <c r="M6" s="128">
        <f t="shared" si="0"/>
        <v>0</v>
      </c>
    </row>
    <row r="7" spans="1:13" ht="15" x14ac:dyDescent="0.2">
      <c r="A7" s="72">
        <v>6</v>
      </c>
      <c r="B7" s="125"/>
      <c r="C7" s="125"/>
      <c r="D7" s="133"/>
      <c r="E7" s="127"/>
      <c r="F7" s="71"/>
      <c r="G7" s="71"/>
      <c r="H7" s="71"/>
      <c r="I7" s="71"/>
      <c r="J7" s="125"/>
      <c r="K7" s="121"/>
      <c r="L7" s="64">
        <f>(IF(F7=Input!$O$4,'Revision Entry'!H7*Input!$P$4,(IF(F7=Input!$O$5,'Revision Entry'!H7*Input!$P$5,IF(F7=Input!$O$6,'Revision Entry'!H7*Input!$P$6,(IF(F7=Input!$O$7,'Revision Entry'!H7*Input!$P$7)))))))+(IF(G7=Input!$S$4,'Revision Entry'!I7*Input!$T$4,(IF(G7=Input!$S$5,'Revision Entry'!I7*Input!$T$5,IF(G7=Input!$S$6,'Revision Entry'!I7*Input!$T$6,(IF(G7=Input!$S$7,'Revision Entry'!I7*Input!$T$7)))))))</f>
        <v>0</v>
      </c>
      <c r="M7" s="128">
        <f t="shared" si="0"/>
        <v>0</v>
      </c>
    </row>
    <row r="8" spans="1:13" ht="15" x14ac:dyDescent="0.2">
      <c r="A8" s="72">
        <v>7</v>
      </c>
      <c r="B8" s="125"/>
      <c r="C8" s="125"/>
      <c r="D8" s="133"/>
      <c r="E8" s="127"/>
      <c r="F8" s="71"/>
      <c r="G8" s="71"/>
      <c r="H8" s="71"/>
      <c r="I8" s="71"/>
      <c r="J8" s="125"/>
      <c r="K8" s="121"/>
      <c r="L8" s="64">
        <f>(IF(F8=Input!$O$4,'Revision Entry'!H8*Input!$P$4,(IF(F8=Input!$O$5,'Revision Entry'!H8*Input!$P$5,IF(F8=Input!$O$6,'Revision Entry'!H8*Input!$P$6,(IF(F8=Input!$O$7,'Revision Entry'!H8*Input!$P$7)))))))+(IF(G8=Input!$S$4,'Revision Entry'!I8*Input!$T$4,(IF(G8=Input!$S$5,'Revision Entry'!I8*Input!$T$5,IF(G8=Input!$S$6,'Revision Entry'!I8*Input!$T$6,(IF(G8=Input!$S$7,'Revision Entry'!I8*Input!$T$7)))))))</f>
        <v>0</v>
      </c>
      <c r="M8" s="128">
        <f t="shared" si="0"/>
        <v>0</v>
      </c>
    </row>
    <row r="9" spans="1:13" ht="15" x14ac:dyDescent="0.2">
      <c r="A9" s="72">
        <v>8</v>
      </c>
      <c r="B9" s="125"/>
      <c r="C9" s="125"/>
      <c r="D9" s="133"/>
      <c r="E9" s="127"/>
      <c r="F9" s="71"/>
      <c r="G9" s="71"/>
      <c r="H9" s="71"/>
      <c r="I9" s="71"/>
      <c r="J9" s="125"/>
      <c r="K9" s="121"/>
      <c r="L9" s="64">
        <f>(IF(F9=Input!$O$4,'Revision Entry'!H9*Input!$P$4,(IF(F9=Input!$O$5,'Revision Entry'!H9*Input!$P$5,IF(F9=Input!$O$6,'Revision Entry'!H9*Input!$P$6,(IF(F9=Input!$O$7,'Revision Entry'!H9*Input!$P$7)))))))+(IF(G9=Input!$S$4,'Revision Entry'!I9*Input!$T$4,(IF(G9=Input!$S$5,'Revision Entry'!I9*Input!$T$5,IF(G9=Input!$S$6,'Revision Entry'!I9*Input!$T$6,(IF(G9=Input!$S$7,'Revision Entry'!I9*Input!$T$7)))))))</f>
        <v>0</v>
      </c>
      <c r="M9" s="128">
        <f t="shared" si="0"/>
        <v>0</v>
      </c>
    </row>
    <row r="10" spans="1:13" ht="15" x14ac:dyDescent="0.2">
      <c r="A10" s="72">
        <v>9</v>
      </c>
      <c r="B10" s="125"/>
      <c r="C10" s="125"/>
      <c r="D10" s="133"/>
      <c r="E10" s="127"/>
      <c r="F10" s="71"/>
      <c r="G10" s="71"/>
      <c r="H10" s="71"/>
      <c r="I10" s="71"/>
      <c r="J10" s="125"/>
      <c r="K10" s="121"/>
      <c r="L10" s="64">
        <f>(IF(F10=Input!$O$4,'Revision Entry'!H10*Input!$P$4,(IF(F10=Input!$O$5,'Revision Entry'!H10*Input!$P$5,IF(F10=Input!$O$6,'Revision Entry'!H10*Input!$P$6,(IF(F10=Input!$O$7,'Revision Entry'!H10*Input!$P$7)))))))+(IF(G10=Input!$S$4,'Revision Entry'!I10*Input!$T$4,(IF(G10=Input!$S$5,'Revision Entry'!I10*Input!$T$5,IF(G10=Input!$S$6,'Revision Entry'!I10*Input!$T$6,(IF(G10=Input!$S$7,'Revision Entry'!I10*Input!$T$7)))))))</f>
        <v>0</v>
      </c>
      <c r="M10" s="128">
        <f t="shared" si="0"/>
        <v>0</v>
      </c>
    </row>
    <row r="11" spans="1:13" ht="15" x14ac:dyDescent="0.2">
      <c r="A11" s="72">
        <v>10</v>
      </c>
      <c r="B11" s="125"/>
      <c r="C11" s="125"/>
      <c r="D11" s="133"/>
      <c r="E11" s="127"/>
      <c r="F11" s="71"/>
      <c r="G11" s="71"/>
      <c r="H11" s="71"/>
      <c r="I11" s="71"/>
      <c r="J11" s="125"/>
      <c r="K11" s="121"/>
      <c r="L11" s="64">
        <f>(IF(F11=Input!$O$4,'Revision Entry'!H11*Input!$P$4,(IF(F11=Input!$O$5,'Revision Entry'!H11*Input!$P$5,IF(F11=Input!$O$6,'Revision Entry'!H11*Input!$P$6,(IF(F11=Input!$O$7,'Revision Entry'!H11*Input!$P$7)))))))+(IF(G11=Input!$S$4,'Revision Entry'!I11*Input!$T$4,(IF(G11=Input!$S$5,'Revision Entry'!I11*Input!$T$5,IF(G11=Input!$S$6,'Revision Entry'!I11*Input!$T$6,(IF(G11=Input!$S$7,'Revision Entry'!I11*Input!$T$7)))))))</f>
        <v>0</v>
      </c>
      <c r="M11" s="128">
        <f t="shared" si="0"/>
        <v>0</v>
      </c>
    </row>
    <row r="12" spans="1:13" ht="15" x14ac:dyDescent="0.2">
      <c r="A12" s="72">
        <v>11</v>
      </c>
      <c r="B12" s="125"/>
      <c r="C12" s="125"/>
      <c r="D12" s="133"/>
      <c r="E12" s="127"/>
      <c r="F12" s="71"/>
      <c r="G12" s="71"/>
      <c r="H12" s="71"/>
      <c r="I12" s="71"/>
      <c r="J12" s="125"/>
      <c r="K12" s="121"/>
      <c r="L12" s="64">
        <f>(IF(F12=Input!$O$4,'Revision Entry'!H12*Input!$P$4,(IF(F12=Input!$O$5,'Revision Entry'!H12*Input!$P$5,IF(F12=Input!$O$6,'Revision Entry'!H12*Input!$P$6,(IF(F12=Input!$O$7,'Revision Entry'!H12*Input!$P$7)))))))+(IF(G12=Input!$S$4,'Revision Entry'!I12*Input!$T$4,(IF(G12=Input!$S$5,'Revision Entry'!I12*Input!$T$5,IF(G12=Input!$S$6,'Revision Entry'!I12*Input!$T$6,(IF(G12=Input!$S$7,'Revision Entry'!I12*Input!$T$7)))))))</f>
        <v>0</v>
      </c>
      <c r="M12" s="128">
        <f t="shared" si="0"/>
        <v>0</v>
      </c>
    </row>
    <row r="13" spans="1:13" ht="15" x14ac:dyDescent="0.2">
      <c r="A13" s="72">
        <v>12</v>
      </c>
      <c r="B13" s="125"/>
      <c r="C13" s="125"/>
      <c r="D13" s="133"/>
      <c r="E13" s="127"/>
      <c r="F13" s="71"/>
      <c r="G13" s="71"/>
      <c r="H13" s="71"/>
      <c r="I13" s="71"/>
      <c r="J13" s="125"/>
      <c r="K13" s="121"/>
      <c r="L13" s="64">
        <f>(IF(F13=Input!$O$4,'Revision Entry'!H13*Input!$P$4,(IF(F13=Input!$O$5,'Revision Entry'!H13*Input!$P$5,IF(F13=Input!$O$6,'Revision Entry'!H13*Input!$P$6,(IF(F13=Input!$O$7,'Revision Entry'!H13*Input!$P$7)))))))+(IF(G13=Input!$S$4,'Revision Entry'!I13*Input!$T$4,(IF(G13=Input!$S$5,'Revision Entry'!I13*Input!$T$5,IF(G13=Input!$S$6,'Revision Entry'!I13*Input!$T$6,(IF(G13=Input!$S$7,'Revision Entry'!I13*Input!$T$7)))))))</f>
        <v>0</v>
      </c>
      <c r="M13" s="128">
        <f t="shared" si="0"/>
        <v>0</v>
      </c>
    </row>
    <row r="14" spans="1:13" ht="15" x14ac:dyDescent="0.2">
      <c r="A14" s="72">
        <v>13</v>
      </c>
      <c r="B14" s="125"/>
      <c r="C14" s="125"/>
      <c r="D14" s="133"/>
      <c r="E14" s="127"/>
      <c r="F14" s="71"/>
      <c r="G14" s="71"/>
      <c r="H14" s="71"/>
      <c r="I14" s="71"/>
      <c r="J14" s="125"/>
      <c r="K14" s="121"/>
      <c r="L14" s="64">
        <f>(IF(F14=Input!$O$4,'Revision Entry'!H14*Input!$P$4,(IF(F14=Input!$O$5,'Revision Entry'!H14*Input!$P$5,IF(F14=Input!$O$6,'Revision Entry'!H14*Input!$P$6,(IF(F14=Input!$O$7,'Revision Entry'!H14*Input!$P$7)))))))+(IF(G14=Input!$S$4,'Revision Entry'!I14*Input!$T$4,(IF(G14=Input!$S$5,'Revision Entry'!I14*Input!$T$5,IF(G14=Input!$S$6,'Revision Entry'!I14*Input!$T$6,(IF(G14=Input!$S$7,'Revision Entry'!I14*Input!$T$7)))))))</f>
        <v>0</v>
      </c>
      <c r="M14" s="128">
        <f t="shared" si="0"/>
        <v>0</v>
      </c>
    </row>
    <row r="15" spans="1:13" ht="15" x14ac:dyDescent="0.2">
      <c r="A15" s="72">
        <v>14</v>
      </c>
      <c r="B15" s="125"/>
      <c r="C15" s="125"/>
      <c r="D15" s="133"/>
      <c r="E15" s="127"/>
      <c r="F15" s="71"/>
      <c r="G15" s="71"/>
      <c r="H15" s="71"/>
      <c r="I15" s="71"/>
      <c r="J15" s="125"/>
      <c r="K15" s="121"/>
      <c r="L15" s="64">
        <f>(IF(F15=Input!$O$4,'Revision Entry'!H15*Input!$P$4,(IF(F15=Input!$O$5,'Revision Entry'!H15*Input!$P$5,IF(F15=Input!$O$6,'Revision Entry'!H15*Input!$P$6,(IF(F15=Input!$O$7,'Revision Entry'!H15*Input!$P$7)))))))+(IF(G15=Input!$S$4,'Revision Entry'!I15*Input!$T$4,(IF(G15=Input!$S$5,'Revision Entry'!I15*Input!$T$5,IF(G15=Input!$S$6,'Revision Entry'!I15*Input!$T$6,(IF(G15=Input!$S$7,'Revision Entry'!I15*Input!$T$7)))))))</f>
        <v>0</v>
      </c>
      <c r="M15" s="128">
        <f t="shared" si="0"/>
        <v>0</v>
      </c>
    </row>
    <row r="16" spans="1:13" ht="15" x14ac:dyDescent="0.2">
      <c r="A16" s="72">
        <v>15</v>
      </c>
      <c r="B16" s="125"/>
      <c r="C16" s="125"/>
      <c r="D16" s="133"/>
      <c r="E16" s="127"/>
      <c r="F16" s="71"/>
      <c r="G16" s="71"/>
      <c r="H16" s="71"/>
      <c r="I16" s="71"/>
      <c r="J16" s="125"/>
      <c r="K16" s="121"/>
      <c r="L16" s="64">
        <f>(IF(F16=Input!$O$4,'Revision Entry'!H16*Input!$P$4,(IF(F16=Input!$O$5,'Revision Entry'!H16*Input!$P$5,IF(F16=Input!$O$6,'Revision Entry'!H16*Input!$P$6,(IF(F16=Input!$O$7,'Revision Entry'!H16*Input!$P$7)))))))+(IF(G16=Input!$S$4,'Revision Entry'!I16*Input!$T$4,(IF(G16=Input!$S$5,'Revision Entry'!I16*Input!$T$5,IF(G16=Input!$S$6,'Revision Entry'!I16*Input!$T$6,(IF(G16=Input!$S$7,'Revision Entry'!I16*Input!$T$7)))))))</f>
        <v>0</v>
      </c>
      <c r="M16" s="128">
        <f t="shared" si="0"/>
        <v>0</v>
      </c>
    </row>
    <row r="17" spans="1:13" ht="15" x14ac:dyDescent="0.2">
      <c r="A17" s="72">
        <v>16</v>
      </c>
      <c r="B17" s="125"/>
      <c r="C17" s="125"/>
      <c r="D17" s="133"/>
      <c r="E17" s="127"/>
      <c r="F17" s="71"/>
      <c r="G17" s="71"/>
      <c r="H17" s="71"/>
      <c r="I17" s="71"/>
      <c r="J17" s="125"/>
      <c r="K17" s="121"/>
      <c r="L17" s="64">
        <f>(IF(F17=Input!$O$4,'Revision Entry'!H17*Input!$P$4,(IF(F17=Input!$O$5,'Revision Entry'!H17*Input!$P$5,IF(F17=Input!$O$6,'Revision Entry'!H17*Input!$P$6,(IF(F17=Input!$O$7,'Revision Entry'!H17*Input!$P$7)))))))+(IF(G17=Input!$S$4,'Revision Entry'!I17*Input!$T$4,(IF(G17=Input!$S$5,'Revision Entry'!I17*Input!$T$5,IF(G17=Input!$S$6,'Revision Entry'!I17*Input!$T$6,(IF(G17=Input!$S$7,'Revision Entry'!I17*Input!$T$7)))))))</f>
        <v>0</v>
      </c>
      <c r="M17" s="128">
        <f t="shared" si="0"/>
        <v>0</v>
      </c>
    </row>
    <row r="18" spans="1:13" ht="15" x14ac:dyDescent="0.2">
      <c r="A18" s="72">
        <v>17</v>
      </c>
      <c r="B18" s="125"/>
      <c r="C18" s="125"/>
      <c r="D18" s="133"/>
      <c r="E18" s="127"/>
      <c r="F18" s="71"/>
      <c r="G18" s="71"/>
      <c r="H18" s="71"/>
      <c r="I18" s="71"/>
      <c r="J18" s="125"/>
      <c r="K18" s="121"/>
      <c r="L18" s="64">
        <f>(IF(F18=Input!$O$4,'Revision Entry'!H18*Input!$P$4,(IF(F18=Input!$O$5,'Revision Entry'!H18*Input!$P$5,IF(F18=Input!$O$6,'Revision Entry'!H18*Input!$P$6,(IF(F18=Input!$O$7,'Revision Entry'!H18*Input!$P$7)))))))+(IF(G18=Input!$S$4,'Revision Entry'!I18*Input!$T$4,(IF(G18=Input!$S$5,'Revision Entry'!I18*Input!$T$5,IF(G18=Input!$S$6,'Revision Entry'!I18*Input!$T$6,(IF(G18=Input!$S$7,'Revision Entry'!I18*Input!$T$7)))))))</f>
        <v>0</v>
      </c>
      <c r="M18" s="128">
        <f t="shared" ref="M18" si="1">L18*26</f>
        <v>0</v>
      </c>
    </row>
    <row r="19" spans="1:13" ht="15" x14ac:dyDescent="0.2">
      <c r="A19" s="72">
        <v>18</v>
      </c>
      <c r="B19" s="125"/>
      <c r="C19" s="125"/>
      <c r="D19" s="133"/>
      <c r="E19" s="127"/>
      <c r="F19" s="71"/>
      <c r="G19" s="71"/>
      <c r="H19" s="71"/>
      <c r="I19" s="71"/>
      <c r="J19" s="125"/>
      <c r="K19" s="121"/>
      <c r="L19" s="64">
        <f>(IF(F19=Input!$O$4,'Revision Entry'!H19*Input!$P$4,(IF(F19=Input!$O$5,'Revision Entry'!H19*Input!$P$5,IF(F19=Input!$O$6,'Revision Entry'!H19*Input!$P$6,(IF(F19=Input!$O$7,'Revision Entry'!H19*Input!$P$7)))))))+(IF(G19=Input!$S$4,'Revision Entry'!I19*Input!$T$4,(IF(G19=Input!$S$5,'Revision Entry'!I19*Input!$T$5,IF(G19=Input!$S$6,'Revision Entry'!I19*Input!$T$6,(IF(G19=Input!$S$7,'Revision Entry'!I19*Input!$T$7)))))))</f>
        <v>0</v>
      </c>
      <c r="M19" s="128">
        <f t="shared" si="0"/>
        <v>0</v>
      </c>
    </row>
    <row r="20" spans="1:13" ht="15" x14ac:dyDescent="0.2">
      <c r="A20" s="72">
        <v>19</v>
      </c>
      <c r="B20" s="125"/>
      <c r="C20" s="125"/>
      <c r="D20" s="133"/>
      <c r="E20" s="127"/>
      <c r="F20" s="71"/>
      <c r="G20" s="71"/>
      <c r="H20" s="71"/>
      <c r="I20" s="71"/>
      <c r="J20" s="125"/>
      <c r="K20" s="121"/>
      <c r="L20" s="64">
        <f>(IF(F20=Input!$O$4,'Revision Entry'!H20*Input!$P$4,(IF(F20=Input!$O$5,'Revision Entry'!H20*Input!$P$5,IF(F20=Input!$O$6,'Revision Entry'!H20*Input!$P$6,(IF(F20=Input!$O$7,'Revision Entry'!H20*Input!$P$7)))))))+(IF(G20=Input!$S$4,'Revision Entry'!I20*Input!$T$4,(IF(G20=Input!$S$5,'Revision Entry'!I20*Input!$T$5,IF(G20=Input!$S$6,'Revision Entry'!I20*Input!$T$6,(IF(G20=Input!$S$7,'Revision Entry'!I20*Input!$T$7)))))))</f>
        <v>0</v>
      </c>
      <c r="M20" s="128">
        <f t="shared" si="0"/>
        <v>0</v>
      </c>
    </row>
    <row r="21" spans="1:13" ht="15" x14ac:dyDescent="0.2">
      <c r="A21" s="72">
        <v>20</v>
      </c>
      <c r="B21" s="125"/>
      <c r="C21" s="125"/>
      <c r="D21" s="133"/>
      <c r="E21" s="127"/>
      <c r="F21" s="71"/>
      <c r="G21" s="71"/>
      <c r="H21" s="71"/>
      <c r="I21" s="71"/>
      <c r="J21" s="125"/>
      <c r="K21" s="121"/>
      <c r="L21" s="64">
        <f>(IF(F21=Input!$O$4,'Revision Entry'!H21*Input!$P$4,(IF(F21=Input!$O$5,'Revision Entry'!H21*Input!$P$5,IF(F21=Input!$O$6,'Revision Entry'!H21*Input!$P$6,(IF(F21=Input!$O$7,'Revision Entry'!H21*Input!$P$7)))))))+(IF(G21=Input!$S$4,'Revision Entry'!I21*Input!$T$4,(IF(G21=Input!$S$5,'Revision Entry'!I21*Input!$T$5,IF(G21=Input!$S$6,'Revision Entry'!I21*Input!$T$6,(IF(G21=Input!$S$7,'Revision Entry'!I21*Input!$T$7)))))))</f>
        <v>0</v>
      </c>
      <c r="M21" s="128">
        <f t="shared" si="0"/>
        <v>0</v>
      </c>
    </row>
    <row r="22" spans="1:13" ht="15" x14ac:dyDescent="0.2">
      <c r="A22" s="72">
        <v>21</v>
      </c>
      <c r="B22" s="125"/>
      <c r="C22" s="125"/>
      <c r="D22" s="133"/>
      <c r="E22" s="127"/>
      <c r="F22" s="71"/>
      <c r="G22" s="71"/>
      <c r="H22" s="71"/>
      <c r="I22" s="71"/>
      <c r="J22" s="125"/>
      <c r="K22" s="121"/>
      <c r="L22" s="64">
        <f>(IF(F22=Input!$O$4,'Revision Entry'!H22*Input!$P$4,(IF(F22=Input!$O$5,'Revision Entry'!H22*Input!$P$5,IF(F22=Input!$O$6,'Revision Entry'!H22*Input!$P$6,(IF(F22=Input!$O$7,'Revision Entry'!H22*Input!$P$7)))))))+(IF(G22=Input!$S$4,'Revision Entry'!I22*Input!$T$4,(IF(G22=Input!$S$5,'Revision Entry'!I22*Input!$T$5,IF(G22=Input!$S$6,'Revision Entry'!I22*Input!$T$6,(IF(G22=Input!$S$7,'Revision Entry'!I22*Input!$T$7)))))))</f>
        <v>0</v>
      </c>
      <c r="M22" s="128">
        <f t="shared" si="0"/>
        <v>0</v>
      </c>
    </row>
    <row r="23" spans="1:13" ht="15" x14ac:dyDescent="0.2">
      <c r="A23" s="72">
        <v>22</v>
      </c>
      <c r="B23" s="125"/>
      <c r="C23" s="125"/>
      <c r="D23" s="133"/>
      <c r="E23" s="127"/>
      <c r="F23" s="71"/>
      <c r="G23" s="71"/>
      <c r="H23" s="71"/>
      <c r="I23" s="71"/>
      <c r="J23" s="125"/>
      <c r="K23" s="121"/>
      <c r="L23" s="64">
        <f>(IF(F23=Input!$O$4,'Revision Entry'!H23*Input!$P$4,(IF(F23=Input!$O$5,'Revision Entry'!H23*Input!$P$5,IF(F23=Input!$O$6,'Revision Entry'!H23*Input!$P$6,(IF(F23=Input!$O$7,'Revision Entry'!H23*Input!$P$7)))))))+(IF(G23=Input!$S$4,'Revision Entry'!I23*Input!$T$4,(IF(G23=Input!$S$5,'Revision Entry'!I23*Input!$T$5,IF(G23=Input!$S$6,'Revision Entry'!I23*Input!$T$6,(IF(G23=Input!$S$7,'Revision Entry'!I23*Input!$T$7)))))))</f>
        <v>0</v>
      </c>
      <c r="M23" s="128">
        <f t="shared" si="0"/>
        <v>0</v>
      </c>
    </row>
    <row r="24" spans="1:13" ht="15" x14ac:dyDescent="0.2">
      <c r="A24" s="72">
        <v>23</v>
      </c>
      <c r="B24" s="125"/>
      <c r="C24" s="125"/>
      <c r="D24" s="133"/>
      <c r="E24" s="127"/>
      <c r="F24" s="71"/>
      <c r="G24" s="71"/>
      <c r="H24" s="71"/>
      <c r="I24" s="71"/>
      <c r="J24" s="125"/>
      <c r="K24" s="121"/>
      <c r="L24" s="64">
        <f>(IF(F24=Input!$O$4,'Revision Entry'!H24*Input!$P$4,(IF(F24=Input!$O$5,'Revision Entry'!H24*Input!$P$5,IF(F24=Input!$O$6,'Revision Entry'!H24*Input!$P$6,(IF(F24=Input!$O$7,'Revision Entry'!H24*Input!$P$7)))))))+(IF(G24=Input!$S$4,'Revision Entry'!I24*Input!$T$4,(IF(G24=Input!$S$5,'Revision Entry'!I24*Input!$T$5,IF(G24=Input!$S$6,'Revision Entry'!I24*Input!$T$6,(IF(G24=Input!$S$7,'Revision Entry'!I24*Input!$T$7)))))))</f>
        <v>0</v>
      </c>
      <c r="M24" s="128">
        <f t="shared" si="0"/>
        <v>0</v>
      </c>
    </row>
    <row r="25" spans="1:13" ht="15" x14ac:dyDescent="0.2">
      <c r="A25" s="72">
        <v>24</v>
      </c>
      <c r="B25" s="125"/>
      <c r="C25" s="125"/>
      <c r="D25" s="133"/>
      <c r="E25" s="127"/>
      <c r="F25" s="71"/>
      <c r="G25" s="71"/>
      <c r="H25" s="71"/>
      <c r="I25" s="71"/>
      <c r="J25" s="125"/>
      <c r="K25" s="121"/>
      <c r="L25" s="64">
        <f>(IF(F25=Input!$O$4,'Revision Entry'!H25*Input!$P$4,(IF(F25=Input!$O$5,'Revision Entry'!H25*Input!$P$5,IF(F25=Input!$O$6,'Revision Entry'!H25*Input!$P$6,(IF(F25=Input!$O$7,'Revision Entry'!H25*Input!$P$7)))))))+(IF(G25=Input!$S$4,'Revision Entry'!I25*Input!$T$4,(IF(G25=Input!$S$5,'Revision Entry'!I25*Input!$T$5,IF(G25=Input!$S$6,'Revision Entry'!I25*Input!$T$6,(IF(G25=Input!$S$7,'Revision Entry'!I25*Input!$T$7)))))))</f>
        <v>0</v>
      </c>
      <c r="M25" s="128">
        <f t="shared" si="0"/>
        <v>0</v>
      </c>
    </row>
    <row r="26" spans="1:13" ht="15" x14ac:dyDescent="0.2">
      <c r="A26" s="72">
        <v>25</v>
      </c>
      <c r="B26" s="125"/>
      <c r="C26" s="125"/>
      <c r="D26" s="133"/>
      <c r="E26" s="127"/>
      <c r="F26" s="71"/>
      <c r="G26" s="71"/>
      <c r="H26" s="71"/>
      <c r="I26" s="71"/>
      <c r="J26" s="125"/>
      <c r="K26" s="121"/>
      <c r="L26" s="64">
        <f>(IF(F26=Input!$O$4,'Revision Entry'!H26*Input!$P$4,(IF(F26=Input!$O$5,'Revision Entry'!H26*Input!$P$5,IF(F26=Input!$O$6,'Revision Entry'!H26*Input!$P$6,(IF(F26=Input!$O$7,'Revision Entry'!H26*Input!$P$7)))))))+(IF(G26=Input!$S$4,'Revision Entry'!I26*Input!$T$4,(IF(G26=Input!$S$5,'Revision Entry'!I26*Input!$T$5,IF(G26=Input!$S$6,'Revision Entry'!I26*Input!$T$6,(IF(G26=Input!$S$7,'Revision Entry'!I26*Input!$T$7)))))))</f>
        <v>0</v>
      </c>
      <c r="M26" s="128">
        <f t="shared" si="0"/>
        <v>0</v>
      </c>
    </row>
    <row r="27" spans="1:13" ht="15" x14ac:dyDescent="0.2">
      <c r="A27" s="72">
        <v>26</v>
      </c>
      <c r="B27" s="125"/>
      <c r="C27" s="125"/>
      <c r="D27" s="133"/>
      <c r="E27" s="127"/>
      <c r="F27" s="71"/>
      <c r="G27" s="71"/>
      <c r="H27" s="71"/>
      <c r="I27" s="71"/>
      <c r="J27" s="125"/>
      <c r="K27" s="121"/>
      <c r="L27" s="64">
        <f>(IF(F27=Input!$O$4,'Revision Entry'!H27*Input!$P$4,(IF(F27=Input!$O$5,'Revision Entry'!H27*Input!$P$5,IF(F27=Input!$O$6,'Revision Entry'!H27*Input!$P$6,(IF(F27=Input!$O$7,'Revision Entry'!H27*Input!$P$7)))))))+(IF(G27=Input!$S$4,'Revision Entry'!I27*Input!$T$4,(IF(G27=Input!$S$5,'Revision Entry'!I27*Input!$T$5,IF(G27=Input!$S$6,'Revision Entry'!I27*Input!$T$6,(IF(G27=Input!$S$7,'Revision Entry'!I27*Input!$T$7)))))))</f>
        <v>0</v>
      </c>
      <c r="M27" s="128">
        <f t="shared" si="0"/>
        <v>0</v>
      </c>
    </row>
    <row r="28" spans="1:13" ht="15" x14ac:dyDescent="0.2">
      <c r="A28" s="72">
        <v>27</v>
      </c>
      <c r="B28" s="125"/>
      <c r="C28" s="125"/>
      <c r="D28" s="133"/>
      <c r="E28" s="127"/>
      <c r="F28" s="71"/>
      <c r="G28" s="71"/>
      <c r="H28" s="71"/>
      <c r="I28" s="71"/>
      <c r="J28" s="125"/>
      <c r="K28" s="121"/>
      <c r="L28" s="64">
        <f>(IF(F28=Input!$O$4,'Revision Entry'!H28*Input!$P$4,(IF(F28=Input!$O$5,'Revision Entry'!H28*Input!$P$5,IF(F28=Input!$O$6,'Revision Entry'!H28*Input!$P$6,(IF(F28=Input!$O$7,'Revision Entry'!H28*Input!$P$7)))))))+(IF(G28=Input!$S$4,'Revision Entry'!I28*Input!$T$4,(IF(G28=Input!$S$5,'Revision Entry'!I28*Input!$T$5,IF(G28=Input!$S$6,'Revision Entry'!I28*Input!$T$6,(IF(G28=Input!$S$7,'Revision Entry'!I28*Input!$T$7)))))))</f>
        <v>0</v>
      </c>
      <c r="M28" s="128">
        <f t="shared" si="0"/>
        <v>0</v>
      </c>
    </row>
    <row r="29" spans="1:13" ht="15" x14ac:dyDescent="0.2">
      <c r="A29" s="72">
        <v>28</v>
      </c>
      <c r="B29" s="125"/>
      <c r="C29" s="125"/>
      <c r="D29" s="133"/>
      <c r="E29" s="127"/>
      <c r="F29" s="71"/>
      <c r="G29" s="71"/>
      <c r="H29" s="71"/>
      <c r="I29" s="71"/>
      <c r="J29" s="125"/>
      <c r="K29" s="121"/>
      <c r="L29" s="64">
        <f>(IF(F29=Input!$O$4,'Revision Entry'!H29*Input!$P$4,(IF(F29=Input!$O$5,'Revision Entry'!H29*Input!$P$5,IF(F29=Input!$O$6,'Revision Entry'!H29*Input!$P$6,(IF(F29=Input!$O$7,'Revision Entry'!H29*Input!$P$7)))))))+(IF(G29=Input!$S$4,'Revision Entry'!I29*Input!$T$4,(IF(G29=Input!$S$5,'Revision Entry'!I29*Input!$T$5,IF(G29=Input!$S$6,'Revision Entry'!I29*Input!$T$6,(IF(G29=Input!$S$7,'Revision Entry'!I29*Input!$T$7)))))))</f>
        <v>0</v>
      </c>
      <c r="M29" s="128">
        <f t="shared" si="0"/>
        <v>0</v>
      </c>
    </row>
    <row r="30" spans="1:13" ht="15" x14ac:dyDescent="0.2">
      <c r="A30" s="72">
        <v>29</v>
      </c>
      <c r="B30" s="125"/>
      <c r="C30" s="125"/>
      <c r="D30" s="133"/>
      <c r="E30" s="127"/>
      <c r="F30" s="71"/>
      <c r="G30" s="71"/>
      <c r="H30" s="71"/>
      <c r="I30" s="71"/>
      <c r="J30" s="125"/>
      <c r="K30" s="121"/>
      <c r="L30" s="64">
        <f>(IF(F30=Input!$O$4,'Revision Entry'!H30*Input!$P$4,(IF(F30=Input!$O$5,'Revision Entry'!H30*Input!$P$5,IF(F30=Input!$O$6,'Revision Entry'!H30*Input!$P$6,(IF(F30=Input!$O$7,'Revision Entry'!H30*Input!$P$7)))))))+(IF(G30=Input!$S$4,'Revision Entry'!I30*Input!$T$4,(IF(G30=Input!$S$5,'Revision Entry'!I30*Input!$T$5,IF(G30=Input!$S$6,'Revision Entry'!I30*Input!$T$6,(IF(G30=Input!$S$7,'Revision Entry'!I30*Input!$T$7)))))))</f>
        <v>0</v>
      </c>
      <c r="M30" s="128">
        <f t="shared" si="0"/>
        <v>0</v>
      </c>
    </row>
    <row r="31" spans="1:13" ht="15" x14ac:dyDescent="0.2">
      <c r="A31" s="72">
        <v>30</v>
      </c>
      <c r="B31" s="125"/>
      <c r="C31" s="125"/>
      <c r="D31" s="133"/>
      <c r="E31" s="127"/>
      <c r="F31" s="71"/>
      <c r="G31" s="71"/>
      <c r="H31" s="71"/>
      <c r="I31" s="71"/>
      <c r="J31" s="125"/>
      <c r="K31" s="121"/>
      <c r="L31" s="64">
        <f>(IF(F31=Input!$O$4,'Revision Entry'!H31*Input!$P$4,(IF(F31=Input!$O$5,'Revision Entry'!H31*Input!$P$5,IF(F31=Input!$O$6,'Revision Entry'!H31*Input!$P$6,(IF(F31=Input!$O$7,'Revision Entry'!H31*Input!$P$7)))))))+(IF(G31=Input!$S$4,'Revision Entry'!I31*Input!$T$4,(IF(G31=Input!$S$5,'Revision Entry'!I31*Input!$T$5,IF(G31=Input!$S$6,'Revision Entry'!I31*Input!$T$6,(IF(G31=Input!$S$7,'Revision Entry'!I31*Input!$T$7)))))))</f>
        <v>0</v>
      </c>
      <c r="M31" s="128">
        <f t="shared" si="0"/>
        <v>0</v>
      </c>
    </row>
    <row r="32" spans="1:13" ht="15" x14ac:dyDescent="0.2">
      <c r="A32" s="72">
        <v>31</v>
      </c>
      <c r="B32" s="125"/>
      <c r="C32" s="125"/>
      <c r="D32" s="133"/>
      <c r="E32" s="127"/>
      <c r="F32" s="71"/>
      <c r="G32" s="71"/>
      <c r="H32" s="71"/>
      <c r="I32" s="71"/>
      <c r="J32" s="125"/>
      <c r="K32" s="121"/>
      <c r="L32" s="64">
        <f>(IF(F32=Input!$O$4,'Revision Entry'!H32*Input!$P$4,(IF(F32=Input!$O$5,'Revision Entry'!H32*Input!$P$5,IF(F32=Input!$O$6,'Revision Entry'!H32*Input!$P$6,(IF(F32=Input!$O$7,'Revision Entry'!H32*Input!$P$7)))))))+(IF(G32=Input!$S$4,'Revision Entry'!I32*Input!$T$4,(IF(G32=Input!$S$5,'Revision Entry'!I32*Input!$T$5,IF(G32=Input!$S$6,'Revision Entry'!I32*Input!$T$6,(IF(G32=Input!$S$7,'Revision Entry'!I32*Input!$T$7)))))))</f>
        <v>0</v>
      </c>
      <c r="M32" s="128">
        <f t="shared" si="0"/>
        <v>0</v>
      </c>
    </row>
    <row r="33" spans="1:13" ht="15" x14ac:dyDescent="0.2">
      <c r="A33" s="72">
        <v>32</v>
      </c>
      <c r="B33" s="125"/>
      <c r="C33" s="125"/>
      <c r="D33" s="133"/>
      <c r="E33" s="127"/>
      <c r="F33" s="71"/>
      <c r="G33" s="71"/>
      <c r="H33" s="71"/>
      <c r="I33" s="71"/>
      <c r="J33" s="125"/>
      <c r="K33" s="121"/>
      <c r="L33" s="64">
        <f>(IF(F33=Input!$O$4,'Revision Entry'!H33*Input!$P$4,(IF(F33=Input!$O$5,'Revision Entry'!H33*Input!$P$5,IF(F33=Input!$O$6,'Revision Entry'!H33*Input!$P$6,(IF(F33=Input!$O$7,'Revision Entry'!H33*Input!$P$7)))))))+(IF(G33=Input!$S$4,'Revision Entry'!I33*Input!$T$4,(IF(G33=Input!$S$5,'Revision Entry'!I33*Input!$T$5,IF(G33=Input!$S$6,'Revision Entry'!I33*Input!$T$6,(IF(G33=Input!$S$7,'Revision Entry'!I33*Input!$T$7)))))))</f>
        <v>0</v>
      </c>
      <c r="M33" s="128">
        <f t="shared" si="0"/>
        <v>0</v>
      </c>
    </row>
    <row r="34" spans="1:13" ht="15" x14ac:dyDescent="0.2">
      <c r="A34" s="72">
        <v>33</v>
      </c>
      <c r="B34" s="125"/>
      <c r="C34" s="125"/>
      <c r="D34" s="133"/>
      <c r="E34" s="127"/>
      <c r="F34" s="71"/>
      <c r="G34" s="71"/>
      <c r="H34" s="71"/>
      <c r="I34" s="71"/>
      <c r="J34" s="125"/>
      <c r="K34" s="121"/>
      <c r="L34" s="64">
        <f>(IF(F34=Input!$O$4,'Revision Entry'!H34*Input!$P$4,(IF(F34=Input!$O$5,'Revision Entry'!H34*Input!$P$5,IF(F34=Input!$O$6,'Revision Entry'!H34*Input!$P$6,(IF(F34=Input!$O$7,'Revision Entry'!H34*Input!$P$7)))))))+(IF(G34=Input!$S$4,'Revision Entry'!I34*Input!$T$4,(IF(G34=Input!$S$5,'Revision Entry'!I34*Input!$T$5,IF(G34=Input!$S$6,'Revision Entry'!I34*Input!$T$6,(IF(G34=Input!$S$7,'Revision Entry'!I34*Input!$T$7)))))))</f>
        <v>0</v>
      </c>
      <c r="M34" s="128">
        <f t="shared" si="0"/>
        <v>0</v>
      </c>
    </row>
    <row r="35" spans="1:13" ht="15" x14ac:dyDescent="0.2">
      <c r="A35" s="72">
        <v>34</v>
      </c>
      <c r="B35" s="125"/>
      <c r="C35" s="125"/>
      <c r="D35" s="133"/>
      <c r="E35" s="127"/>
      <c r="F35" s="71"/>
      <c r="G35" s="71"/>
      <c r="H35" s="71"/>
      <c r="I35" s="71"/>
      <c r="J35" s="125"/>
      <c r="K35" s="121"/>
      <c r="L35" s="64">
        <f>(IF(F35=Input!$O$4,'Revision Entry'!H35*Input!$P$4,(IF(F35=Input!$O$5,'Revision Entry'!H35*Input!$P$5,IF(F35=Input!$O$6,'Revision Entry'!H35*Input!$P$6,(IF(F35=Input!$O$7,'Revision Entry'!H35*Input!$P$7)))))))+(IF(G35=Input!$S$4,'Revision Entry'!I35*Input!$T$4,(IF(G35=Input!$S$5,'Revision Entry'!I35*Input!$T$5,IF(G35=Input!$S$6,'Revision Entry'!I35*Input!$T$6,(IF(G35=Input!$S$7,'Revision Entry'!I35*Input!$T$7)))))))</f>
        <v>0</v>
      </c>
      <c r="M35" s="128">
        <f t="shared" si="0"/>
        <v>0</v>
      </c>
    </row>
    <row r="36" spans="1:13" ht="15" x14ac:dyDescent="0.2">
      <c r="A36" s="72">
        <v>35</v>
      </c>
      <c r="B36" s="125"/>
      <c r="C36" s="125"/>
      <c r="D36" s="133"/>
      <c r="E36" s="127"/>
      <c r="F36" s="71"/>
      <c r="G36" s="71"/>
      <c r="H36" s="71"/>
      <c r="I36" s="71"/>
      <c r="J36" s="125"/>
      <c r="K36" s="121"/>
      <c r="L36" s="64">
        <f>(IF(F36=Input!$O$4,'Revision Entry'!H36*Input!$P$4,(IF(F36=Input!$O$5,'Revision Entry'!H36*Input!$P$5,IF(F36=Input!$O$6,'Revision Entry'!H36*Input!$P$6,(IF(F36=Input!$O$7,'Revision Entry'!H36*Input!$P$7)))))))+(IF(G36=Input!$S$4,'Revision Entry'!I36*Input!$T$4,(IF(G36=Input!$S$5,'Revision Entry'!I36*Input!$T$5,IF(G36=Input!$S$6,'Revision Entry'!I36*Input!$T$6,(IF(G36=Input!$S$7,'Revision Entry'!I36*Input!$T$7)))))))</f>
        <v>0</v>
      </c>
      <c r="M36" s="128">
        <f t="shared" si="0"/>
        <v>0</v>
      </c>
    </row>
    <row r="37" spans="1:13" ht="15" x14ac:dyDescent="0.2">
      <c r="A37" s="72">
        <v>36</v>
      </c>
      <c r="B37" s="125"/>
      <c r="C37" s="125"/>
      <c r="D37" s="133"/>
      <c r="E37" s="127"/>
      <c r="F37" s="71"/>
      <c r="G37" s="71"/>
      <c r="H37" s="71"/>
      <c r="I37" s="71"/>
      <c r="J37" s="125"/>
      <c r="K37" s="121"/>
      <c r="L37" s="64">
        <f>(IF(F37=Input!$O$4,'Revision Entry'!H37*Input!$P$4,(IF(F37=Input!$O$5,'Revision Entry'!H37*Input!$P$5,IF(F37=Input!$O$6,'Revision Entry'!H37*Input!$P$6,(IF(F37=Input!$O$7,'Revision Entry'!H37*Input!$P$7)))))))+(IF(G37=Input!$S$4,'Revision Entry'!I37*Input!$T$4,(IF(G37=Input!$S$5,'Revision Entry'!I37*Input!$T$5,IF(G37=Input!$S$6,'Revision Entry'!I37*Input!$T$6,(IF(G37=Input!$S$7,'Revision Entry'!I37*Input!$T$7)))))))</f>
        <v>0</v>
      </c>
      <c r="M37" s="128">
        <f t="shared" si="0"/>
        <v>0</v>
      </c>
    </row>
    <row r="38" spans="1:13" ht="15" x14ac:dyDescent="0.2">
      <c r="A38" s="72">
        <v>37</v>
      </c>
      <c r="B38" s="125"/>
      <c r="C38" s="125"/>
      <c r="D38" s="133"/>
      <c r="E38" s="127"/>
      <c r="F38" s="71"/>
      <c r="G38" s="71"/>
      <c r="H38" s="71"/>
      <c r="I38" s="71"/>
      <c r="J38" s="125"/>
      <c r="K38" s="121"/>
      <c r="L38" s="64">
        <f>(IF(F38=Input!$O$4,'Revision Entry'!H38*Input!$P$4,(IF(F38=Input!$O$5,'Revision Entry'!H38*Input!$P$5,IF(F38=Input!$O$6,'Revision Entry'!H38*Input!$P$6,(IF(F38=Input!$O$7,'Revision Entry'!H38*Input!$P$7)))))))+(IF(G38=Input!$S$4,'Revision Entry'!I38*Input!$T$4,(IF(G38=Input!$S$5,'Revision Entry'!I38*Input!$T$5,IF(G38=Input!$S$6,'Revision Entry'!I38*Input!$T$6,(IF(G38=Input!$S$7,'Revision Entry'!I38*Input!$T$7)))))))</f>
        <v>0</v>
      </c>
      <c r="M38" s="128">
        <f t="shared" si="0"/>
        <v>0</v>
      </c>
    </row>
    <row r="39" spans="1:13" ht="15" x14ac:dyDescent="0.2">
      <c r="A39" s="72">
        <v>38</v>
      </c>
      <c r="B39" s="125"/>
      <c r="C39" s="125"/>
      <c r="D39" s="133"/>
      <c r="E39" s="127"/>
      <c r="F39" s="71"/>
      <c r="G39" s="71"/>
      <c r="H39" s="71"/>
      <c r="I39" s="71"/>
      <c r="J39" s="125"/>
      <c r="K39" s="121"/>
      <c r="L39" s="64">
        <f>(IF(F39=Input!$O$4,'Revision Entry'!H39*Input!$P$4,(IF(F39=Input!$O$5,'Revision Entry'!H39*Input!$P$5,IF(F39=Input!$O$6,'Revision Entry'!H39*Input!$P$6,(IF(F39=Input!$O$7,'Revision Entry'!H39*Input!$P$7)))))))+(IF(G39=Input!$S$4,'Revision Entry'!I39*Input!$T$4,(IF(G39=Input!$S$5,'Revision Entry'!I39*Input!$T$5,IF(G39=Input!$S$6,'Revision Entry'!I39*Input!$T$6,(IF(G39=Input!$S$7,'Revision Entry'!I39*Input!$T$7)))))))</f>
        <v>0</v>
      </c>
      <c r="M39" s="128">
        <f t="shared" si="0"/>
        <v>0</v>
      </c>
    </row>
    <row r="40" spans="1:13" ht="15" x14ac:dyDescent="0.2">
      <c r="A40" s="72">
        <v>39</v>
      </c>
      <c r="B40" s="125"/>
      <c r="C40" s="125"/>
      <c r="D40" s="133"/>
      <c r="E40" s="127"/>
      <c r="F40" s="71"/>
      <c r="G40" s="71"/>
      <c r="H40" s="71"/>
      <c r="I40" s="71"/>
      <c r="J40" s="125"/>
      <c r="K40" s="121"/>
      <c r="L40" s="64">
        <f>(IF(F40=Input!$O$4,'Revision Entry'!H40*Input!$P$4,(IF(F40=Input!$O$5,'Revision Entry'!H40*Input!$P$5,IF(F40=Input!$O$6,'Revision Entry'!H40*Input!$P$6,(IF(F40=Input!$O$7,'Revision Entry'!H40*Input!$P$7)))))))+(IF(G40=Input!$S$4,'Revision Entry'!I40*Input!$T$4,(IF(G40=Input!$S$5,'Revision Entry'!I40*Input!$T$5,IF(G40=Input!$S$6,'Revision Entry'!I40*Input!$T$6,(IF(G40=Input!$S$7,'Revision Entry'!I40*Input!$T$7)))))))</f>
        <v>0</v>
      </c>
      <c r="M40" s="128">
        <f t="shared" si="0"/>
        <v>0</v>
      </c>
    </row>
    <row r="41" spans="1:13" ht="15" x14ac:dyDescent="0.2">
      <c r="A41" s="72">
        <v>40</v>
      </c>
      <c r="B41" s="125"/>
      <c r="C41" s="125"/>
      <c r="D41" s="127"/>
      <c r="E41" s="127"/>
      <c r="F41" s="71"/>
      <c r="G41" s="71"/>
      <c r="H41" s="71"/>
      <c r="I41" s="71"/>
      <c r="J41" s="125"/>
      <c r="K41" s="121"/>
      <c r="L41" s="64">
        <f>(IF(F41=Input!$O$4,'Revision Entry'!H41*Input!$P$4,(IF(F41=Input!$O$5,'Revision Entry'!H41*Input!$P$5,IF(F41=Input!$O$6,'Revision Entry'!H41*Input!$P$6,(IF(F41=Input!$O$7,'Revision Entry'!H41*Input!$P$7)))))))+(IF(G41=Input!$S$4,'Revision Entry'!I41*Input!$T$4,(IF(G41=Input!$S$5,'Revision Entry'!I41*Input!$T$5,IF(G41=Input!$S$6,'Revision Entry'!I41*Input!$T$6,(IF(G41=Input!$S$7,'Revision Entry'!I41*Input!$T$7)))))))</f>
        <v>0</v>
      </c>
      <c r="M41" s="128">
        <f t="shared" si="0"/>
        <v>0</v>
      </c>
    </row>
    <row r="42" spans="1:13" ht="15" x14ac:dyDescent="0.2">
      <c r="A42" s="72">
        <v>41</v>
      </c>
      <c r="B42" s="125"/>
      <c r="C42" s="125"/>
      <c r="D42" s="133"/>
      <c r="E42" s="127"/>
      <c r="F42" s="71"/>
      <c r="G42" s="71"/>
      <c r="H42" s="71"/>
      <c r="I42" s="71"/>
      <c r="J42" s="125"/>
      <c r="K42" s="121"/>
      <c r="L42" s="64">
        <f>(IF(F42=Input!$O$4,'Revision Entry'!H42*Input!$P$4,(IF(F42=Input!$O$5,'Revision Entry'!H42*Input!$P$5,IF(F42=Input!$O$6,'Revision Entry'!H42*Input!$P$6,(IF(F42=Input!$O$7,'Revision Entry'!H42*Input!$P$7)))))))+(IF(G42=Input!$S$4,'Revision Entry'!I42*Input!$T$4,(IF(G42=Input!$S$5,'Revision Entry'!I42*Input!$T$5,IF(G42=Input!$S$6,'Revision Entry'!I42*Input!$T$6,(IF(G42=Input!$S$7,'Revision Entry'!I42*Input!$T$7)))))))</f>
        <v>0</v>
      </c>
      <c r="M42" s="128">
        <f t="shared" si="0"/>
        <v>0</v>
      </c>
    </row>
    <row r="43" spans="1:13" ht="15" x14ac:dyDescent="0.2">
      <c r="A43" s="72">
        <v>42</v>
      </c>
      <c r="B43" s="125"/>
      <c r="C43" s="125"/>
      <c r="D43" s="133"/>
      <c r="E43" s="127"/>
      <c r="F43" s="71"/>
      <c r="G43" s="71"/>
      <c r="H43" s="71"/>
      <c r="I43" s="71"/>
      <c r="J43" s="125"/>
      <c r="K43" s="121"/>
      <c r="L43" s="64">
        <f>(IF(F43=Input!$O$4,'Revision Entry'!H43*Input!$P$4,(IF(F43=Input!$O$5,'Revision Entry'!H43*Input!$P$5,IF(F43=Input!$O$6,'Revision Entry'!H43*Input!$P$6,(IF(F43=Input!$O$7,'Revision Entry'!H43*Input!$P$7)))))))+(IF(G43=Input!$S$4,'Revision Entry'!I43*Input!$T$4,(IF(G43=Input!$S$5,'Revision Entry'!I43*Input!$T$5,IF(G43=Input!$S$6,'Revision Entry'!I43*Input!$T$6,(IF(G43=Input!$S$7,'Revision Entry'!I43*Input!$T$7)))))))</f>
        <v>0</v>
      </c>
      <c r="M43" s="128">
        <f t="shared" si="0"/>
        <v>0</v>
      </c>
    </row>
    <row r="44" spans="1:13" ht="15" x14ac:dyDescent="0.2">
      <c r="A44" s="72">
        <v>43</v>
      </c>
      <c r="B44" s="125"/>
      <c r="C44" s="125"/>
      <c r="D44" s="133"/>
      <c r="E44" s="127"/>
      <c r="F44" s="71"/>
      <c r="G44" s="71"/>
      <c r="H44" s="71"/>
      <c r="I44" s="71"/>
      <c r="J44" s="125"/>
      <c r="K44" s="121"/>
      <c r="L44" s="64">
        <f>(IF(F44=Input!$O$4,'Revision Entry'!H44*Input!$P$4,(IF(F44=Input!$O$5,'Revision Entry'!H44*Input!$P$5,IF(F44=Input!$O$6,'Revision Entry'!H44*Input!$P$6,(IF(F44=Input!$O$7,'Revision Entry'!H44*Input!$P$7)))))))+(IF(G44=Input!$S$4,'Revision Entry'!I44*Input!$T$4,(IF(G44=Input!$S$5,'Revision Entry'!I44*Input!$T$5,IF(G44=Input!$S$6,'Revision Entry'!I44*Input!$T$6,(IF(G44=Input!$S$7,'Revision Entry'!I44*Input!$T$7)))))))</f>
        <v>0</v>
      </c>
      <c r="M44" s="128">
        <f t="shared" si="0"/>
        <v>0</v>
      </c>
    </row>
    <row r="45" spans="1:13" ht="15" x14ac:dyDescent="0.2">
      <c r="A45" s="72">
        <v>44</v>
      </c>
      <c r="B45" s="125"/>
      <c r="C45" s="125"/>
      <c r="D45" s="133"/>
      <c r="E45" s="127"/>
      <c r="F45" s="71"/>
      <c r="G45" s="71"/>
      <c r="H45" s="71"/>
      <c r="I45" s="71"/>
      <c r="J45" s="125"/>
      <c r="K45" s="121"/>
      <c r="L45" s="64">
        <f>(IF(F45=Input!$O$4,'Revision Entry'!H45*Input!$P$4,(IF(F45=Input!$O$5,'Revision Entry'!H45*Input!$P$5,IF(F45=Input!$O$6,'Revision Entry'!H45*Input!$P$6,(IF(F45=Input!$O$7,'Revision Entry'!H45*Input!$P$7)))))))+(IF(G45=Input!$S$4,'Revision Entry'!I45*Input!$T$4,(IF(G45=Input!$S$5,'Revision Entry'!I45*Input!$T$5,IF(G45=Input!$S$6,'Revision Entry'!I45*Input!$T$6,(IF(G45=Input!$S$7,'Revision Entry'!I45*Input!$T$7)))))))</f>
        <v>0</v>
      </c>
      <c r="M45" s="128">
        <f t="shared" si="0"/>
        <v>0</v>
      </c>
    </row>
    <row r="46" spans="1:13" ht="15" x14ac:dyDescent="0.2">
      <c r="A46" s="72">
        <v>45</v>
      </c>
      <c r="B46" s="125"/>
      <c r="C46" s="125"/>
      <c r="D46" s="133"/>
      <c r="E46" s="127"/>
      <c r="F46" s="71"/>
      <c r="G46" s="71"/>
      <c r="H46" s="71"/>
      <c r="I46" s="71"/>
      <c r="J46" s="125"/>
      <c r="K46" s="121"/>
      <c r="L46" s="64">
        <f>(IF(F46=Input!$O$4,'Revision Entry'!H46*Input!$P$4,(IF(F46=Input!$O$5,'Revision Entry'!H46*Input!$P$5,IF(F46=Input!$O$6,'Revision Entry'!H46*Input!$P$6,(IF(F46=Input!$O$7,'Revision Entry'!H46*Input!$P$7)))))))+(IF(G46=Input!$S$4,'Revision Entry'!I46*Input!$T$4,(IF(G46=Input!$S$5,'Revision Entry'!I46*Input!$T$5,IF(G46=Input!$S$6,'Revision Entry'!I46*Input!$T$6,(IF(G46=Input!$S$7,'Revision Entry'!I46*Input!$T$7)))))))</f>
        <v>0</v>
      </c>
      <c r="M46" s="128">
        <f t="shared" si="0"/>
        <v>0</v>
      </c>
    </row>
    <row r="47" spans="1:13" ht="15" x14ac:dyDescent="0.2">
      <c r="A47" s="72">
        <v>46</v>
      </c>
      <c r="B47" s="125"/>
      <c r="C47" s="125"/>
      <c r="D47" s="133"/>
      <c r="E47" s="127"/>
      <c r="F47" s="71"/>
      <c r="G47" s="71"/>
      <c r="H47" s="71"/>
      <c r="I47" s="71"/>
      <c r="J47" s="125"/>
      <c r="K47" s="121"/>
      <c r="L47" s="64">
        <f>(IF(F47=Input!$O$4,'Revision Entry'!H47*Input!$P$4,(IF(F47=Input!$O$5,'Revision Entry'!H47*Input!$P$5,IF(F47=Input!$O$6,'Revision Entry'!H47*Input!$P$6,(IF(F47=Input!$O$7,'Revision Entry'!H47*Input!$P$7)))))))+(IF(G47=Input!$S$4,'Revision Entry'!I47*Input!$T$4,(IF(G47=Input!$S$5,'Revision Entry'!I47*Input!$T$5,IF(G47=Input!$S$6,'Revision Entry'!I47*Input!$T$6,(IF(G47=Input!$S$7,'Revision Entry'!I47*Input!$T$7)))))))</f>
        <v>0</v>
      </c>
      <c r="M47" s="128">
        <f t="shared" si="0"/>
        <v>0</v>
      </c>
    </row>
    <row r="48" spans="1:13" ht="15" x14ac:dyDescent="0.2">
      <c r="A48" s="72">
        <v>47</v>
      </c>
      <c r="B48" s="125"/>
      <c r="C48" s="125"/>
      <c r="D48" s="133"/>
      <c r="E48" s="127"/>
      <c r="F48" s="71"/>
      <c r="G48" s="71"/>
      <c r="H48" s="71"/>
      <c r="I48" s="71"/>
      <c r="J48" s="125"/>
      <c r="K48" s="121"/>
      <c r="L48" s="64">
        <f>(IF(F48=Input!$O$4,'Revision Entry'!H48*Input!$P$4,(IF(F48=Input!$O$5,'Revision Entry'!H48*Input!$P$5,IF(F48=Input!$O$6,'Revision Entry'!H48*Input!$P$6,(IF(F48=Input!$O$7,'Revision Entry'!H48*Input!$P$7)))))))+(IF(G48=Input!$S$4,'Revision Entry'!I48*Input!$T$4,(IF(G48=Input!$S$5,'Revision Entry'!I48*Input!$T$5,IF(G48=Input!$S$6,'Revision Entry'!I48*Input!$T$6,(IF(G48=Input!$S$7,'Revision Entry'!I48*Input!$T$7)))))))</f>
        <v>0</v>
      </c>
      <c r="M48" s="128">
        <f t="shared" si="0"/>
        <v>0</v>
      </c>
    </row>
    <row r="49" spans="1:13" ht="15" x14ac:dyDescent="0.2">
      <c r="A49" s="72">
        <v>48</v>
      </c>
      <c r="B49" s="125"/>
      <c r="C49" s="125"/>
      <c r="D49" s="133"/>
      <c r="E49" s="127"/>
      <c r="F49" s="71"/>
      <c r="G49" s="71"/>
      <c r="H49" s="71"/>
      <c r="I49" s="71"/>
      <c r="J49" s="125"/>
      <c r="K49" s="121"/>
      <c r="L49" s="64">
        <f>(IF(F49=Input!$O$4,'Revision Entry'!H49*Input!$P$4,(IF(F49=Input!$O$5,'Revision Entry'!H49*Input!$P$5,IF(F49=Input!$O$6,'Revision Entry'!H49*Input!$P$6,(IF(F49=Input!$O$7,'Revision Entry'!H49*Input!$P$7)))))))+(IF(G49=Input!$S$4,'Revision Entry'!I49*Input!$T$4,(IF(G49=Input!$S$5,'Revision Entry'!I49*Input!$T$5,IF(G49=Input!$S$6,'Revision Entry'!I49*Input!$T$6,(IF(G49=Input!$S$7,'Revision Entry'!I49*Input!$T$7)))))))</f>
        <v>0</v>
      </c>
      <c r="M49" s="128">
        <f t="shared" si="0"/>
        <v>0</v>
      </c>
    </row>
    <row r="50" spans="1:13" ht="15" x14ac:dyDescent="0.2">
      <c r="A50" s="72">
        <v>49</v>
      </c>
      <c r="B50" s="125"/>
      <c r="C50" s="125"/>
      <c r="D50" s="133"/>
      <c r="E50" s="127"/>
      <c r="F50" s="71"/>
      <c r="G50" s="71"/>
      <c r="H50" s="71"/>
      <c r="I50" s="71"/>
      <c r="J50" s="125"/>
      <c r="K50" s="121"/>
      <c r="L50" s="64">
        <f>(IF(F50=Input!$O$4,'Revision Entry'!H50*Input!$P$4,(IF(F50=Input!$O$5,'Revision Entry'!H50*Input!$P$5,IF(F50=Input!$O$6,'Revision Entry'!H50*Input!$P$6,(IF(F50=Input!$O$7,'Revision Entry'!H50*Input!$P$7)))))))+(IF(G50=Input!$S$4,'Revision Entry'!I50*Input!$T$4,(IF(G50=Input!$S$5,'Revision Entry'!I50*Input!$T$5,IF(G50=Input!$S$6,'Revision Entry'!I50*Input!$T$6,(IF(G50=Input!$S$7,'Revision Entry'!I50*Input!$T$7)))))))</f>
        <v>0</v>
      </c>
      <c r="M50" s="128">
        <f t="shared" si="0"/>
        <v>0</v>
      </c>
    </row>
    <row r="51" spans="1:13" ht="15" x14ac:dyDescent="0.2">
      <c r="A51" s="72">
        <v>50</v>
      </c>
      <c r="B51" s="125"/>
      <c r="C51" s="125"/>
      <c r="D51" s="133"/>
      <c r="E51" s="127"/>
      <c r="F51" s="71"/>
      <c r="G51" s="71"/>
      <c r="H51" s="71"/>
      <c r="I51" s="71"/>
      <c r="J51" s="125"/>
      <c r="K51" s="121"/>
      <c r="L51" s="64">
        <f>(IF(F51=Input!$O$4,'Revision Entry'!H51*Input!$P$4,(IF(F51=Input!$O$5,'Revision Entry'!H51*Input!$P$5,IF(F51=Input!$O$6,'Revision Entry'!H51*Input!$P$6,(IF(F51=Input!$O$7,'Revision Entry'!H51*Input!$P$7)))))))+(IF(G51=Input!$S$4,'Revision Entry'!I51*Input!$T$4,(IF(G51=Input!$S$5,'Revision Entry'!I51*Input!$T$5,IF(G51=Input!$S$6,'Revision Entry'!I51*Input!$T$6,(IF(G51=Input!$S$7,'Revision Entry'!I51*Input!$T$7)))))))</f>
        <v>0</v>
      </c>
      <c r="M51" s="128">
        <f t="shared" si="0"/>
        <v>0</v>
      </c>
    </row>
    <row r="52" spans="1:13" ht="15" x14ac:dyDescent="0.2">
      <c r="A52" s="72">
        <v>51</v>
      </c>
      <c r="B52" s="125"/>
      <c r="C52" s="125"/>
      <c r="D52" s="133"/>
      <c r="E52" s="127"/>
      <c r="F52" s="71"/>
      <c r="G52" s="71"/>
      <c r="H52" s="71"/>
      <c r="I52" s="71"/>
      <c r="J52" s="125"/>
      <c r="K52" s="121"/>
      <c r="L52" s="64">
        <f>(IF(F52=Input!$O$4,'Revision Entry'!H52*Input!$P$4,(IF(F52=Input!$O$5,'Revision Entry'!H52*Input!$P$5,IF(F52=Input!$O$6,'Revision Entry'!H52*Input!$P$6,(IF(F52=Input!$O$7,'Revision Entry'!H52*Input!$P$7)))))))+(IF(G52=Input!$S$4,'Revision Entry'!I52*Input!$T$4,(IF(G52=Input!$S$5,'Revision Entry'!I52*Input!$T$5,IF(G52=Input!$S$6,'Revision Entry'!I52*Input!$T$6,(IF(G52=Input!$S$7,'Revision Entry'!I52*Input!$T$7)))))))</f>
        <v>0</v>
      </c>
      <c r="M52" s="128">
        <f t="shared" si="0"/>
        <v>0</v>
      </c>
    </row>
    <row r="53" spans="1:13" ht="15" x14ac:dyDescent="0.2">
      <c r="A53" s="72">
        <v>52</v>
      </c>
      <c r="B53" s="125"/>
      <c r="C53" s="125"/>
      <c r="D53" s="133"/>
      <c r="E53" s="127"/>
      <c r="F53" s="71"/>
      <c r="G53" s="71"/>
      <c r="H53" s="71"/>
      <c r="I53" s="71"/>
      <c r="J53" s="125"/>
      <c r="K53" s="121"/>
      <c r="L53" s="64">
        <f>(IF(F53=Input!$O$4,'Revision Entry'!H53*Input!$P$4,(IF(F53=Input!$O$5,'Revision Entry'!H53*Input!$P$5,IF(F53=Input!$O$6,'Revision Entry'!H53*Input!$P$6,(IF(F53=Input!$O$7,'Revision Entry'!H53*Input!$P$7)))))))+(IF(G53=Input!$S$4,'Revision Entry'!I53*Input!$T$4,(IF(G53=Input!$S$5,'Revision Entry'!I53*Input!$T$5,IF(G53=Input!$S$6,'Revision Entry'!I53*Input!$T$6,(IF(G53=Input!$S$7,'Revision Entry'!I53*Input!$T$7)))))))</f>
        <v>0</v>
      </c>
      <c r="M53" s="128">
        <f t="shared" si="0"/>
        <v>0</v>
      </c>
    </row>
    <row r="54" spans="1:13" ht="15" x14ac:dyDescent="0.2">
      <c r="A54" s="72">
        <v>53</v>
      </c>
      <c r="B54" s="125"/>
      <c r="C54" s="125"/>
      <c r="D54" s="133"/>
      <c r="E54" s="127"/>
      <c r="F54" s="71"/>
      <c r="G54" s="71"/>
      <c r="H54" s="71"/>
      <c r="I54" s="71"/>
      <c r="J54" s="125"/>
      <c r="K54" s="121"/>
      <c r="L54" s="64">
        <f>(IF(F54=Input!$O$4,'Revision Entry'!H54*Input!$P$4,(IF(F54=Input!$O$5,'Revision Entry'!H54*Input!$P$5,IF(F54=Input!$O$6,'Revision Entry'!H54*Input!$P$6,(IF(F54=Input!$O$7,'Revision Entry'!H54*Input!$P$7)))))))+(IF(G54=Input!$S$4,'Revision Entry'!I54*Input!$T$4,(IF(G54=Input!$S$5,'Revision Entry'!I54*Input!$T$5,IF(G54=Input!$S$6,'Revision Entry'!I54*Input!$T$6,(IF(G54=Input!$S$7,'Revision Entry'!I54*Input!$T$7)))))))</f>
        <v>0</v>
      </c>
      <c r="M54" s="128">
        <f t="shared" si="0"/>
        <v>0</v>
      </c>
    </row>
    <row r="55" spans="1:13" ht="15" x14ac:dyDescent="0.2">
      <c r="A55" s="72">
        <v>54</v>
      </c>
      <c r="B55" s="125"/>
      <c r="C55" s="125"/>
      <c r="D55" s="133"/>
      <c r="E55" s="127"/>
      <c r="F55" s="71"/>
      <c r="G55" s="71"/>
      <c r="H55" s="71"/>
      <c r="I55" s="71"/>
      <c r="J55" s="125"/>
      <c r="K55" s="121"/>
      <c r="L55" s="64">
        <f>(IF(F55=Input!$O$4,'Revision Entry'!H55*Input!$P$4,(IF(F55=Input!$O$5,'Revision Entry'!H55*Input!$P$5,IF(F55=Input!$O$6,'Revision Entry'!H55*Input!$P$6,(IF(F55=Input!$O$7,'Revision Entry'!H55*Input!$P$7)))))))+(IF(G55=Input!$S$4,'Revision Entry'!I55*Input!$T$4,(IF(G55=Input!$S$5,'Revision Entry'!I55*Input!$T$5,IF(G55=Input!$S$6,'Revision Entry'!I55*Input!$T$6,(IF(G55=Input!$S$7,'Revision Entry'!I55*Input!$T$7)))))))</f>
        <v>0</v>
      </c>
      <c r="M55" s="128">
        <f t="shared" si="0"/>
        <v>0</v>
      </c>
    </row>
    <row r="56" spans="1:13" ht="15" x14ac:dyDescent="0.2">
      <c r="A56" s="72">
        <v>55</v>
      </c>
      <c r="B56" s="125"/>
      <c r="C56" s="125"/>
      <c r="D56" s="133"/>
      <c r="E56" s="127"/>
      <c r="F56" s="71"/>
      <c r="G56" s="71"/>
      <c r="H56" s="71"/>
      <c r="I56" s="71"/>
      <c r="J56" s="125"/>
      <c r="K56" s="121"/>
      <c r="L56" s="64">
        <f>(IF(F56=Input!$O$4,'Revision Entry'!H56*Input!$P$4,(IF(F56=Input!$O$5,'Revision Entry'!H56*Input!$P$5,IF(F56=Input!$O$6,'Revision Entry'!H56*Input!$P$6,(IF(F56=Input!$O$7,'Revision Entry'!H56*Input!$P$7)))))))+(IF(G56=Input!$S$4,'Revision Entry'!I56*Input!$T$4,(IF(G56=Input!$S$5,'Revision Entry'!I56*Input!$T$5,IF(G56=Input!$S$6,'Revision Entry'!I56*Input!$T$6,(IF(G56=Input!$S$7,'Revision Entry'!I56*Input!$T$7)))))))</f>
        <v>0</v>
      </c>
      <c r="M56" s="128">
        <f t="shared" si="0"/>
        <v>0</v>
      </c>
    </row>
    <row r="57" spans="1:13" ht="15" x14ac:dyDescent="0.2">
      <c r="A57" s="72">
        <v>56</v>
      </c>
      <c r="B57" s="125"/>
      <c r="C57" s="125"/>
      <c r="D57" s="133"/>
      <c r="E57" s="127"/>
      <c r="F57" s="71"/>
      <c r="G57" s="71"/>
      <c r="H57" s="71"/>
      <c r="I57" s="71"/>
      <c r="J57" s="125"/>
      <c r="K57" s="121"/>
      <c r="L57" s="64">
        <f>(IF(F57=Input!$O$4,'Revision Entry'!H57*Input!$P$4,(IF(F57=Input!$O$5,'Revision Entry'!H57*Input!$P$5,IF(F57=Input!$O$6,'Revision Entry'!H57*Input!$P$6,(IF(F57=Input!$O$7,'Revision Entry'!H57*Input!$P$7)))))))+(IF(G57=Input!$S$4,'Revision Entry'!I57*Input!$T$4,(IF(G57=Input!$S$5,'Revision Entry'!I57*Input!$T$5,IF(G57=Input!$S$6,'Revision Entry'!I57*Input!$T$6,(IF(G57=Input!$S$7,'Revision Entry'!I57*Input!$T$7)))))))</f>
        <v>0</v>
      </c>
      <c r="M57" s="128">
        <f t="shared" si="0"/>
        <v>0</v>
      </c>
    </row>
    <row r="58" spans="1:13" ht="15" x14ac:dyDescent="0.2">
      <c r="A58" s="72">
        <v>57</v>
      </c>
      <c r="B58" s="125"/>
      <c r="C58" s="125"/>
      <c r="D58" s="133"/>
      <c r="E58" s="127"/>
      <c r="F58" s="71"/>
      <c r="G58" s="71"/>
      <c r="H58" s="71"/>
      <c r="I58" s="71"/>
      <c r="J58" s="125"/>
      <c r="K58" s="121"/>
      <c r="L58" s="64">
        <f>(IF(F58=Input!$O$4,'Revision Entry'!H58*Input!$P$4,(IF(F58=Input!$O$5,'Revision Entry'!H58*Input!$P$5,IF(F58=Input!$O$6,'Revision Entry'!H58*Input!$P$6,(IF(F58=Input!$O$7,'Revision Entry'!H58*Input!$P$7)))))))+(IF(G58=Input!$S$4,'Revision Entry'!I58*Input!$T$4,(IF(G58=Input!$S$5,'Revision Entry'!I58*Input!$T$5,IF(G58=Input!$S$6,'Revision Entry'!I58*Input!$T$6,(IF(G58=Input!$S$7,'Revision Entry'!I58*Input!$T$7)))))))</f>
        <v>0</v>
      </c>
      <c r="M58" s="128">
        <f t="shared" si="0"/>
        <v>0</v>
      </c>
    </row>
    <row r="59" spans="1:13" ht="15" x14ac:dyDescent="0.2">
      <c r="A59" s="72">
        <v>58</v>
      </c>
      <c r="B59" s="125"/>
      <c r="C59" s="125"/>
      <c r="D59" s="133"/>
      <c r="E59" s="127"/>
      <c r="F59" s="71"/>
      <c r="G59" s="71"/>
      <c r="H59" s="71"/>
      <c r="I59" s="71"/>
      <c r="J59" s="125"/>
      <c r="K59" s="121"/>
      <c r="L59" s="64">
        <f>(IF(F59=Input!$O$4,'Revision Entry'!H59*Input!$P$4,(IF(F59=Input!$O$5,'Revision Entry'!H59*Input!$P$5,IF(F59=Input!$O$6,'Revision Entry'!H59*Input!$P$6,(IF(F59=Input!$O$7,'Revision Entry'!H59*Input!$P$7)))))))+(IF(G59=Input!$S$4,'Revision Entry'!I59*Input!$T$4,(IF(G59=Input!$S$5,'Revision Entry'!I59*Input!$T$5,IF(G59=Input!$S$6,'Revision Entry'!I59*Input!$T$6,(IF(G59=Input!$S$7,'Revision Entry'!I59*Input!$T$7)))))))</f>
        <v>0</v>
      </c>
      <c r="M59" s="128">
        <f t="shared" si="0"/>
        <v>0</v>
      </c>
    </row>
    <row r="60" spans="1:13" ht="15" x14ac:dyDescent="0.2">
      <c r="A60" s="72">
        <v>59</v>
      </c>
      <c r="B60" s="125"/>
      <c r="C60" s="125"/>
      <c r="D60" s="133"/>
      <c r="E60" s="127"/>
      <c r="F60" s="71"/>
      <c r="G60" s="71"/>
      <c r="H60" s="71"/>
      <c r="I60" s="71"/>
      <c r="J60" s="125"/>
      <c r="K60" s="121"/>
      <c r="L60" s="64">
        <f>(IF(F60=Input!$O$4,'Revision Entry'!H60*Input!$P$4,(IF(F60=Input!$O$5,'Revision Entry'!H60*Input!$P$5,IF(F60=Input!$O$6,'Revision Entry'!H60*Input!$P$6,(IF(F60=Input!$O$7,'Revision Entry'!H60*Input!$P$7)))))))+(IF(G60=Input!$S$4,'Revision Entry'!I60*Input!$T$4,(IF(G60=Input!$S$5,'Revision Entry'!I60*Input!$T$5,IF(G60=Input!$S$6,'Revision Entry'!I60*Input!$T$6,(IF(G60=Input!$S$7,'Revision Entry'!I60*Input!$T$7)))))))</f>
        <v>0</v>
      </c>
      <c r="M60" s="128">
        <f t="shared" si="0"/>
        <v>0</v>
      </c>
    </row>
    <row r="61" spans="1:13" ht="15" x14ac:dyDescent="0.2">
      <c r="A61" s="72">
        <v>60</v>
      </c>
      <c r="B61" s="125"/>
      <c r="C61" s="125"/>
      <c r="D61" s="133"/>
      <c r="E61" s="127"/>
      <c r="F61" s="71"/>
      <c r="G61" s="71"/>
      <c r="H61" s="71"/>
      <c r="I61" s="71"/>
      <c r="J61" s="125"/>
      <c r="K61" s="121"/>
      <c r="L61" s="64">
        <f>(IF(F61=Input!$O$4,'Revision Entry'!H61*Input!$P$4,(IF(F61=Input!$O$5,'Revision Entry'!H61*Input!$P$5,IF(F61=Input!$O$6,'Revision Entry'!H61*Input!$P$6,(IF(F61=Input!$O$7,'Revision Entry'!H61*Input!$P$7)))))))+(IF(G61=Input!$S$4,'Revision Entry'!I61*Input!$T$4,(IF(G61=Input!$S$5,'Revision Entry'!I61*Input!$T$5,IF(G61=Input!$S$6,'Revision Entry'!I61*Input!$T$6,(IF(G61=Input!$S$7,'Revision Entry'!I61*Input!$T$7)))))))</f>
        <v>0</v>
      </c>
      <c r="M61" s="128">
        <f t="shared" si="0"/>
        <v>0</v>
      </c>
    </row>
    <row r="62" spans="1:13" ht="15" x14ac:dyDescent="0.2">
      <c r="A62" s="72">
        <v>61</v>
      </c>
      <c r="B62" s="125"/>
      <c r="C62" s="125"/>
      <c r="D62" s="133"/>
      <c r="E62" s="127"/>
      <c r="F62" s="71"/>
      <c r="G62" s="71"/>
      <c r="H62" s="71"/>
      <c r="I62" s="71"/>
      <c r="J62" s="125"/>
      <c r="K62" s="121"/>
      <c r="L62" s="64">
        <f>(IF(F62=Input!$O$4,'Revision Entry'!H62*Input!$P$4,(IF(F62=Input!$O$5,'Revision Entry'!H62*Input!$P$5,IF(F62=Input!$O$6,'Revision Entry'!H62*Input!$P$6,(IF(F62=Input!$O$7,'Revision Entry'!H62*Input!$P$7)))))))+(IF(G62=Input!$S$4,'Revision Entry'!I62*Input!$T$4,(IF(G62=Input!$S$5,'Revision Entry'!I62*Input!$T$5,IF(G62=Input!$S$6,'Revision Entry'!I62*Input!$T$6,(IF(G62=Input!$S$7,'Revision Entry'!I62*Input!$T$7)))))))</f>
        <v>0</v>
      </c>
      <c r="M62" s="128">
        <f t="shared" si="0"/>
        <v>0</v>
      </c>
    </row>
    <row r="63" spans="1:13" ht="15" x14ac:dyDescent="0.2">
      <c r="A63" s="72">
        <v>62</v>
      </c>
      <c r="B63" s="125"/>
      <c r="C63" s="125"/>
      <c r="D63" s="133"/>
      <c r="E63" s="127"/>
      <c r="F63" s="71"/>
      <c r="G63" s="71"/>
      <c r="H63" s="71"/>
      <c r="I63" s="71"/>
      <c r="J63" s="125"/>
      <c r="K63" s="121"/>
      <c r="L63" s="64">
        <f>(IF(F63=Input!$O$4,'Revision Entry'!H63*Input!$P$4,(IF(F63=Input!$O$5,'Revision Entry'!H63*Input!$P$5,IF(F63=Input!$O$6,'Revision Entry'!H63*Input!$P$6,(IF(F63=Input!$O$7,'Revision Entry'!H63*Input!$P$7)))))))+(IF(G63=Input!$S$4,'Revision Entry'!I63*Input!$T$4,(IF(G63=Input!$S$5,'Revision Entry'!I63*Input!$T$5,IF(G63=Input!$S$6,'Revision Entry'!I63*Input!$T$6,(IF(G63=Input!$S$7,'Revision Entry'!I63*Input!$T$7)))))))</f>
        <v>0</v>
      </c>
      <c r="M63" s="128">
        <f t="shared" si="0"/>
        <v>0</v>
      </c>
    </row>
    <row r="64" spans="1:13" ht="15" x14ac:dyDescent="0.2">
      <c r="A64" s="72">
        <v>63</v>
      </c>
      <c r="B64" s="125"/>
      <c r="C64" s="125"/>
      <c r="D64" s="133"/>
      <c r="E64" s="127"/>
      <c r="F64" s="71"/>
      <c r="G64" s="71"/>
      <c r="H64" s="71"/>
      <c r="I64" s="71"/>
      <c r="J64" s="125"/>
      <c r="K64" s="121"/>
      <c r="L64" s="64">
        <f>(IF(F64=Input!$O$4,'Revision Entry'!H64*Input!$P$4,(IF(F64=Input!$O$5,'Revision Entry'!H64*Input!$P$5,IF(F64=Input!$O$6,'Revision Entry'!H64*Input!$P$6,(IF(F64=Input!$O$7,'Revision Entry'!H64*Input!$P$7)))))))+(IF(G64=Input!$S$4,'Revision Entry'!I64*Input!$T$4,(IF(G64=Input!$S$5,'Revision Entry'!I64*Input!$T$5,IF(G64=Input!$S$6,'Revision Entry'!I64*Input!$T$6,(IF(G64=Input!$S$7,'Revision Entry'!I64*Input!$T$7)))))))</f>
        <v>0</v>
      </c>
      <c r="M64" s="128">
        <f t="shared" si="0"/>
        <v>0</v>
      </c>
    </row>
    <row r="65" spans="1:13" ht="15" x14ac:dyDescent="0.2">
      <c r="A65" s="72">
        <v>64</v>
      </c>
      <c r="B65" s="125"/>
      <c r="C65" s="125"/>
      <c r="D65" s="133"/>
      <c r="E65" s="127"/>
      <c r="F65" s="71"/>
      <c r="G65" s="71"/>
      <c r="H65" s="71"/>
      <c r="I65" s="71"/>
      <c r="J65" s="125"/>
      <c r="K65" s="121"/>
      <c r="L65" s="64">
        <f>(IF(F65=Input!$O$4,'Revision Entry'!H65*Input!$P$4,(IF(F65=Input!$O$5,'Revision Entry'!H65*Input!$P$5,IF(F65=Input!$O$6,'Revision Entry'!H65*Input!$P$6,(IF(F65=Input!$O$7,'Revision Entry'!H65*Input!$P$7)))))))+(IF(G65=Input!$S$4,'Revision Entry'!I65*Input!$T$4,(IF(G65=Input!$S$5,'Revision Entry'!I65*Input!$T$5,IF(G65=Input!$S$6,'Revision Entry'!I65*Input!$T$6,(IF(G65=Input!$S$7,'Revision Entry'!I65*Input!$T$7)))))))</f>
        <v>0</v>
      </c>
      <c r="M65" s="128">
        <f t="shared" si="0"/>
        <v>0</v>
      </c>
    </row>
    <row r="66" spans="1:13" ht="15" x14ac:dyDescent="0.2">
      <c r="A66" s="72">
        <v>65</v>
      </c>
      <c r="B66" s="125"/>
      <c r="C66" s="125"/>
      <c r="D66" s="133"/>
      <c r="E66" s="127"/>
      <c r="F66" s="71"/>
      <c r="G66" s="71"/>
      <c r="H66" s="71"/>
      <c r="I66" s="71"/>
      <c r="J66" s="125"/>
      <c r="K66" s="121"/>
      <c r="L66" s="64">
        <f>(IF(F66=Input!$O$4,'Revision Entry'!H66*Input!$P$4,(IF(F66=Input!$O$5,'Revision Entry'!H66*Input!$P$5,IF(F66=Input!$O$6,'Revision Entry'!H66*Input!$P$6,(IF(F66=Input!$O$7,'Revision Entry'!H66*Input!$P$7)))))))+(IF(G66=Input!$S$4,'Revision Entry'!I66*Input!$T$4,(IF(G66=Input!$S$5,'Revision Entry'!I66*Input!$T$5,IF(G66=Input!$S$6,'Revision Entry'!I66*Input!$T$6,(IF(G66=Input!$S$7,'Revision Entry'!I66*Input!$T$7)))))))</f>
        <v>0</v>
      </c>
      <c r="M66" s="128">
        <f t="shared" ref="M66:M96" si="2">L66*26</f>
        <v>0</v>
      </c>
    </row>
    <row r="67" spans="1:13" ht="15" x14ac:dyDescent="0.2">
      <c r="A67" s="72">
        <v>66</v>
      </c>
      <c r="B67" s="125"/>
      <c r="C67" s="125"/>
      <c r="D67" s="133"/>
      <c r="E67" s="127"/>
      <c r="F67" s="71"/>
      <c r="G67" s="71"/>
      <c r="H67" s="71"/>
      <c r="I67" s="71"/>
      <c r="J67" s="125"/>
      <c r="K67" s="121"/>
      <c r="L67" s="64">
        <f>(IF(F67=Input!$O$4,'Revision Entry'!H67*Input!$P$4,(IF(F67=Input!$O$5,'Revision Entry'!H67*Input!$P$5,IF(F67=Input!$O$6,'Revision Entry'!H67*Input!$P$6,(IF(F67=Input!$O$7,'Revision Entry'!H67*Input!$P$7)))))))+(IF(G67=Input!$S$4,'Revision Entry'!I67*Input!$T$4,(IF(G67=Input!$S$5,'Revision Entry'!I67*Input!$T$5,IF(G67=Input!$S$6,'Revision Entry'!I67*Input!$T$6,(IF(G67=Input!$S$7,'Revision Entry'!I67*Input!$T$7)))))))</f>
        <v>0</v>
      </c>
      <c r="M67" s="128">
        <f t="shared" si="2"/>
        <v>0</v>
      </c>
    </row>
    <row r="68" spans="1:13" ht="15" x14ac:dyDescent="0.2">
      <c r="A68" s="72">
        <v>67</v>
      </c>
      <c r="B68" s="125"/>
      <c r="C68" s="125"/>
      <c r="D68" s="133"/>
      <c r="E68" s="127"/>
      <c r="F68" s="71"/>
      <c r="G68" s="71"/>
      <c r="H68" s="71"/>
      <c r="I68" s="71"/>
      <c r="J68" s="125"/>
      <c r="K68" s="121"/>
      <c r="L68" s="64">
        <f>(IF(F68=Input!$O$4,'Revision Entry'!H68*Input!$P$4,(IF(F68=Input!$O$5,'Revision Entry'!H68*Input!$P$5,IF(F68=Input!$O$6,'Revision Entry'!H68*Input!$P$6,(IF(F68=Input!$O$7,'Revision Entry'!H68*Input!$P$7)))))))+(IF(G68=Input!$S$4,'Revision Entry'!I68*Input!$T$4,(IF(G68=Input!$S$5,'Revision Entry'!I68*Input!$T$5,IF(G68=Input!$S$6,'Revision Entry'!I68*Input!$T$6,(IF(G68=Input!$S$7,'Revision Entry'!I68*Input!$T$7)))))))</f>
        <v>0</v>
      </c>
      <c r="M68" s="128">
        <f t="shared" si="2"/>
        <v>0</v>
      </c>
    </row>
    <row r="69" spans="1:13" ht="15" x14ac:dyDescent="0.2">
      <c r="A69" s="72">
        <v>68</v>
      </c>
      <c r="B69" s="125"/>
      <c r="C69" s="125"/>
      <c r="D69" s="133"/>
      <c r="E69" s="127"/>
      <c r="F69" s="71"/>
      <c r="G69" s="71"/>
      <c r="H69" s="71"/>
      <c r="I69" s="71"/>
      <c r="J69" s="125"/>
      <c r="K69" s="121"/>
      <c r="L69" s="64">
        <f>(IF(F69=Input!$O$4,'Revision Entry'!H69*Input!$P$4,(IF(F69=Input!$O$5,'Revision Entry'!H69*Input!$P$5,IF(F69=Input!$O$6,'Revision Entry'!H69*Input!$P$6,(IF(F69=Input!$O$7,'Revision Entry'!H69*Input!$P$7)))))))+(IF(G69=Input!$S$4,'Revision Entry'!I69*Input!$T$4,(IF(G69=Input!$S$5,'Revision Entry'!I69*Input!$T$5,IF(G69=Input!$S$6,'Revision Entry'!I69*Input!$T$6,(IF(G69=Input!$S$7,'Revision Entry'!I69*Input!$T$7)))))))</f>
        <v>0</v>
      </c>
      <c r="M69" s="128">
        <f t="shared" si="2"/>
        <v>0</v>
      </c>
    </row>
    <row r="70" spans="1:13" ht="15" x14ac:dyDescent="0.2">
      <c r="A70" s="72">
        <v>69</v>
      </c>
      <c r="B70" s="125"/>
      <c r="C70" s="125"/>
      <c r="D70" s="133"/>
      <c r="E70" s="127"/>
      <c r="F70" s="71"/>
      <c r="G70" s="71"/>
      <c r="H70" s="71"/>
      <c r="I70" s="71"/>
      <c r="J70" s="125"/>
      <c r="K70" s="121"/>
      <c r="L70" s="64">
        <f>(IF(F70=Input!$O$4,'Revision Entry'!H70*Input!$P$4,(IF(F70=Input!$O$5,'Revision Entry'!H70*Input!$P$5,IF(F70=Input!$O$6,'Revision Entry'!H70*Input!$P$6,(IF(F70=Input!$O$7,'Revision Entry'!H70*Input!$P$7)))))))+(IF(G70=Input!$S$4,'Revision Entry'!I70*Input!$T$4,(IF(G70=Input!$S$5,'Revision Entry'!I70*Input!$T$5,IF(G70=Input!$S$6,'Revision Entry'!I70*Input!$T$6,(IF(G70=Input!$S$7,'Revision Entry'!I70*Input!$T$7)))))))</f>
        <v>0</v>
      </c>
      <c r="M70" s="128">
        <f t="shared" si="2"/>
        <v>0</v>
      </c>
    </row>
    <row r="71" spans="1:13" ht="15" x14ac:dyDescent="0.2">
      <c r="A71" s="72">
        <v>70</v>
      </c>
      <c r="B71" s="125"/>
      <c r="C71" s="125"/>
      <c r="D71" s="133"/>
      <c r="E71" s="127"/>
      <c r="F71" s="71"/>
      <c r="G71" s="71"/>
      <c r="H71" s="71"/>
      <c r="I71" s="71"/>
      <c r="J71" s="125"/>
      <c r="K71" s="121"/>
      <c r="L71" s="64">
        <f>(IF(F71=Input!$O$4,'Revision Entry'!H71*Input!$P$4,(IF(F71=Input!$O$5,'Revision Entry'!H71*Input!$P$5,IF(F71=Input!$O$6,'Revision Entry'!H71*Input!$P$6,(IF(F71=Input!$O$7,'Revision Entry'!H71*Input!$P$7)))))))+(IF(G71=Input!$S$4,'Revision Entry'!I71*Input!$T$4,(IF(G71=Input!$S$5,'Revision Entry'!I71*Input!$T$5,IF(G71=Input!$S$6,'Revision Entry'!I71*Input!$T$6,(IF(G71=Input!$S$7,'Revision Entry'!I71*Input!$T$7)))))))</f>
        <v>0</v>
      </c>
      <c r="M71" s="128">
        <f t="shared" si="2"/>
        <v>0</v>
      </c>
    </row>
    <row r="72" spans="1:13" ht="15" x14ac:dyDescent="0.2">
      <c r="A72" s="72">
        <v>71</v>
      </c>
      <c r="B72" s="125"/>
      <c r="C72" s="125"/>
      <c r="D72" s="133"/>
      <c r="E72" s="127"/>
      <c r="F72" s="71"/>
      <c r="G72" s="71"/>
      <c r="H72" s="71"/>
      <c r="I72" s="71"/>
      <c r="J72" s="125"/>
      <c r="K72" s="121"/>
      <c r="L72" s="64">
        <f>(IF(F72=Input!$O$4,'Revision Entry'!H72*Input!$P$4,(IF(F72=Input!$O$5,'Revision Entry'!H72*Input!$P$5,IF(F72=Input!$O$6,'Revision Entry'!H72*Input!$P$6,(IF(F72=Input!$O$7,'Revision Entry'!H72*Input!$P$7)))))))+(IF(G72=Input!$S$4,'Revision Entry'!I72*Input!$T$4,(IF(G72=Input!$S$5,'Revision Entry'!I72*Input!$T$5,IF(G72=Input!$S$6,'Revision Entry'!I72*Input!$T$6,(IF(G72=Input!$S$7,'Revision Entry'!I72*Input!$T$7)))))))</f>
        <v>0</v>
      </c>
      <c r="M72" s="128">
        <f t="shared" si="2"/>
        <v>0</v>
      </c>
    </row>
    <row r="73" spans="1:13" ht="15" x14ac:dyDescent="0.2">
      <c r="A73" s="72">
        <v>72</v>
      </c>
      <c r="B73" s="125"/>
      <c r="C73" s="125"/>
      <c r="D73" s="133"/>
      <c r="E73" s="127"/>
      <c r="F73" s="71"/>
      <c r="G73" s="71"/>
      <c r="H73" s="71"/>
      <c r="I73" s="71"/>
      <c r="J73" s="125"/>
      <c r="K73" s="121"/>
      <c r="L73" s="64">
        <f>(IF(F73=Input!$O$4,'Revision Entry'!H73*Input!$P$4,(IF(F73=Input!$O$5,'Revision Entry'!H73*Input!$P$5,IF(F73=Input!$O$6,'Revision Entry'!H73*Input!$P$6,(IF(F73=Input!$O$7,'Revision Entry'!H73*Input!$P$7)))))))+(IF(G73=Input!$S$4,'Revision Entry'!I73*Input!$T$4,(IF(G73=Input!$S$5,'Revision Entry'!I73*Input!$T$5,IF(G73=Input!$S$6,'Revision Entry'!I73*Input!$T$6,(IF(G73=Input!$S$7,'Revision Entry'!I73*Input!$T$7)))))))</f>
        <v>0</v>
      </c>
      <c r="M73" s="128">
        <f t="shared" si="2"/>
        <v>0</v>
      </c>
    </row>
    <row r="74" spans="1:13" ht="15" x14ac:dyDescent="0.2">
      <c r="A74" s="72">
        <v>73</v>
      </c>
      <c r="B74" s="125"/>
      <c r="C74" s="125"/>
      <c r="D74" s="133"/>
      <c r="E74" s="127"/>
      <c r="F74" s="71"/>
      <c r="G74" s="71"/>
      <c r="H74" s="71"/>
      <c r="I74" s="71"/>
      <c r="J74" s="125"/>
      <c r="K74" s="121"/>
      <c r="L74" s="64">
        <f>(IF(F74=Input!$O$4,'Revision Entry'!H74*Input!$P$4,(IF(F74=Input!$O$5,'Revision Entry'!H74*Input!$P$5,IF(F74=Input!$O$6,'Revision Entry'!H74*Input!$P$6,(IF(F74=Input!$O$7,'Revision Entry'!H74*Input!$P$7)))))))+(IF(G74=Input!$S$4,'Revision Entry'!I74*Input!$T$4,(IF(G74=Input!$S$5,'Revision Entry'!I74*Input!$T$5,IF(G74=Input!$S$6,'Revision Entry'!I74*Input!$T$6,(IF(G74=Input!$S$7,'Revision Entry'!I74*Input!$T$7)))))))</f>
        <v>0</v>
      </c>
      <c r="M74" s="128">
        <f t="shared" si="2"/>
        <v>0</v>
      </c>
    </row>
    <row r="75" spans="1:13" ht="15" x14ac:dyDescent="0.2">
      <c r="A75" s="72">
        <v>74</v>
      </c>
      <c r="B75" s="125"/>
      <c r="C75" s="125"/>
      <c r="D75" s="133"/>
      <c r="E75" s="127"/>
      <c r="F75" s="71"/>
      <c r="G75" s="71"/>
      <c r="H75" s="71"/>
      <c r="I75" s="71"/>
      <c r="J75" s="125"/>
      <c r="K75" s="121"/>
      <c r="L75" s="64">
        <f>(IF(F75=Input!$O$4,'Revision Entry'!H75*Input!$P$4,(IF(F75=Input!$O$5,'Revision Entry'!H75*Input!$P$5,IF(F75=Input!$O$6,'Revision Entry'!H75*Input!$P$6,(IF(F75=Input!$O$7,'Revision Entry'!H75*Input!$P$7)))))))+(IF(G75=Input!$S$4,'Revision Entry'!I75*Input!$T$4,(IF(G75=Input!$S$5,'Revision Entry'!I75*Input!$T$5,IF(G75=Input!$S$6,'Revision Entry'!I75*Input!$T$6,(IF(G75=Input!$S$7,'Revision Entry'!I75*Input!$T$7)))))))</f>
        <v>0</v>
      </c>
      <c r="M75" s="128">
        <f t="shared" si="2"/>
        <v>0</v>
      </c>
    </row>
    <row r="76" spans="1:13" ht="15" x14ac:dyDescent="0.2">
      <c r="A76" s="72">
        <v>75</v>
      </c>
      <c r="B76" s="125"/>
      <c r="C76" s="125"/>
      <c r="D76" s="133"/>
      <c r="E76" s="127"/>
      <c r="F76" s="71"/>
      <c r="G76" s="71"/>
      <c r="H76" s="71"/>
      <c r="I76" s="71"/>
      <c r="J76" s="125"/>
      <c r="K76" s="121"/>
      <c r="L76" s="64">
        <f>(IF(F76=Input!$O$4,'Revision Entry'!H76*Input!$P$4,(IF(F76=Input!$O$5,'Revision Entry'!H76*Input!$P$5,IF(F76=Input!$O$6,'Revision Entry'!H76*Input!$P$6,(IF(F76=Input!$O$7,'Revision Entry'!H76*Input!$P$7)))))))+(IF(G76=Input!$S$4,'Revision Entry'!I76*Input!$T$4,(IF(G76=Input!$S$5,'Revision Entry'!I76*Input!$T$5,IF(G76=Input!$S$6,'Revision Entry'!I76*Input!$T$6,(IF(G76=Input!$S$7,'Revision Entry'!I76*Input!$T$7)))))))</f>
        <v>0</v>
      </c>
      <c r="M76" s="128">
        <f t="shared" si="2"/>
        <v>0</v>
      </c>
    </row>
    <row r="77" spans="1:13" ht="15" x14ac:dyDescent="0.2">
      <c r="A77" s="72">
        <v>76</v>
      </c>
      <c r="B77" s="125"/>
      <c r="C77" s="125"/>
      <c r="D77" s="127"/>
      <c r="E77" s="127"/>
      <c r="F77" s="71"/>
      <c r="G77" s="71"/>
      <c r="H77" s="71"/>
      <c r="I77" s="71"/>
      <c r="J77" s="125"/>
      <c r="K77" s="121"/>
      <c r="L77" s="64">
        <f>(IF(F77=Input!$O$4,'Revision Entry'!H77*Input!$P$4,(IF(F77=Input!$O$5,'Revision Entry'!H77*Input!$P$5,IF(F77=Input!$O$6,'Revision Entry'!H77*Input!$P$6,(IF(F77=Input!$O$7,'Revision Entry'!H77*Input!$P$7)))))))+(IF(G77=Input!$S$4,'Revision Entry'!I77*Input!$T$4,(IF(G77=Input!$S$5,'Revision Entry'!I77*Input!$T$5,IF(G77=Input!$S$6,'Revision Entry'!I77*Input!$T$6,(IF(G77=Input!$S$7,'Revision Entry'!I77*Input!$T$7)))))))</f>
        <v>0</v>
      </c>
      <c r="M77" s="128">
        <f t="shared" si="2"/>
        <v>0</v>
      </c>
    </row>
    <row r="78" spans="1:13" ht="15" x14ac:dyDescent="0.2">
      <c r="A78" s="72">
        <v>77</v>
      </c>
      <c r="B78" s="125"/>
      <c r="C78" s="125"/>
      <c r="D78" s="133"/>
      <c r="E78" s="127"/>
      <c r="F78" s="71"/>
      <c r="G78" s="71"/>
      <c r="H78" s="71"/>
      <c r="I78" s="71"/>
      <c r="J78" s="125"/>
      <c r="K78" s="121"/>
      <c r="L78" s="64">
        <f>(IF(F78=Input!$O$4,'Revision Entry'!H78*Input!$P$4,(IF(F78=Input!$O$5,'Revision Entry'!H78*Input!$P$5,IF(F78=Input!$O$6,'Revision Entry'!H78*Input!$P$6,(IF(F78=Input!$O$7,'Revision Entry'!H78*Input!$P$7)))))))+(IF(G78=Input!$S$4,'Revision Entry'!I78*Input!$T$4,(IF(G78=Input!$S$5,'Revision Entry'!I78*Input!$T$5,IF(G78=Input!$S$6,'Revision Entry'!I78*Input!$T$6,(IF(G78=Input!$S$7,'Revision Entry'!I78*Input!$T$7)))))))</f>
        <v>0</v>
      </c>
      <c r="M78" s="128">
        <f t="shared" si="2"/>
        <v>0</v>
      </c>
    </row>
    <row r="79" spans="1:13" ht="15" x14ac:dyDescent="0.2">
      <c r="A79" s="72">
        <v>78</v>
      </c>
      <c r="B79" s="125"/>
      <c r="C79" s="125"/>
      <c r="D79" s="133"/>
      <c r="E79" s="127"/>
      <c r="F79" s="71"/>
      <c r="G79" s="71"/>
      <c r="H79" s="71"/>
      <c r="I79" s="71"/>
      <c r="J79" s="125"/>
      <c r="K79" s="121"/>
      <c r="L79" s="64">
        <f>(IF(F79=Input!$O$4,'Revision Entry'!H79*Input!$P$4,(IF(F79=Input!$O$5,'Revision Entry'!H79*Input!$P$5,IF(F79=Input!$O$6,'Revision Entry'!H79*Input!$P$6,(IF(F79=Input!$O$7,'Revision Entry'!H79*Input!$P$7)))))))+(IF(G79=Input!$S$4,'Revision Entry'!I79*Input!$T$4,(IF(G79=Input!$S$5,'Revision Entry'!I79*Input!$T$5,IF(G79=Input!$S$6,'Revision Entry'!I79*Input!$T$6,(IF(G79=Input!$S$7,'Revision Entry'!I79*Input!$T$7)))))))</f>
        <v>0</v>
      </c>
      <c r="M79" s="128">
        <f t="shared" si="2"/>
        <v>0</v>
      </c>
    </row>
    <row r="80" spans="1:13" ht="15" x14ac:dyDescent="0.2">
      <c r="A80" s="72">
        <v>79</v>
      </c>
      <c r="B80" s="125"/>
      <c r="C80" s="125"/>
      <c r="D80" s="133"/>
      <c r="E80" s="127"/>
      <c r="F80" s="71"/>
      <c r="G80" s="71"/>
      <c r="H80" s="71"/>
      <c r="I80" s="71"/>
      <c r="J80" s="125"/>
      <c r="K80" s="121"/>
      <c r="L80" s="64">
        <f>(IF(F80=Input!$O$4,'Revision Entry'!H80*Input!$P$4,(IF(F80=Input!$O$5,'Revision Entry'!H80*Input!$P$5,IF(F80=Input!$O$6,'Revision Entry'!H80*Input!$P$6,(IF(F80=Input!$O$7,'Revision Entry'!H80*Input!$P$7)))))))+(IF(G80=Input!$S$4,'Revision Entry'!I80*Input!$T$4,(IF(G80=Input!$S$5,'Revision Entry'!I80*Input!$T$5,IF(G80=Input!$S$6,'Revision Entry'!I80*Input!$T$6,(IF(G80=Input!$S$7,'Revision Entry'!I80*Input!$T$7)))))))</f>
        <v>0</v>
      </c>
      <c r="M80" s="128">
        <f t="shared" si="2"/>
        <v>0</v>
      </c>
    </row>
    <row r="81" spans="1:13" ht="15" x14ac:dyDescent="0.2">
      <c r="A81" s="72">
        <v>80</v>
      </c>
      <c r="B81" s="125"/>
      <c r="C81" s="125"/>
      <c r="D81" s="133"/>
      <c r="E81" s="127"/>
      <c r="F81" s="71"/>
      <c r="G81" s="71"/>
      <c r="H81" s="71"/>
      <c r="I81" s="71"/>
      <c r="J81" s="125"/>
      <c r="K81" s="121"/>
      <c r="L81" s="64">
        <f>(IF(F81=Input!$O$4,'Revision Entry'!H81*Input!$P$4,(IF(F81=Input!$O$5,'Revision Entry'!H81*Input!$P$5,IF(F81=Input!$O$6,'Revision Entry'!H81*Input!$P$6,(IF(F81=Input!$O$7,'Revision Entry'!H81*Input!$P$7)))))))+(IF(G81=Input!$S$4,'Revision Entry'!I81*Input!$T$4,(IF(G81=Input!$S$5,'Revision Entry'!I81*Input!$T$5,IF(G81=Input!$S$6,'Revision Entry'!I81*Input!$T$6,(IF(G81=Input!$S$7,'Revision Entry'!I81*Input!$T$7)))))))</f>
        <v>0</v>
      </c>
      <c r="M81" s="128">
        <f t="shared" si="2"/>
        <v>0</v>
      </c>
    </row>
    <row r="82" spans="1:13" ht="15" x14ac:dyDescent="0.2">
      <c r="A82" s="72">
        <v>81</v>
      </c>
      <c r="B82" s="125"/>
      <c r="C82" s="125"/>
      <c r="D82" s="133"/>
      <c r="E82" s="127"/>
      <c r="F82" s="71"/>
      <c r="G82" s="71"/>
      <c r="H82" s="71"/>
      <c r="I82" s="71"/>
      <c r="J82" s="125"/>
      <c r="K82" s="121"/>
      <c r="L82" s="64">
        <f>(IF(F82=Input!$O$4,'Revision Entry'!H82*Input!$P$4,(IF(F82=Input!$O$5,'Revision Entry'!H82*Input!$P$5,IF(F82=Input!$O$6,'Revision Entry'!H82*Input!$P$6,(IF(F82=Input!$O$7,'Revision Entry'!H82*Input!$P$7)))))))+(IF(G82=Input!$S$4,'Revision Entry'!I82*Input!$T$4,(IF(G82=Input!$S$5,'Revision Entry'!I82*Input!$T$5,IF(G82=Input!$S$6,'Revision Entry'!I82*Input!$T$6,(IF(G82=Input!$S$7,'Revision Entry'!I82*Input!$T$7)))))))</f>
        <v>0</v>
      </c>
      <c r="M82" s="128">
        <f t="shared" si="2"/>
        <v>0</v>
      </c>
    </row>
    <row r="83" spans="1:13" ht="15" x14ac:dyDescent="0.2">
      <c r="A83" s="72">
        <v>82</v>
      </c>
      <c r="B83" s="125"/>
      <c r="C83" s="125"/>
      <c r="D83" s="133"/>
      <c r="E83" s="127"/>
      <c r="F83" s="71"/>
      <c r="G83" s="71"/>
      <c r="H83" s="71"/>
      <c r="I83" s="71"/>
      <c r="J83" s="125"/>
      <c r="K83" s="121"/>
      <c r="L83" s="64">
        <f>(IF(F83=Input!$O$4,'Revision Entry'!H83*Input!$P$4,(IF(F83=Input!$O$5,'Revision Entry'!H83*Input!$P$5,IF(F83=Input!$O$6,'Revision Entry'!H83*Input!$P$6,(IF(F83=Input!$O$7,'Revision Entry'!H83*Input!$P$7)))))))+(IF(G83=Input!$S$4,'Revision Entry'!I83*Input!$T$4,(IF(G83=Input!$S$5,'Revision Entry'!I83*Input!$T$5,IF(G83=Input!$S$6,'Revision Entry'!I83*Input!$T$6,(IF(G83=Input!$S$7,'Revision Entry'!I83*Input!$T$7)))))))</f>
        <v>0</v>
      </c>
      <c r="M83" s="128">
        <f t="shared" si="2"/>
        <v>0</v>
      </c>
    </row>
    <row r="84" spans="1:13" ht="15" x14ac:dyDescent="0.2">
      <c r="A84" s="72">
        <v>83</v>
      </c>
      <c r="B84" s="125"/>
      <c r="C84" s="125"/>
      <c r="D84" s="133"/>
      <c r="E84" s="127"/>
      <c r="F84" s="71"/>
      <c r="G84" s="71"/>
      <c r="H84" s="71"/>
      <c r="I84" s="71"/>
      <c r="J84" s="125"/>
      <c r="K84" s="121"/>
      <c r="L84" s="64">
        <f>(IF(F84=Input!$O$4,'Revision Entry'!H84*Input!$P$4,(IF(F84=Input!$O$5,'Revision Entry'!H84*Input!$P$5,IF(F84=Input!$O$6,'Revision Entry'!H84*Input!$P$6,(IF(F84=Input!$O$7,'Revision Entry'!H84*Input!$P$7)))))))+(IF(G84=Input!$S$4,'Revision Entry'!I84*Input!$T$4,(IF(G84=Input!$S$5,'Revision Entry'!I84*Input!$T$5,IF(G84=Input!$S$6,'Revision Entry'!I84*Input!$T$6,(IF(G84=Input!$S$7,'Revision Entry'!I84*Input!$T$7)))))))</f>
        <v>0</v>
      </c>
      <c r="M84" s="128">
        <f t="shared" si="2"/>
        <v>0</v>
      </c>
    </row>
    <row r="85" spans="1:13" ht="15" x14ac:dyDescent="0.2">
      <c r="A85" s="72">
        <v>84</v>
      </c>
      <c r="B85" s="125"/>
      <c r="C85" s="125"/>
      <c r="D85" s="133"/>
      <c r="E85" s="127"/>
      <c r="F85" s="71"/>
      <c r="G85" s="71"/>
      <c r="H85" s="71"/>
      <c r="I85" s="71"/>
      <c r="J85" s="125"/>
      <c r="K85" s="121"/>
      <c r="L85" s="64">
        <f>(IF(F85=Input!$O$4,'Revision Entry'!H85*Input!$P$4,(IF(F85=Input!$O$5,'Revision Entry'!H85*Input!$P$5,IF(F85=Input!$O$6,'Revision Entry'!H85*Input!$P$6,(IF(F85=Input!$O$7,'Revision Entry'!H85*Input!$P$7)))))))+(IF(G85=Input!$S$4,'Revision Entry'!I85*Input!$T$4,(IF(G85=Input!$S$5,'Revision Entry'!I85*Input!$T$5,IF(G85=Input!$S$6,'Revision Entry'!I85*Input!$T$6,(IF(G85=Input!$S$7,'Revision Entry'!I85*Input!$T$7)))))))</f>
        <v>0</v>
      </c>
      <c r="M85" s="128">
        <f t="shared" si="2"/>
        <v>0</v>
      </c>
    </row>
    <row r="86" spans="1:13" ht="15" x14ac:dyDescent="0.2">
      <c r="A86" s="72">
        <v>85</v>
      </c>
      <c r="B86" s="125"/>
      <c r="C86" s="125"/>
      <c r="D86" s="133"/>
      <c r="E86" s="127"/>
      <c r="F86" s="71"/>
      <c r="G86" s="71"/>
      <c r="H86" s="71"/>
      <c r="I86" s="71"/>
      <c r="J86" s="125"/>
      <c r="K86" s="121"/>
      <c r="L86" s="64">
        <f>(IF(F86=Input!$O$4,'Revision Entry'!H86*Input!$P$4,(IF(F86=Input!$O$5,'Revision Entry'!H86*Input!$P$5,IF(F86=Input!$O$6,'Revision Entry'!H86*Input!$P$6,(IF(F86=Input!$O$7,'Revision Entry'!H86*Input!$P$7)))))))+(IF(G86=Input!$S$4,'Revision Entry'!I86*Input!$T$4,(IF(G86=Input!$S$5,'Revision Entry'!I86*Input!$T$5,IF(G86=Input!$S$6,'Revision Entry'!I86*Input!$T$6,(IF(G86=Input!$S$7,'Revision Entry'!I86*Input!$T$7)))))))</f>
        <v>0</v>
      </c>
      <c r="M86" s="128">
        <f t="shared" si="2"/>
        <v>0</v>
      </c>
    </row>
    <row r="87" spans="1:13" ht="15" x14ac:dyDescent="0.2">
      <c r="A87" s="72">
        <v>86</v>
      </c>
      <c r="B87" s="125"/>
      <c r="C87" s="125"/>
      <c r="D87" s="133"/>
      <c r="E87" s="127"/>
      <c r="F87" s="71"/>
      <c r="G87" s="71"/>
      <c r="H87" s="71"/>
      <c r="I87" s="71"/>
      <c r="J87" s="125"/>
      <c r="K87" s="121"/>
      <c r="L87" s="64">
        <f>(IF(F87=Input!$O$4,'Revision Entry'!H87*Input!$P$4,(IF(F87=Input!$O$5,'Revision Entry'!H87*Input!$P$5,IF(F87=Input!$O$6,'Revision Entry'!H87*Input!$P$6,(IF(F87=Input!$O$7,'Revision Entry'!H87*Input!$P$7)))))))+(IF(G87=Input!$S$4,'Revision Entry'!I87*Input!$T$4,(IF(G87=Input!$S$5,'Revision Entry'!I87*Input!$T$5,IF(G87=Input!$S$6,'Revision Entry'!I87*Input!$T$6,(IF(G87=Input!$S$7,'Revision Entry'!I87*Input!$T$7)))))))</f>
        <v>0</v>
      </c>
      <c r="M87" s="128">
        <f t="shared" si="2"/>
        <v>0</v>
      </c>
    </row>
    <row r="88" spans="1:13" ht="15" x14ac:dyDescent="0.2">
      <c r="A88" s="72">
        <v>87</v>
      </c>
      <c r="B88" s="125"/>
      <c r="C88" s="125"/>
      <c r="D88" s="133"/>
      <c r="E88" s="127"/>
      <c r="F88" s="71"/>
      <c r="G88" s="71"/>
      <c r="H88" s="71"/>
      <c r="I88" s="71"/>
      <c r="J88" s="125"/>
      <c r="K88" s="121"/>
      <c r="L88" s="64">
        <f>(IF(F88=Input!$O$4,'Revision Entry'!H88*Input!$P$4,(IF(F88=Input!$O$5,'Revision Entry'!H88*Input!$P$5,IF(F88=Input!$O$6,'Revision Entry'!H88*Input!$P$6,(IF(F88=Input!$O$7,'Revision Entry'!H88*Input!$P$7)))))))+(IF(G88=Input!$S$4,'Revision Entry'!I88*Input!$T$4,(IF(G88=Input!$S$5,'Revision Entry'!I88*Input!$T$5,IF(G88=Input!$S$6,'Revision Entry'!I88*Input!$T$6,(IF(G88=Input!$S$7,'Revision Entry'!I88*Input!$T$7)))))))</f>
        <v>0</v>
      </c>
      <c r="M88" s="128">
        <f t="shared" si="2"/>
        <v>0</v>
      </c>
    </row>
    <row r="89" spans="1:13" ht="15" x14ac:dyDescent="0.2">
      <c r="A89" s="72">
        <v>88</v>
      </c>
      <c r="B89" s="125"/>
      <c r="C89" s="125"/>
      <c r="D89" s="133"/>
      <c r="E89" s="127"/>
      <c r="F89" s="71"/>
      <c r="G89" s="71"/>
      <c r="H89" s="71"/>
      <c r="I89" s="71"/>
      <c r="J89" s="125"/>
      <c r="K89" s="121"/>
      <c r="L89" s="64">
        <f>(IF(F89=Input!$O$4,'Revision Entry'!H89*Input!$P$4,(IF(F89=Input!$O$5,'Revision Entry'!H89*Input!$P$5,IF(F89=Input!$O$6,'Revision Entry'!H89*Input!$P$6,(IF(F89=Input!$O$7,'Revision Entry'!H89*Input!$P$7)))))))+(IF(G89=Input!$S$4,'Revision Entry'!I89*Input!$T$4,(IF(G89=Input!$S$5,'Revision Entry'!I89*Input!$T$5,IF(G89=Input!$S$6,'Revision Entry'!I89*Input!$T$6,(IF(G89=Input!$S$7,'Revision Entry'!I89*Input!$T$7)))))))</f>
        <v>0</v>
      </c>
      <c r="M89" s="128">
        <f t="shared" si="2"/>
        <v>0</v>
      </c>
    </row>
    <row r="90" spans="1:13" ht="15" x14ac:dyDescent="0.2">
      <c r="A90" s="72">
        <v>89</v>
      </c>
      <c r="B90" s="125"/>
      <c r="C90" s="125"/>
      <c r="D90" s="133"/>
      <c r="E90" s="127"/>
      <c r="F90" s="71"/>
      <c r="G90" s="71"/>
      <c r="H90" s="71"/>
      <c r="I90" s="71"/>
      <c r="J90" s="125"/>
      <c r="K90" s="121"/>
      <c r="L90" s="64">
        <f>(IF(F90=Input!$O$4,'Revision Entry'!H90*Input!$P$4,(IF(F90=Input!$O$5,'Revision Entry'!H90*Input!$P$5,IF(F90=Input!$O$6,'Revision Entry'!H90*Input!$P$6,(IF(F90=Input!$O$7,'Revision Entry'!H90*Input!$P$7)))))))+(IF(G90=Input!$S$4,'Revision Entry'!I90*Input!$T$4,(IF(G90=Input!$S$5,'Revision Entry'!I90*Input!$T$5,IF(G90=Input!$S$6,'Revision Entry'!I90*Input!$T$6,(IF(G90=Input!$S$7,'Revision Entry'!I90*Input!$T$7)))))))</f>
        <v>0</v>
      </c>
      <c r="M90" s="128">
        <f t="shared" si="2"/>
        <v>0</v>
      </c>
    </row>
    <row r="91" spans="1:13" ht="15" x14ac:dyDescent="0.2">
      <c r="A91" s="72">
        <v>90</v>
      </c>
      <c r="B91" s="125"/>
      <c r="C91" s="125"/>
      <c r="D91" s="133"/>
      <c r="E91" s="127"/>
      <c r="F91" s="71"/>
      <c r="G91" s="71"/>
      <c r="H91" s="71"/>
      <c r="I91" s="71"/>
      <c r="J91" s="125"/>
      <c r="K91" s="121"/>
      <c r="L91" s="64">
        <f>(IF(F91=Input!$O$4,'Revision Entry'!H91*Input!$P$4,(IF(F91=Input!$O$5,'Revision Entry'!H91*Input!$P$5,IF(F91=Input!$O$6,'Revision Entry'!H91*Input!$P$6,(IF(F91=Input!$O$7,'Revision Entry'!H91*Input!$P$7)))))))+(IF(G91=Input!$S$4,'Revision Entry'!I91*Input!$T$4,(IF(G91=Input!$S$5,'Revision Entry'!I91*Input!$T$5,IF(G91=Input!$S$6,'Revision Entry'!I91*Input!$T$6,(IF(G91=Input!$S$7,'Revision Entry'!I91*Input!$T$7)))))))</f>
        <v>0</v>
      </c>
      <c r="M91" s="128">
        <f t="shared" si="2"/>
        <v>0</v>
      </c>
    </row>
    <row r="92" spans="1:13" ht="15" x14ac:dyDescent="0.2">
      <c r="A92" s="72">
        <v>91</v>
      </c>
      <c r="B92" s="125"/>
      <c r="C92" s="125"/>
      <c r="D92" s="133"/>
      <c r="E92" s="127"/>
      <c r="F92" s="71"/>
      <c r="G92" s="71"/>
      <c r="H92" s="71"/>
      <c r="I92" s="71"/>
      <c r="J92" s="125"/>
      <c r="K92" s="121"/>
      <c r="L92" s="64">
        <f>(IF(F92=Input!$O$4,'Revision Entry'!H92*Input!$P$4,(IF(F92=Input!$O$5,'Revision Entry'!H92*Input!$P$5,IF(F92=Input!$O$6,'Revision Entry'!H92*Input!$P$6,(IF(F92=Input!$O$7,'Revision Entry'!H92*Input!$P$7)))))))+(IF(G92=Input!$S$4,'Revision Entry'!I92*Input!$T$4,(IF(G92=Input!$S$5,'Revision Entry'!I92*Input!$T$5,IF(G92=Input!$S$6,'Revision Entry'!I92*Input!$T$6,(IF(G92=Input!$S$7,'Revision Entry'!I92*Input!$T$7)))))))</f>
        <v>0</v>
      </c>
      <c r="M92" s="128">
        <f t="shared" si="2"/>
        <v>0</v>
      </c>
    </row>
    <row r="93" spans="1:13" ht="15" x14ac:dyDescent="0.2">
      <c r="A93" s="72">
        <v>92</v>
      </c>
      <c r="B93" s="125"/>
      <c r="C93" s="125"/>
      <c r="D93" s="133"/>
      <c r="E93" s="127"/>
      <c r="F93" s="71"/>
      <c r="G93" s="71"/>
      <c r="H93" s="71"/>
      <c r="I93" s="71"/>
      <c r="J93" s="125"/>
      <c r="K93" s="121"/>
      <c r="L93" s="64">
        <f>(IF(F93=Input!$O$4,'Revision Entry'!H93*Input!$P$4,(IF(F93=Input!$O$5,'Revision Entry'!H93*Input!$P$5,IF(F93=Input!$O$6,'Revision Entry'!H93*Input!$P$6,(IF(F93=Input!$O$7,'Revision Entry'!H93*Input!$P$7)))))))+(IF(G93=Input!$S$4,'Revision Entry'!I93*Input!$T$4,(IF(G93=Input!$S$5,'Revision Entry'!I93*Input!$T$5,IF(G93=Input!$S$6,'Revision Entry'!I93*Input!$T$6,(IF(G93=Input!$S$7,'Revision Entry'!I93*Input!$T$7)))))))</f>
        <v>0</v>
      </c>
      <c r="M93" s="128">
        <f t="shared" si="2"/>
        <v>0</v>
      </c>
    </row>
    <row r="94" spans="1:13" ht="15" x14ac:dyDescent="0.2">
      <c r="A94" s="72">
        <v>93</v>
      </c>
      <c r="B94" s="125"/>
      <c r="C94" s="125"/>
      <c r="D94" s="133"/>
      <c r="E94" s="127"/>
      <c r="F94" s="71"/>
      <c r="G94" s="71"/>
      <c r="H94" s="71"/>
      <c r="I94" s="71"/>
      <c r="J94" s="125"/>
      <c r="K94" s="121"/>
      <c r="L94" s="64">
        <f>(IF(F94=Input!$O$4,'Revision Entry'!H94*Input!$P$4,(IF(F94=Input!$O$5,'Revision Entry'!H94*Input!$P$5,IF(F94=Input!$O$6,'Revision Entry'!H94*Input!$P$6,(IF(F94=Input!$O$7,'Revision Entry'!H94*Input!$P$7)))))))+(IF(G94=Input!$S$4,'Revision Entry'!I94*Input!$T$4,(IF(G94=Input!$S$5,'Revision Entry'!I94*Input!$T$5,IF(G94=Input!$S$6,'Revision Entry'!I94*Input!$T$6,(IF(G94=Input!$S$7,'Revision Entry'!I94*Input!$T$7)))))))</f>
        <v>0</v>
      </c>
      <c r="M94" s="128">
        <f t="shared" si="2"/>
        <v>0</v>
      </c>
    </row>
    <row r="95" spans="1:13" ht="15" x14ac:dyDescent="0.2">
      <c r="A95" s="72">
        <v>94</v>
      </c>
      <c r="B95" s="125"/>
      <c r="C95" s="125"/>
      <c r="D95" s="133"/>
      <c r="E95" s="127"/>
      <c r="F95" s="71"/>
      <c r="G95" s="71"/>
      <c r="H95" s="71"/>
      <c r="I95" s="71"/>
      <c r="J95" s="125"/>
      <c r="K95" s="121"/>
      <c r="L95" s="64">
        <f>(IF(F95=Input!$O$4,'Revision Entry'!H95*Input!$P$4,(IF(F95=Input!$O$5,'Revision Entry'!H95*Input!$P$5,IF(F95=Input!$O$6,'Revision Entry'!H95*Input!$P$6,(IF(F95=Input!$O$7,'Revision Entry'!H95*Input!$P$7)))))))+(IF(G95=Input!$S$4,'Revision Entry'!I95*Input!$T$4,(IF(G95=Input!$S$5,'Revision Entry'!I95*Input!$T$5,IF(G95=Input!$S$6,'Revision Entry'!I95*Input!$T$6,(IF(G95=Input!$S$7,'Revision Entry'!I95*Input!$T$7)))))))</f>
        <v>0</v>
      </c>
      <c r="M95" s="128">
        <f t="shared" si="2"/>
        <v>0</v>
      </c>
    </row>
    <row r="96" spans="1:13" ht="15.75" thickBot="1" x14ac:dyDescent="0.25">
      <c r="A96" s="73">
        <v>95</v>
      </c>
      <c r="B96" s="126"/>
      <c r="C96" s="126"/>
      <c r="D96" s="134"/>
      <c r="E96" s="135"/>
      <c r="F96" s="74"/>
      <c r="G96" s="74"/>
      <c r="H96" s="74"/>
      <c r="I96" s="74"/>
      <c r="J96" s="126"/>
      <c r="K96" s="122"/>
      <c r="L96" s="65">
        <f>(IF(F96=Input!$O$4,'Revision Entry'!H96*Input!$P$4,(IF(F96=Input!$O$5,'Revision Entry'!H96*Input!$P$5,IF(F96=Input!$O$6,'Revision Entry'!H96*Input!$P$6,(IF(F96=Input!$O$7,'Revision Entry'!H96*Input!$P$7)))))))+(IF(G96=Input!$S$4,'Revision Entry'!I96*Input!$T$4,(IF(G96=Input!$S$5,'Revision Entry'!I96*Input!$T$5,IF(G96=Input!$S$6,'Revision Entry'!I96*Input!$T$6,(IF(G96=Input!$S$7,'Revision Entry'!I96*Input!$T$7)))))))</f>
        <v>0</v>
      </c>
      <c r="M96" s="129">
        <f t="shared" si="2"/>
        <v>0</v>
      </c>
    </row>
  </sheetData>
  <dataConsolidate/>
  <dataValidations count="9">
    <dataValidation type="list" allowBlank="1" showInputMessage="1" showErrorMessage="1" sqref="J2:J1048576">
      <formula1>lstRaisedBy</formula1>
    </dataValidation>
    <dataValidation type="list" allowBlank="1" showInputMessage="1" showErrorMessage="1" sqref="F97:G1048576">
      <formula1>lstEnvironment</formula1>
    </dataValidation>
    <dataValidation type="list" allowBlank="1" showInputMessage="1" showErrorMessage="1" sqref="E97:E1048576">
      <formula1>lstApplicationName</formula1>
    </dataValidation>
    <dataValidation type="list" allowBlank="1" showInputMessage="1" showErrorMessage="1" sqref="D97:D1048576">
      <formula1>lstCycleName</formula1>
    </dataValidation>
    <dataValidation type="list" allowBlank="1" showInputMessage="1" showErrorMessage="1" sqref="C2:C1048576">
      <formula1>lstReleaseName</formula1>
    </dataValidation>
    <dataValidation type="list" allowBlank="1" showInputMessage="1" showErrorMessage="1" sqref="B2:B1048576">
      <formula1>lstProjName</formula1>
    </dataValidation>
    <dataValidation type="list" allowBlank="1" showInputMessage="1" showErrorMessage="1" sqref="H97:H1048576">
      <formula1>#REF!</formula1>
    </dataValidation>
    <dataValidation type="list" allowBlank="1" showInputMessage="1" showErrorMessage="1" sqref="G2:G96">
      <formula1>TCRevision</formula1>
    </dataValidation>
    <dataValidation type="list" allowBlank="1" showInputMessage="1" showErrorMessage="1" sqref="F2:F96">
      <formula1>TSRevision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Input!$L$4:$L$33</xm:f>
          </x14:formula1>
          <xm:sqref>E2:E96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W39"/>
  <sheetViews>
    <sheetView topLeftCell="A8" workbookViewId="0">
      <selection activeCell="I9" sqref="I9"/>
    </sheetView>
  </sheetViews>
  <sheetFormatPr defaultRowHeight="12.75" x14ac:dyDescent="0.25"/>
  <cols>
    <col min="1" max="1" width="9.140625" style="116"/>
    <col min="2" max="2" width="8.7109375" style="120" customWidth="1"/>
    <col min="3" max="3" width="28.7109375" style="116" customWidth="1"/>
    <col min="4" max="4" width="9.140625" style="116"/>
    <col min="5" max="5" width="8.7109375" style="116" customWidth="1"/>
    <col min="6" max="6" width="28.7109375" style="116" customWidth="1"/>
    <col min="7" max="7" width="9.140625" style="116"/>
    <col min="8" max="8" width="8.7109375" style="116" customWidth="1"/>
    <col min="9" max="9" width="16.42578125" style="120" bestFit="1" customWidth="1"/>
    <col min="10" max="10" width="9.140625" style="116"/>
    <col min="11" max="11" width="8.7109375" style="116" customWidth="1"/>
    <col min="12" max="12" width="28.7109375" style="120" customWidth="1"/>
    <col min="13" max="13" width="9.140625" style="116"/>
    <col min="14" max="14" width="8.7109375" style="116" customWidth="1"/>
    <col min="15" max="15" width="11.42578125" style="120" bestFit="1" customWidth="1"/>
    <col min="16" max="16" width="13.28515625" style="120" bestFit="1" customWidth="1"/>
    <col min="17" max="18" width="9.140625" style="116"/>
    <col min="19" max="19" width="11.42578125" style="116" bestFit="1" customWidth="1"/>
    <col min="20" max="20" width="13.28515625" style="116" bestFit="1" customWidth="1"/>
    <col min="21" max="21" width="9.140625" style="116"/>
    <col min="22" max="22" width="8.7109375" style="116" customWidth="1"/>
    <col min="23" max="23" width="22.140625" style="116" bestFit="1" customWidth="1"/>
    <col min="24" max="16384" width="9.140625" style="116"/>
  </cols>
  <sheetData>
    <row r="3" spans="2:23" x14ac:dyDescent="0.25">
      <c r="B3" s="115" t="s">
        <v>0</v>
      </c>
      <c r="C3" s="115" t="s">
        <v>80</v>
      </c>
      <c r="E3" s="115" t="s">
        <v>0</v>
      </c>
      <c r="F3" s="115" t="s">
        <v>81</v>
      </c>
      <c r="H3" s="115" t="s">
        <v>0</v>
      </c>
      <c r="I3" s="115" t="s">
        <v>82</v>
      </c>
      <c r="K3" s="115" t="s">
        <v>0</v>
      </c>
      <c r="L3" s="115" t="s">
        <v>83</v>
      </c>
      <c r="N3" s="115" t="s">
        <v>0</v>
      </c>
      <c r="O3" s="115" t="s">
        <v>169</v>
      </c>
      <c r="P3" s="115" t="s">
        <v>171</v>
      </c>
      <c r="R3" s="115" t="s">
        <v>0</v>
      </c>
      <c r="S3" s="115" t="s">
        <v>170</v>
      </c>
      <c r="T3" s="115" t="s">
        <v>171</v>
      </c>
      <c r="V3" s="115" t="s">
        <v>0</v>
      </c>
      <c r="W3" s="115" t="s">
        <v>88</v>
      </c>
    </row>
    <row r="4" spans="2:23" x14ac:dyDescent="0.25">
      <c r="B4" s="2">
        <v>1</v>
      </c>
      <c r="C4" s="117" t="s">
        <v>89</v>
      </c>
      <c r="E4" s="2">
        <v>1</v>
      </c>
      <c r="F4" s="117" t="s">
        <v>97</v>
      </c>
      <c r="H4" s="2">
        <v>1</v>
      </c>
      <c r="I4" s="2" t="s">
        <v>99</v>
      </c>
      <c r="K4" s="2">
        <v>1</v>
      </c>
      <c r="L4" s="118" t="s">
        <v>125</v>
      </c>
      <c r="N4" s="2">
        <v>1</v>
      </c>
      <c r="O4" s="5" t="s">
        <v>154</v>
      </c>
      <c r="P4" s="132">
        <f>0</f>
        <v>0</v>
      </c>
      <c r="R4" s="2">
        <v>1</v>
      </c>
      <c r="S4" s="5" t="s">
        <v>154</v>
      </c>
      <c r="T4" s="132">
        <f>0</f>
        <v>0</v>
      </c>
      <c r="V4" s="2">
        <v>1</v>
      </c>
      <c r="W4" s="119" t="s">
        <v>23</v>
      </c>
    </row>
    <row r="5" spans="2:23" x14ac:dyDescent="0.25">
      <c r="B5" s="2">
        <v>2</v>
      </c>
      <c r="C5" s="117" t="s">
        <v>90</v>
      </c>
      <c r="E5" s="2">
        <v>2</v>
      </c>
      <c r="F5" s="117" t="s">
        <v>98</v>
      </c>
      <c r="H5" s="2">
        <v>2</v>
      </c>
      <c r="I5" s="2" t="s">
        <v>100</v>
      </c>
      <c r="K5" s="2">
        <v>2</v>
      </c>
      <c r="L5" s="118" t="s">
        <v>124</v>
      </c>
      <c r="N5" s="2">
        <v>2</v>
      </c>
      <c r="O5" s="2" t="s">
        <v>155</v>
      </c>
      <c r="P5" s="131">
        <f>6/60</f>
        <v>0.1</v>
      </c>
      <c r="R5" s="2">
        <v>2</v>
      </c>
      <c r="S5" s="2" t="s">
        <v>155</v>
      </c>
      <c r="T5" s="131">
        <f>10/60</f>
        <v>0.16666666666666666</v>
      </c>
      <c r="V5" s="2">
        <v>2</v>
      </c>
      <c r="W5" s="117" t="s">
        <v>158</v>
      </c>
    </row>
    <row r="6" spans="2:23" x14ac:dyDescent="0.25">
      <c r="B6" s="2">
        <v>3</v>
      </c>
      <c r="C6" s="117" t="s">
        <v>91</v>
      </c>
      <c r="E6" s="2">
        <v>3</v>
      </c>
      <c r="F6" s="117" t="s">
        <v>173</v>
      </c>
      <c r="H6" s="2">
        <v>3</v>
      </c>
      <c r="I6" s="2" t="s">
        <v>101</v>
      </c>
      <c r="K6" s="2">
        <v>3</v>
      </c>
      <c r="L6" s="118" t="s">
        <v>126</v>
      </c>
      <c r="N6" s="2">
        <v>3</v>
      </c>
      <c r="O6" s="2" t="s">
        <v>156</v>
      </c>
      <c r="P6" s="131">
        <f>12/60</f>
        <v>0.2</v>
      </c>
      <c r="R6" s="2">
        <v>3</v>
      </c>
      <c r="S6" s="2" t="s">
        <v>156</v>
      </c>
      <c r="T6" s="131">
        <f>20/60</f>
        <v>0.33333333333333331</v>
      </c>
      <c r="V6" s="2">
        <v>3</v>
      </c>
      <c r="W6" s="117" t="s">
        <v>159</v>
      </c>
    </row>
    <row r="7" spans="2:23" x14ac:dyDescent="0.25">
      <c r="B7" s="5">
        <v>4</v>
      </c>
      <c r="C7" s="119" t="s">
        <v>92</v>
      </c>
      <c r="E7" s="2">
        <v>4</v>
      </c>
      <c r="F7" s="119" t="s">
        <v>174</v>
      </c>
      <c r="H7" s="5">
        <v>4</v>
      </c>
      <c r="I7" s="2" t="s">
        <v>102</v>
      </c>
      <c r="K7" s="2">
        <v>4</v>
      </c>
      <c r="L7" s="118" t="s">
        <v>127</v>
      </c>
      <c r="N7" s="5">
        <v>4</v>
      </c>
      <c r="O7" s="2" t="s">
        <v>157</v>
      </c>
      <c r="P7" s="131">
        <f>3/60</f>
        <v>0.05</v>
      </c>
      <c r="R7" s="5">
        <v>4</v>
      </c>
      <c r="S7" s="2" t="s">
        <v>157</v>
      </c>
      <c r="T7" s="131">
        <f>5/60</f>
        <v>8.3333333333333329E-2</v>
      </c>
      <c r="V7" s="5">
        <v>4</v>
      </c>
      <c r="W7" s="117" t="s">
        <v>160</v>
      </c>
    </row>
    <row r="8" spans="2:23" x14ac:dyDescent="0.25">
      <c r="B8" s="5">
        <v>5</v>
      </c>
      <c r="C8" s="119" t="s">
        <v>93</v>
      </c>
      <c r="E8" s="2">
        <v>5</v>
      </c>
      <c r="F8" s="119" t="s">
        <v>175</v>
      </c>
      <c r="H8" s="5">
        <v>5</v>
      </c>
      <c r="I8" s="2" t="s">
        <v>103</v>
      </c>
      <c r="K8" s="2">
        <v>5</v>
      </c>
      <c r="L8" s="118" t="s">
        <v>128</v>
      </c>
      <c r="N8" s="5"/>
      <c r="O8" s="2"/>
      <c r="P8" s="2"/>
      <c r="R8" s="5"/>
      <c r="S8" s="2"/>
      <c r="T8" s="2"/>
      <c r="V8" s="5">
        <v>5</v>
      </c>
      <c r="W8" s="117" t="s">
        <v>161</v>
      </c>
    </row>
    <row r="9" spans="2:23" x14ac:dyDescent="0.25">
      <c r="B9" s="5">
        <v>6</v>
      </c>
      <c r="C9" s="119" t="s">
        <v>94</v>
      </c>
      <c r="E9" s="119"/>
      <c r="F9" s="119"/>
      <c r="H9" s="5">
        <v>6</v>
      </c>
      <c r="I9" s="2" t="s">
        <v>114</v>
      </c>
      <c r="K9" s="2">
        <v>6</v>
      </c>
      <c r="L9" s="118" t="s">
        <v>129</v>
      </c>
      <c r="N9" s="5"/>
      <c r="O9" s="5"/>
      <c r="P9" s="5"/>
      <c r="R9" s="5"/>
      <c r="S9" s="5"/>
      <c r="T9" s="5"/>
      <c r="V9" s="5">
        <v>6</v>
      </c>
      <c r="W9" s="119" t="s">
        <v>162</v>
      </c>
    </row>
    <row r="10" spans="2:23" x14ac:dyDescent="0.25">
      <c r="B10" s="5">
        <v>7</v>
      </c>
      <c r="C10" s="119" t="s">
        <v>95</v>
      </c>
      <c r="E10" s="119"/>
      <c r="F10" s="119"/>
      <c r="H10" s="5">
        <v>7</v>
      </c>
      <c r="I10" s="2" t="s">
        <v>115</v>
      </c>
      <c r="K10" s="2">
        <v>7</v>
      </c>
      <c r="L10" s="118" t="s">
        <v>130</v>
      </c>
      <c r="N10" s="5"/>
      <c r="O10" s="5"/>
      <c r="P10" s="5"/>
      <c r="R10" s="5"/>
      <c r="S10" s="5"/>
      <c r="T10" s="5"/>
      <c r="V10" s="5">
        <v>7</v>
      </c>
      <c r="W10" s="119" t="s">
        <v>163</v>
      </c>
    </row>
    <row r="11" spans="2:23" x14ac:dyDescent="0.25">
      <c r="B11" s="5">
        <v>8</v>
      </c>
      <c r="C11" s="119" t="s">
        <v>96</v>
      </c>
      <c r="E11" s="119"/>
      <c r="F11" s="119"/>
      <c r="H11" s="5">
        <v>8</v>
      </c>
      <c r="I11" s="2" t="s">
        <v>116</v>
      </c>
      <c r="K11" s="2">
        <v>8</v>
      </c>
      <c r="L11" s="118" t="s">
        <v>131</v>
      </c>
      <c r="N11" s="5"/>
      <c r="O11" s="5"/>
      <c r="P11" s="5"/>
      <c r="R11" s="5"/>
      <c r="S11" s="5"/>
      <c r="T11" s="5"/>
      <c r="V11" s="5">
        <v>8</v>
      </c>
      <c r="W11" s="119" t="s">
        <v>164</v>
      </c>
    </row>
    <row r="12" spans="2:23" x14ac:dyDescent="0.25">
      <c r="B12" s="5"/>
      <c r="C12" s="119"/>
      <c r="E12" s="119"/>
      <c r="F12" s="119"/>
      <c r="H12" s="5">
        <v>9</v>
      </c>
      <c r="I12" s="2" t="s">
        <v>117</v>
      </c>
      <c r="K12" s="2">
        <v>9</v>
      </c>
      <c r="L12" s="118" t="s">
        <v>132</v>
      </c>
      <c r="N12" s="5"/>
      <c r="O12" s="5"/>
      <c r="P12" s="5"/>
      <c r="R12" s="5"/>
      <c r="S12" s="5"/>
      <c r="T12" s="5"/>
      <c r="V12" s="5">
        <v>9</v>
      </c>
      <c r="W12" s="119" t="s">
        <v>165</v>
      </c>
    </row>
    <row r="13" spans="2:23" x14ac:dyDescent="0.25">
      <c r="B13" s="5"/>
      <c r="C13" s="119"/>
      <c r="E13" s="119"/>
      <c r="F13" s="119"/>
      <c r="H13" s="5">
        <v>10</v>
      </c>
      <c r="I13" s="2" t="s">
        <v>118</v>
      </c>
      <c r="K13" s="2">
        <v>10</v>
      </c>
      <c r="L13" s="118" t="s">
        <v>133</v>
      </c>
      <c r="N13" s="5"/>
      <c r="O13" s="5"/>
      <c r="P13" s="5"/>
      <c r="R13" s="5"/>
      <c r="S13" s="5"/>
      <c r="T13" s="5"/>
      <c r="V13" s="5">
        <v>10</v>
      </c>
      <c r="W13" s="119" t="s">
        <v>166</v>
      </c>
    </row>
    <row r="14" spans="2:23" x14ac:dyDescent="0.25">
      <c r="B14" s="5"/>
      <c r="C14" s="119"/>
      <c r="E14" s="119"/>
      <c r="F14" s="119"/>
      <c r="H14" s="5">
        <v>11</v>
      </c>
      <c r="I14" s="2" t="s">
        <v>119</v>
      </c>
      <c r="K14" s="2">
        <v>11</v>
      </c>
      <c r="L14" s="118" t="s">
        <v>134</v>
      </c>
      <c r="N14" s="5"/>
      <c r="O14" s="5"/>
      <c r="P14" s="5"/>
      <c r="R14" s="5"/>
      <c r="S14" s="5"/>
      <c r="T14" s="5"/>
      <c r="V14" s="5">
        <v>11</v>
      </c>
      <c r="W14" s="119" t="s">
        <v>167</v>
      </c>
    </row>
    <row r="15" spans="2:23" x14ac:dyDescent="0.25">
      <c r="B15" s="5"/>
      <c r="C15" s="119"/>
      <c r="E15" s="119"/>
      <c r="F15" s="119"/>
      <c r="H15" s="5">
        <v>12</v>
      </c>
      <c r="I15" s="2" t="s">
        <v>120</v>
      </c>
      <c r="K15" s="2">
        <v>12</v>
      </c>
      <c r="L15" s="118" t="s">
        <v>135</v>
      </c>
      <c r="N15" s="119"/>
      <c r="O15" s="5"/>
      <c r="P15" s="5"/>
      <c r="R15" s="119"/>
      <c r="S15" s="5"/>
      <c r="T15" s="5"/>
      <c r="V15" s="5">
        <v>12</v>
      </c>
      <c r="W15" s="119" t="s">
        <v>168</v>
      </c>
    </row>
    <row r="16" spans="2:23" x14ac:dyDescent="0.25">
      <c r="B16" s="5"/>
      <c r="C16" s="119"/>
      <c r="E16" s="119"/>
      <c r="F16" s="119"/>
      <c r="H16" s="5">
        <v>13</v>
      </c>
      <c r="I16" s="2" t="s">
        <v>121</v>
      </c>
      <c r="K16" s="2">
        <v>13</v>
      </c>
      <c r="L16" s="118" t="s">
        <v>136</v>
      </c>
      <c r="N16" s="119"/>
      <c r="O16" s="5"/>
      <c r="P16" s="5"/>
      <c r="R16" s="119"/>
      <c r="S16" s="5"/>
      <c r="T16" s="5"/>
      <c r="V16" s="5"/>
      <c r="W16" s="119"/>
    </row>
    <row r="17" spans="2:23" x14ac:dyDescent="0.25">
      <c r="B17" s="5"/>
      <c r="C17" s="119"/>
      <c r="E17" s="119"/>
      <c r="F17" s="119"/>
      <c r="H17" s="5">
        <v>14</v>
      </c>
      <c r="I17" s="2" t="s">
        <v>122</v>
      </c>
      <c r="K17" s="2">
        <v>14</v>
      </c>
      <c r="L17" s="118" t="s">
        <v>137</v>
      </c>
      <c r="N17" s="119"/>
      <c r="O17" s="5"/>
      <c r="P17" s="5"/>
      <c r="R17" s="119"/>
      <c r="S17" s="5"/>
      <c r="T17" s="5"/>
      <c r="V17" s="5"/>
      <c r="W17" s="119"/>
    </row>
    <row r="18" spans="2:23" x14ac:dyDescent="0.25">
      <c r="B18" s="5"/>
      <c r="C18" s="119"/>
      <c r="E18" s="119"/>
      <c r="F18" s="119"/>
      <c r="H18" s="5">
        <v>15</v>
      </c>
      <c r="I18" s="2" t="s">
        <v>123</v>
      </c>
      <c r="K18" s="2">
        <v>15</v>
      </c>
      <c r="L18" s="118" t="s">
        <v>138</v>
      </c>
      <c r="N18" s="119"/>
      <c r="O18" s="5"/>
      <c r="P18" s="5"/>
      <c r="R18" s="119"/>
      <c r="S18" s="5"/>
      <c r="T18" s="5"/>
      <c r="V18" s="5"/>
      <c r="W18" s="119"/>
    </row>
    <row r="19" spans="2:23" x14ac:dyDescent="0.25">
      <c r="H19" s="5">
        <v>16</v>
      </c>
      <c r="I19" s="5" t="s">
        <v>104</v>
      </c>
      <c r="K19" s="2">
        <v>16</v>
      </c>
      <c r="L19" s="118" t="s">
        <v>139</v>
      </c>
    </row>
    <row r="20" spans="2:23" x14ac:dyDescent="0.25">
      <c r="H20" s="5">
        <v>17</v>
      </c>
      <c r="I20" s="5" t="s">
        <v>105</v>
      </c>
      <c r="K20" s="2">
        <v>17</v>
      </c>
      <c r="L20" s="118" t="s">
        <v>140</v>
      </c>
    </row>
    <row r="21" spans="2:23" x14ac:dyDescent="0.25">
      <c r="H21" s="5">
        <v>18</v>
      </c>
      <c r="I21" s="5" t="s">
        <v>106</v>
      </c>
      <c r="K21" s="2">
        <v>18</v>
      </c>
      <c r="L21" s="118" t="s">
        <v>141</v>
      </c>
    </row>
    <row r="22" spans="2:23" x14ac:dyDescent="0.25">
      <c r="H22" s="5">
        <v>19</v>
      </c>
      <c r="I22" s="5" t="s">
        <v>107</v>
      </c>
      <c r="K22" s="2">
        <v>19</v>
      </c>
      <c r="L22" s="118" t="s">
        <v>142</v>
      </c>
    </row>
    <row r="23" spans="2:23" x14ac:dyDescent="0.25">
      <c r="H23" s="5">
        <v>20</v>
      </c>
      <c r="I23" s="5" t="s">
        <v>108</v>
      </c>
      <c r="K23" s="2">
        <v>20</v>
      </c>
      <c r="L23" s="118" t="s">
        <v>143</v>
      </c>
    </row>
    <row r="24" spans="2:23" x14ac:dyDescent="0.25">
      <c r="H24" s="5">
        <v>21</v>
      </c>
      <c r="I24" s="5" t="s">
        <v>109</v>
      </c>
      <c r="K24" s="2">
        <v>21</v>
      </c>
      <c r="L24" s="118" t="s">
        <v>144</v>
      </c>
    </row>
    <row r="25" spans="2:23" x14ac:dyDescent="0.25">
      <c r="H25" s="5">
        <v>22</v>
      </c>
      <c r="I25" s="5" t="s">
        <v>110</v>
      </c>
      <c r="K25" s="2">
        <v>22</v>
      </c>
      <c r="L25" s="118" t="s">
        <v>145</v>
      </c>
    </row>
    <row r="26" spans="2:23" x14ac:dyDescent="0.25">
      <c r="H26" s="5">
        <v>23</v>
      </c>
      <c r="I26" s="5" t="s">
        <v>111</v>
      </c>
      <c r="K26" s="2">
        <v>23</v>
      </c>
      <c r="L26" s="118" t="s">
        <v>146</v>
      </c>
    </row>
    <row r="27" spans="2:23" x14ac:dyDescent="0.25">
      <c r="H27" s="5">
        <v>24</v>
      </c>
      <c r="I27" s="5" t="s">
        <v>112</v>
      </c>
      <c r="K27" s="2">
        <v>24</v>
      </c>
      <c r="L27" s="118" t="s">
        <v>147</v>
      </c>
    </row>
    <row r="28" spans="2:23" x14ac:dyDescent="0.25">
      <c r="H28" s="5">
        <v>25</v>
      </c>
      <c r="I28" s="5" t="s">
        <v>113</v>
      </c>
      <c r="K28" s="2">
        <v>25</v>
      </c>
      <c r="L28" s="118" t="s">
        <v>148</v>
      </c>
    </row>
    <row r="29" spans="2:23" x14ac:dyDescent="0.25">
      <c r="H29" s="5">
        <v>26</v>
      </c>
      <c r="I29" s="5" t="s">
        <v>176</v>
      </c>
      <c r="K29" s="2">
        <v>26</v>
      </c>
      <c r="L29" s="118" t="s">
        <v>149</v>
      </c>
    </row>
    <row r="30" spans="2:23" x14ac:dyDescent="0.25">
      <c r="H30" s="5">
        <v>27</v>
      </c>
      <c r="I30" s="5" t="s">
        <v>177</v>
      </c>
      <c r="K30" s="2">
        <v>27</v>
      </c>
      <c r="L30" s="118" t="s">
        <v>150</v>
      </c>
    </row>
    <row r="31" spans="2:23" x14ac:dyDescent="0.25">
      <c r="H31" s="5">
        <v>28</v>
      </c>
      <c r="I31" s="5" t="s">
        <v>178</v>
      </c>
      <c r="K31" s="2">
        <v>28</v>
      </c>
      <c r="L31" s="118" t="s">
        <v>151</v>
      </c>
    </row>
    <row r="32" spans="2:23" x14ac:dyDescent="0.25">
      <c r="H32" s="5">
        <v>29</v>
      </c>
      <c r="I32" s="5" t="s">
        <v>179</v>
      </c>
      <c r="K32" s="2">
        <v>29</v>
      </c>
      <c r="L32" s="118" t="s">
        <v>152</v>
      </c>
    </row>
    <row r="33" spans="8:12" x14ac:dyDescent="0.25">
      <c r="H33" s="5">
        <v>30</v>
      </c>
      <c r="I33" s="5" t="s">
        <v>180</v>
      </c>
      <c r="K33" s="2">
        <v>30</v>
      </c>
      <c r="L33" s="118" t="s">
        <v>153</v>
      </c>
    </row>
    <row r="34" spans="8:12" x14ac:dyDescent="0.25">
      <c r="H34" s="5">
        <v>31</v>
      </c>
      <c r="I34" s="5" t="s">
        <v>181</v>
      </c>
    </row>
    <row r="35" spans="8:12" x14ac:dyDescent="0.25">
      <c r="H35" s="5">
        <v>32</v>
      </c>
      <c r="I35" s="5" t="s">
        <v>182</v>
      </c>
    </row>
    <row r="36" spans="8:12" x14ac:dyDescent="0.25">
      <c r="H36" s="5">
        <v>33</v>
      </c>
      <c r="I36" s="5" t="s">
        <v>183</v>
      </c>
    </row>
    <row r="37" spans="8:12" x14ac:dyDescent="0.25">
      <c r="H37" s="5">
        <v>34</v>
      </c>
      <c r="I37" s="5" t="s">
        <v>184</v>
      </c>
    </row>
    <row r="38" spans="8:12" x14ac:dyDescent="0.25">
      <c r="H38" s="5">
        <v>35</v>
      </c>
      <c r="I38" s="5" t="s">
        <v>185</v>
      </c>
    </row>
    <row r="39" spans="8:12" x14ac:dyDescent="0.25">
      <c r="H39" s="5">
        <v>36</v>
      </c>
      <c r="I39" s="5" t="s">
        <v>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20"/>
  <sheetViews>
    <sheetView workbookViewId="0"/>
  </sheetViews>
  <sheetFormatPr defaultRowHeight="12.75" x14ac:dyDescent="0.2"/>
  <cols>
    <col min="1" max="2" width="9.140625" style="1"/>
    <col min="3" max="3" width="24.5703125" style="1" customWidth="1"/>
    <col min="4" max="4" width="21" style="1" customWidth="1"/>
    <col min="5" max="5" width="32.28515625" style="1" customWidth="1"/>
    <col min="6" max="16384" width="9.140625" style="1"/>
  </cols>
  <sheetData>
    <row r="2" spans="2:5" ht="13.5" thickBot="1" x14ac:dyDescent="0.25"/>
    <row r="3" spans="2:5" ht="18" customHeight="1" thickBot="1" x14ac:dyDescent="0.25">
      <c r="B3" s="9" t="s">
        <v>0</v>
      </c>
      <c r="C3" s="10" t="s">
        <v>77</v>
      </c>
      <c r="D3" s="10" t="s">
        <v>22</v>
      </c>
      <c r="E3" s="11" t="s">
        <v>78</v>
      </c>
    </row>
    <row r="4" spans="2:5" x14ac:dyDescent="0.2">
      <c r="B4" s="77"/>
      <c r="C4" s="76"/>
      <c r="D4" s="76"/>
      <c r="E4" s="78"/>
    </row>
    <row r="5" spans="2:5" x14ac:dyDescent="0.2">
      <c r="B5" s="79"/>
      <c r="C5" s="4"/>
      <c r="D5" s="4"/>
      <c r="E5" s="80"/>
    </row>
    <row r="6" spans="2:5" x14ac:dyDescent="0.2">
      <c r="B6" s="79"/>
      <c r="C6" s="4"/>
      <c r="D6" s="4"/>
      <c r="E6" s="80"/>
    </row>
    <row r="7" spans="2:5" x14ac:dyDescent="0.2">
      <c r="B7" s="79"/>
      <c r="C7" s="4"/>
      <c r="D7" s="4"/>
      <c r="E7" s="80"/>
    </row>
    <row r="8" spans="2:5" x14ac:dyDescent="0.2">
      <c r="B8" s="79"/>
      <c r="C8" s="4"/>
      <c r="D8" s="4"/>
      <c r="E8" s="80"/>
    </row>
    <row r="9" spans="2:5" x14ac:dyDescent="0.2">
      <c r="B9" s="79"/>
      <c r="C9" s="4"/>
      <c r="D9" s="4"/>
      <c r="E9" s="80"/>
    </row>
    <row r="10" spans="2:5" x14ac:dyDescent="0.2">
      <c r="B10" s="79"/>
      <c r="C10" s="4"/>
      <c r="D10" s="4"/>
      <c r="E10" s="80"/>
    </row>
    <row r="11" spans="2:5" x14ac:dyDescent="0.2">
      <c r="B11" s="79"/>
      <c r="C11" s="4"/>
      <c r="D11" s="4"/>
      <c r="E11" s="80"/>
    </row>
    <row r="12" spans="2:5" x14ac:dyDescent="0.2">
      <c r="B12" s="79"/>
      <c r="C12" s="4"/>
      <c r="D12" s="4"/>
      <c r="E12" s="80"/>
    </row>
    <row r="13" spans="2:5" x14ac:dyDescent="0.2">
      <c r="B13" s="79"/>
      <c r="C13" s="4"/>
      <c r="D13" s="4"/>
      <c r="E13" s="80"/>
    </row>
    <row r="14" spans="2:5" x14ac:dyDescent="0.2">
      <c r="B14" s="79"/>
      <c r="C14" s="4"/>
      <c r="D14" s="4"/>
      <c r="E14" s="80"/>
    </row>
    <row r="15" spans="2:5" x14ac:dyDescent="0.2">
      <c r="B15" s="79"/>
      <c r="C15" s="4"/>
      <c r="D15" s="4"/>
      <c r="E15" s="80"/>
    </row>
    <row r="16" spans="2:5" x14ac:dyDescent="0.2">
      <c r="B16" s="79"/>
      <c r="C16" s="4"/>
      <c r="D16" s="4"/>
      <c r="E16" s="80"/>
    </row>
    <row r="17" spans="2:5" x14ac:dyDescent="0.2">
      <c r="B17" s="79"/>
      <c r="C17" s="4"/>
      <c r="D17" s="4"/>
      <c r="E17" s="80"/>
    </row>
    <row r="18" spans="2:5" x14ac:dyDescent="0.2">
      <c r="B18" s="79"/>
      <c r="C18" s="4"/>
      <c r="D18" s="4"/>
      <c r="E18" s="80"/>
    </row>
    <row r="19" spans="2:5" x14ac:dyDescent="0.2">
      <c r="B19" s="79"/>
      <c r="C19" s="4"/>
      <c r="D19" s="4"/>
      <c r="E19" s="80"/>
    </row>
    <row r="20" spans="2:5" ht="13.5" thickBot="1" x14ac:dyDescent="0.25">
      <c r="B20" s="81"/>
      <c r="C20" s="82"/>
      <c r="D20" s="82"/>
      <c r="E20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 Dashboard</vt:lpstr>
      <vt:lpstr>Document Revision Report</vt:lpstr>
      <vt:lpstr>Revision Entry</vt:lpstr>
      <vt:lpstr>Input</vt:lpstr>
      <vt:lpstr>Annexure</vt:lpstr>
      <vt:lpstr>TCRevision</vt:lpstr>
      <vt:lpstr>TSRevision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2015-01-07T09:40:43Z</dcterms:created>
  <dcterms:modified xsi:type="dcterms:W3CDTF">2016-05-18T13:38:41Z</dcterms:modified>
</cp:coreProperties>
</file>