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/>
  </bookViews>
  <sheets>
    <sheet name="AR-ASPAC-Relase 1 - Test cases" sheetId="1" r:id="rId1"/>
    <sheet name="For Deck" sheetId="8" r:id="rId2"/>
  </sheets>
  <definedNames>
    <definedName name="_xlnm._FilterDatabase" localSheetId="0" hidden="1">'AR-ASPAC-Relase 1 - Test cases'!$B$2:$Z$35</definedName>
  </definedNames>
  <calcPr calcId="145621"/>
</workbook>
</file>

<file path=xl/calcChain.xml><?xml version="1.0" encoding="utf-8"?>
<calcChain xmlns="http://schemas.openxmlformats.org/spreadsheetml/2006/main">
  <c r="Z33" i="1" l="1"/>
  <c r="Y33" i="1"/>
  <c r="X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W33" i="1" s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C31" i="1" l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4" i="1"/>
  <c r="S19" i="1"/>
  <c r="W31" i="1" l="1"/>
  <c r="D31" i="1" s="1"/>
  <c r="V6" i="1" l="1"/>
  <c r="C6" i="1" s="1"/>
  <c r="V7" i="1"/>
  <c r="C7" i="1" s="1"/>
  <c r="W4" i="1"/>
  <c r="D4" i="1" s="1"/>
  <c r="V5" i="1" l="1"/>
  <c r="C5" i="1" s="1"/>
  <c r="V8" i="1"/>
  <c r="C8" i="1" s="1"/>
  <c r="V9" i="1"/>
  <c r="C9" i="1" s="1"/>
  <c r="V11" i="1"/>
  <c r="C11" i="1" s="1"/>
  <c r="V12" i="1"/>
  <c r="C12" i="1" s="1"/>
  <c r="V13" i="1"/>
  <c r="C13" i="1" s="1"/>
  <c r="V14" i="1"/>
  <c r="C14" i="1" s="1"/>
  <c r="V15" i="1"/>
  <c r="C15" i="1" s="1"/>
  <c r="V16" i="1"/>
  <c r="C16" i="1" s="1"/>
  <c r="V17" i="1"/>
  <c r="C17" i="1" s="1"/>
  <c r="V18" i="1"/>
  <c r="C18" i="1" s="1"/>
  <c r="V20" i="1"/>
  <c r="C20" i="1" s="1"/>
  <c r="V21" i="1"/>
  <c r="C21" i="1" s="1"/>
  <c r="V23" i="1"/>
  <c r="C23" i="1" s="1"/>
  <c r="V24" i="1"/>
  <c r="C24" i="1" s="1"/>
  <c r="V25" i="1"/>
  <c r="C25" i="1" s="1"/>
  <c r="V26" i="1"/>
  <c r="C26" i="1" s="1"/>
  <c r="V27" i="1"/>
  <c r="C27" i="1" s="1"/>
  <c r="V28" i="1"/>
  <c r="C28" i="1" s="1"/>
  <c r="V29" i="1"/>
  <c r="C29" i="1" s="1"/>
  <c r="V30" i="1"/>
  <c r="C30" i="1" s="1"/>
  <c r="V4" i="1"/>
  <c r="C4" i="1" s="1"/>
  <c r="V19" i="1" l="1"/>
  <c r="C19" i="1" s="1"/>
  <c r="W27" i="1" l="1"/>
  <c r="D27" i="1" s="1"/>
  <c r="W28" i="1"/>
  <c r="D28" i="1" s="1"/>
  <c r="W29" i="1"/>
  <c r="D29" i="1" s="1"/>
  <c r="W30" i="1"/>
  <c r="D30" i="1" s="1"/>
  <c r="W24" i="1" l="1"/>
  <c r="D24" i="1" s="1"/>
  <c r="W25" i="1"/>
  <c r="D25" i="1" s="1"/>
  <c r="W26" i="1"/>
  <c r="D26" i="1" s="1"/>
  <c r="W23" i="1"/>
  <c r="D23" i="1" s="1"/>
  <c r="W12" i="1"/>
  <c r="D12" i="1" s="1"/>
  <c r="W13" i="1"/>
  <c r="D13" i="1" s="1"/>
  <c r="W14" i="1"/>
  <c r="D14" i="1" s="1"/>
  <c r="W15" i="1"/>
  <c r="D15" i="1" s="1"/>
  <c r="W16" i="1"/>
  <c r="D16" i="1" s="1"/>
  <c r="W17" i="1"/>
  <c r="D17" i="1" s="1"/>
  <c r="W18" i="1"/>
  <c r="D18" i="1" s="1"/>
  <c r="W19" i="1"/>
  <c r="D19" i="1" s="1"/>
  <c r="W20" i="1"/>
  <c r="D20" i="1" s="1"/>
  <c r="W21" i="1"/>
  <c r="D21" i="1" s="1"/>
  <c r="W11" i="1"/>
  <c r="D11" i="1" s="1"/>
  <c r="W5" i="1"/>
  <c r="D5" i="1" s="1"/>
  <c r="W6" i="1"/>
  <c r="D6" i="1" s="1"/>
  <c r="W7" i="1"/>
  <c r="D7" i="1" s="1"/>
  <c r="W8" i="1"/>
  <c r="D8" i="1" s="1"/>
  <c r="W9" i="1"/>
  <c r="D9" i="1" s="1"/>
</calcChain>
</file>

<file path=xl/sharedStrings.xml><?xml version="1.0" encoding="utf-8"?>
<sst xmlns="http://schemas.openxmlformats.org/spreadsheetml/2006/main" count="161" uniqueCount="74">
  <si>
    <t>Status</t>
  </si>
  <si>
    <t>Drag &amp; Drop</t>
  </si>
  <si>
    <t>Completed</t>
  </si>
  <si>
    <t>Bar Code Generation</t>
  </si>
  <si>
    <t>Email Broker</t>
  </si>
  <si>
    <t>Upload Documents</t>
  </si>
  <si>
    <t>Datacap Scanning</t>
  </si>
  <si>
    <t>Viewer Configuration</t>
  </si>
  <si>
    <t>Document Generation</t>
  </si>
  <si>
    <t>Correspondents</t>
  </si>
  <si>
    <t>Notes</t>
  </si>
  <si>
    <t>Diary</t>
  </si>
  <si>
    <t>Alerts &amp; Notification</t>
  </si>
  <si>
    <t>Workbasket</t>
  </si>
  <si>
    <t>Send Email Build</t>
  </si>
  <si>
    <t>Security</t>
  </si>
  <si>
    <t>Workflow Design</t>
  </si>
  <si>
    <t>Security_ACEView Integration</t>
  </si>
  <si>
    <t>Email_ACEView Integration</t>
  </si>
  <si>
    <t>Scanning_ACEView Integration</t>
  </si>
  <si>
    <t>ACEView Print</t>
  </si>
  <si>
    <t>Daeja - Security - Integration</t>
  </si>
  <si>
    <t>ASPAC workflow</t>
  </si>
  <si>
    <t>Send Fax</t>
  </si>
  <si>
    <t>Manage User Preference</t>
  </si>
  <si>
    <t>Search Template</t>
  </si>
  <si>
    <t>Open File and Open Case</t>
  </si>
  <si>
    <t>Flags and Milestone</t>
  </si>
  <si>
    <t>Test Cases</t>
  </si>
  <si>
    <t>Pass</t>
  </si>
  <si>
    <t>Fail</t>
  </si>
  <si>
    <t>Build - 1A</t>
  </si>
  <si>
    <t>Build - 1B</t>
  </si>
  <si>
    <t>Build - 1C</t>
  </si>
  <si>
    <t>Overall Defects</t>
  </si>
  <si>
    <t>Overall Status</t>
  </si>
  <si>
    <t>NA</t>
  </si>
  <si>
    <t>Stability Stats</t>
  </si>
  <si>
    <t>Pass %</t>
  </si>
  <si>
    <t>Overall Open Defects</t>
  </si>
  <si>
    <t>Open - P1 and P2 Defects</t>
  </si>
  <si>
    <t>Completion %</t>
  </si>
  <si>
    <t>Open P1 and P2</t>
  </si>
  <si>
    <t>Component Stability</t>
  </si>
  <si>
    <t>&gt; 90%</t>
  </si>
  <si>
    <t>&lt; 90% &amp; &gt;70%</t>
  </si>
  <si>
    <t>&lt;70% &amp; &gt; 50%</t>
  </si>
  <si>
    <t>&lt;50%</t>
  </si>
  <si>
    <t>&gt; 5 &amp; &lt; 10</t>
  </si>
  <si>
    <t>&gt; 0 &amp; &lt; 5</t>
  </si>
  <si>
    <t>&gt; 10</t>
  </si>
  <si>
    <t>Stable</t>
  </si>
  <si>
    <t>Test Execution %</t>
  </si>
  <si>
    <t>&lt; 10</t>
  </si>
  <si>
    <t>&gt; 10 &amp; &lt; 20</t>
  </si>
  <si>
    <t>&gt; 20 &amp; &lt; 30</t>
  </si>
  <si>
    <t>&gt; 30</t>
  </si>
  <si>
    <t>UnStable</t>
  </si>
  <si>
    <t>Partially Stable</t>
  </si>
  <si>
    <t>Need Immediate Attention</t>
  </si>
  <si>
    <t>Components Stability Matrix - Heat Map</t>
  </si>
  <si>
    <t>Legends</t>
  </si>
  <si>
    <t>Effective Open Defects</t>
  </si>
  <si>
    <t>Defects Trend - Priority Defects</t>
  </si>
  <si>
    <t>Total</t>
  </si>
  <si>
    <t>Stable Components:</t>
  </si>
  <si>
    <t>Nearing Stable - Components:</t>
  </si>
  <si>
    <t>Needs Attention / Unstable - Components:</t>
  </si>
  <si>
    <t>&gt; 20</t>
  </si>
  <si>
    <t>&gt; 5</t>
  </si>
  <si>
    <t>&gt; 70%</t>
  </si>
  <si>
    <t>1A - Final</t>
  </si>
  <si>
    <t>1B - Final</t>
  </si>
  <si>
    <t>1C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</si>
</sst>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1"/>
      <color theme="1"/>
      <name val="Candara"/>
      <family val="2"/>
    </font>
    <font>
      <b/>
      <sz val="11"/>
      <color rgb="FF000000"/>
      <name val="Candara"/>
      <family val="2"/>
    </font>
    <font>
      <sz val="11"/>
      <color rgb="FF000000"/>
      <name val="Candara"/>
      <family val="2"/>
    </font>
    <font>
      <sz val="11"/>
      <color rgb="FFFFFFFF"/>
      <name val="Candara"/>
      <family val="2"/>
    </font>
    <font>
      <b/>
      <sz val="11"/>
      <color theme="1"/>
      <name val="Candara"/>
      <family val="2"/>
    </font>
    <font>
      <b/>
      <sz val="11"/>
      <color theme="0"/>
      <name val="Candara"/>
      <family val="2"/>
    </font>
    <font>
      <b/>
      <sz val="12"/>
      <color theme="1"/>
      <name val="Candara"/>
      <family val="2"/>
    </font>
    <font>
      <b/>
      <sz val="12"/>
      <color rgb="FF000000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>
      <alignment vertical="center"/>
    </xf>
    <xf numFmtId="9" fontId="5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 wrapText="1"/>
    </xf>
    <xf numFmtId="9" fontId="2" fillId="0" borderId="0" xfId="0" applyNumberFormat="1" applyFont="1" applyFill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9" fontId="10" fillId="10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left" vertical="center"/>
    </xf>
    <xf numFmtId="9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left" vertical="center"/>
    </xf>
    <xf numFmtId="0" fontId="8" fillId="0" borderId="0" xfId="0" applyFont="1" applyAlignment="1"/>
    <xf numFmtId="0" fontId="13" fillId="9" borderId="1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left" wrapText="1"/>
    </xf>
    <xf numFmtId="0" fontId="14" fillId="16" borderId="1" xfId="0" applyFont="1" applyFill="1" applyBorder="1" applyAlignment="1">
      <alignment horizontal="left"/>
    </xf>
    <xf numFmtId="0" fontId="15" fillId="16" borderId="1" xfId="0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4" xfId="3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9" fontId="2" fillId="0" borderId="1" xfId="4" applyFont="1" applyFill="1" applyBorder="1" applyAlignment="1">
      <alignment horizontal="center" vertical="center" wrapText="1"/>
    </xf>
    <xf numFmtId="0" fontId="2" fillId="0" borderId="0" xfId="3" applyFont="1" applyFill="1" applyAlignment="1"/>
    <xf numFmtId="0" fontId="2" fillId="0" borderId="3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2" fillId="0" borderId="0" xfId="3" applyFont="1" applyAlignment="1">
      <alignment vertical="center"/>
    </xf>
    <xf numFmtId="0" fontId="1" fillId="8" borderId="2" xfId="3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2" fillId="0" borderId="0" xfId="3" applyFont="1" applyAlignment="1"/>
    <xf numFmtId="0" fontId="1" fillId="9" borderId="1" xfId="3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 3 2 2 2" xfId="1"/>
    <cellStyle name="Percent" xfId="2" builtinId="5"/>
    <cellStyle name="Percent 2" xfId="4"/>
  </cellStyles>
  <dxfs count="8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tabSelected="1" zoomScale="85" zoomScaleNormal="85" workbookViewId="0">
      <pane xSplit="2" topLeftCell="C1" activePane="topRight" state="frozen"/>
      <selection pane="topRight"/>
    </sheetView>
  </sheetViews>
  <sheetFormatPr defaultColWidth="0" defaultRowHeight="12.75" zeroHeight="1" x14ac:dyDescent="0.2"/>
  <cols>
    <col min="1" max="1" width="3.5703125" style="2" customWidth="1"/>
    <col min="2" max="2" width="40.28515625" style="2" bestFit="1" customWidth="1"/>
    <col min="3" max="3" width="18.140625" style="2" bestFit="1" customWidth="1"/>
    <col min="4" max="4" width="16.42578125" style="2" customWidth="1"/>
    <col min="5" max="5" width="21.28515625" style="2" bestFit="1" customWidth="1"/>
    <col min="6" max="6" width="16" style="2" bestFit="1" customWidth="1"/>
    <col min="7" max="7" width="27" style="2" customWidth="1"/>
    <col min="8" max="8" width="11.5703125" style="20" customWidth="1"/>
    <col min="9" max="9" width="11.42578125" style="2" customWidth="1"/>
    <col min="10" max="10" width="5.5703125" style="2" customWidth="1"/>
    <col min="11" max="11" width="4.28515625" style="2" customWidth="1"/>
    <col min="12" max="12" width="3.7109375" style="2" customWidth="1"/>
    <col min="13" max="13" width="5.5703125" style="2" customWidth="1"/>
    <col min="14" max="14" width="4.28515625" style="2" customWidth="1"/>
    <col min="15" max="15" width="3.7109375" style="2" customWidth="1"/>
    <col min="16" max="16" width="10.5703125" style="2" customWidth="1"/>
    <col min="17" max="17" width="11.85546875" style="2" customWidth="1"/>
    <col min="18" max="18" width="11.7109375" style="20" customWidth="1"/>
    <col min="19" max="19" width="6.140625" style="2" customWidth="1"/>
    <col min="20" max="20" width="4.85546875" style="2" customWidth="1"/>
    <col min="21" max="21" width="3.7109375" style="20" customWidth="1"/>
    <col min="22" max="22" width="14.7109375" style="20" customWidth="1"/>
    <col min="23" max="23" width="8.140625" style="2" customWidth="1"/>
    <col min="24" max="24" width="15.7109375" style="2" customWidth="1"/>
    <col min="25" max="25" width="25.5703125" style="2" customWidth="1"/>
    <col min="26" max="26" width="26.7109375" style="2" customWidth="1"/>
    <col min="27" max="27" width="5.42578125" style="25" customWidth="1"/>
    <col min="28" max="28" width="7.140625" style="2" hidden="1" customWidth="1"/>
    <col min="29" max="29" width="0" style="2" hidden="1" customWidth="1"/>
    <col min="30" max="16384" width="9.140625" style="2" hidden="1"/>
  </cols>
  <sheetData>
    <row r="1" spans="2:27" x14ac:dyDescent="0.2"/>
    <row r="2" spans="2:27" ht="15" customHeight="1" x14ac:dyDescent="0.2">
      <c r="B2" s="76" t="s">
        <v>60</v>
      </c>
      <c r="C2" s="76" t="s">
        <v>52</v>
      </c>
      <c r="D2" s="75" t="s">
        <v>38</v>
      </c>
      <c r="E2" s="76" t="s">
        <v>39</v>
      </c>
      <c r="F2" s="75" t="s">
        <v>42</v>
      </c>
      <c r="G2" s="76" t="s">
        <v>43</v>
      </c>
      <c r="H2" s="85" t="s">
        <v>0</v>
      </c>
      <c r="I2" s="86" t="s">
        <v>28</v>
      </c>
      <c r="J2" s="87" t="s">
        <v>31</v>
      </c>
      <c r="K2" s="88"/>
      <c r="L2" s="89"/>
      <c r="M2" s="87" t="s">
        <v>32</v>
      </c>
      <c r="N2" s="88"/>
      <c r="O2" s="89"/>
      <c r="P2" s="87" t="s">
        <v>33</v>
      </c>
      <c r="Q2" s="88"/>
      <c r="R2" s="89"/>
      <c r="S2" s="77" t="s">
        <v>35</v>
      </c>
      <c r="T2" s="78"/>
      <c r="U2" s="79"/>
      <c r="V2" s="83" t="s">
        <v>37</v>
      </c>
      <c r="W2" s="84"/>
      <c r="X2" s="80" t="s">
        <v>63</v>
      </c>
      <c r="Y2" s="81"/>
      <c r="Z2" s="82"/>
    </row>
    <row r="3" spans="2:27" x14ac:dyDescent="0.2">
      <c r="B3" s="76"/>
      <c r="C3" s="76"/>
      <c r="D3" s="75"/>
      <c r="E3" s="76"/>
      <c r="F3" s="75"/>
      <c r="G3" s="76"/>
      <c r="H3" s="85" t="s">
        <v>0</v>
      </c>
      <c r="I3" s="86" t="s">
        <v>28</v>
      </c>
      <c r="J3" s="14" t="s">
        <v>29</v>
      </c>
      <c r="K3" s="14" t="s">
        <v>30</v>
      </c>
      <c r="L3" s="14" t="s">
        <v>36</v>
      </c>
      <c r="M3" s="14" t="s">
        <v>29</v>
      </c>
      <c r="N3" s="14" t="s">
        <v>30</v>
      </c>
      <c r="O3" s="14" t="s">
        <v>36</v>
      </c>
      <c r="P3" s="14" t="s">
        <v>29</v>
      </c>
      <c r="Q3" s="14" t="s">
        <v>30</v>
      </c>
      <c r="R3" s="14" t="s">
        <v>36</v>
      </c>
      <c r="S3" s="13" t="s">
        <v>29</v>
      </c>
      <c r="T3" s="13" t="s">
        <v>30</v>
      </c>
      <c r="U3" s="13" t="s">
        <v>36</v>
      </c>
      <c r="V3" s="18" t="s">
        <v>41</v>
      </c>
      <c r="W3" s="18" t="s">
        <v>38</v>
      </c>
      <c r="X3" s="15" t="s">
        <v>34</v>
      </c>
      <c r="Y3" s="15" t="s">
        <v>62</v>
      </c>
      <c r="Z3" s="15" t="s">
        <v>40</v>
      </c>
    </row>
    <row r="4" spans="2:27" x14ac:dyDescent="0.2">
      <c r="B4" s="8" t="s">
        <v>3</v>
      </c>
      <c r="C4" s="17">
        <f>V4</f>
        <v>1</v>
      </c>
      <c r="D4" s="17">
        <f>W4</f>
        <v>1</v>
      </c>
      <c r="E4" s="1">
        <f>Y4</f>
        <v>4</v>
      </c>
      <c r="F4" s="1">
        <f>Z4</f>
        <v>0</v>
      </c>
      <c r="G4" s="32"/>
      <c r="H4" s="27" t="s">
        <v>2</v>
      </c>
      <c r="I4" s="1">
        <v>91</v>
      </c>
      <c r="J4" s="1">
        <v>67</v>
      </c>
      <c r="K4" s="1">
        <v>24</v>
      </c>
      <c r="L4" s="1">
        <v>0</v>
      </c>
      <c r="M4" s="1">
        <v>2</v>
      </c>
      <c r="N4" s="1">
        <v>22</v>
      </c>
      <c r="O4" s="1">
        <v>0</v>
      </c>
      <c r="P4" s="1">
        <v>22</v>
      </c>
      <c r="Q4" s="1">
        <v>0</v>
      </c>
      <c r="R4" s="1">
        <v>0</v>
      </c>
      <c r="S4" s="1">
        <v>91</v>
      </c>
      <c r="T4" s="1">
        <v>0</v>
      </c>
      <c r="U4" s="1">
        <v>0</v>
      </c>
      <c r="V4" s="17">
        <f>(S4+T4+U4)/I4</f>
        <v>1</v>
      </c>
      <c r="W4" s="17">
        <f>S4/I4</f>
        <v>1</v>
      </c>
      <c r="X4" s="1">
        <v>33</v>
      </c>
      <c r="Y4" s="1">
        <v>4</v>
      </c>
      <c r="Z4" s="1">
        <v>0</v>
      </c>
    </row>
    <row r="5" spans="2:27" x14ac:dyDescent="0.2">
      <c r="B5" s="8" t="s">
        <v>4</v>
      </c>
      <c r="C5" s="17">
        <f t="shared" ref="C5:C31" si="0">V5</f>
        <v>1</v>
      </c>
      <c r="D5" s="17">
        <f t="shared" ref="D5:D31" si="1">W5</f>
        <v>0.97959183673469385</v>
      </c>
      <c r="E5" s="1">
        <f t="shared" ref="E5:E31" si="2">Y5</f>
        <v>0</v>
      </c>
      <c r="F5" s="1">
        <f t="shared" ref="F5:F31" si="3">Z5</f>
        <v>0</v>
      </c>
      <c r="G5" s="32"/>
      <c r="H5" s="27" t="s">
        <v>2</v>
      </c>
      <c r="I5" s="1">
        <v>98</v>
      </c>
      <c r="J5" s="1">
        <v>86</v>
      </c>
      <c r="K5" s="1">
        <v>12</v>
      </c>
      <c r="L5" s="1">
        <v>0</v>
      </c>
      <c r="M5" s="1">
        <v>8</v>
      </c>
      <c r="N5" s="1">
        <v>4</v>
      </c>
      <c r="O5" s="1">
        <v>0</v>
      </c>
      <c r="P5" s="1">
        <v>2</v>
      </c>
      <c r="Q5" s="1">
        <v>1</v>
      </c>
      <c r="R5" s="1">
        <v>1</v>
      </c>
      <c r="S5" s="1">
        <v>96</v>
      </c>
      <c r="T5" s="1">
        <v>1</v>
      </c>
      <c r="U5" s="1">
        <v>1</v>
      </c>
      <c r="V5" s="17">
        <f t="shared" ref="V5:V30" si="4">(S5+T5+U5)/I5</f>
        <v>1</v>
      </c>
      <c r="W5" s="17">
        <f t="shared" ref="W5:W9" si="5">S5/I5</f>
        <v>0.97959183673469385</v>
      </c>
      <c r="X5" s="1">
        <v>7</v>
      </c>
      <c r="Y5" s="1">
        <v>0</v>
      </c>
      <c r="Z5" s="1">
        <v>0</v>
      </c>
    </row>
    <row r="6" spans="2:27" x14ac:dyDescent="0.2">
      <c r="B6" s="8" t="s">
        <v>6</v>
      </c>
      <c r="C6" s="17">
        <f t="shared" si="0"/>
        <v>1</v>
      </c>
      <c r="D6" s="17">
        <f t="shared" si="1"/>
        <v>1</v>
      </c>
      <c r="E6" s="1">
        <f t="shared" si="2"/>
        <v>2</v>
      </c>
      <c r="F6" s="1">
        <f t="shared" si="3"/>
        <v>0</v>
      </c>
      <c r="G6" s="32"/>
      <c r="H6" s="27" t="s">
        <v>2</v>
      </c>
      <c r="I6" s="1">
        <v>267</v>
      </c>
      <c r="J6" s="1">
        <v>259</v>
      </c>
      <c r="K6" s="1">
        <v>8</v>
      </c>
      <c r="L6" s="1">
        <v>0</v>
      </c>
      <c r="M6" s="1">
        <v>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267</v>
      </c>
      <c r="T6" s="1">
        <v>0</v>
      </c>
      <c r="U6" s="1">
        <v>0</v>
      </c>
      <c r="V6" s="17">
        <f t="shared" si="4"/>
        <v>1</v>
      </c>
      <c r="W6" s="17">
        <f t="shared" si="5"/>
        <v>1</v>
      </c>
      <c r="X6" s="1">
        <v>14</v>
      </c>
      <c r="Y6" s="1">
        <v>2</v>
      </c>
      <c r="Z6" s="1">
        <v>0</v>
      </c>
    </row>
    <row r="7" spans="2:27" x14ac:dyDescent="0.2">
      <c r="B7" s="8" t="s">
        <v>7</v>
      </c>
      <c r="C7" s="17">
        <f t="shared" si="0"/>
        <v>1</v>
      </c>
      <c r="D7" s="17">
        <f t="shared" si="1"/>
        <v>1</v>
      </c>
      <c r="E7" s="1">
        <f t="shared" si="2"/>
        <v>0</v>
      </c>
      <c r="F7" s="1">
        <f t="shared" si="3"/>
        <v>0</v>
      </c>
      <c r="G7" s="32"/>
      <c r="H7" s="27" t="s">
        <v>2</v>
      </c>
      <c r="I7" s="1">
        <v>88</v>
      </c>
      <c r="J7" s="1">
        <v>87</v>
      </c>
      <c r="K7" s="1">
        <v>1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88</v>
      </c>
      <c r="T7" s="1">
        <v>0</v>
      </c>
      <c r="U7" s="1">
        <v>0</v>
      </c>
      <c r="V7" s="17">
        <f t="shared" si="4"/>
        <v>1</v>
      </c>
      <c r="W7" s="17">
        <f t="shared" si="5"/>
        <v>1</v>
      </c>
      <c r="X7" s="1">
        <v>27</v>
      </c>
      <c r="Y7" s="1">
        <v>0</v>
      </c>
      <c r="Z7" s="1">
        <v>0</v>
      </c>
    </row>
    <row r="8" spans="2:27" x14ac:dyDescent="0.2">
      <c r="B8" s="8" t="s">
        <v>8</v>
      </c>
      <c r="C8" s="17">
        <f t="shared" si="0"/>
        <v>1</v>
      </c>
      <c r="D8" s="17">
        <f t="shared" si="1"/>
        <v>1</v>
      </c>
      <c r="E8" s="1">
        <f t="shared" si="2"/>
        <v>5</v>
      </c>
      <c r="F8" s="1">
        <f t="shared" si="3"/>
        <v>0</v>
      </c>
      <c r="G8" s="32"/>
      <c r="H8" s="27" t="s">
        <v>2</v>
      </c>
      <c r="I8" s="1">
        <v>33</v>
      </c>
      <c r="J8" s="1">
        <v>23</v>
      </c>
      <c r="K8" s="1">
        <v>10</v>
      </c>
      <c r="L8" s="1">
        <v>0</v>
      </c>
      <c r="M8" s="1">
        <v>3</v>
      </c>
      <c r="N8" s="1">
        <v>7</v>
      </c>
      <c r="O8" s="1">
        <v>0</v>
      </c>
      <c r="P8" s="1">
        <v>7</v>
      </c>
      <c r="Q8" s="1">
        <v>0</v>
      </c>
      <c r="R8" s="1">
        <v>0</v>
      </c>
      <c r="S8" s="1">
        <v>33</v>
      </c>
      <c r="T8" s="1">
        <v>0</v>
      </c>
      <c r="U8" s="1">
        <v>0</v>
      </c>
      <c r="V8" s="17">
        <f t="shared" si="4"/>
        <v>1</v>
      </c>
      <c r="W8" s="17">
        <f t="shared" si="5"/>
        <v>1</v>
      </c>
      <c r="X8" s="1">
        <v>30</v>
      </c>
      <c r="Y8" s="1">
        <v>5</v>
      </c>
      <c r="Z8" s="1">
        <v>0</v>
      </c>
    </row>
    <row r="9" spans="2:27" x14ac:dyDescent="0.2">
      <c r="B9" s="8" t="s">
        <v>14</v>
      </c>
      <c r="C9" s="17">
        <f t="shared" si="0"/>
        <v>1</v>
      </c>
      <c r="D9" s="17">
        <f t="shared" si="1"/>
        <v>1</v>
      </c>
      <c r="E9" s="1">
        <f t="shared" si="2"/>
        <v>0</v>
      </c>
      <c r="F9" s="1">
        <f t="shared" si="3"/>
        <v>0</v>
      </c>
      <c r="G9" s="32"/>
      <c r="H9" s="27" t="s">
        <v>2</v>
      </c>
      <c r="I9" s="1">
        <v>15</v>
      </c>
      <c r="J9" s="1">
        <v>8</v>
      </c>
      <c r="K9" s="1">
        <v>7</v>
      </c>
      <c r="L9" s="1">
        <v>0</v>
      </c>
      <c r="M9" s="1">
        <v>0</v>
      </c>
      <c r="N9" s="1">
        <v>8</v>
      </c>
      <c r="O9" s="1">
        <v>0</v>
      </c>
      <c r="P9" s="1">
        <v>8</v>
      </c>
      <c r="Q9" s="1">
        <v>0</v>
      </c>
      <c r="R9" s="1">
        <v>0</v>
      </c>
      <c r="S9" s="1">
        <v>15</v>
      </c>
      <c r="T9" s="1">
        <v>0</v>
      </c>
      <c r="U9" s="1">
        <v>0</v>
      </c>
      <c r="V9" s="17">
        <f t="shared" si="4"/>
        <v>1</v>
      </c>
      <c r="W9" s="17">
        <f t="shared" si="5"/>
        <v>1</v>
      </c>
      <c r="X9" s="1">
        <v>10</v>
      </c>
      <c r="Y9" s="1">
        <v>0</v>
      </c>
      <c r="Z9" s="1">
        <v>0</v>
      </c>
    </row>
    <row r="10" spans="2:27" s="99" customFormat="1" x14ac:dyDescent="0.2">
      <c r="B10" s="100" t="s">
        <v>71</v>
      </c>
      <c r="C10" s="101"/>
      <c r="D10" s="101"/>
      <c r="E10" s="101"/>
      <c r="F10" s="101"/>
      <c r="G10" s="102"/>
      <c r="H10" s="103"/>
      <c r="I10" s="104">
        <f>SUM(I4:I9)</f>
        <v>592</v>
      </c>
      <c r="J10" s="104">
        <f t="shared" ref="J10:U10" si="6">SUM(J4:J9)</f>
        <v>530</v>
      </c>
      <c r="K10" s="104">
        <f t="shared" si="6"/>
        <v>62</v>
      </c>
      <c r="L10" s="104">
        <f t="shared" si="6"/>
        <v>0</v>
      </c>
      <c r="M10" s="104">
        <f t="shared" si="6"/>
        <v>22</v>
      </c>
      <c r="N10" s="104">
        <f t="shared" si="6"/>
        <v>41</v>
      </c>
      <c r="O10" s="104">
        <f t="shared" si="6"/>
        <v>0</v>
      </c>
      <c r="P10" s="104">
        <f t="shared" si="6"/>
        <v>39</v>
      </c>
      <c r="Q10" s="104">
        <f t="shared" si="6"/>
        <v>1</v>
      </c>
      <c r="R10" s="104">
        <f t="shared" si="6"/>
        <v>1</v>
      </c>
      <c r="S10" s="104">
        <f t="shared" si="6"/>
        <v>590</v>
      </c>
      <c r="T10" s="104">
        <f t="shared" si="6"/>
        <v>1</v>
      </c>
      <c r="U10" s="104">
        <f t="shared" si="6"/>
        <v>1</v>
      </c>
      <c r="V10" s="105"/>
      <c r="W10" s="105"/>
      <c r="X10" s="104"/>
      <c r="Y10" s="104"/>
      <c r="Z10" s="104"/>
      <c r="AA10" s="106"/>
    </row>
    <row r="11" spans="2:27" x14ac:dyDescent="0.2">
      <c r="B11" s="8" t="s">
        <v>20</v>
      </c>
      <c r="C11" s="17">
        <f t="shared" si="0"/>
        <v>1</v>
      </c>
      <c r="D11" s="17">
        <f t="shared" si="1"/>
        <v>0.9375</v>
      </c>
      <c r="E11" s="1">
        <f t="shared" si="2"/>
        <v>1</v>
      </c>
      <c r="F11" s="1">
        <f t="shared" si="3"/>
        <v>0</v>
      </c>
      <c r="G11" s="32"/>
      <c r="H11" s="27" t="s">
        <v>2</v>
      </c>
      <c r="I11" s="9">
        <v>16</v>
      </c>
      <c r="J11" s="66" t="s">
        <v>36</v>
      </c>
      <c r="K11" s="67"/>
      <c r="L11" s="68"/>
      <c r="M11" s="1">
        <v>15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15</v>
      </c>
      <c r="T11" s="1">
        <v>1</v>
      </c>
      <c r="U11" s="1">
        <v>0</v>
      </c>
      <c r="V11" s="17">
        <f t="shared" si="4"/>
        <v>1</v>
      </c>
      <c r="W11" s="17">
        <f>S11/I11</f>
        <v>0.9375</v>
      </c>
      <c r="X11" s="1">
        <v>3</v>
      </c>
      <c r="Y11" s="1">
        <v>1</v>
      </c>
      <c r="Z11" s="1">
        <v>0</v>
      </c>
    </row>
    <row r="12" spans="2:27" x14ac:dyDescent="0.2">
      <c r="B12" s="8" t="s">
        <v>5</v>
      </c>
      <c r="C12" s="17">
        <f t="shared" si="0"/>
        <v>1</v>
      </c>
      <c r="D12" s="17">
        <f t="shared" si="1"/>
        <v>1</v>
      </c>
      <c r="E12" s="1">
        <f t="shared" si="2"/>
        <v>6</v>
      </c>
      <c r="F12" s="1">
        <f t="shared" si="3"/>
        <v>1</v>
      </c>
      <c r="G12" s="32"/>
      <c r="H12" s="27" t="s">
        <v>2</v>
      </c>
      <c r="I12" s="9">
        <v>33</v>
      </c>
      <c r="J12" s="69"/>
      <c r="K12" s="70"/>
      <c r="L12" s="71"/>
      <c r="M12" s="1">
        <v>27</v>
      </c>
      <c r="N12" s="1">
        <v>3</v>
      </c>
      <c r="O12" s="1">
        <v>3</v>
      </c>
      <c r="P12" s="1">
        <v>6</v>
      </c>
      <c r="Q12" s="1">
        <v>0</v>
      </c>
      <c r="R12" s="1">
        <v>0</v>
      </c>
      <c r="S12" s="1">
        <v>33</v>
      </c>
      <c r="T12" s="1">
        <v>0</v>
      </c>
      <c r="U12" s="1">
        <v>0</v>
      </c>
      <c r="V12" s="17">
        <f t="shared" si="4"/>
        <v>1</v>
      </c>
      <c r="W12" s="17">
        <f t="shared" ref="W12:W21" si="7">S12/I12</f>
        <v>1</v>
      </c>
      <c r="X12" s="1">
        <v>11</v>
      </c>
      <c r="Y12" s="1">
        <v>6</v>
      </c>
      <c r="Z12" s="1">
        <v>1</v>
      </c>
    </row>
    <row r="13" spans="2:27" x14ac:dyDescent="0.2">
      <c r="B13" s="8" t="s">
        <v>1</v>
      </c>
      <c r="C13" s="17">
        <f t="shared" si="0"/>
        <v>1</v>
      </c>
      <c r="D13" s="17">
        <f t="shared" si="1"/>
        <v>0.97647058823529409</v>
      </c>
      <c r="E13" s="1">
        <f t="shared" si="2"/>
        <v>3</v>
      </c>
      <c r="F13" s="1">
        <f t="shared" si="3"/>
        <v>1</v>
      </c>
      <c r="G13" s="32"/>
      <c r="H13" s="27" t="s">
        <v>2</v>
      </c>
      <c r="I13" s="9">
        <v>85</v>
      </c>
      <c r="J13" s="69"/>
      <c r="K13" s="70"/>
      <c r="L13" s="71"/>
      <c r="M13" s="1">
        <v>46</v>
      </c>
      <c r="N13" s="1">
        <v>14</v>
      </c>
      <c r="O13" s="1">
        <v>25</v>
      </c>
      <c r="P13" s="1">
        <v>37</v>
      </c>
      <c r="Q13" s="1">
        <v>2</v>
      </c>
      <c r="R13" s="1">
        <v>0</v>
      </c>
      <c r="S13" s="1">
        <v>83</v>
      </c>
      <c r="T13" s="1">
        <v>2</v>
      </c>
      <c r="U13" s="1">
        <v>0</v>
      </c>
      <c r="V13" s="17">
        <f t="shared" si="4"/>
        <v>1</v>
      </c>
      <c r="W13" s="17">
        <f t="shared" si="7"/>
        <v>0.97647058823529409</v>
      </c>
      <c r="X13" s="1">
        <v>20</v>
      </c>
      <c r="Y13" s="1">
        <v>3</v>
      </c>
      <c r="Z13" s="1">
        <v>1</v>
      </c>
    </row>
    <row r="14" spans="2:27" x14ac:dyDescent="0.2">
      <c r="B14" s="8" t="s">
        <v>11</v>
      </c>
      <c r="C14" s="17">
        <f t="shared" si="0"/>
        <v>1</v>
      </c>
      <c r="D14" s="17">
        <f t="shared" si="1"/>
        <v>0.97058823529411764</v>
      </c>
      <c r="E14" s="1">
        <f t="shared" si="2"/>
        <v>8</v>
      </c>
      <c r="F14" s="1">
        <f t="shared" si="3"/>
        <v>1</v>
      </c>
      <c r="G14" s="32"/>
      <c r="H14" s="27" t="s">
        <v>2</v>
      </c>
      <c r="I14" s="9">
        <v>34</v>
      </c>
      <c r="J14" s="69"/>
      <c r="K14" s="70"/>
      <c r="L14" s="71"/>
      <c r="M14" s="1">
        <v>33</v>
      </c>
      <c r="N14" s="1">
        <v>1</v>
      </c>
      <c r="O14" s="1">
        <v>0</v>
      </c>
      <c r="P14" s="1">
        <v>0</v>
      </c>
      <c r="Q14" s="1">
        <v>1</v>
      </c>
      <c r="R14" s="1">
        <v>0</v>
      </c>
      <c r="S14" s="1">
        <v>33</v>
      </c>
      <c r="T14" s="1">
        <v>1</v>
      </c>
      <c r="U14" s="1">
        <v>0</v>
      </c>
      <c r="V14" s="17">
        <f t="shared" si="4"/>
        <v>1</v>
      </c>
      <c r="W14" s="17">
        <f t="shared" si="7"/>
        <v>0.97058823529411764</v>
      </c>
      <c r="X14" s="1">
        <v>21</v>
      </c>
      <c r="Y14" s="1">
        <v>8</v>
      </c>
      <c r="Z14" s="1">
        <v>1</v>
      </c>
    </row>
    <row r="15" spans="2:27" x14ac:dyDescent="0.2">
      <c r="B15" s="8" t="s">
        <v>21</v>
      </c>
      <c r="C15" s="17">
        <f t="shared" si="0"/>
        <v>1</v>
      </c>
      <c r="D15" s="17">
        <f t="shared" si="1"/>
        <v>1</v>
      </c>
      <c r="E15" s="1">
        <f t="shared" si="2"/>
        <v>3</v>
      </c>
      <c r="F15" s="1">
        <f t="shared" si="3"/>
        <v>1</v>
      </c>
      <c r="G15" s="32"/>
      <c r="H15" s="27" t="s">
        <v>2</v>
      </c>
      <c r="I15" s="9">
        <v>34</v>
      </c>
      <c r="J15" s="69"/>
      <c r="K15" s="70"/>
      <c r="L15" s="71"/>
      <c r="M15" s="1">
        <v>33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34</v>
      </c>
      <c r="T15" s="1">
        <v>0</v>
      </c>
      <c r="U15" s="1">
        <v>0</v>
      </c>
      <c r="V15" s="17">
        <f t="shared" si="4"/>
        <v>1</v>
      </c>
      <c r="W15" s="17">
        <f t="shared" si="7"/>
        <v>1</v>
      </c>
      <c r="X15" s="1">
        <v>8</v>
      </c>
      <c r="Y15" s="1">
        <v>3</v>
      </c>
      <c r="Z15" s="1">
        <v>1</v>
      </c>
    </row>
    <row r="16" spans="2:27" x14ac:dyDescent="0.2">
      <c r="B16" s="8" t="s">
        <v>12</v>
      </c>
      <c r="C16" s="17">
        <f t="shared" si="0"/>
        <v>1</v>
      </c>
      <c r="D16" s="17">
        <f t="shared" si="1"/>
        <v>0.95238095238095233</v>
      </c>
      <c r="E16" s="1">
        <f t="shared" si="2"/>
        <v>3</v>
      </c>
      <c r="F16" s="1">
        <f t="shared" si="3"/>
        <v>0</v>
      </c>
      <c r="G16" s="32"/>
      <c r="H16" s="27" t="s">
        <v>2</v>
      </c>
      <c r="I16" s="9">
        <v>21</v>
      </c>
      <c r="J16" s="69"/>
      <c r="K16" s="70"/>
      <c r="L16" s="71"/>
      <c r="M16" s="1">
        <v>20</v>
      </c>
      <c r="N16" s="1">
        <v>1</v>
      </c>
      <c r="O16" s="1">
        <v>0</v>
      </c>
      <c r="P16" s="1">
        <v>0</v>
      </c>
      <c r="Q16" s="1">
        <v>1</v>
      </c>
      <c r="R16" s="1">
        <v>0</v>
      </c>
      <c r="S16" s="1">
        <v>20</v>
      </c>
      <c r="T16" s="1">
        <v>1</v>
      </c>
      <c r="U16" s="1">
        <v>0</v>
      </c>
      <c r="V16" s="17">
        <f t="shared" si="4"/>
        <v>1</v>
      </c>
      <c r="W16" s="17">
        <f t="shared" si="7"/>
        <v>0.95238095238095233</v>
      </c>
      <c r="X16" s="1">
        <v>6</v>
      </c>
      <c r="Y16" s="1">
        <v>3</v>
      </c>
      <c r="Z16" s="1">
        <v>0</v>
      </c>
    </row>
    <row r="17" spans="2:29" x14ac:dyDescent="0.2">
      <c r="B17" s="8" t="s">
        <v>13</v>
      </c>
      <c r="C17" s="17">
        <f t="shared" si="0"/>
        <v>1</v>
      </c>
      <c r="D17" s="17">
        <f t="shared" si="1"/>
        <v>0.95238095238095233</v>
      </c>
      <c r="E17" s="31">
        <f t="shared" si="2"/>
        <v>29</v>
      </c>
      <c r="F17" s="1">
        <f t="shared" si="3"/>
        <v>3</v>
      </c>
      <c r="G17" s="95"/>
      <c r="H17" s="27" t="s">
        <v>2</v>
      </c>
      <c r="I17" s="9">
        <v>42</v>
      </c>
      <c r="J17" s="69"/>
      <c r="K17" s="70"/>
      <c r="L17" s="71"/>
      <c r="M17" s="1">
        <v>29</v>
      </c>
      <c r="N17" s="1">
        <v>11</v>
      </c>
      <c r="O17" s="1">
        <v>2</v>
      </c>
      <c r="P17" s="1">
        <v>11</v>
      </c>
      <c r="Q17" s="1">
        <v>2</v>
      </c>
      <c r="R17" s="1">
        <v>0</v>
      </c>
      <c r="S17" s="1">
        <v>40</v>
      </c>
      <c r="T17" s="1">
        <v>2</v>
      </c>
      <c r="U17" s="1">
        <v>0</v>
      </c>
      <c r="V17" s="17">
        <f t="shared" si="4"/>
        <v>1</v>
      </c>
      <c r="W17" s="17">
        <f t="shared" si="7"/>
        <v>0.95238095238095233</v>
      </c>
      <c r="X17" s="1">
        <v>57</v>
      </c>
      <c r="Y17" s="1">
        <v>29</v>
      </c>
      <c r="Z17" s="1">
        <v>3</v>
      </c>
    </row>
    <row r="18" spans="2:29" x14ac:dyDescent="0.2">
      <c r="B18" s="8" t="s">
        <v>10</v>
      </c>
      <c r="C18" s="17">
        <f t="shared" si="0"/>
        <v>1</v>
      </c>
      <c r="D18" s="17">
        <f t="shared" si="1"/>
        <v>0.95774647887323938</v>
      </c>
      <c r="E18" s="1">
        <f t="shared" si="2"/>
        <v>4</v>
      </c>
      <c r="F18" s="1">
        <f t="shared" si="3"/>
        <v>0</v>
      </c>
      <c r="G18" s="32"/>
      <c r="H18" s="27" t="s">
        <v>2</v>
      </c>
      <c r="I18" s="11">
        <v>71</v>
      </c>
      <c r="J18" s="69"/>
      <c r="K18" s="70"/>
      <c r="L18" s="71"/>
      <c r="M18" s="11">
        <v>59</v>
      </c>
      <c r="N18" s="11">
        <v>10</v>
      </c>
      <c r="O18" s="1">
        <v>2</v>
      </c>
      <c r="P18" s="11">
        <v>9</v>
      </c>
      <c r="Q18" s="1">
        <v>3</v>
      </c>
      <c r="R18" s="1">
        <v>0</v>
      </c>
      <c r="S18" s="11">
        <v>68</v>
      </c>
      <c r="T18" s="11">
        <v>3</v>
      </c>
      <c r="U18" s="1">
        <v>0</v>
      </c>
      <c r="V18" s="17">
        <f t="shared" si="4"/>
        <v>1</v>
      </c>
      <c r="W18" s="17">
        <f t="shared" si="7"/>
        <v>0.95774647887323938</v>
      </c>
      <c r="X18" s="11">
        <v>16</v>
      </c>
      <c r="Y18" s="11">
        <v>4</v>
      </c>
      <c r="Z18" s="11">
        <v>0</v>
      </c>
    </row>
    <row r="19" spans="2:29" x14ac:dyDescent="0.2">
      <c r="B19" s="8" t="s">
        <v>22</v>
      </c>
      <c r="C19" s="17">
        <f t="shared" si="0"/>
        <v>1</v>
      </c>
      <c r="D19" s="17">
        <f t="shared" si="1"/>
        <v>0.94576271186440675</v>
      </c>
      <c r="E19" s="31">
        <f t="shared" si="2"/>
        <v>23</v>
      </c>
      <c r="F19" s="1">
        <f t="shared" si="3"/>
        <v>3</v>
      </c>
      <c r="G19" s="63"/>
      <c r="H19" s="27" t="s">
        <v>2</v>
      </c>
      <c r="I19" s="11">
        <v>295</v>
      </c>
      <c r="J19" s="69"/>
      <c r="K19" s="70"/>
      <c r="L19" s="71"/>
      <c r="M19" s="5">
        <v>178</v>
      </c>
      <c r="N19" s="5">
        <v>69</v>
      </c>
      <c r="O19" s="1">
        <v>48</v>
      </c>
      <c r="P19" s="5">
        <v>101</v>
      </c>
      <c r="Q19" s="1">
        <v>16</v>
      </c>
      <c r="R19" s="1">
        <v>0</v>
      </c>
      <c r="S19" s="5">
        <f>M19+P19</f>
        <v>279</v>
      </c>
      <c r="T19" s="5">
        <v>16</v>
      </c>
      <c r="U19" s="1">
        <v>0</v>
      </c>
      <c r="V19" s="17">
        <f t="shared" si="4"/>
        <v>1</v>
      </c>
      <c r="W19" s="17">
        <f t="shared" si="7"/>
        <v>0.94576271186440675</v>
      </c>
      <c r="X19" s="5">
        <v>165</v>
      </c>
      <c r="Y19" s="5">
        <v>23</v>
      </c>
      <c r="Z19" s="5">
        <v>3</v>
      </c>
    </row>
    <row r="20" spans="2:29" s="7" customFormat="1" x14ac:dyDescent="0.25">
      <c r="B20" s="8" t="s">
        <v>23</v>
      </c>
      <c r="C20" s="17">
        <f t="shared" si="0"/>
        <v>1</v>
      </c>
      <c r="D20" s="17">
        <f t="shared" si="1"/>
        <v>1</v>
      </c>
      <c r="E20" s="1">
        <f t="shared" si="2"/>
        <v>0</v>
      </c>
      <c r="F20" s="1">
        <f t="shared" si="3"/>
        <v>0</v>
      </c>
      <c r="G20" s="32"/>
      <c r="H20" s="28" t="s">
        <v>2</v>
      </c>
      <c r="I20" s="9">
        <v>21</v>
      </c>
      <c r="J20" s="69"/>
      <c r="K20" s="70"/>
      <c r="L20" s="71"/>
      <c r="M20" s="9">
        <v>14</v>
      </c>
      <c r="N20" s="9">
        <v>3</v>
      </c>
      <c r="O20" s="1">
        <v>4</v>
      </c>
      <c r="P20" s="9">
        <v>7</v>
      </c>
      <c r="Q20" s="1">
        <v>0</v>
      </c>
      <c r="R20" s="1">
        <v>0</v>
      </c>
      <c r="S20" s="9">
        <v>21</v>
      </c>
      <c r="T20" s="9">
        <v>0</v>
      </c>
      <c r="U20" s="1">
        <v>0</v>
      </c>
      <c r="V20" s="17">
        <f t="shared" si="4"/>
        <v>1</v>
      </c>
      <c r="W20" s="17">
        <f t="shared" si="7"/>
        <v>1</v>
      </c>
      <c r="X20" s="9">
        <v>11</v>
      </c>
      <c r="Y20" s="9">
        <v>0</v>
      </c>
      <c r="Z20" s="9">
        <v>0</v>
      </c>
      <c r="AB20" s="23"/>
    </row>
    <row r="21" spans="2:29" s="7" customFormat="1" x14ac:dyDescent="0.25">
      <c r="B21" s="8" t="s">
        <v>15</v>
      </c>
      <c r="C21" s="17">
        <f t="shared" si="0"/>
        <v>1</v>
      </c>
      <c r="D21" s="17">
        <f t="shared" si="1"/>
        <v>1</v>
      </c>
      <c r="E21" s="1">
        <f t="shared" si="2"/>
        <v>0</v>
      </c>
      <c r="F21" s="1">
        <f t="shared" si="3"/>
        <v>0</v>
      </c>
      <c r="G21" s="32"/>
      <c r="H21" s="28" t="s">
        <v>2</v>
      </c>
      <c r="I21" s="10">
        <v>139</v>
      </c>
      <c r="J21" s="72"/>
      <c r="K21" s="73"/>
      <c r="L21" s="74"/>
      <c r="M21" s="10">
        <v>86</v>
      </c>
      <c r="N21" s="10">
        <v>0</v>
      </c>
      <c r="O21" s="1">
        <v>53</v>
      </c>
      <c r="P21" s="10">
        <v>53</v>
      </c>
      <c r="Q21" s="1">
        <v>0</v>
      </c>
      <c r="R21" s="16">
        <v>0</v>
      </c>
      <c r="S21" s="10">
        <v>139</v>
      </c>
      <c r="T21" s="10">
        <v>0</v>
      </c>
      <c r="U21" s="1">
        <v>0</v>
      </c>
      <c r="V21" s="17">
        <f t="shared" si="4"/>
        <v>1</v>
      </c>
      <c r="W21" s="17">
        <f t="shared" si="7"/>
        <v>1</v>
      </c>
      <c r="X21" s="10">
        <v>24</v>
      </c>
      <c r="Y21" s="10">
        <v>0</v>
      </c>
      <c r="Z21" s="10">
        <v>0</v>
      </c>
    </row>
    <row r="22" spans="2:29" s="99" customFormat="1" x14ac:dyDescent="0.25">
      <c r="B22" s="100" t="s">
        <v>72</v>
      </c>
      <c r="C22" s="101"/>
      <c r="D22" s="101"/>
      <c r="E22" s="101"/>
      <c r="F22" s="101"/>
      <c r="G22" s="102"/>
      <c r="H22" s="103"/>
      <c r="I22" s="107">
        <f>SUM(I11:I21)</f>
        <v>791</v>
      </c>
      <c r="J22" s="107">
        <f t="shared" ref="J22:U22" si="8">SUM(J11:J21)</f>
        <v>0</v>
      </c>
      <c r="K22" s="107">
        <f t="shared" si="8"/>
        <v>0</v>
      </c>
      <c r="L22" s="107">
        <f t="shared" si="8"/>
        <v>0</v>
      </c>
      <c r="M22" s="107">
        <f t="shared" si="8"/>
        <v>540</v>
      </c>
      <c r="N22" s="107">
        <f t="shared" si="8"/>
        <v>114</v>
      </c>
      <c r="O22" s="107">
        <f t="shared" si="8"/>
        <v>137</v>
      </c>
      <c r="P22" s="107">
        <f t="shared" si="8"/>
        <v>225</v>
      </c>
      <c r="Q22" s="107">
        <f t="shared" si="8"/>
        <v>26</v>
      </c>
      <c r="R22" s="107">
        <f t="shared" si="8"/>
        <v>0</v>
      </c>
      <c r="S22" s="107">
        <f t="shared" si="8"/>
        <v>765</v>
      </c>
      <c r="T22" s="107">
        <f t="shared" si="8"/>
        <v>26</v>
      </c>
      <c r="U22" s="107">
        <f t="shared" si="8"/>
        <v>0</v>
      </c>
      <c r="V22" s="105"/>
      <c r="W22" s="105"/>
      <c r="X22" s="107"/>
      <c r="Y22" s="107"/>
      <c r="Z22" s="107"/>
    </row>
    <row r="23" spans="2:29" x14ac:dyDescent="0.2">
      <c r="B23" s="12" t="s">
        <v>27</v>
      </c>
      <c r="C23" s="17">
        <f t="shared" si="0"/>
        <v>1</v>
      </c>
      <c r="D23" s="17">
        <f t="shared" si="1"/>
        <v>1</v>
      </c>
      <c r="E23" s="1">
        <f t="shared" si="2"/>
        <v>3</v>
      </c>
      <c r="F23" s="1">
        <f t="shared" si="3"/>
        <v>2</v>
      </c>
      <c r="G23" s="34"/>
      <c r="H23" s="28" t="s">
        <v>2</v>
      </c>
      <c r="I23" s="6">
        <v>32</v>
      </c>
      <c r="J23" s="65" t="s">
        <v>36</v>
      </c>
      <c r="K23" s="65"/>
      <c r="L23" s="65"/>
      <c r="M23" s="65"/>
      <c r="N23" s="65"/>
      <c r="O23" s="65"/>
      <c r="P23" s="6">
        <v>32</v>
      </c>
      <c r="Q23" s="6">
        <v>0</v>
      </c>
      <c r="R23" s="6">
        <v>0</v>
      </c>
      <c r="S23" s="6">
        <v>32</v>
      </c>
      <c r="T23" s="6">
        <v>0</v>
      </c>
      <c r="U23" s="6">
        <v>0</v>
      </c>
      <c r="V23" s="17">
        <f t="shared" si="4"/>
        <v>1</v>
      </c>
      <c r="W23" s="17">
        <f>S23/I23</f>
        <v>1</v>
      </c>
      <c r="X23" s="6">
        <v>10</v>
      </c>
      <c r="Y23" s="6">
        <v>3</v>
      </c>
      <c r="Z23" s="6">
        <v>2</v>
      </c>
    </row>
    <row r="24" spans="2:29" x14ac:dyDescent="0.2">
      <c r="B24" s="8" t="s">
        <v>9</v>
      </c>
      <c r="C24" s="17">
        <f t="shared" si="0"/>
        <v>1</v>
      </c>
      <c r="D24" s="17">
        <f t="shared" si="1"/>
        <v>0.80952380952380953</v>
      </c>
      <c r="E24" s="1">
        <f t="shared" si="2"/>
        <v>3</v>
      </c>
      <c r="F24" s="1">
        <f t="shared" si="3"/>
        <v>0</v>
      </c>
      <c r="G24" s="33"/>
      <c r="H24" s="28" t="s">
        <v>2</v>
      </c>
      <c r="I24" s="5">
        <v>21</v>
      </c>
      <c r="J24" s="65"/>
      <c r="K24" s="65"/>
      <c r="L24" s="65"/>
      <c r="M24" s="65"/>
      <c r="N24" s="65"/>
      <c r="O24" s="65"/>
      <c r="P24" s="5">
        <v>17</v>
      </c>
      <c r="Q24" s="5">
        <v>4</v>
      </c>
      <c r="R24" s="5">
        <v>0</v>
      </c>
      <c r="S24" s="5">
        <v>17</v>
      </c>
      <c r="T24" s="5">
        <v>4</v>
      </c>
      <c r="U24" s="5">
        <v>0</v>
      </c>
      <c r="V24" s="17">
        <f t="shared" si="4"/>
        <v>1</v>
      </c>
      <c r="W24" s="17">
        <f t="shared" ref="W24:W31" si="9">S24/I24</f>
        <v>0.80952380952380953</v>
      </c>
      <c r="X24" s="5">
        <v>12</v>
      </c>
      <c r="Y24" s="5">
        <v>3</v>
      </c>
      <c r="Z24" s="5">
        <v>0</v>
      </c>
    </row>
    <row r="25" spans="2:29" s="7" customFormat="1" x14ac:dyDescent="0.2">
      <c r="B25" s="12" t="s">
        <v>24</v>
      </c>
      <c r="C25" s="17">
        <f t="shared" si="0"/>
        <v>1</v>
      </c>
      <c r="D25" s="17">
        <f t="shared" si="1"/>
        <v>0.97530864197530864</v>
      </c>
      <c r="E25" s="1">
        <f t="shared" si="2"/>
        <v>2</v>
      </c>
      <c r="F25" s="1">
        <f t="shared" si="3"/>
        <v>3</v>
      </c>
      <c r="G25" s="34"/>
      <c r="H25" s="28" t="s">
        <v>2</v>
      </c>
      <c r="I25" s="21">
        <v>81</v>
      </c>
      <c r="J25" s="65"/>
      <c r="K25" s="65"/>
      <c r="L25" s="65"/>
      <c r="M25" s="65"/>
      <c r="N25" s="65"/>
      <c r="O25" s="65"/>
      <c r="P25" s="6">
        <v>79</v>
      </c>
      <c r="Q25" s="6">
        <v>2</v>
      </c>
      <c r="R25" s="6">
        <v>0</v>
      </c>
      <c r="S25" s="6">
        <v>79</v>
      </c>
      <c r="T25" s="6">
        <v>2</v>
      </c>
      <c r="U25" s="6">
        <v>0</v>
      </c>
      <c r="V25" s="17">
        <f t="shared" si="4"/>
        <v>1</v>
      </c>
      <c r="W25" s="22">
        <f t="shared" si="9"/>
        <v>0.97530864197530864</v>
      </c>
      <c r="X25" s="21">
        <v>23</v>
      </c>
      <c r="Y25" s="21">
        <v>2</v>
      </c>
      <c r="Z25" s="21">
        <v>3</v>
      </c>
      <c r="AA25" s="26"/>
    </row>
    <row r="26" spans="2:29" x14ac:dyDescent="0.2">
      <c r="B26" s="12" t="s">
        <v>18</v>
      </c>
      <c r="C26" s="17">
        <f t="shared" si="0"/>
        <v>1</v>
      </c>
      <c r="D26" s="17">
        <f t="shared" si="1"/>
        <v>0.95</v>
      </c>
      <c r="E26" s="1">
        <f t="shared" si="2"/>
        <v>2</v>
      </c>
      <c r="F26" s="1">
        <f t="shared" si="3"/>
        <v>0</v>
      </c>
      <c r="G26" s="34"/>
      <c r="H26" s="28" t="s">
        <v>2</v>
      </c>
      <c r="I26" s="6">
        <v>40</v>
      </c>
      <c r="J26" s="65"/>
      <c r="K26" s="65"/>
      <c r="L26" s="65"/>
      <c r="M26" s="65"/>
      <c r="N26" s="65"/>
      <c r="O26" s="65"/>
      <c r="P26" s="6">
        <v>38</v>
      </c>
      <c r="Q26" s="6">
        <v>2</v>
      </c>
      <c r="R26" s="6">
        <v>0</v>
      </c>
      <c r="S26" s="6">
        <v>38</v>
      </c>
      <c r="T26" s="6">
        <v>2</v>
      </c>
      <c r="U26" s="6">
        <v>0</v>
      </c>
      <c r="V26" s="17">
        <f t="shared" si="4"/>
        <v>1</v>
      </c>
      <c r="W26" s="17">
        <f t="shared" si="9"/>
        <v>0.95</v>
      </c>
      <c r="X26" s="6">
        <v>3</v>
      </c>
      <c r="Y26" s="6">
        <v>2</v>
      </c>
      <c r="Z26" s="6">
        <v>0</v>
      </c>
    </row>
    <row r="27" spans="2:29" s="7" customFormat="1" x14ac:dyDescent="0.2">
      <c r="B27" s="12" t="s">
        <v>26</v>
      </c>
      <c r="C27" s="17">
        <f t="shared" si="0"/>
        <v>1</v>
      </c>
      <c r="D27" s="17">
        <f t="shared" si="1"/>
        <v>0.86069651741293529</v>
      </c>
      <c r="E27" s="31">
        <f t="shared" si="2"/>
        <v>56</v>
      </c>
      <c r="F27" s="1">
        <f t="shared" si="3"/>
        <v>1</v>
      </c>
      <c r="G27" s="96"/>
      <c r="H27" s="28" t="s">
        <v>2</v>
      </c>
      <c r="I27" s="3">
        <v>201</v>
      </c>
      <c r="J27" s="65"/>
      <c r="K27" s="65"/>
      <c r="L27" s="65"/>
      <c r="M27" s="65"/>
      <c r="N27" s="65"/>
      <c r="O27" s="65"/>
      <c r="P27" s="3">
        <v>173</v>
      </c>
      <c r="Q27" s="3">
        <v>22</v>
      </c>
      <c r="R27" s="19">
        <v>6</v>
      </c>
      <c r="S27" s="3">
        <v>173</v>
      </c>
      <c r="T27" s="3">
        <v>22</v>
      </c>
      <c r="U27" s="19">
        <v>6</v>
      </c>
      <c r="V27" s="17">
        <f t="shared" si="4"/>
        <v>1</v>
      </c>
      <c r="W27" s="22">
        <f t="shared" si="9"/>
        <v>0.86069651741293529</v>
      </c>
      <c r="X27" s="3">
        <v>85</v>
      </c>
      <c r="Y27" s="3">
        <v>56</v>
      </c>
      <c r="Z27" s="3">
        <v>1</v>
      </c>
      <c r="AA27" s="26"/>
      <c r="AB27" s="4"/>
      <c r="AC27" s="4"/>
    </row>
    <row r="28" spans="2:29" x14ac:dyDescent="0.2">
      <c r="B28" s="12" t="s">
        <v>16</v>
      </c>
      <c r="C28" s="17">
        <f t="shared" si="0"/>
        <v>1</v>
      </c>
      <c r="D28" s="17">
        <f t="shared" si="1"/>
        <v>0.90697674418604646</v>
      </c>
      <c r="E28" s="1">
        <f t="shared" si="2"/>
        <v>6</v>
      </c>
      <c r="F28" s="1">
        <f t="shared" si="3"/>
        <v>1</v>
      </c>
      <c r="G28" s="64"/>
      <c r="H28" s="28" t="s">
        <v>2</v>
      </c>
      <c r="I28" s="6">
        <v>43</v>
      </c>
      <c r="J28" s="65"/>
      <c r="K28" s="65"/>
      <c r="L28" s="65"/>
      <c r="M28" s="65"/>
      <c r="N28" s="65"/>
      <c r="O28" s="65"/>
      <c r="P28" s="3">
        <v>39</v>
      </c>
      <c r="Q28" s="3">
        <v>4</v>
      </c>
      <c r="R28" s="19">
        <v>0</v>
      </c>
      <c r="S28" s="3">
        <v>39</v>
      </c>
      <c r="T28" s="3">
        <v>4</v>
      </c>
      <c r="U28" s="19">
        <v>0</v>
      </c>
      <c r="V28" s="17">
        <f t="shared" si="4"/>
        <v>1</v>
      </c>
      <c r="W28" s="17">
        <f t="shared" si="9"/>
        <v>0.90697674418604646</v>
      </c>
      <c r="X28" s="6">
        <v>21</v>
      </c>
      <c r="Y28" s="6">
        <v>6</v>
      </c>
      <c r="Z28" s="6">
        <v>1</v>
      </c>
    </row>
    <row r="29" spans="2:29" x14ac:dyDescent="0.2">
      <c r="B29" s="12" t="s">
        <v>17</v>
      </c>
      <c r="C29" s="17">
        <f t="shared" si="0"/>
        <v>1</v>
      </c>
      <c r="D29" s="17">
        <f t="shared" si="1"/>
        <v>0.97499999999999998</v>
      </c>
      <c r="E29" s="1">
        <f t="shared" si="2"/>
        <v>3</v>
      </c>
      <c r="F29" s="1">
        <f t="shared" si="3"/>
        <v>0</v>
      </c>
      <c r="G29" s="34"/>
      <c r="H29" s="28" t="s">
        <v>2</v>
      </c>
      <c r="I29" s="6">
        <v>40</v>
      </c>
      <c r="J29" s="65"/>
      <c r="K29" s="65"/>
      <c r="L29" s="65"/>
      <c r="M29" s="65"/>
      <c r="N29" s="65"/>
      <c r="O29" s="65"/>
      <c r="P29" s="3">
        <v>39</v>
      </c>
      <c r="Q29" s="3">
        <v>1</v>
      </c>
      <c r="R29" s="19">
        <v>0</v>
      </c>
      <c r="S29" s="3">
        <v>39</v>
      </c>
      <c r="T29" s="3">
        <v>1</v>
      </c>
      <c r="U29" s="19">
        <v>0</v>
      </c>
      <c r="V29" s="17">
        <f t="shared" si="4"/>
        <v>1</v>
      </c>
      <c r="W29" s="17">
        <f t="shared" si="9"/>
        <v>0.97499999999999998</v>
      </c>
      <c r="X29" s="6">
        <v>30</v>
      </c>
      <c r="Y29" s="6">
        <v>3</v>
      </c>
      <c r="Z29" s="6">
        <v>0</v>
      </c>
    </row>
    <row r="30" spans="2:29" s="7" customFormat="1" x14ac:dyDescent="0.2">
      <c r="B30" s="12" t="s">
        <v>19</v>
      </c>
      <c r="C30" s="17">
        <f t="shared" si="0"/>
        <v>1</v>
      </c>
      <c r="D30" s="17">
        <f t="shared" si="1"/>
        <v>0.95</v>
      </c>
      <c r="E30" s="1">
        <f t="shared" si="2"/>
        <v>0</v>
      </c>
      <c r="F30" s="1">
        <f t="shared" si="3"/>
        <v>0</v>
      </c>
      <c r="G30" s="34"/>
      <c r="H30" s="28" t="s">
        <v>2</v>
      </c>
      <c r="I30" s="21">
        <v>60</v>
      </c>
      <c r="J30" s="65"/>
      <c r="K30" s="65"/>
      <c r="L30" s="65"/>
      <c r="M30" s="65"/>
      <c r="N30" s="65"/>
      <c r="O30" s="65"/>
      <c r="P30" s="3">
        <v>57</v>
      </c>
      <c r="Q30" s="3">
        <v>3</v>
      </c>
      <c r="R30" s="19">
        <v>0</v>
      </c>
      <c r="S30" s="3">
        <v>57</v>
      </c>
      <c r="T30" s="3">
        <v>3</v>
      </c>
      <c r="U30" s="19">
        <v>0</v>
      </c>
      <c r="V30" s="17">
        <f t="shared" si="4"/>
        <v>1</v>
      </c>
      <c r="W30" s="22">
        <f t="shared" si="9"/>
        <v>0.95</v>
      </c>
      <c r="X30" s="21">
        <v>3</v>
      </c>
      <c r="Y30" s="21">
        <v>0</v>
      </c>
      <c r="Z30" s="21">
        <v>0</v>
      </c>
      <c r="AA30" s="26"/>
    </row>
    <row r="31" spans="2:29" x14ac:dyDescent="0.2">
      <c r="B31" s="12" t="s">
        <v>25</v>
      </c>
      <c r="C31" s="17">
        <f t="shared" si="0"/>
        <v>1</v>
      </c>
      <c r="D31" s="17">
        <f t="shared" si="1"/>
        <v>0.81896551724137934</v>
      </c>
      <c r="E31" s="31">
        <f t="shared" si="2"/>
        <v>32</v>
      </c>
      <c r="F31" s="1">
        <f t="shared" si="3"/>
        <v>1</v>
      </c>
      <c r="G31" s="97"/>
      <c r="H31" s="28" t="s">
        <v>2</v>
      </c>
      <c r="I31" s="6">
        <v>116</v>
      </c>
      <c r="J31" s="65"/>
      <c r="K31" s="65"/>
      <c r="L31" s="65"/>
      <c r="M31" s="65"/>
      <c r="N31" s="65"/>
      <c r="O31" s="65"/>
      <c r="P31" s="29">
        <v>95</v>
      </c>
      <c r="Q31" s="29">
        <v>21</v>
      </c>
      <c r="R31" s="30">
        <v>0</v>
      </c>
      <c r="S31" s="29">
        <v>95</v>
      </c>
      <c r="T31" s="29">
        <v>21</v>
      </c>
      <c r="U31" s="30">
        <v>0</v>
      </c>
      <c r="V31" s="17">
        <v>1</v>
      </c>
      <c r="W31" s="22">
        <f t="shared" si="9"/>
        <v>0.81896551724137934</v>
      </c>
      <c r="X31" s="29">
        <v>85</v>
      </c>
      <c r="Y31" s="29">
        <v>32</v>
      </c>
      <c r="Z31" s="29">
        <v>1</v>
      </c>
    </row>
    <row r="32" spans="2:29" s="99" customFormat="1" x14ac:dyDescent="0.2">
      <c r="B32" s="100" t="s">
        <v>73</v>
      </c>
      <c r="C32" s="101"/>
      <c r="D32" s="101"/>
      <c r="E32" s="101"/>
      <c r="F32" s="101"/>
      <c r="G32" s="102"/>
      <c r="H32" s="103"/>
      <c r="I32" s="108">
        <f>SUM(I23:I31)</f>
        <v>634</v>
      </c>
      <c r="J32" s="108">
        <f t="shared" ref="J32:U32" si="10">SUM(J23:J31)</f>
        <v>0</v>
      </c>
      <c r="K32" s="108">
        <f t="shared" si="10"/>
        <v>0</v>
      </c>
      <c r="L32" s="108">
        <f t="shared" si="10"/>
        <v>0</v>
      </c>
      <c r="M32" s="108">
        <f t="shared" si="10"/>
        <v>0</v>
      </c>
      <c r="N32" s="108">
        <f t="shared" si="10"/>
        <v>0</v>
      </c>
      <c r="O32" s="108">
        <f t="shared" si="10"/>
        <v>0</v>
      </c>
      <c r="P32" s="108">
        <f t="shared" si="10"/>
        <v>569</v>
      </c>
      <c r="Q32" s="108">
        <f t="shared" si="10"/>
        <v>59</v>
      </c>
      <c r="R32" s="108">
        <f t="shared" si="10"/>
        <v>6</v>
      </c>
      <c r="S32" s="108">
        <f t="shared" si="10"/>
        <v>569</v>
      </c>
      <c r="T32" s="108">
        <f t="shared" si="10"/>
        <v>59</v>
      </c>
      <c r="U32" s="108">
        <f t="shared" si="10"/>
        <v>6</v>
      </c>
      <c r="V32" s="105"/>
      <c r="W32" s="105"/>
      <c r="X32" s="109"/>
      <c r="Y32" s="109"/>
      <c r="Z32" s="109"/>
      <c r="AA32" s="106"/>
    </row>
    <row r="33" spans="2:27" s="110" customFormat="1" x14ac:dyDescent="0.2">
      <c r="B33" s="75" t="s">
        <v>61</v>
      </c>
      <c r="C33" s="114" t="s">
        <v>44</v>
      </c>
      <c r="D33" s="114" t="s">
        <v>44</v>
      </c>
      <c r="E33" s="114" t="s">
        <v>53</v>
      </c>
      <c r="F33" s="114">
        <v>0</v>
      </c>
      <c r="G33" s="114" t="s">
        <v>51</v>
      </c>
      <c r="H33" s="111" t="s">
        <v>64</v>
      </c>
      <c r="I33" s="112">
        <f>I10+I22+I32</f>
        <v>2017</v>
      </c>
      <c r="J33" s="112">
        <f t="shared" ref="J33:U33" si="11">J10+J22+J32</f>
        <v>530</v>
      </c>
      <c r="K33" s="112">
        <f t="shared" si="11"/>
        <v>62</v>
      </c>
      <c r="L33" s="112">
        <f t="shared" si="11"/>
        <v>0</v>
      </c>
      <c r="M33" s="112">
        <f t="shared" si="11"/>
        <v>562</v>
      </c>
      <c r="N33" s="112">
        <f t="shared" si="11"/>
        <v>155</v>
      </c>
      <c r="O33" s="112">
        <f t="shared" si="11"/>
        <v>137</v>
      </c>
      <c r="P33" s="112">
        <f t="shared" si="11"/>
        <v>833</v>
      </c>
      <c r="Q33" s="112">
        <f t="shared" si="11"/>
        <v>86</v>
      </c>
      <c r="R33" s="112">
        <f t="shared" si="11"/>
        <v>7</v>
      </c>
      <c r="S33" s="112">
        <f t="shared" si="11"/>
        <v>1924</v>
      </c>
      <c r="T33" s="112">
        <f t="shared" si="11"/>
        <v>86</v>
      </c>
      <c r="U33" s="112">
        <f t="shared" si="11"/>
        <v>7</v>
      </c>
      <c r="V33" s="112"/>
      <c r="W33" s="105">
        <f t="shared" ref="W33" si="12">S33/I33</f>
        <v>0.95389191869112544</v>
      </c>
      <c r="X33" s="112">
        <f t="shared" ref="X33:AN33" si="13">SUM(X4:X31)</f>
        <v>735</v>
      </c>
      <c r="Y33" s="112">
        <f t="shared" si="13"/>
        <v>198</v>
      </c>
      <c r="Z33" s="112">
        <f t="shared" si="13"/>
        <v>18</v>
      </c>
      <c r="AA33" s="113"/>
    </row>
    <row r="34" spans="2:27" x14ac:dyDescent="0.25">
      <c r="B34" s="75"/>
      <c r="C34" s="98" t="s">
        <v>45</v>
      </c>
      <c r="D34" s="98" t="s">
        <v>45</v>
      </c>
      <c r="E34" s="98" t="s">
        <v>54</v>
      </c>
      <c r="F34" s="98" t="s">
        <v>49</v>
      </c>
      <c r="G34" s="98" t="s">
        <v>58</v>
      </c>
      <c r="AA34" s="2"/>
    </row>
    <row r="35" spans="2:27" x14ac:dyDescent="0.25">
      <c r="B35" s="75"/>
      <c r="C35" s="24" t="s">
        <v>70</v>
      </c>
      <c r="D35" s="24" t="s">
        <v>70</v>
      </c>
      <c r="E35" s="24" t="s">
        <v>68</v>
      </c>
      <c r="F35" s="24" t="s">
        <v>69</v>
      </c>
      <c r="G35" s="24" t="s">
        <v>59</v>
      </c>
      <c r="AA35" s="2"/>
    </row>
    <row r="36" spans="2:27" x14ac:dyDescent="0.25">
      <c r="AA36" s="2"/>
    </row>
    <row r="37" spans="2:27" hidden="1" x14ac:dyDescent="0.25">
      <c r="AA37" s="2"/>
    </row>
    <row r="38" spans="2:27" hidden="1" x14ac:dyDescent="0.25">
      <c r="AA38" s="2"/>
    </row>
    <row r="39" spans="2:27" hidden="1" x14ac:dyDescent="0.25">
      <c r="AA39" s="2"/>
    </row>
    <row r="40" spans="2:27" hidden="1" x14ac:dyDescent="0.25">
      <c r="AA40" s="2"/>
    </row>
    <row r="41" spans="2:27" hidden="1" x14ac:dyDescent="0.25">
      <c r="AA41" s="2"/>
    </row>
    <row r="42" spans="2:27" hidden="1" x14ac:dyDescent="0.25">
      <c r="AA42" s="2"/>
    </row>
    <row r="43" spans="2:27" hidden="1" x14ac:dyDescent="0.25">
      <c r="AA43" s="2"/>
    </row>
    <row r="44" spans="2:27" hidden="1" x14ac:dyDescent="0.25">
      <c r="AA44" s="2"/>
    </row>
    <row r="45" spans="2:27" hidden="1" x14ac:dyDescent="0.25">
      <c r="AA45" s="2"/>
    </row>
    <row r="46" spans="2:27" hidden="1" x14ac:dyDescent="0.25">
      <c r="AA46" s="2"/>
    </row>
    <row r="47" spans="2:27" hidden="1" x14ac:dyDescent="0.25">
      <c r="AA47" s="2"/>
    </row>
    <row r="48" spans="2:27" hidden="1" x14ac:dyDescent="0.25">
      <c r="AA48" s="2"/>
    </row>
    <row r="49" spans="27:27" s="2" customFormat="1" hidden="1" x14ac:dyDescent="0.25"/>
    <row r="50" spans="27:27" s="2" customFormat="1" hidden="1" x14ac:dyDescent="0.25"/>
    <row r="51" spans="27:27" s="2" customFormat="1" hidden="1" x14ac:dyDescent="0.25"/>
    <row r="52" spans="27:27" s="2" customFormat="1" hidden="1" x14ac:dyDescent="0.25"/>
    <row r="53" spans="27:27" s="2" customFormat="1" hidden="1" x14ac:dyDescent="0.25"/>
    <row r="54" spans="27:27" s="2" customFormat="1" hidden="1" x14ac:dyDescent="0.25"/>
    <row r="55" spans="27:27" s="2" customFormat="1" hidden="1" x14ac:dyDescent="0.25"/>
    <row r="56" spans="27:27" s="2" customFormat="1" hidden="1" x14ac:dyDescent="0.2">
      <c r="AA56" s="25"/>
    </row>
    <row r="57" spans="27:27" s="2" customFormat="1" hidden="1" x14ac:dyDescent="0.2">
      <c r="AA57" s="25"/>
    </row>
    <row r="58" spans="27:27" s="2" customFormat="1" hidden="1" x14ac:dyDescent="0.2">
      <c r="AA58" s="25"/>
    </row>
    <row r="59" spans="27:27" s="2" customFormat="1" hidden="1" x14ac:dyDescent="0.2">
      <c r="AA59" s="25"/>
    </row>
    <row r="60" spans="27:27" s="2" customFormat="1" hidden="1" x14ac:dyDescent="0.2">
      <c r="AA60" s="25"/>
    </row>
    <row r="61" spans="27:27" s="2" customFormat="1" hidden="1" x14ac:dyDescent="0.2">
      <c r="AA61" s="25"/>
    </row>
    <row r="62" spans="27:27" s="2" customFormat="1" hidden="1" x14ac:dyDescent="0.2">
      <c r="AA62" s="25"/>
    </row>
    <row r="63" spans="27:27" s="2" customFormat="1" hidden="1" x14ac:dyDescent="0.2">
      <c r="AA63" s="25"/>
    </row>
    <row r="64" spans="27:27" s="2" customFormat="1" hidden="1" x14ac:dyDescent="0.2">
      <c r="AA64" s="25"/>
    </row>
    <row r="65" s="2" customFormat="1" hidden="1" x14ac:dyDescent="0.2"/>
    <row r="66" s="2" customFormat="1" hidden="1" x14ac:dyDescent="0.2"/>
    <row r="67" s="2" customFormat="1" ht="16.5" hidden="1" customHeight="1" x14ac:dyDescent="0.2"/>
    <row r="68" s="2" customFormat="1" hidden="1" x14ac:dyDescent="0.2"/>
    <row r="69" s="2" customFormat="1" hidden="1" x14ac:dyDescent="0.2"/>
    <row r="70" s="2" customFormat="1" hidden="1" x14ac:dyDescent="0.2"/>
    <row r="71" s="2" customFormat="1" hidden="1" x14ac:dyDescent="0.2"/>
    <row r="72" s="2" customFormat="1" x14ac:dyDescent="0.2"/>
  </sheetData>
  <mergeCells count="20">
    <mergeCell ref="X2:Z2"/>
    <mergeCell ref="V2:W2"/>
    <mergeCell ref="F2:F3"/>
    <mergeCell ref="C2:C3"/>
    <mergeCell ref="D2:D3"/>
    <mergeCell ref="E2:E3"/>
    <mergeCell ref="G2:G3"/>
    <mergeCell ref="H2:H3"/>
    <mergeCell ref="I2:I3"/>
    <mergeCell ref="J2:L2"/>
    <mergeCell ref="M2:O2"/>
    <mergeCell ref="P2:R2"/>
    <mergeCell ref="J23:O31"/>
    <mergeCell ref="J11:L21"/>
    <mergeCell ref="B33:B35"/>
    <mergeCell ref="B2:B3"/>
    <mergeCell ref="S2:U2"/>
    <mergeCell ref="B10:G10"/>
    <mergeCell ref="B22:G22"/>
    <mergeCell ref="B32:G32"/>
  </mergeCells>
  <conditionalFormatting sqref="F4:F9 F11:F21 F23:F31">
    <cfRule type="expression" dxfId="11" priority="15">
      <formula>$Z4&gt;=5</formula>
    </cfRule>
    <cfRule type="expression" dxfId="10" priority="16">
      <formula>AND(($Z4&gt;0),($Z4&lt;=5))</formula>
    </cfRule>
    <cfRule type="expression" dxfId="9" priority="17">
      <formula>$Z4&lt;1</formula>
    </cfRule>
  </conditionalFormatting>
  <conditionalFormatting sqref="D4:D9 D11:D21 D23:D31">
    <cfRule type="expression" dxfId="8" priority="11">
      <formula>((1-$W4)&gt;=0.3)</formula>
    </cfRule>
    <cfRule type="expression" dxfId="7" priority="12">
      <formula>AND(((1-$W4)&gt;=0.1),((1-$W4)&lt;=0.3))</formula>
    </cfRule>
    <cfRule type="expression" dxfId="6" priority="14">
      <formula>(1-$W4)&lt;=0.1</formula>
    </cfRule>
  </conditionalFormatting>
  <conditionalFormatting sqref="C4:C9 C11:C21 C23:C31">
    <cfRule type="expression" dxfId="5" priority="7">
      <formula>(1-$V4)&gt;=0.3</formula>
    </cfRule>
    <cfRule type="expression" dxfId="4" priority="8">
      <formula>AND(((1-$V4)&gt;=0.1),((1-$V4)&lt;=0.3))</formula>
    </cfRule>
    <cfRule type="expression" dxfId="3" priority="9">
      <formula>(1-$V4)&lt;=0.1</formula>
    </cfRule>
  </conditionalFormatting>
  <conditionalFormatting sqref="E4:E9 E11:E21 E23:E31">
    <cfRule type="expression" dxfId="2" priority="3">
      <formula>$Y4&gt;=20</formula>
    </cfRule>
    <cfRule type="expression" dxfId="1" priority="4">
      <formula>AND(($Y4&gt;=10),($Y4&lt;=20))</formula>
    </cfRule>
    <cfRule type="expression" dxfId="0" priority="5">
      <formula>$Y4&lt;10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GridLines="0" zoomScale="70" zoomScaleNormal="70" workbookViewId="0"/>
  </sheetViews>
  <sheetFormatPr defaultColWidth="0" defaultRowHeight="15" zeroHeight="1" x14ac:dyDescent="0.25"/>
  <cols>
    <col min="1" max="1" width="9.140625" style="50" customWidth="1"/>
    <col min="2" max="2" width="47.42578125" style="50" bestFit="1" customWidth="1"/>
    <col min="3" max="3" width="21.5703125" style="50" bestFit="1" customWidth="1"/>
    <col min="4" max="4" width="18.140625" style="50" bestFit="1" customWidth="1"/>
    <col min="5" max="5" width="26.28515625" style="50" bestFit="1" customWidth="1"/>
    <col min="6" max="6" width="20" style="50" bestFit="1" customWidth="1"/>
    <col min="7" max="7" width="31.42578125" style="50" bestFit="1" customWidth="1"/>
    <col min="8" max="8" width="9.140625" style="50" customWidth="1"/>
    <col min="9" max="16384" width="9.140625" style="50" hidden="1"/>
  </cols>
  <sheetData>
    <row r="1" spans="2:7" x14ac:dyDescent="0.25"/>
    <row r="2" spans="2:7" ht="15.75" x14ac:dyDescent="0.25">
      <c r="B2" s="90" t="s">
        <v>65</v>
      </c>
      <c r="C2" s="91"/>
      <c r="D2" s="91"/>
      <c r="E2" s="91"/>
      <c r="F2" s="91"/>
      <c r="G2" s="91"/>
    </row>
    <row r="3" spans="2:7" x14ac:dyDescent="0.25">
      <c r="B3" s="35" t="s">
        <v>60</v>
      </c>
      <c r="C3" s="35" t="s">
        <v>52</v>
      </c>
      <c r="D3" s="35" t="s">
        <v>38</v>
      </c>
      <c r="E3" s="35" t="s">
        <v>39</v>
      </c>
      <c r="F3" s="35" t="s">
        <v>42</v>
      </c>
      <c r="G3" s="35" t="s">
        <v>43</v>
      </c>
    </row>
    <row r="4" spans="2:7" x14ac:dyDescent="0.25">
      <c r="B4" s="36" t="s">
        <v>3</v>
      </c>
      <c r="C4" s="37">
        <v>1</v>
      </c>
      <c r="D4" s="37">
        <v>1</v>
      </c>
      <c r="E4" s="38">
        <v>4</v>
      </c>
      <c r="F4" s="38">
        <v>0</v>
      </c>
      <c r="G4" s="39"/>
    </row>
    <row r="5" spans="2:7" x14ac:dyDescent="0.25">
      <c r="B5" s="36" t="s">
        <v>4</v>
      </c>
      <c r="C5" s="37">
        <v>1</v>
      </c>
      <c r="D5" s="37">
        <v>0.98</v>
      </c>
      <c r="E5" s="38">
        <v>0</v>
      </c>
      <c r="F5" s="38">
        <v>0</v>
      </c>
      <c r="G5" s="39"/>
    </row>
    <row r="6" spans="2:7" x14ac:dyDescent="0.25">
      <c r="B6" s="36" t="s">
        <v>6</v>
      </c>
      <c r="C6" s="37">
        <v>1</v>
      </c>
      <c r="D6" s="37">
        <v>1</v>
      </c>
      <c r="E6" s="38">
        <v>0</v>
      </c>
      <c r="F6" s="38">
        <v>0</v>
      </c>
      <c r="G6" s="39"/>
    </row>
    <row r="7" spans="2:7" x14ac:dyDescent="0.25">
      <c r="B7" s="36" t="s">
        <v>7</v>
      </c>
      <c r="C7" s="37">
        <v>1</v>
      </c>
      <c r="D7" s="37">
        <v>1</v>
      </c>
      <c r="E7" s="38">
        <v>0</v>
      </c>
      <c r="F7" s="38">
        <v>0</v>
      </c>
      <c r="G7" s="39"/>
    </row>
    <row r="8" spans="2:7" x14ac:dyDescent="0.25">
      <c r="B8" s="36" t="s">
        <v>8</v>
      </c>
      <c r="C8" s="37">
        <v>1</v>
      </c>
      <c r="D8" s="37">
        <v>0.97</v>
      </c>
      <c r="E8" s="38">
        <v>1</v>
      </c>
      <c r="F8" s="38">
        <v>0</v>
      </c>
      <c r="G8" s="39"/>
    </row>
    <row r="9" spans="2:7" x14ac:dyDescent="0.25">
      <c r="B9" s="36" t="s">
        <v>14</v>
      </c>
      <c r="C9" s="37">
        <v>1</v>
      </c>
      <c r="D9" s="37">
        <v>1</v>
      </c>
      <c r="E9" s="38">
        <v>0</v>
      </c>
      <c r="F9" s="38">
        <v>0</v>
      </c>
      <c r="G9" s="39"/>
    </row>
    <row r="10" spans="2:7" x14ac:dyDescent="0.25">
      <c r="B10" s="36" t="s">
        <v>20</v>
      </c>
      <c r="C10" s="37">
        <v>1</v>
      </c>
      <c r="D10" s="37">
        <v>0.94</v>
      </c>
      <c r="E10" s="38">
        <v>0</v>
      </c>
      <c r="F10" s="38">
        <v>0</v>
      </c>
      <c r="G10" s="39"/>
    </row>
    <row r="11" spans="2:7" x14ac:dyDescent="0.25">
      <c r="B11" s="36" t="s">
        <v>5</v>
      </c>
      <c r="C11" s="37">
        <v>1</v>
      </c>
      <c r="D11" s="37">
        <v>1</v>
      </c>
      <c r="E11" s="38">
        <v>3</v>
      </c>
      <c r="F11" s="40">
        <v>1</v>
      </c>
      <c r="G11" s="39"/>
    </row>
    <row r="12" spans="2:7" x14ac:dyDescent="0.25">
      <c r="B12" s="36" t="s">
        <v>11</v>
      </c>
      <c r="C12" s="37">
        <v>1</v>
      </c>
      <c r="D12" s="37">
        <v>0.97</v>
      </c>
      <c r="E12" s="38">
        <v>9</v>
      </c>
      <c r="F12" s="40">
        <v>1</v>
      </c>
      <c r="G12" s="39"/>
    </row>
    <row r="13" spans="2:7" x14ac:dyDescent="0.25">
      <c r="B13" s="36" t="s">
        <v>21</v>
      </c>
      <c r="C13" s="37">
        <v>1</v>
      </c>
      <c r="D13" s="37">
        <v>1</v>
      </c>
      <c r="E13" s="38">
        <v>1</v>
      </c>
      <c r="F13" s="40">
        <v>1</v>
      </c>
      <c r="G13" s="39"/>
    </row>
    <row r="14" spans="2:7" x14ac:dyDescent="0.25">
      <c r="B14" s="36" t="s">
        <v>12</v>
      </c>
      <c r="C14" s="37">
        <v>1</v>
      </c>
      <c r="D14" s="37">
        <v>0.95</v>
      </c>
      <c r="E14" s="38">
        <v>3</v>
      </c>
      <c r="F14" s="38">
        <v>0</v>
      </c>
      <c r="G14" s="39"/>
    </row>
    <row r="15" spans="2:7" x14ac:dyDescent="0.25">
      <c r="B15" s="36" t="s">
        <v>10</v>
      </c>
      <c r="C15" s="37">
        <v>1</v>
      </c>
      <c r="D15" s="37">
        <v>0.96</v>
      </c>
      <c r="E15" s="38">
        <v>1</v>
      </c>
      <c r="F15" s="38">
        <v>0</v>
      </c>
      <c r="G15" s="39"/>
    </row>
    <row r="16" spans="2:7" x14ac:dyDescent="0.25">
      <c r="B16" s="36" t="s">
        <v>23</v>
      </c>
      <c r="C16" s="37">
        <v>1</v>
      </c>
      <c r="D16" s="37">
        <v>1</v>
      </c>
      <c r="E16" s="38">
        <v>0</v>
      </c>
      <c r="F16" s="38">
        <v>0</v>
      </c>
      <c r="G16" s="39"/>
    </row>
    <row r="17" spans="2:7" x14ac:dyDescent="0.25">
      <c r="B17" s="36" t="s">
        <v>15</v>
      </c>
      <c r="C17" s="37">
        <v>1</v>
      </c>
      <c r="D17" s="37">
        <v>1</v>
      </c>
      <c r="E17" s="38">
        <v>0</v>
      </c>
      <c r="F17" s="38">
        <v>0</v>
      </c>
      <c r="G17" s="39"/>
    </row>
    <row r="18" spans="2:7" x14ac:dyDescent="0.25">
      <c r="B18" s="36" t="s">
        <v>27</v>
      </c>
      <c r="C18" s="37">
        <v>1</v>
      </c>
      <c r="D18" s="37">
        <v>1</v>
      </c>
      <c r="E18" s="38">
        <v>3</v>
      </c>
      <c r="F18" s="40">
        <v>2</v>
      </c>
      <c r="G18" s="39"/>
    </row>
    <row r="19" spans="2:7" x14ac:dyDescent="0.25">
      <c r="B19" s="36" t="s">
        <v>9</v>
      </c>
      <c r="C19" s="37">
        <v>1</v>
      </c>
      <c r="D19" s="41">
        <v>0.76</v>
      </c>
      <c r="E19" s="38">
        <v>3</v>
      </c>
      <c r="F19" s="38">
        <v>0</v>
      </c>
      <c r="G19" s="42"/>
    </row>
    <row r="20" spans="2:7" x14ac:dyDescent="0.25">
      <c r="B20" s="36" t="s">
        <v>24</v>
      </c>
      <c r="C20" s="37">
        <v>1</v>
      </c>
      <c r="D20" s="41">
        <v>0.75</v>
      </c>
      <c r="E20" s="38">
        <v>5</v>
      </c>
      <c r="F20" s="40">
        <v>3</v>
      </c>
      <c r="G20" s="39"/>
    </row>
    <row r="21" spans="2:7" x14ac:dyDescent="0.25">
      <c r="B21" s="36" t="s">
        <v>18</v>
      </c>
      <c r="C21" s="37">
        <v>1</v>
      </c>
      <c r="D21" s="37">
        <v>0.95</v>
      </c>
      <c r="E21" s="38">
        <v>3</v>
      </c>
      <c r="F21" s="40">
        <v>1</v>
      </c>
      <c r="G21" s="39"/>
    </row>
    <row r="22" spans="2:7" x14ac:dyDescent="0.25">
      <c r="B22" s="36" t="s">
        <v>16</v>
      </c>
      <c r="C22" s="37">
        <v>1</v>
      </c>
      <c r="D22" s="37">
        <v>0.91</v>
      </c>
      <c r="E22" s="38">
        <v>6</v>
      </c>
      <c r="F22" s="40">
        <v>1</v>
      </c>
      <c r="G22" s="42"/>
    </row>
    <row r="23" spans="2:7" x14ac:dyDescent="0.25">
      <c r="B23" s="36" t="s">
        <v>17</v>
      </c>
      <c r="C23" s="37">
        <v>1</v>
      </c>
      <c r="D23" s="37">
        <v>0.95</v>
      </c>
      <c r="E23" s="38">
        <v>5</v>
      </c>
      <c r="F23" s="40">
        <v>2</v>
      </c>
      <c r="G23" s="39"/>
    </row>
    <row r="24" spans="2:7" x14ac:dyDescent="0.25">
      <c r="B24" s="36" t="s">
        <v>19</v>
      </c>
      <c r="C24" s="37">
        <v>1</v>
      </c>
      <c r="D24" s="37">
        <v>0.95</v>
      </c>
      <c r="E24" s="38">
        <v>1</v>
      </c>
      <c r="F24" s="38">
        <v>0</v>
      </c>
      <c r="G24" s="39"/>
    </row>
    <row r="25" spans="2:7" ht="15.75" x14ac:dyDescent="0.25">
      <c r="B25" s="92" t="s">
        <v>66</v>
      </c>
      <c r="C25" s="93"/>
      <c r="D25" s="93"/>
      <c r="E25" s="93"/>
      <c r="F25" s="93"/>
      <c r="G25" s="93"/>
    </row>
    <row r="26" spans="2:7" x14ac:dyDescent="0.25">
      <c r="B26" s="36" t="s">
        <v>1</v>
      </c>
      <c r="C26" s="37">
        <v>1</v>
      </c>
      <c r="D26" s="37">
        <v>0.95</v>
      </c>
      <c r="E26" s="38">
        <v>5</v>
      </c>
      <c r="F26" s="40">
        <v>3</v>
      </c>
      <c r="G26" s="43"/>
    </row>
    <row r="27" spans="2:7" ht="15.75" x14ac:dyDescent="0.25">
      <c r="B27" s="93" t="s">
        <v>67</v>
      </c>
      <c r="C27" s="93"/>
      <c r="D27" s="93"/>
      <c r="E27" s="93"/>
      <c r="F27" s="93"/>
      <c r="G27" s="93"/>
    </row>
    <row r="28" spans="2:7" x14ac:dyDescent="0.25">
      <c r="B28" s="36" t="s">
        <v>22</v>
      </c>
      <c r="C28" s="37">
        <v>1</v>
      </c>
      <c r="D28" s="37">
        <v>0.95</v>
      </c>
      <c r="E28" s="44">
        <v>30</v>
      </c>
      <c r="F28" s="44">
        <v>6</v>
      </c>
      <c r="G28" s="45"/>
    </row>
    <row r="29" spans="2:7" x14ac:dyDescent="0.25">
      <c r="B29" s="36" t="s">
        <v>13</v>
      </c>
      <c r="C29" s="37">
        <v>1</v>
      </c>
      <c r="D29" s="37">
        <v>0.95</v>
      </c>
      <c r="E29" s="46">
        <v>31</v>
      </c>
      <c r="F29" s="40">
        <v>4</v>
      </c>
      <c r="G29" s="47"/>
    </row>
    <row r="30" spans="2:7" x14ac:dyDescent="0.25">
      <c r="B30" s="36" t="s">
        <v>26</v>
      </c>
      <c r="C30" s="37">
        <v>1</v>
      </c>
      <c r="D30" s="41">
        <v>0.84</v>
      </c>
      <c r="E30" s="46">
        <v>54</v>
      </c>
      <c r="F30" s="44">
        <v>7</v>
      </c>
      <c r="G30" s="47"/>
    </row>
    <row r="31" spans="2:7" x14ac:dyDescent="0.25">
      <c r="B31" s="36" t="s">
        <v>25</v>
      </c>
      <c r="C31" s="37">
        <v>1</v>
      </c>
      <c r="D31" s="48">
        <v>0.49</v>
      </c>
      <c r="E31" s="46">
        <v>41</v>
      </c>
      <c r="F31" s="44">
        <v>7</v>
      </c>
      <c r="G31" s="49"/>
    </row>
    <row r="32" spans="2:7" x14ac:dyDescent="0.25">
      <c r="B32" s="94" t="s">
        <v>61</v>
      </c>
      <c r="C32" s="51" t="s">
        <v>44</v>
      </c>
      <c r="D32" s="51" t="s">
        <v>44</v>
      </c>
      <c r="E32" s="51" t="s">
        <v>53</v>
      </c>
      <c r="F32" s="52">
        <v>0</v>
      </c>
      <c r="G32" s="53" t="s">
        <v>51</v>
      </c>
    </row>
    <row r="33" spans="2:7" x14ac:dyDescent="0.25">
      <c r="B33" s="94"/>
      <c r="C33" s="54" t="s">
        <v>45</v>
      </c>
      <c r="D33" s="54" t="s">
        <v>45</v>
      </c>
      <c r="E33" s="54" t="s">
        <v>54</v>
      </c>
      <c r="F33" s="55" t="s">
        <v>49</v>
      </c>
      <c r="G33" s="56" t="s">
        <v>58</v>
      </c>
    </row>
    <row r="34" spans="2:7" x14ac:dyDescent="0.25">
      <c r="B34" s="94"/>
      <c r="C34" s="57" t="s">
        <v>46</v>
      </c>
      <c r="D34" s="57" t="s">
        <v>46</v>
      </c>
      <c r="E34" s="57" t="s">
        <v>55</v>
      </c>
      <c r="F34" s="58" t="s">
        <v>48</v>
      </c>
      <c r="G34" s="59" t="s">
        <v>59</v>
      </c>
    </row>
    <row r="35" spans="2:7" ht="15.75" thickBot="1" x14ac:dyDescent="0.3">
      <c r="B35" s="94"/>
      <c r="C35" s="60" t="s">
        <v>47</v>
      </c>
      <c r="D35" s="60" t="s">
        <v>47</v>
      </c>
      <c r="E35" s="60" t="s">
        <v>56</v>
      </c>
      <c r="F35" s="61" t="s">
        <v>50</v>
      </c>
      <c r="G35" s="62" t="s">
        <v>57</v>
      </c>
    </row>
    <row r="36" spans="2:7" x14ac:dyDescent="0.25"/>
    <row r="37" spans="2:7" hidden="1" x14ac:dyDescent="0.25"/>
  </sheetData>
  <mergeCells count="4">
    <mergeCell ref="B2:G2"/>
    <mergeCell ref="B25:G25"/>
    <mergeCell ref="B27:G27"/>
    <mergeCell ref="B32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AR-ASPAC-Relase 1 - Test cases</vt:lpstr>
      <vt:lpstr>For Deck</vt:lpstr>
    </vt:vector>
  </TitlesOfParts>
  <Company>Cognizant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2015-01-12T11:48:00Z</dcterms:created>
  <dcterms:modified xsi:type="dcterms:W3CDTF">2015-05-27T13:29:54Z</dcterms:modified>
</cp:coreProperties>
</file>