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  <sheet state="visible" name="Pivot Table 5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<sst xmlns="http://schemas.openxmlformats.org/spreadsheetml/2006/main" count="227" uniqueCount="139">
  <si>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</si>
  <si>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</si>
  <si>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</si>
  <si>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</si>
  <si>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</si>
  <si>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</si>
  <si>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</si>
  <si>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</si>
  <si>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Middle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</si>
  <si>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</si>
  <si>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</si>
  <si>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</si>
  <si>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</si>
  <si>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</si>
  <si>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</si>
  <si>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</si>
  <si>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</si>
  <si>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</si>
  <si>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</si>
  <si>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</si>
  <si>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</si>
  <si>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</si>
  <si>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</si>
  <si>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</si>
  <si>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</si>
  <si>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</si>
  <si>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</si>
  <si>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</si>
  <si>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</si>
  <si>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</si>
  <si>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</si>
  <si>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</si>
  <si>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</si>
  <si>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</si>
  <si>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</si>
  <si>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</si>
  <si>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</si>
  <si>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</si>
  <si>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</si>
  <si>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</si>
  <si>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</si>
  <si>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</si>
  <si>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</si>
  <si>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</si>
  <si>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</si>
  <si>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</si>
  <si>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</si>
  <si>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</si>
  <si>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</si>
  <si>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</si>
  <si>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</si>
  <si>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</si>
  <si>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</si>
  <si>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</si>
  <si>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</si>
  <si>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</si>
  <si>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</si>
  <si>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</si>
  <si>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</si>
  <si>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</si>
  <si>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</si>
  <si>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</si>
  <si>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</si>
  <si>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</si>
  <si>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</si>
  <si>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</si>
  <si>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</si>
  <si>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</si>
  <si>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</si>
  <si>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</si>
  <si>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</si>
  <si>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</si>
  <si>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</si>
  <si>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</si>
  <si>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</si>
  <si>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Products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</si>
  <si>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</si>
  <si>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</si>
  <si>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</si>
  <si>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</si>
  <si>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</si>
  <si>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</si>
  <si>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</si>
  <si>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</si>
  <si>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</si>
  <si>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</si>
  <si>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</si>
  <si>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</si>
  <si>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</si>
  <si>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</si>
  <si>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</si>
  <si>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</si>
  <si>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</si>
  <si>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</si>
  <si>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</si>
  <si>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</si>
  <si>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</si>
  <si>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</si>
  <si>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</si>
  <si>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</si>
  <si>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</si>
  <si>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</si>
  <si>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</si>
  <si>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</si>
  <si>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</si>
  <si>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</si>
  <si>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</si>
  <si>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</si>
  <si>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</si>
  <si>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</si>
  <si>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</si>
  <si>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</si>
  <si>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</si>
  <si>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</si>
  <si>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</si>
  <si>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</si>
  <si>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</si>
  <si>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</si>
  <si>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</si>
  <si>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</si>
  <si>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</si>
  <si>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</si>
  <si>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</si>
  <si>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</si>
  <si>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</si>
  <si>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</si>
  <si>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</si>
  <si>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</si>
  <si>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</si>
  <si>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</si>
  <si>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</si>
  <si>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</si>
  <si>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</si>
  <si>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</si>
  <si>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$914.94 Total</t>
  </si>
  <si>
    <t>$795.24 Total</t>
  </si>
  <si>
    <t>$397.00 Total</t>
  </si>
  <si>
    <t xml:space="preserve">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</si>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</sst>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49" xfId="0" applyAlignment="1" applyFont="1" applyNumberFormat="1">
      <alignment readingOrder="0"/>
    </xf>
    <xf borderId="0" fillId="2" fontId="3" numFmtId="0" xfId="0" applyAlignment="1" applyFill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/>
    </xf>
    <xf borderId="0" fillId="0" fontId="5" numFmtId="49" xfId="0" applyAlignment="1" applyFont="1" applyNumberFormat="1">
      <alignment vertical="bottom"/>
    </xf>
    <xf borderId="0" fillId="2" fontId="6" numFmtId="49" xfId="0" applyAlignment="1" applyFont="1" applyNumberFormat="1">
      <alignment vertical="bottom"/>
    </xf>
    <xf borderId="0" fillId="0" fontId="6" numFmtId="49" xfId="0" applyAlignment="1" applyFont="1" applyNumberFormat="1">
      <alignment vertical="bottom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898137636"/>
        <c:axId val="599824966"/>
      </c:barChart>
      <c:catAx>
        <c:axId val="898137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824966"/>
      </c:catAx>
      <c:valAx>
        <c:axId val="599824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137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Sheet1"/>
  </cacheSource>
  <cacheFields>
    <cacheField name="Product Codes" numFmtId="0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Price" numFmtId="164">
      <sharedItems containsString="0" containsBlank="1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11.7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  <m/>
      </sharedItems>
    </cacheField>
    <cacheField name="Client" numFmtId="0">
      <sharedItems containsBlank="1">
        <s v="Candy's Beauty Supply"/>
        <s v="Rockland's"/>
        <s v="Rudiger Pharmacy"/>
        <s v="Elizabethtown Supply"/>
        <m/>
      </sharedItems>
    </cacheField>
    <cacheField name="Client Code" numFmtId="0">
      <sharedItems containsBlank="1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  <m/>
      </sharedItems>
    </cacheField>
    <cacheField name="Orders" numFmtId="0">
      <sharedItems containsString="0" containsBlank="1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  <m/>
      </sharedItems>
    </cacheField>
    <cacheField name="Total" numFmtId="164">
      <sharedItems containsString="0" containsBlank="1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914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C64" firstHeaderRow="0" firstDataRow="2" firstDataCol="0"/>
  <pivotFields>
    <pivotField name="Product Codes" axis="axisRow" compact="0" outline="0" multipleItemSelectionAllowed="1" showAll="0" sortType="ascending">
      <items>
        <item x="30"/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ie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12"/>
        <item x="6"/>
        <item x="4"/>
        <item x="30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1.88"/>
    <col customWidth="1" min="7" max="7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2"/>
      <c r="N1" s="2"/>
      <c r="O1" s="2"/>
      <c r="P1" s="2"/>
      <c r="Q1" s="2"/>
      <c r="R1" s="2"/>
      <c r="S1" s="2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8" t="str">
        <f>VLOOKUP(A2,Sheet3!$A$1:$B$31,2,false)</f>
        <v>LashX Mascara</v>
      </c>
      <c r="H2" s="9" t="str">
        <f t="shared" ref="H2:H31" si="1">Left(A2,5)</f>
        <v>51993</v>
      </c>
      <c r="I2" s="6" t="str">
        <f t="shared" ref="I2:I31" si="2">Right(A2,4)</f>
        <v>Masc</v>
      </c>
      <c r="J2" s="10" t="str">
        <f t="shared" ref="J2:J31" si="3">MID(D2,4,2)</f>
        <v>NC</v>
      </c>
      <c r="K2" s="10" t="str">
        <f t="shared" ref="K2:K31" si="4">CONCATENATE(H2,I2)</f>
        <v>51993Masc</v>
      </c>
      <c r="L2" s="11" t="str">
        <f t="shared" ref="L2:L31" si="5">TRIM(C2)</f>
        <v>Candy's Beauty Supply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152.0</v>
      </c>
      <c r="F3" s="7">
        <v>2202.48</v>
      </c>
      <c r="G3" s="8" t="str">
        <f>VLOOKUP($A3,Sheet3!$A$1:$B$31,2,false)</f>
        <v>BeautifulU Foundation</v>
      </c>
      <c r="H3" s="9" t="str">
        <f t="shared" si="1"/>
        <v>49631</v>
      </c>
      <c r="I3" s="6" t="str">
        <f t="shared" si="2"/>
        <v>Foun</v>
      </c>
      <c r="J3" s="10" t="str">
        <f t="shared" si="3"/>
        <v>VA</v>
      </c>
      <c r="K3" s="10" t="str">
        <f t="shared" si="4"/>
        <v>49631Foun</v>
      </c>
      <c r="L3" s="11" t="str">
        <f t="shared" si="5"/>
        <v>Rockland's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8" t="str">
        <f>VLOOKUP($A4,Sheet3!$A$1:$B$31,2,false)</f>
        <v>Rosy Lip Gloss</v>
      </c>
      <c r="H4" s="9" t="str">
        <f t="shared" si="1"/>
        <v>42292</v>
      </c>
      <c r="I4" s="6" t="str">
        <f t="shared" si="2"/>
        <v>Glos</v>
      </c>
      <c r="J4" s="10" t="str">
        <f t="shared" si="3"/>
        <v>MD</v>
      </c>
      <c r="K4" s="10" t="str">
        <f t="shared" si="4"/>
        <v>42292Glos</v>
      </c>
      <c r="L4" s="11" t="str">
        <f t="shared" si="5"/>
        <v>Rudiger Pharmacy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8" t="str">
        <f>VLOOKUP($A5,Sheet3!$A$1:$B$31,2,false)</f>
        <v>Darkest Eye Shadow</v>
      </c>
      <c r="H5" s="9" t="str">
        <f t="shared" si="1"/>
        <v>86661</v>
      </c>
      <c r="I5" s="6" t="str">
        <f t="shared" si="2"/>
        <v>Shad</v>
      </c>
      <c r="J5" s="10" t="str">
        <f t="shared" si="3"/>
        <v>SC</v>
      </c>
      <c r="K5" s="10" t="str">
        <f t="shared" si="4"/>
        <v>86661Shad</v>
      </c>
      <c r="L5" s="11" t="str">
        <f t="shared" si="5"/>
        <v>Elizabethtown Supply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50.0</v>
      </c>
      <c r="F6" s="12">
        <v>397.0</v>
      </c>
      <c r="G6" s="8" t="str">
        <f>VLOOKUP($A6,Sheet3!$A$1:$B$31,2,false)</f>
        <v>Pinpoint Eyeliner</v>
      </c>
      <c r="H6" s="9" t="str">
        <f t="shared" si="1"/>
        <v>49541</v>
      </c>
      <c r="I6" s="6" t="str">
        <f t="shared" si="2"/>
        <v>Eyel</v>
      </c>
      <c r="J6" s="10" t="str">
        <f t="shared" si="3"/>
        <v>VA</v>
      </c>
      <c r="K6" s="10" t="str">
        <f t="shared" si="4"/>
        <v>49541Eyel</v>
      </c>
      <c r="L6" s="11" t="str">
        <f t="shared" si="5"/>
        <v>Rockland's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8" t="str">
        <f>VLOOKUP($A7,Sheet3!$A$1:$B$31,2,false)</f>
        <v>PerfectU Foundation</v>
      </c>
      <c r="H7" s="9" t="str">
        <f t="shared" si="1"/>
        <v>58337</v>
      </c>
      <c r="I7" s="6" t="str">
        <f t="shared" si="2"/>
        <v>Foun</v>
      </c>
      <c r="J7" s="10" t="str">
        <f t="shared" si="3"/>
        <v>NC</v>
      </c>
      <c r="K7" s="10" t="str">
        <f t="shared" si="4"/>
        <v>58337Foun</v>
      </c>
      <c r="L7" s="11" t="str">
        <f t="shared" si="5"/>
        <v>Candy's Beauty Supply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8" t="str">
        <f>VLOOKUP($A8,Sheet3!$A$1:$B$31,2,false)</f>
        <v>SmoothU Mascara</v>
      </c>
      <c r="H8" s="9" t="str">
        <f t="shared" si="1"/>
        <v>40014</v>
      </c>
      <c r="I8" s="6" t="str">
        <f t="shared" si="2"/>
        <v>Masc</v>
      </c>
      <c r="J8" s="10" t="str">
        <f t="shared" si="3"/>
        <v>SC</v>
      </c>
      <c r="K8" s="10" t="str">
        <f t="shared" si="4"/>
        <v>40014Masc</v>
      </c>
      <c r="L8" s="11" t="str">
        <f t="shared" si="5"/>
        <v>Elizabethtown Supply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8" t="str">
        <f>VLOOKUP($A9,Sheet3!$A$1:$B$31,2,false)</f>
        <v>Peachy Lipstick</v>
      </c>
      <c r="H9" s="9" t="str">
        <f t="shared" si="1"/>
        <v>86139</v>
      </c>
      <c r="I9" s="6" t="str">
        <f t="shared" si="2"/>
        <v>Lips</v>
      </c>
      <c r="J9" s="10" t="str">
        <f t="shared" si="3"/>
        <v>NC</v>
      </c>
      <c r="K9" s="10" t="str">
        <f t="shared" si="4"/>
        <v>86139Lips</v>
      </c>
      <c r="L9" s="11" t="str">
        <f t="shared" si="5"/>
        <v>Candy's Beauty Supply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850.0</v>
      </c>
      <c r="F10" s="7">
        <v>9392.5</v>
      </c>
      <c r="G10" s="8" t="str">
        <f>VLOOKUP($A10,Sheet3!$A$1:$B$31,2,false)</f>
        <v>HealthyU Exfoliator</v>
      </c>
      <c r="H10" s="9" t="str">
        <f t="shared" si="1"/>
        <v>69601</v>
      </c>
      <c r="I10" s="6" t="str">
        <f t="shared" si="2"/>
        <v>Exfo</v>
      </c>
      <c r="J10" s="10" t="str">
        <f t="shared" si="3"/>
        <v>VA</v>
      </c>
      <c r="K10" s="10" t="str">
        <f t="shared" si="4"/>
        <v>69601Exfo</v>
      </c>
      <c r="L10" s="11" t="str">
        <f t="shared" si="5"/>
        <v>Rockland's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169.0</v>
      </c>
      <c r="F11" s="7">
        <v>1281.02</v>
      </c>
      <c r="G11" s="8" t="str">
        <f>VLOOKUP($A11,Sheet3!$A$1:$B$31,2,false)</f>
        <v>Peachy Lip Gloss</v>
      </c>
      <c r="H11" s="9" t="str">
        <f t="shared" si="1"/>
        <v>25331</v>
      </c>
      <c r="I11" s="6" t="str">
        <f t="shared" si="2"/>
        <v>Glos</v>
      </c>
      <c r="J11" s="10" t="str">
        <f t="shared" si="3"/>
        <v>VA</v>
      </c>
      <c r="K11" s="10" t="str">
        <f t="shared" si="4"/>
        <v>25331Glos</v>
      </c>
      <c r="L11" s="11" t="str">
        <f t="shared" si="5"/>
        <v>Rockland's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8" t="str">
        <f>VLOOKUP($A12,Sheet3!$A$1:$B$31,2,false)</f>
        <v>CalmU Foundation</v>
      </c>
      <c r="H12" s="9" t="str">
        <f t="shared" si="1"/>
        <v>85021</v>
      </c>
      <c r="I12" s="6" t="str">
        <f t="shared" si="2"/>
        <v>Foun</v>
      </c>
      <c r="J12" s="10" t="str">
        <f t="shared" si="3"/>
        <v>MD</v>
      </c>
      <c r="K12" s="10" t="str">
        <f t="shared" si="4"/>
        <v>85021Foun</v>
      </c>
      <c r="L12" s="11" t="str">
        <f t="shared" si="5"/>
        <v>Rudiger Pharmacy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8" t="str">
        <f>VLOOKUP($A13,Sheet3!$A$1:$B$31,2,false)</f>
        <v>Bluest Mascara</v>
      </c>
      <c r="H13" s="9" t="str">
        <f t="shared" si="1"/>
        <v>69030</v>
      </c>
      <c r="I13" s="6" t="str">
        <f t="shared" si="2"/>
        <v>Masc</v>
      </c>
      <c r="J13" s="10" t="str">
        <f t="shared" si="3"/>
        <v>SC</v>
      </c>
      <c r="K13" s="10" t="str">
        <f t="shared" si="4"/>
        <v>69030Masc</v>
      </c>
      <c r="L13" s="11" t="str">
        <f t="shared" si="5"/>
        <v>Elizabethtown Supply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7">
        <v>914.94</v>
      </c>
      <c r="G14" s="8" t="str">
        <f>VLOOKUP($A14,Sheet3!$A$1:$B$31,2,false)</f>
        <v>Greenest Mascara</v>
      </c>
      <c r="H14" s="9" t="str">
        <f t="shared" si="1"/>
        <v>13230</v>
      </c>
      <c r="I14" s="6" t="str">
        <f t="shared" si="2"/>
        <v>Masc</v>
      </c>
      <c r="J14" s="10" t="str">
        <f t="shared" si="3"/>
        <v>VA</v>
      </c>
      <c r="K14" s="10" t="str">
        <f t="shared" si="4"/>
        <v>13230Masc</v>
      </c>
      <c r="L14" s="11" t="str">
        <f t="shared" si="5"/>
        <v>Rockland's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8" t="str">
        <f>VLOOKUP($A15,Sheet3!$A$1:$B$31,2,false)</f>
        <v>Sleekest Eyeliner</v>
      </c>
      <c r="H15" s="9" t="str">
        <f t="shared" si="1"/>
        <v>91559</v>
      </c>
      <c r="I15" s="6" t="str">
        <f t="shared" si="2"/>
        <v>Eyel</v>
      </c>
      <c r="J15" s="10" t="str">
        <f t="shared" si="3"/>
        <v>NC</v>
      </c>
      <c r="K15" s="10" t="str">
        <f t="shared" si="4"/>
        <v>91559Eyel</v>
      </c>
      <c r="L15" s="11" t="str">
        <f t="shared" si="5"/>
        <v>Candy's Beauty Supply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8" t="str">
        <f>VLOOKUP($A16,Sheet3!$A$1:$B$31,2,false)</f>
        <v>Brownest Mascara</v>
      </c>
      <c r="H16" s="9" t="str">
        <f t="shared" si="1"/>
        <v>62289</v>
      </c>
      <c r="I16" s="6" t="str">
        <f t="shared" si="2"/>
        <v>Masc</v>
      </c>
      <c r="J16" s="10" t="str">
        <f t="shared" si="3"/>
        <v>SC</v>
      </c>
      <c r="K16" s="10" t="str">
        <f t="shared" si="4"/>
        <v>62289Masc</v>
      </c>
      <c r="L16" s="11" t="str">
        <f t="shared" si="5"/>
        <v>Elizabethtown Supply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8" t="str">
        <f>VLOOKUP($A17,Sheet3!$A$1:$B$31,2,false)</f>
        <v>HealthyU Foundation</v>
      </c>
      <c r="H17" s="9" t="str">
        <f t="shared" si="1"/>
        <v>64762</v>
      </c>
      <c r="I17" s="6" t="str">
        <f t="shared" si="2"/>
        <v>Foun</v>
      </c>
      <c r="J17" s="10" t="str">
        <f t="shared" si="3"/>
        <v>MD</v>
      </c>
      <c r="K17" s="10" t="str">
        <f t="shared" si="4"/>
        <v>64762Foun</v>
      </c>
      <c r="L17" s="11" t="str">
        <f t="shared" si="5"/>
        <v>Rudiger Pharmacy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8" t="str">
        <f>VLOOKUP($A18,Sheet3!$A$1:$B$31,2,false)</f>
        <v>HappyU Foundation</v>
      </c>
      <c r="H18" s="9" t="str">
        <f t="shared" si="1"/>
        <v>52341</v>
      </c>
      <c r="I18" s="6" t="str">
        <f t="shared" si="2"/>
        <v>Foun</v>
      </c>
      <c r="J18" s="10" t="str">
        <f t="shared" si="3"/>
        <v>SC</v>
      </c>
      <c r="K18" s="10" t="str">
        <f t="shared" si="4"/>
        <v>52341Foun</v>
      </c>
      <c r="L18" s="11" t="str">
        <f t="shared" si="5"/>
        <v>Elizabethtown Supply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7">
        <v>8105.78</v>
      </c>
      <c r="G19" s="8" t="str">
        <f>VLOOKUP($A19,Sheet3!$A$1:$B$31,2,false)</f>
        <v>HappyU Exfoliator</v>
      </c>
      <c r="H19" s="9" t="str">
        <f t="shared" si="1"/>
        <v>68713</v>
      </c>
      <c r="I19" s="6" t="str">
        <f t="shared" si="2"/>
        <v>Exfo</v>
      </c>
      <c r="J19" s="10" t="str">
        <f t="shared" si="3"/>
        <v>VA</v>
      </c>
      <c r="K19" s="10" t="str">
        <f t="shared" si="4"/>
        <v>68713Exfo</v>
      </c>
      <c r="L19" s="11" t="str">
        <f t="shared" si="5"/>
        <v>Rockland's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8" t="str">
        <f>VLOOKUP($A20,Sheet3!$A$1:$B$31,2,false)</f>
        <v>SensitiveU Foundation</v>
      </c>
      <c r="H20" s="9" t="str">
        <f t="shared" si="1"/>
        <v>35073</v>
      </c>
      <c r="I20" s="6" t="str">
        <f t="shared" si="2"/>
        <v>Foun</v>
      </c>
      <c r="J20" s="10" t="str">
        <f t="shared" si="3"/>
        <v>SC</v>
      </c>
      <c r="K20" s="10" t="str">
        <f t="shared" si="4"/>
        <v>35073Foun</v>
      </c>
      <c r="L20" s="11" t="str">
        <f t="shared" si="5"/>
        <v>Elizabethtown Supply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8" t="str">
        <f>VLOOKUP($A21,Sheet3!$A$1:$B$31,2,false)</f>
        <v>Purplest Mascara</v>
      </c>
      <c r="H21" s="9" t="str">
        <f t="shared" si="1"/>
        <v>17691</v>
      </c>
      <c r="I21" s="6" t="str">
        <f t="shared" si="2"/>
        <v>Masc</v>
      </c>
      <c r="J21" s="10" t="str">
        <f t="shared" si="3"/>
        <v>SC</v>
      </c>
      <c r="K21" s="10" t="str">
        <f t="shared" si="4"/>
        <v>17691Masc</v>
      </c>
      <c r="L21" s="11" t="str">
        <f t="shared" si="5"/>
        <v>Elizabethtown Supply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8" t="str">
        <f>VLOOKUP($A22,Sheet3!$A$1:$B$31,2,false)</f>
        <v>Smoothest Eyeliner</v>
      </c>
      <c r="H22" s="9" t="str">
        <f t="shared" si="1"/>
        <v>03485</v>
      </c>
      <c r="I22" s="6" t="str">
        <f t="shared" si="2"/>
        <v>Eyel</v>
      </c>
      <c r="J22" s="10" t="str">
        <f t="shared" si="3"/>
        <v>MD</v>
      </c>
      <c r="K22" s="10" t="str">
        <f t="shared" si="4"/>
        <v>03485Eyel</v>
      </c>
      <c r="L22" s="11" t="str">
        <f t="shared" si="5"/>
        <v>Rudiger Pharmacy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8" t="str">
        <f>VLOOKUP($A23,Sheet3!$A$1:$B$31,2,false)</f>
        <v>SparkleU Foundation</v>
      </c>
      <c r="H23" s="9" t="str">
        <f t="shared" si="1"/>
        <v>26156</v>
      </c>
      <c r="I23" s="6" t="str">
        <f t="shared" si="2"/>
        <v>Foun</v>
      </c>
      <c r="J23" s="10" t="str">
        <f t="shared" si="3"/>
        <v>NC</v>
      </c>
      <c r="K23" s="10" t="str">
        <f t="shared" si="4"/>
        <v>26156Foun</v>
      </c>
      <c r="L23" s="11" t="str">
        <f t="shared" si="5"/>
        <v>Candy's Beauty Supply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8" t="str">
        <f>VLOOKUP($A24,Sheet3!$A$1:$B$31,2,false)</f>
        <v>BlushU Foundation</v>
      </c>
      <c r="H24" s="9" t="str">
        <f t="shared" si="1"/>
        <v>75112</v>
      </c>
      <c r="I24" s="6" t="str">
        <f t="shared" si="2"/>
        <v>Foun</v>
      </c>
      <c r="J24" s="10" t="str">
        <f t="shared" si="3"/>
        <v>SC</v>
      </c>
      <c r="K24" s="10" t="str">
        <f t="shared" si="4"/>
        <v>75112Foun</v>
      </c>
      <c r="L24" s="11" t="str">
        <f t="shared" si="5"/>
        <v>Elizabethtown Supply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8" t="str">
        <f>VLOOKUP($A25,Sheet3!$A$1:$B$31,2,false)</f>
        <v>SoftU Foundation</v>
      </c>
      <c r="H25" s="9" t="str">
        <f t="shared" si="1"/>
        <v>96799</v>
      </c>
      <c r="I25" s="6" t="str">
        <f t="shared" si="2"/>
        <v>Foun</v>
      </c>
      <c r="J25" s="10" t="str">
        <f t="shared" si="3"/>
        <v>MD</v>
      </c>
      <c r="K25" s="10" t="str">
        <f t="shared" si="4"/>
        <v>96799Foun</v>
      </c>
      <c r="L25" s="11" t="str">
        <f t="shared" si="5"/>
        <v>Rudiger Pharmacy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8" t="str">
        <f>VLOOKUP($A26,Sheet3!$A$1:$B$31,2,false)</f>
        <v>Lightest Eye Shadow</v>
      </c>
      <c r="H26" s="9" t="str">
        <f t="shared" si="1"/>
        <v>20559</v>
      </c>
      <c r="I26" s="6" t="str">
        <f t="shared" si="2"/>
        <v>Shad</v>
      </c>
      <c r="J26" s="10" t="str">
        <f t="shared" si="3"/>
        <v>SC</v>
      </c>
      <c r="K26" s="10" t="str">
        <f t="shared" si="4"/>
        <v>20559Shad</v>
      </c>
      <c r="L26" s="11" t="str">
        <f t="shared" si="5"/>
        <v>Elizabethtown Supply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8" t="str">
        <f>VLOOKUP($A27,Sheet3!$A$1:$B$31,2,false)</f>
        <v>Darkest Lashes Mascara</v>
      </c>
      <c r="H27" s="9" t="str">
        <f t="shared" si="1"/>
        <v>32729</v>
      </c>
      <c r="I27" s="6" t="str">
        <f t="shared" si="2"/>
        <v>Masc</v>
      </c>
      <c r="J27" s="10" t="str">
        <f t="shared" si="3"/>
        <v>SC</v>
      </c>
      <c r="K27" s="10" t="str">
        <f t="shared" si="4"/>
        <v>32729Masc</v>
      </c>
      <c r="L27" s="11" t="str">
        <f t="shared" si="5"/>
        <v>Elizabethtown Supply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8" t="str">
        <f>VLOOKUP($A28,Sheet3!$A$1:$B$31,2,false)</f>
        <v>HottestU Exfoliator</v>
      </c>
      <c r="H28" s="9" t="str">
        <f t="shared" si="1"/>
        <v>63094</v>
      </c>
      <c r="I28" s="6" t="str">
        <f t="shared" si="2"/>
        <v>Exfo</v>
      </c>
      <c r="J28" s="10" t="str">
        <f t="shared" si="3"/>
        <v>NC</v>
      </c>
      <c r="K28" s="10" t="str">
        <f t="shared" si="4"/>
        <v>63094Exfo</v>
      </c>
      <c r="L28" s="11" t="str">
        <f t="shared" si="5"/>
        <v>Candy's Beauty Supply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8" t="str">
        <f>VLOOKUP($A29,Sheet3!$A$1:$B$31,2,false)</f>
        <v>HottestU Foundation</v>
      </c>
      <c r="H29" s="9" t="str">
        <f t="shared" si="1"/>
        <v>61207</v>
      </c>
      <c r="I29" s="6" t="str">
        <f t="shared" si="2"/>
        <v>Foun</v>
      </c>
      <c r="J29" s="10" t="str">
        <f t="shared" si="3"/>
        <v>MD</v>
      </c>
      <c r="K29" s="10" t="str">
        <f t="shared" si="4"/>
        <v>61207Foun</v>
      </c>
      <c r="L29" s="11" t="str">
        <f t="shared" si="5"/>
        <v>Rudiger Pharmacy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8" t="str">
        <f>VLOOKUP($A30,Sheet3!$A$1:$B$31,2,false)</f>
        <v>SoSleek Mascara</v>
      </c>
      <c r="H30" s="9" t="str">
        <f t="shared" si="1"/>
        <v>17269</v>
      </c>
      <c r="I30" s="6" t="str">
        <f t="shared" si="2"/>
        <v>Masc</v>
      </c>
      <c r="J30" s="10" t="str">
        <f t="shared" si="3"/>
        <v>VA</v>
      </c>
      <c r="K30" s="10" t="str">
        <f t="shared" si="4"/>
        <v>17269Masc</v>
      </c>
      <c r="L30" s="11" t="str">
        <f t="shared" si="5"/>
        <v>Rockland's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2">
        <v>15671.28</v>
      </c>
      <c r="G31" s="8" t="str">
        <f>VLOOKUP($A31,Sheet3!$A$1:$B$31,2,false)</f>
        <v>SoSoft Exfoliator</v>
      </c>
      <c r="H31" s="9" t="str">
        <f t="shared" si="1"/>
        <v>15143</v>
      </c>
      <c r="I31" s="6" t="str">
        <f t="shared" si="2"/>
        <v>Exfo</v>
      </c>
      <c r="J31" s="10" t="str">
        <f t="shared" si="3"/>
        <v>MD</v>
      </c>
      <c r="K31" s="10" t="str">
        <f t="shared" si="4"/>
        <v>15143Exfo</v>
      </c>
      <c r="L31" s="11" t="str">
        <f t="shared" si="5"/>
        <v>Rudiger Pharmacy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16.0"/>
  </cols>
  <sheetData>
    <row r="1">
      <c r="A1" s="16" t="s">
        <v>75</v>
      </c>
      <c r="B1" s="16" t="s">
        <v>76</v>
      </c>
    </row>
    <row r="2">
      <c r="A2" s="17" t="s">
        <v>11</v>
      </c>
      <c r="B2" s="18" t="s">
        <v>77</v>
      </c>
    </row>
    <row r="3">
      <c r="A3" s="18" t="s">
        <v>14</v>
      </c>
      <c r="B3" s="18" t="s">
        <v>78</v>
      </c>
    </row>
    <row r="4">
      <c r="A4" s="18" t="s">
        <v>17</v>
      </c>
      <c r="B4" s="18" t="s">
        <v>79</v>
      </c>
    </row>
    <row r="5">
      <c r="A5" s="18" t="s">
        <v>20</v>
      </c>
      <c r="B5" s="18" t="s">
        <v>80</v>
      </c>
    </row>
    <row r="6">
      <c r="A6" s="18" t="s">
        <v>23</v>
      </c>
      <c r="B6" s="18" t="s">
        <v>81</v>
      </c>
    </row>
    <row r="7">
      <c r="A7" s="18" t="s">
        <v>25</v>
      </c>
      <c r="B7" s="18" t="s">
        <v>82</v>
      </c>
    </row>
    <row r="8">
      <c r="A8" s="18" t="s">
        <v>27</v>
      </c>
      <c r="B8" s="18" t="s">
        <v>83</v>
      </c>
    </row>
    <row r="9">
      <c r="A9" s="18" t="s">
        <v>29</v>
      </c>
      <c r="B9" s="18" t="s">
        <v>84</v>
      </c>
    </row>
    <row r="10">
      <c r="A10" s="18" t="s">
        <v>31</v>
      </c>
      <c r="B10" s="18" t="s">
        <v>85</v>
      </c>
    </row>
    <row r="11">
      <c r="A11" s="18" t="s">
        <v>33</v>
      </c>
      <c r="B11" s="18" t="s">
        <v>86</v>
      </c>
    </row>
    <row r="12">
      <c r="A12" s="18" t="s">
        <v>35</v>
      </c>
      <c r="B12" s="18" t="s">
        <v>87</v>
      </c>
    </row>
    <row r="13">
      <c r="A13" s="18" t="s">
        <v>37</v>
      </c>
      <c r="B13" s="18" t="s">
        <v>88</v>
      </c>
    </row>
    <row r="14">
      <c r="A14" s="18" t="s">
        <v>39</v>
      </c>
      <c r="B14" s="18" t="s">
        <v>89</v>
      </c>
    </row>
    <row r="15">
      <c r="A15" s="18" t="s">
        <v>41</v>
      </c>
      <c r="B15" s="18" t="s">
        <v>90</v>
      </c>
    </row>
    <row r="16">
      <c r="A16" s="18" t="s">
        <v>43</v>
      </c>
      <c r="B16" s="18" t="s">
        <v>91</v>
      </c>
    </row>
    <row r="17">
      <c r="A17" s="18" t="s">
        <v>45</v>
      </c>
      <c r="B17" s="18" t="s">
        <v>92</v>
      </c>
    </row>
    <row r="18">
      <c r="A18" s="18" t="s">
        <v>47</v>
      </c>
      <c r="B18" s="18" t="s">
        <v>93</v>
      </c>
    </row>
    <row r="19">
      <c r="A19" s="18" t="s">
        <v>49</v>
      </c>
      <c r="B19" s="18" t="s">
        <v>94</v>
      </c>
    </row>
    <row r="20">
      <c r="A20" s="18" t="s">
        <v>51</v>
      </c>
      <c r="B20" s="18" t="s">
        <v>95</v>
      </c>
    </row>
    <row r="21">
      <c r="A21" s="18" t="s">
        <v>53</v>
      </c>
      <c r="B21" s="18" t="s">
        <v>96</v>
      </c>
    </row>
    <row r="22">
      <c r="A22" s="18" t="s">
        <v>55</v>
      </c>
      <c r="B22" s="18" t="s">
        <v>97</v>
      </c>
    </row>
    <row r="23">
      <c r="A23" s="18" t="s">
        <v>57</v>
      </c>
      <c r="B23" s="18" t="s">
        <v>98</v>
      </c>
    </row>
    <row r="24">
      <c r="A24" s="18" t="s">
        <v>59</v>
      </c>
      <c r="B24" s="18" t="s">
        <v>99</v>
      </c>
    </row>
    <row r="25">
      <c r="A25" s="18" t="s">
        <v>61</v>
      </c>
      <c r="B25" s="18" t="s">
        <v>100</v>
      </c>
    </row>
    <row r="26">
      <c r="A26" s="18" t="s">
        <v>63</v>
      </c>
      <c r="B26" s="18" t="s">
        <v>101</v>
      </c>
    </row>
    <row r="27">
      <c r="A27" s="18" t="s">
        <v>65</v>
      </c>
      <c r="B27" s="18" t="s">
        <v>102</v>
      </c>
    </row>
    <row r="28">
      <c r="A28" s="18" t="s">
        <v>67</v>
      </c>
      <c r="B28" s="18" t="s">
        <v>103</v>
      </c>
    </row>
    <row r="29">
      <c r="A29" s="18" t="s">
        <v>69</v>
      </c>
      <c r="B29" s="18" t="s">
        <v>104</v>
      </c>
    </row>
    <row r="30">
      <c r="A30" s="18" t="s">
        <v>71</v>
      </c>
      <c r="B30" s="18" t="s">
        <v>105</v>
      </c>
    </row>
    <row r="31">
      <c r="A31" s="18" t="s">
        <v>73</v>
      </c>
      <c r="B31" s="18" t="s">
        <v>106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