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C:\Users\satis\Downloads\"/>
    </mc:Choice>
  </mc:AlternateContent>
  <xr:revisionPtr revIDLastSave="0" documentId="13_ncr:1_{645F330C-8422-4994-9ED7-1E5DC1A5F57B}" xr6:coauthVersionLast="47" xr6:coauthVersionMax="47" xr10:uidLastSave="{00000000-0000-0000-0000-000000000000}"/>
  <bookViews>
    <workbookView xWindow="-108" yWindow="-108" windowWidth="23256" windowHeight="12456" firstSheet="1" activeTab="8" xr2:uid="{00000000-000D-0000-FFFF-FFFF00000000}"/>
  </bookViews>
  <sheets>
    <sheet name=" combo chart" sheetId="4" r:id="rId1"/>
    <sheet name=" waterfall chart" sheetId="5" r:id="rId2"/>
    <sheet name=" pie chart" sheetId="6" r:id="rId3"/>
    <sheet name=" Map Chart" sheetId="7" r:id="rId4"/>
    <sheet name=" Top 5 category" sheetId="8" r:id="rId5"/>
    <sheet name=" KPI" sheetId="9" r:id="rId6"/>
    <sheet name=" KPI YOY" sheetId="11" r:id="rId7"/>
    <sheet name="Data" sheetId="1" r:id="rId8"/>
    <sheet name="layout" sheetId="2" r:id="rId9"/>
  </sheets>
  <definedNames>
    <definedName name="_xlchart.v1.0" hidden="1">' waterfall chart'!$D$4:$D$7</definedName>
    <definedName name="_xlchart.v1.1" hidden="1">' waterfall chart'!$E$3</definedName>
    <definedName name="_xlchart.v1.2" hidden="1">' waterfall chart'!$E$4:$E$7</definedName>
    <definedName name="_xlchart.v1.7" hidden="1">' waterfall chart'!$D$4:$D$7</definedName>
    <definedName name="_xlchart.v1.8" hidden="1">' waterfall chart'!$E$3</definedName>
    <definedName name="_xlchart.v1.9" hidden="1">' waterfall chart'!$E$4:$E$7</definedName>
    <definedName name="_xlchart.v5.10" hidden="1">' Map Chart'!$D$3</definedName>
    <definedName name="_xlchart.v5.11" hidden="1">' Map Chart'!$D$4:$D$52</definedName>
    <definedName name="_xlchart.v5.12" hidden="1">' Map Chart'!$E$3</definedName>
    <definedName name="_xlchart.v5.13" hidden="1">' Map Chart'!$E$4:$E$52</definedName>
    <definedName name="_xlchart.v5.3" hidden="1">' Map Chart'!$D$3</definedName>
    <definedName name="_xlchart.v5.4" hidden="1">' Map Chart'!$D$4:$D$52</definedName>
    <definedName name="_xlchart.v5.5" hidden="1">' Map Chart'!$E$3</definedName>
    <definedName name="_xlchart.v5.6" hidden="1">' Map Chart'!$E$4:$E$52</definedName>
    <definedName name="Slicer_Region">#N/A</definedName>
    <definedName name="Slicer_Segment">#N/A</definedName>
    <definedName name="Slicer_Year1">#N/A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B17" i="9" l="1"/>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E7" i="5"/>
  <c r="D7" i="5"/>
  <c r="D6" i="5"/>
  <c r="D5" i="5"/>
  <c r="D4" i="5"/>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29" i="7"/>
  <c r="E14" i="7"/>
  <c r="E50" i="7"/>
  <c r="E23" i="7"/>
  <c r="E11" i="7"/>
  <c r="E48" i="7"/>
  <c r="D9" i="11"/>
  <c r="E17" i="9"/>
  <c r="E34" i="7"/>
  <c r="E12" i="7"/>
  <c r="E33" i="7"/>
  <c r="E16" i="7"/>
  <c r="E28" i="7"/>
  <c r="E49" i="7"/>
  <c r="E32" i="7"/>
  <c r="E6" i="7"/>
  <c r="E18" i="7"/>
  <c r="E42" i="7"/>
  <c r="K17" i="9"/>
  <c r="E37" i="7"/>
  <c r="E22" i="7"/>
  <c r="E19" i="7"/>
  <c r="E31" i="7"/>
  <c r="E20" i="7"/>
  <c r="E9" i="7"/>
  <c r="C9" i="11"/>
  <c r="N17" i="9"/>
  <c r="E45" i="7"/>
  <c r="E30" i="7"/>
  <c r="E43" i="7"/>
  <c r="E39" i="7"/>
  <c r="E44" i="7"/>
  <c r="E26" i="7"/>
  <c r="B9" i="11"/>
  <c r="H17" i="9"/>
  <c r="E17" i="7"/>
  <c r="E38" i="7"/>
  <c r="E51" i="7"/>
  <c r="E47" i="7"/>
  <c r="E8" i="7"/>
  <c r="E27" i="7"/>
  <c r="E46" i="7"/>
  <c r="E36" i="7"/>
  <c r="E7" i="7"/>
  <c r="F9" i="11"/>
  <c r="E21" i="7"/>
  <c r="E15" i="7"/>
  <c r="E40" i="7"/>
  <c r="E9" i="11"/>
  <c r="E5" i="7"/>
  <c r="E35" i="7"/>
  <c r="E25" i="7"/>
  <c r="E52" i="7"/>
  <c r="E41" i="7"/>
  <c r="E24" i="7"/>
  <c r="E4" i="7"/>
  <c r="E13" i="7"/>
  <c r="E10" i="7"/>
  <c r="E4" i="5"/>
  <c r="E5" i="5"/>
  <c r="E6" i="5"/>
</calcChain>
</file>

<file path=xl/sharedStrings.xml><?xml version="1.0" encoding="utf-8"?>
<sst xmlns="http://schemas.openxmlformats.org/spreadsheetml/2006/main" count="130094" uniqueCount="10959">
  <si>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</si>
  <si>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</si>
  <si>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</si>
  <si>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</si>
  <si>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</si>
  <si>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</si>
  <si>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</si>
  <si>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</si>
  <si>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</si>
  <si>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</si>
  <si>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</si>
  <si>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</si>
  <si>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</si>
  <si>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</si>
  <si>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</si>
  <si>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</si>
  <si>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</si>
  <si>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</si>
  <si>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</si>
  <si>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</si>
  <si>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</si>
  <si>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</si>
  <si>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</si>
  <si>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</si>
  <si>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</si>
  <si>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</si>
  <si>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</si>
  <si>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</si>
  <si>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</si>
  <si>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</si>
  <si>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</si>
  <si>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</si>
  <si>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</si>
  <si>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</si>
  <si>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</si>
  <si>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</si>
  <si>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</si>
  <si>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</si>
  <si>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</si>
  <si>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</si>
  <si>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</si>
  <si>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</si>
  <si>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</si>
  <si>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</si>
  <si>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</si>
  <si>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</si>
  <si>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</si>
  <si>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</si>
  <si>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</si>
  <si>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</si>
  <si>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</si>
  <si>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</si>
  <si>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</si>
  <si>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</si>
  <si>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</si>
  <si>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</si>
  <si>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</si>
  <si>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</si>
  <si>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</si>
  <si>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</si>
  <si>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</si>
  <si>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</si>
  <si>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</si>
  <si>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</si>
  <si>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</si>
  <si>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</si>
  <si>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</si>
  <si>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</si>
  <si>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</si>
  <si>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</si>
  <si>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</si>
  <si>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</si>
  <si>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</si>
  <si>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</si>
  <si>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</si>
  <si>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</si>
  <si>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</si>
  <si>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</si>
  <si>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</si>
  <si>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</si>
  <si>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</si>
  <si>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</si>
  <si>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</si>
  <si>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</si>
  <si>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</si>
  <si>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</si>
  <si>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</si>
  <si>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</si>
  <si>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</si>
  <si>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</si>
  <si>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</si>
  <si>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</si>
  <si>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</si>
  <si>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</si>
  <si>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</si>
  <si>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</si>
  <si>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</si>
  <si>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</si>
  <si>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</si>
  <si>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</si>
  <si>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</si>
  <si>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</si>
  <si>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</si>
  <si>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</si>
  <si>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</si>
  <si>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</si>
  <si>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</si>
  <si>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</si>
  <si>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</si>
  <si>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</si>
  <si>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</si>
  <si>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</si>
  <si>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</si>
  <si>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</si>
  <si>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</si>
  <si>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</si>
  <si>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</si>
  <si>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</si>
  <si>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</si>
  <si>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</si>
  <si>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</si>
  <si>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</si>
  <si>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</si>
  <si>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</si>
  <si>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</si>
  <si>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</si>
  <si>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</si>
  <si>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</si>
  <si>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</si>
  <si>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</si>
  <si>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</si>
  <si>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</si>
  <si>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</si>
  <si>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</si>
  <si>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</si>
  <si>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</si>
  <si>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</si>
  <si>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</si>
  <si>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</si>
  <si>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</si>
  <si>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</si>
  <si>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</si>
  <si>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</si>
  <si>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</si>
  <si>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</si>
  <si>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</si>
  <si>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</si>
  <si>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</si>
  <si>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</si>
  <si>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</si>
  <si>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</si>
  <si>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</si>
  <si>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</si>
  <si>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</si>
  <si>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</si>
  <si>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</si>
  <si>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</si>
  <si>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</si>
  <si>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</si>
  <si>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</si>
  <si>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</si>
  <si>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</si>
  <si>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</si>
  <si>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</si>
  <si>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</si>
  <si>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</si>
  <si>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</si>
  <si>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</si>
  <si>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</si>
  <si>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</si>
  <si>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</si>
  <si>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</si>
  <si>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</si>
  <si>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</si>
  <si>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</si>
  <si>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</si>
  <si>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</si>
  <si>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</si>
  <si>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</si>
  <si>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</si>
  <si>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</si>
  <si>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</si>
  <si>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</si>
  <si>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</si>
  <si>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</si>
  <si>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</si>
  <si>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</si>
  <si>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</si>
  <si>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</si>
  <si>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</si>
  <si>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</si>
  <si>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</si>
  <si>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</si>
  <si>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</si>
  <si>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</si>
  <si>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</si>
  <si>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</si>
  <si>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</si>
  <si>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</si>
  <si>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</si>
  <si>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</si>
  <si>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</si>
  <si>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</si>
  <si>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</si>
  <si>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</si>
  <si>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</si>
  <si>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</si>
  <si>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</si>
  <si>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</si>
  <si>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</si>
  <si>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</si>
  <si>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</si>
  <si>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</si>
  <si>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</si>
  <si>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</si>
  <si>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</si>
  <si>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</si>
  <si>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</si>
  <si>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</si>
  <si>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</si>
  <si>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</si>
  <si>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</si>
  <si>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</si>
  <si>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</si>
  <si>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</si>
  <si>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</si>
  <si>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</si>
  <si>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</si>
  <si>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</si>
  <si>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</si>
  <si>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</si>
  <si>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</si>
  <si>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</si>
  <si>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</si>
  <si>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</si>
  <si>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</si>
  <si>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</si>
  <si>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</si>
  <si>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</si>
  <si>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</si>
  <si>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</si>
  <si>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</si>
  <si>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</si>
  <si>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</si>
  <si>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</si>
  <si>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</si>
  <si>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</si>
  <si>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</si>
  <si>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</si>
  <si>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</si>
  <si>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</si>
  <si>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</si>
  <si>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</si>
  <si>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</si>
  <si>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</si>
  <si>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</si>
  <si>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</si>
  <si>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</si>
  <si>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</si>
  <si>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</si>
  <si>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</si>
  <si>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</si>
  <si>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</si>
  <si>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</si>
  <si>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</si>
  <si>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</si>
  <si>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</si>
  <si>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</si>
  <si>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</si>
  <si>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</si>
  <si>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</si>
  <si>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</si>
  <si>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</si>
  <si>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</si>
  <si>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</si>
  <si>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</si>
  <si>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</si>
  <si>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</si>
  <si>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</si>
  <si>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</si>
  <si>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</si>
  <si>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</si>
  <si>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</si>
  <si>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</si>
  <si>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</si>
  <si>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</si>
  <si>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</si>
  <si>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</si>
  <si>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</si>
  <si>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</si>
  <si>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</si>
  <si>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</si>
  <si>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</si>
  <si>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</si>
  <si>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</si>
  <si>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</si>
  <si>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</si>
  <si>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</si>
  <si>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</si>
  <si>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</si>
  <si>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</si>
  <si>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</si>
  <si>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</si>
  <si>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</si>
  <si>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</si>
  <si>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</si>
  <si>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</si>
  <si>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</si>
  <si>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</si>
  <si>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</si>
  <si>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</si>
  <si>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</si>
  <si>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</si>
  <si>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</si>
  <si>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</si>
  <si>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</si>
  <si>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</si>
  <si>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</si>
  <si>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</si>
  <si>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</si>
  <si>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</si>
  <si>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</si>
  <si>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</si>
  <si>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</si>
  <si>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</si>
  <si>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</si>
  <si>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</si>
  <si>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</si>
  <si>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</si>
  <si>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</si>
  <si>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</si>
  <si>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</si>
  <si>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</si>
  <si>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</si>
  <si>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</si>
  <si>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</si>
  <si>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</si>
  <si>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</si>
  <si>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</si>
  <si>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</si>
  <si>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</si>
  <si>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</si>
  <si>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</si>
  <si>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</si>
  <si>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</si>
  <si>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</si>
  <si>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</si>
  <si>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</si>
  <si>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</si>
  <si>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</si>
  <si>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</si>
  <si>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</si>
  <si>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</si>
  <si>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</si>
  <si>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</si>
  <si>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</si>
  <si>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</si>
  <si>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</si>
  <si>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</si>
  <si>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</si>
  <si>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</si>
  <si>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</si>
  <si>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</si>
  <si>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</si>
  <si>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</si>
  <si>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</si>
  <si>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</si>
  <si>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</si>
  <si>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</si>
  <si>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</si>
  <si>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</si>
  <si>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</si>
  <si>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</si>
  <si>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</si>
  <si>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</si>
  <si>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</si>
  <si>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</si>
  <si>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</si>
  <si>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</si>
  <si>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</si>
  <si>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</si>
  <si>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</si>
  <si>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</si>
  <si>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</si>
  <si>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</si>
  <si>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</si>
  <si>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</si>
  <si>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</si>
  <si>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</si>
  <si>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</si>
  <si>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</si>
  <si>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</si>
  <si>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</si>
  <si>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</si>
  <si>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</si>
  <si>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</si>
  <si>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</si>
  <si>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</si>
  <si>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</si>
  <si>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</si>
  <si>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</si>
  <si>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</si>
  <si>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</si>
  <si>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</si>
  <si>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</si>
  <si>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</si>
  <si>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</si>
  <si>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</si>
  <si>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</si>
  <si>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</si>
  <si>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</si>
  <si>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</si>
  <si>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</si>
  <si>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</si>
  <si>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</si>
  <si>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</si>
  <si>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</si>
  <si>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</si>
  <si>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</si>
  <si>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</si>
  <si>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</si>
  <si>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</si>
  <si>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</si>
  <si>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</si>
  <si>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</si>
  <si>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</si>
  <si>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</si>
  <si>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</si>
  <si>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</si>
  <si>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</si>
  <si>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</si>
  <si>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</si>
  <si>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</si>
  <si>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</si>
  <si>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</si>
  <si>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</si>
  <si>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</si>
  <si>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</si>
  <si>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</si>
  <si>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</si>
  <si>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</si>
  <si>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</si>
  <si>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</si>
  <si>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</si>
  <si>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</si>
  <si>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</si>
  <si>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</si>
  <si>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</si>
  <si>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</si>
  <si>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</si>
  <si>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</si>
  <si>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</si>
  <si>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</si>
  <si>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</si>
  <si>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</si>
  <si>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</si>
  <si>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</si>
  <si>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</si>
  <si>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</si>
  <si>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</si>
  <si>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</si>
  <si>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</si>
  <si>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</si>
  <si>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</si>
  <si>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</si>
  <si>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</si>
  <si>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</si>
  <si>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</si>
  <si>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</si>
  <si>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</si>
  <si>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</si>
  <si>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</si>
  <si>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</si>
  <si>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</si>
  <si>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</si>
  <si>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</si>
  <si>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</si>
  <si>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</si>
  <si>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</si>
  <si>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</si>
  <si>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</si>
  <si>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</si>
  <si>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</si>
  <si>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</si>
  <si>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</si>
  <si>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</si>
  <si>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</si>
  <si>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</si>
  <si>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</si>
  <si>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</si>
  <si>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</si>
  <si>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</si>
  <si>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</si>
  <si>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</si>
  <si>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</si>
  <si>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</si>
  <si>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</si>
  <si>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</si>
  <si>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</si>
  <si>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</si>
  <si>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</si>
  <si>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</si>
  <si>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</si>
  <si>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</si>
  <si>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</si>
  <si>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</si>
  <si>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</si>
  <si>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</si>
  <si>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</si>
  <si>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</si>
  <si>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</si>
  <si>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</si>
  <si>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</si>
  <si>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</si>
  <si>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</si>
  <si>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</si>
  <si>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</si>
  <si>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</si>
  <si>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</si>
  <si>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</si>
  <si>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</si>
  <si>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</si>
  <si>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</si>
  <si>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</si>
  <si>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</si>
  <si>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</si>
  <si>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</si>
  <si>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</si>
  <si>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</si>
  <si>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</si>
  <si>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</si>
  <si>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</si>
  <si>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</si>
  <si>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</si>
  <si>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</si>
  <si>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</si>
  <si>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</si>
  <si>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</si>
  <si>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</si>
  <si>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</si>
  <si>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</si>
  <si>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</si>
  <si>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</si>
  <si>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</si>
  <si>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</si>
  <si>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</si>
  <si>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</si>
  <si>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</si>
  <si>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</si>
  <si>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</si>
  <si>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</si>
  <si>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</si>
  <si>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</si>
  <si>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</si>
  <si>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</si>
  <si>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</si>
  <si>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</si>
  <si>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</si>
  <si>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</si>
  <si>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</si>
  <si>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</si>
  <si>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</si>
  <si>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</si>
  <si>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</si>
  <si>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</si>
  <si>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</si>
  <si>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</si>
  <si>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</si>
  <si>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</si>
  <si>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</si>
  <si>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</si>
  <si>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</si>
  <si>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</si>
  <si>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</si>
  <si>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</si>
  <si>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</si>
  <si>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</si>
  <si>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</si>
  <si>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</si>
  <si>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</si>
  <si>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</si>
  <si>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</si>
  <si>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</si>
  <si>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</si>
  <si>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</si>
  <si>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</si>
  <si>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</si>
  <si>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</si>
  <si>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</si>
  <si>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</si>
  <si>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</si>
  <si>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</si>
  <si>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</si>
  <si>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</si>
  <si>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</si>
  <si>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</si>
  <si>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</si>
  <si>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</si>
  <si>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</si>
  <si>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</si>
  <si>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</si>
  <si>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</si>
  <si>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</si>
  <si>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</si>
  <si>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</si>
  <si>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</si>
  <si>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</si>
  <si>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</si>
  <si>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</si>
  <si>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</si>
  <si>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</si>
  <si>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</si>
  <si>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</si>
  <si>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</si>
  <si>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</si>
  <si>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</si>
  <si>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</si>
  <si>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</si>
  <si>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</si>
  <si>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</si>
  <si>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</si>
  <si>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</si>
  <si>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</si>
  <si>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</si>
  <si>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</si>
  <si>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</si>
  <si>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</si>
  <si>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</si>
  <si>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</si>
  <si>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</si>
  <si>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</si>
  <si>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</si>
  <si>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</si>
  <si>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</si>
  <si>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</si>
  <si>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</si>
  <si>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</si>
  <si>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</si>
  <si>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</si>
  <si>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</si>
  <si>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</si>
  <si>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</si>
  <si>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</si>
  <si>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</si>
  <si>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</si>
  <si>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</si>
  <si>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</si>
  <si>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</si>
  <si>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</si>
  <si>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</si>
  <si>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</si>
  <si>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</si>
  <si>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</si>
  <si>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</si>
  <si>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</si>
  <si>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</si>
  <si>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</si>
  <si>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</si>
  <si>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</si>
  <si>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</si>
  <si>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</si>
  <si>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</si>
  <si>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</si>
  <si>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</si>
  <si>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</si>
  <si>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</si>
  <si>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</si>
  <si>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</si>
  <si>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</si>
  <si>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</si>
  <si>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</si>
  <si>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</si>
  <si>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</si>
  <si>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</si>
  <si>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</si>
  <si>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</si>
  <si>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</si>
  <si>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</si>
  <si>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</si>
  <si>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</si>
  <si>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</si>
  <si>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</si>
  <si>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</si>
  <si>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</si>
  <si>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</si>
  <si>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</si>
  <si>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</si>
  <si>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</si>
  <si>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</si>
  <si>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</si>
  <si>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</si>
  <si>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</si>
  <si>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</si>
  <si>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</si>
  <si>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</si>
  <si>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</si>
  <si>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</si>
  <si>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</si>
  <si>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</si>
  <si>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</si>
  <si>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</si>
  <si>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</si>
  <si>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</si>
  <si>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</si>
  <si>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</si>
  <si>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</si>
  <si>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</si>
  <si>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</si>
  <si>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</si>
  <si>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</si>
  <si>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</si>
  <si>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</si>
  <si>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</si>
  <si>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</si>
  <si>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</si>
  <si>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</si>
  <si>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</si>
  <si>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</si>
  <si>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</si>
  <si>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</si>
  <si>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</si>
  <si>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</si>
  <si>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</si>
  <si>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</si>
  <si>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</si>
  <si>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</si>
  <si>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</si>
  <si>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</si>
  <si>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</si>
  <si>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</si>
  <si>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</si>
  <si>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</si>
  <si>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</si>
  <si>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</si>
  <si>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</si>
  <si>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</si>
  <si>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</si>
  <si>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</si>
  <si>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</si>
  <si>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</si>
  <si>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</si>
  <si>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</si>
  <si>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</si>
  <si>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</si>
  <si>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</si>
  <si>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</si>
  <si>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</si>
  <si>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</si>
  <si>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</si>
  <si>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</si>
  <si>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</si>
  <si>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</si>
  <si>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</si>
  <si>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</si>
  <si>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</si>
  <si>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</si>
  <si>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</si>
  <si>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</si>
  <si>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</si>
  <si>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</si>
  <si>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</si>
  <si>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</si>
  <si>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</si>
  <si>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</si>
  <si>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</si>
  <si>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</si>
  <si>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</si>
  <si>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</si>
  <si>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</si>
  <si>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</si>
  <si>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</si>
  <si>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</si>
  <si>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</si>
  <si>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</si>
  <si>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</si>
  <si>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</si>
  <si>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</si>
  <si>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</si>
  <si>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</si>
  <si>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</si>
  <si>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</si>
  <si>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</si>
  <si>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</si>
  <si>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</si>
  <si>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</si>
  <si>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</si>
  <si>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</si>
  <si>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</si>
  <si>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</si>
  <si>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</si>
  <si>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</si>
  <si>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</si>
  <si>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</si>
  <si>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</si>
  <si>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</si>
  <si>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</si>
  <si>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</si>
  <si>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</si>
  <si>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</si>
  <si>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</si>
  <si>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</si>
  <si>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</si>
  <si>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</si>
  <si>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</si>
  <si>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</si>
  <si>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</si>
  <si>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</si>
  <si>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</si>
  <si>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</si>
  <si>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</si>
  <si>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</si>
  <si>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</si>
  <si>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</si>
  <si>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</si>
  <si>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</si>
  <si>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</si>
  <si>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</si>
  <si>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</si>
  <si>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</si>
  <si>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</si>
  <si>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</si>
  <si>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</si>
  <si>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</si>
  <si>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</si>
  <si>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</si>
  <si>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</si>
  <si>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</si>
  <si>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</si>
  <si>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</si>
  <si>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</si>
  <si>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</si>
  <si>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</si>
  <si>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</si>
  <si>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</si>
  <si>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</si>
  <si>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</si>
  <si>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</si>
  <si>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</si>
  <si>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</si>
  <si>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</si>
  <si>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</si>
  <si>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</si>
  <si>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</si>
  <si>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</si>
  <si>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</si>
  <si>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</si>
  <si>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</si>
  <si>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</si>
  <si>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</si>
  <si>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</si>
  <si>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</si>
  <si>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</si>
  <si>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</si>
  <si>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</si>
  <si>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</si>
  <si>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</si>
  <si>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</si>
  <si>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</si>
  <si>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</si>
  <si>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</si>
  <si>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</si>
  <si>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</si>
  <si>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</si>
  <si>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</si>
  <si>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</si>
  <si>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</si>
  <si>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</si>
  <si>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</si>
  <si>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</si>
  <si>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</si>
  <si>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</si>
  <si>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</si>
  <si>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</si>
  <si>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</si>
  <si>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</si>
  <si>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</si>
  <si>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</si>
  <si>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</si>
  <si>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</si>
  <si>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</si>
  <si>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</si>
  <si>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</si>
  <si>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</si>
  <si>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</si>
  <si>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</si>
  <si>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</si>
  <si>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</si>
  <si>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</si>
  <si>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</si>
  <si>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</si>
  <si>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</si>
  <si>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</si>
  <si>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</si>
  <si>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</si>
  <si>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</si>
  <si>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</si>
  <si>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</si>
  <si>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</si>
  <si>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</si>
  <si>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</si>
  <si>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</si>
  <si>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</si>
  <si>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</si>
  <si>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</si>
  <si>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</si>
  <si>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</si>
  <si>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</si>
  <si>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</si>
  <si>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</si>
  <si>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</si>
  <si>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</si>
  <si>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</si>
  <si>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</si>
  <si>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</si>
  <si>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</si>
  <si>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</si>
  <si>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</si>
  <si>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</si>
  <si>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</si>
  <si>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</si>
  <si>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</si>
  <si>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</si>
  <si>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</si>
  <si>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</si>
  <si>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</si>
  <si>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</si>
  <si>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</si>
  <si>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</si>
  <si>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</si>
  <si>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</si>
  <si>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</si>
  <si>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</si>
  <si>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</si>
  <si>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</si>
  <si>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</si>
  <si>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</si>
  <si>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</si>
  <si>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</si>
  <si>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</si>
  <si>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</si>
  <si>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</si>
  <si>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</si>
  <si>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</si>
  <si>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</si>
  <si>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</si>
  <si>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</si>
  <si>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</si>
  <si>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</si>
  <si>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</si>
  <si>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</si>
  <si>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</si>
  <si>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</si>
  <si>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</si>
  <si>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</si>
  <si>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</si>
  <si>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</si>
  <si>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</si>
  <si>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</si>
  <si>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</si>
  <si>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</si>
  <si>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</si>
  <si>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</si>
  <si>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</si>
  <si>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</si>
  <si>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</si>
  <si>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</si>
  <si>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</si>
  <si>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</si>
  <si>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</si>
  <si>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</si>
  <si>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</si>
  <si>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</si>
  <si>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</si>
  <si>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</si>
  <si>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</si>
  <si>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</si>
  <si>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</si>
  <si>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</si>
  <si>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</si>
  <si>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</si>
  <si>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</si>
  <si>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</si>
  <si>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</si>
  <si>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</si>
  <si>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</si>
  <si>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</si>
  <si>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</si>
  <si>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</si>
  <si>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</si>
  <si>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</si>
  <si>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</si>
  <si>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</si>
  <si>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</si>
  <si>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</si>
  <si>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</si>
  <si>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</si>
  <si>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</si>
  <si>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</si>
  <si>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</si>
  <si>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</si>
  <si>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</si>
  <si>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</si>
  <si>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</si>
  <si>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</si>
  <si>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</si>
  <si>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</si>
  <si>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</si>
  <si>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</si>
  <si>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</si>
  <si>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</si>
  <si>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</si>
  <si>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</si>
  <si>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</si>
  <si>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</si>
  <si>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</si>
  <si>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</si>
  <si>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</si>
  <si>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</si>
  <si>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</si>
  <si>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</si>
  <si>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</si>
  <si>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</si>
  <si>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</si>
  <si>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</si>
  <si>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</si>
  <si>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</si>
  <si>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</si>
  <si>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</si>
  <si>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</si>
  <si>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</si>
  <si>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</si>
  <si>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</si>
  <si>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</si>
  <si>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</si>
  <si>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</si>
  <si>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</si>
  <si>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</si>
  <si>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</si>
  <si>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</si>
  <si>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</si>
  <si>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</si>
  <si>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</si>
  <si>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</si>
  <si>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</si>
  <si>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</si>
  <si>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</si>
  <si>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</si>
  <si>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</si>
  <si>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</si>
  <si>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</si>
  <si>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</si>
  <si>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</si>
  <si>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</si>
  <si>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</si>
  <si>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</si>
  <si>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</si>
  <si>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</si>
  <si>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</si>
  <si>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</si>
  <si>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</si>
  <si>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</si>
  <si>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</si>
  <si>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</si>
  <si>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</si>
  <si>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</si>
  <si>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</si>
  <si>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</si>
  <si>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</si>
  <si>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</si>
  <si>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</si>
  <si>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</si>
  <si>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</si>
  <si>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</si>
  <si>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</si>
  <si>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</si>
  <si>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</si>
  <si>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</si>
  <si>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</si>
  <si>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</si>
  <si>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</si>
  <si>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</si>
  <si>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</si>
  <si>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</si>
  <si>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</si>
  <si>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</si>
  <si>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</si>
  <si>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</si>
  <si>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</si>
  <si>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</si>
  <si>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</si>
  <si>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</si>
  <si>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</si>
  <si>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</si>
  <si>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</si>
  <si>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</si>
  <si>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</si>
  <si>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</si>
  <si>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</si>
  <si>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</si>
  <si>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</si>
  <si>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</si>
  <si>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</si>
  <si>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</si>
  <si>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</si>
  <si>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</si>
  <si>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</si>
  <si>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</si>
  <si>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</si>
  <si>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</si>
  <si>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</si>
  <si>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</si>
  <si>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</si>
  <si>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</si>
  <si>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</si>
  <si>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</si>
  <si>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</si>
  <si>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</si>
  <si>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</si>
  <si>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</si>
  <si>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</si>
  <si>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</si>
  <si>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</si>
  <si>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</si>
  <si>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</si>
  <si>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</si>
  <si>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</si>
  <si>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</si>
  <si>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</si>
  <si>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</si>
  <si>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</si>
  <si>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</si>
  <si>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</si>
  <si>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</si>
  <si>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</si>
  <si>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</si>
  <si>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</si>
  <si>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</si>
  <si>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</si>
  <si>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</si>
  <si>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</si>
  <si>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</si>
  <si>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</si>
  <si>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</si>
  <si>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</si>
  <si>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</si>
  <si>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</si>
  <si>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</si>
  <si>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</si>
  <si>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</si>
  <si>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</si>
  <si>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</si>
  <si>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</si>
  <si>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</si>
  <si>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</si>
  <si>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</si>
  <si>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</si>
  <si>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</si>
  <si>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</si>
  <si>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</si>
  <si>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</si>
  <si>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</si>
  <si>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</si>
  <si>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</si>
  <si>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</si>
  <si>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</si>
  <si>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</si>
  <si>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</si>
  <si>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</si>
  <si>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</si>
  <si>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</si>
  <si>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</si>
  <si>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</si>
  <si>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</si>
  <si>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</si>
  <si>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</si>
  <si>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</si>
  <si>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</si>
  <si>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</si>
  <si>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</si>
  <si>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</si>
  <si>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</si>
  <si>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</si>
  <si>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</si>
  <si>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</si>
  <si>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</si>
  <si>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</si>
  <si>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</si>
  <si>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</si>
  <si>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</si>
  <si>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</si>
  <si>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</si>
  <si>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</si>
  <si>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</si>
  <si>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</si>
  <si>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</si>
  <si>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</si>
  <si>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</si>
  <si>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</si>
  <si>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</si>
  <si>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</si>
  <si>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</si>
  <si>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</si>
  <si>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</si>
  <si>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</si>
  <si>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</si>
  <si>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</si>
  <si>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</si>
  <si>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</si>
  <si>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</si>
  <si>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</si>
  <si>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</si>
  <si>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</si>
  <si>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</si>
  <si>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</si>
  <si>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</si>
  <si>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</si>
  <si>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</si>
  <si>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</si>
  <si>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</si>
  <si>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</si>
  <si>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</si>
  <si>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</si>
  <si>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</si>
  <si>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</si>
  <si>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</si>
  <si>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</si>
  <si>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</si>
  <si>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</si>
  <si>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</si>
  <si>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</si>
  <si>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</si>
  <si>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</si>
  <si>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</si>
  <si>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</si>
  <si>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</si>
  <si>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</si>
  <si>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</si>
  <si>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</si>
  <si>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</si>
  <si>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</si>
  <si>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</si>
  <si>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</si>
  <si>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</si>
  <si>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</si>
  <si>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</si>
  <si>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</si>
  <si>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</si>
  <si>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</si>
  <si>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</si>
  <si>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</si>
  <si>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</si>
  <si>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</si>
  <si>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</si>
  <si>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</si>
  <si>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</si>
  <si>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</si>
  <si>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</si>
  <si>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</si>
  <si>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</si>
  <si>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</si>
  <si>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</si>
  <si>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</si>
  <si>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</si>
  <si>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</si>
  <si>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</si>
  <si>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</si>
  <si>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</si>
  <si>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</si>
  <si>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</si>
  <si>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</si>
  <si>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</si>
  <si>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</si>
  <si>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</si>
  <si>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</si>
  <si>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</si>
  <si>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</si>
  <si>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</si>
  <si>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</si>
  <si>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</si>
  <si>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</si>
  <si>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</si>
  <si>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</si>
  <si>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</si>
  <si>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</si>
  <si>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</si>
  <si>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</si>
  <si>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</si>
  <si>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</si>
  <si>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</si>
  <si>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</si>
  <si>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</si>
  <si>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</si>
  <si>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</si>
  <si>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</si>
  <si>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</si>
  <si>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</si>
  <si>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</si>
  <si>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</si>
  <si>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</si>
  <si>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</si>
  <si>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</si>
  <si>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</si>
  <si>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</si>
  <si>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</si>
  <si>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</si>
  <si>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</si>
  <si>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</si>
  <si>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</si>
  <si>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</si>
  <si>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</si>
  <si>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</si>
  <si>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</si>
  <si>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</si>
  <si>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</si>
  <si>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</si>
  <si>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</si>
  <si>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</si>
  <si>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</si>
  <si>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</si>
  <si>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</si>
  <si>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</si>
  <si>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</si>
  <si>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</si>
  <si>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</si>
  <si>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</si>
  <si>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</si>
  <si>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</si>
  <si>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</si>
  <si>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</si>
  <si>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</si>
  <si>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</si>
  <si>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</si>
  <si>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</si>
  <si>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</si>
  <si>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</si>
  <si>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</si>
  <si>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</si>
  <si>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</si>
  <si>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</si>
  <si>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</si>
  <si>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</si>
  <si>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</si>
  <si>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</si>
  <si>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</si>
  <si>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</si>
  <si>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</si>
  <si>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</si>
  <si>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</si>
  <si>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</si>
  <si>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</si>
  <si>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</si>
  <si>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</si>
  <si>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</si>
  <si>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</si>
  <si>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</si>
  <si>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</si>
  <si>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</si>
  <si>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</si>
  <si>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</si>
  <si>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</si>
  <si>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</si>
  <si>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</si>
  <si>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</si>
  <si>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</si>
  <si>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</si>
  <si>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</si>
  <si>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</si>
  <si>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</si>
  <si>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</si>
  <si>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</si>
  <si>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</si>
  <si>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</si>
  <si>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</si>
  <si>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</si>
  <si>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</si>
  <si>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</si>
  <si>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</si>
  <si>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</si>
  <si>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</si>
  <si>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</si>
  <si>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</si>
  <si>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</si>
  <si>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</si>
  <si>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</si>
  <si>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</si>
  <si>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</si>
  <si>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</si>
  <si>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</si>
  <si>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</si>
  <si>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</si>
  <si>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</si>
  <si>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</si>
  <si>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</si>
  <si>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</si>
  <si>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</si>
  <si>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</si>
  <si>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</si>
  <si>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</si>
  <si>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</si>
  <si>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</si>
  <si>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</si>
  <si>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</si>
  <si>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</si>
  <si>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</si>
  <si>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</si>
  <si>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</si>
  <si>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</si>
  <si>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</si>
  <si>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</si>
  <si>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</si>
  <si>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</si>
  <si>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</si>
  <si>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</si>
  <si>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</si>
  <si>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</si>
  <si>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</si>
  <si>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</si>
  <si>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</si>
  <si>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</si>
  <si>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</si>
  <si>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</si>
  <si>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</si>
  <si>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</si>
  <si>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</si>
  <si>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</si>
  <si>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</si>
  <si>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</si>
  <si>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</si>
  <si>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</si>
  <si>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</si>
  <si>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</si>
  <si>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</si>
  <si>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</si>
  <si>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</si>
  <si>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</si>
  <si>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</si>
  <si>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</si>
  <si>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</si>
  <si>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</si>
  <si>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</si>
  <si>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</si>
  <si>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</si>
  <si>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</si>
  <si>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</si>
  <si>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</si>
  <si>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</si>
  <si>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</si>
  <si>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</si>
  <si>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</si>
  <si>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</si>
  <si>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</si>
  <si>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</si>
  <si>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</si>
  <si>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</si>
  <si>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</si>
  <si>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</si>
  <si>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</si>
  <si>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</si>
  <si>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</si>
  <si>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</si>
  <si>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</si>
  <si>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</si>
  <si>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</si>
  <si>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</si>
  <si>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</si>
  <si>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</si>
  <si>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</si>
  <si>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</si>
  <si>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</si>
  <si>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</si>
  <si>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</si>
  <si>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</si>
  <si>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</si>
  <si>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</si>
  <si>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</si>
  <si>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</si>
  <si>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</si>
  <si>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</si>
  <si>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</si>
  <si>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</si>
  <si>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</si>
  <si>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</si>
  <si>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</si>
  <si>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</si>
  <si>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</si>
  <si>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</si>
  <si>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</si>
  <si>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</si>
  <si>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</si>
  <si>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</si>
  <si>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</si>
  <si>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</si>
  <si>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</si>
  <si>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</si>
  <si>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</si>
  <si>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</si>
  <si>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</si>
  <si>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</si>
  <si>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</si>
  <si>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</si>
  <si>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</si>
  <si>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</si>
  <si>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</si>
  <si>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</si>
  <si>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</si>
  <si>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</si>
  <si>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</si>
  <si>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</si>
  <si>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</si>
  <si>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</si>
  <si>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</si>
  <si>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</si>
  <si>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</si>
  <si>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</si>
  <si>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</si>
  <si>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</si>
  <si>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</si>
  <si>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</si>
  <si>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</si>
  <si>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</si>
  <si>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</si>
  <si>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</si>
  <si>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</si>
  <si>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</si>
  <si>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</si>
  <si>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</si>
  <si>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</si>
  <si>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</si>
  <si>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</si>
  <si>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</si>
  <si>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</si>
  <si>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</si>
  <si>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</si>
  <si>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</si>
  <si>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</si>
  <si>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</si>
  <si>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</si>
  <si>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</si>
  <si>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</si>
  <si>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</si>
  <si>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</si>
  <si>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</si>
  <si>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</si>
  <si>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</si>
  <si>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</si>
  <si>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</si>
  <si>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</si>
  <si>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</si>
  <si>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</si>
  <si>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</si>
  <si>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</si>
  <si>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</si>
  <si>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</si>
  <si>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</si>
  <si>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</si>
  <si>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</si>
  <si>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</si>
  <si>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</si>
  <si>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</si>
  <si>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</si>
  <si>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</si>
  <si>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</si>
  <si>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</si>
  <si>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</si>
  <si>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</si>
  <si>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</si>
  <si>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</si>
  <si>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</si>
  <si>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</si>
  <si>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</si>
  <si>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</si>
  <si>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</si>
  <si>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</si>
  <si>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</si>
  <si>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</si>
  <si>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</si>
  <si>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</si>
  <si>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</si>
  <si>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</si>
  <si>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</si>
  <si>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</si>
  <si>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</si>
  <si>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</si>
  <si>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</si>
  <si>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</si>
  <si>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</si>
  <si>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</si>
  <si>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</si>
  <si>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</si>
  <si>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</si>
  <si>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</si>
  <si>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</si>
  <si>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</si>
  <si>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</si>
  <si>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</si>
  <si>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</si>
  <si>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</si>
  <si>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</si>
  <si>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</si>
  <si>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</si>
  <si>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</si>
  <si>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</si>
  <si>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</si>
  <si>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</si>
  <si>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</si>
  <si>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</si>
  <si>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</si>
  <si>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</si>
  <si>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</si>
  <si>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</si>
  <si>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</si>
  <si>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</si>
  <si>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</si>
  <si>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</si>
  <si>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</si>
  <si>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</si>
  <si>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</si>
  <si>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</si>
  <si>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</si>
  <si>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</si>
  <si>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</si>
  <si>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</si>
  <si>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</si>
  <si>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</si>
  <si>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</si>
  <si>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</si>
  <si>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</si>
  <si>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</si>
  <si>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</si>
  <si>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</si>
  <si>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</si>
  <si>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</si>
  <si>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</si>
  <si>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</si>
  <si>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</si>
  <si>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</si>
  <si>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</si>
  <si>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</si>
  <si>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</si>
  <si>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</si>
  <si>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</si>
  <si>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</si>
  <si>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</si>
  <si>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</si>
  <si>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</si>
  <si>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</si>
  <si>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</si>
  <si>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</si>
  <si>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</si>
  <si>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</si>
  <si>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</si>
  <si>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</si>
  <si>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</si>
  <si>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</si>
  <si>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</si>
  <si>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</si>
  <si>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</si>
  <si>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</si>
  <si>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</si>
  <si>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</si>
  <si>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</si>
  <si>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</si>
  <si>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</si>
  <si>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</si>
  <si>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</si>
  <si>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</si>
  <si>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</si>
  <si>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</si>
  <si>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</si>
  <si>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</si>
  <si>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</si>
  <si>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</si>
  <si>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</si>
  <si>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</si>
  <si>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</si>
  <si>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</si>
  <si>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</si>
  <si>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</si>
  <si>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</si>
  <si>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</si>
  <si>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</si>
  <si>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</si>
  <si>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</si>
  <si>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</si>
  <si>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</si>
  <si>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</si>
  <si>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</si>
  <si>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</si>
  <si>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</si>
  <si>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</si>
  <si>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</si>
  <si>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</si>
  <si>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</si>
  <si>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</si>
  <si>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</si>
  <si>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</si>
  <si>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</si>
  <si>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</si>
  <si>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</si>
  <si>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</si>
  <si>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</si>
  <si>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</si>
  <si>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</si>
  <si>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</si>
  <si>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</si>
  <si>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</si>
  <si>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</si>
  <si>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</si>
  <si>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</si>
  <si>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</si>
  <si>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</si>
  <si>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</si>
  <si>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</si>
  <si>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</si>
  <si>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</si>
  <si>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</si>
  <si>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</si>
  <si>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</si>
  <si>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</si>
  <si>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</si>
  <si>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</si>
  <si>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</si>
  <si>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</si>
  <si>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</si>
  <si>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</si>
  <si>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</si>
  <si>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</si>
  <si>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</si>
  <si>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</si>
  <si>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</si>
  <si>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</si>
  <si>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</si>
  <si>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</si>
  <si>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</si>
  <si>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</si>
  <si>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</si>
  <si>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</si>
  <si>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</si>
  <si>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</si>
  <si>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</si>
  <si>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</si>
  <si>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</si>
  <si>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</si>
  <si>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</si>
  <si>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</si>
  <si>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</si>
  <si>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</si>
  <si>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</si>
  <si>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</si>
  <si>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</si>
  <si>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</si>
  <si>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</si>
  <si>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</si>
  <si>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</si>
  <si>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</si>
  <si>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</si>
  <si>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</si>
  <si>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</si>
  <si>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</si>
  <si>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</si>
  <si>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</si>
  <si>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</si>
  <si>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</si>
  <si>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</si>
  <si>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</si>
  <si>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</si>
  <si>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</si>
  <si>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</si>
  <si>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</si>
  <si>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</si>
  <si>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</si>
  <si>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</si>
  <si>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</si>
  <si>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</si>
  <si>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</si>
  <si>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</si>
  <si>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</si>
  <si>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</si>
  <si>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</si>
  <si>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</si>
  <si>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</si>
  <si>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</si>
  <si>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</si>
  <si>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</si>
  <si>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</si>
  <si>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</si>
  <si>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</si>
  <si>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</si>
  <si>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</si>
  <si>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</si>
  <si>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</si>
  <si>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</si>
  <si>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</si>
  <si>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</si>
  <si>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</si>
  <si>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</si>
  <si>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</si>
  <si>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</si>
  <si>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</si>
  <si>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</si>
  <si>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</si>
  <si>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</si>
  <si>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</si>
  <si>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</si>
  <si>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</si>
  <si>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</si>
  <si>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</si>
  <si>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</si>
  <si>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</si>
  <si>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</si>
  <si>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</si>
  <si>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</si>
  <si>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</si>
  <si>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</si>
  <si>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</si>
  <si>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</si>
  <si>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</si>
  <si>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</si>
  <si>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</si>
  <si>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</si>
  <si>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</si>
  <si>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</si>
  <si>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</si>
  <si>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</si>
  <si>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</si>
  <si>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</si>
  <si>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</si>
  <si>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</si>
  <si>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</si>
  <si>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</si>
  <si>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</si>
  <si>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</si>
  <si>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</si>
  <si>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</si>
  <si>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</si>
  <si>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</si>
  <si>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</si>
  <si>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</si>
  <si>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</si>
  <si>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</si>
  <si>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</si>
  <si>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</si>
  <si>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</si>
  <si>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</si>
  <si>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</si>
  <si>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</si>
  <si>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</si>
  <si>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</si>
  <si>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</si>
  <si>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</si>
  <si>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</si>
  <si>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</si>
  <si>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</si>
  <si>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</si>
  <si>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</si>
  <si>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</si>
  <si>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</si>
  <si>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</si>
  <si>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</si>
  <si>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</si>
  <si>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</si>
  <si>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</si>
  <si>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</si>
  <si>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</si>
  <si>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</si>
  <si>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</si>
  <si>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</si>
  <si>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</si>
  <si>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</si>
  <si>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</si>
  <si>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</si>
  <si>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</si>
  <si>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</si>
  <si>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</si>
  <si>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</si>
  <si>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</si>
  <si>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</si>
  <si>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</si>
  <si>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</si>
  <si>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</si>
  <si>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</si>
  <si>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</si>
  <si>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</si>
  <si>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</si>
  <si>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</si>
  <si>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</si>
  <si>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</si>
  <si>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</si>
  <si>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</si>
  <si>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</si>
  <si>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</si>
  <si>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</si>
  <si>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</si>
  <si>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</si>
  <si>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</si>
  <si>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</si>
  <si>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</si>
  <si>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</si>
  <si>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</si>
  <si>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</si>
  <si>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</si>
  <si>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</si>
  <si>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</si>
  <si>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</si>
  <si>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</si>
  <si>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</si>
  <si>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</si>
  <si>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</si>
  <si>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</si>
  <si>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</si>
  <si>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</si>
  <si>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</si>
  <si>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</si>
  <si>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</si>
  <si>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</si>
  <si>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</si>
  <si>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</si>
  <si>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</si>
  <si>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</si>
  <si>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</si>
  <si>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</si>
  <si>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</si>
  <si>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</si>
  <si>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</si>
  <si>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</si>
  <si>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</si>
  <si>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</si>
  <si>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</si>
  <si>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</si>
  <si>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</si>
  <si>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</si>
  <si>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</si>
  <si>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</si>
  <si>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</si>
  <si>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</si>
  <si>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</si>
  <si>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</si>
  <si>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</si>
  <si>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</si>
  <si>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</si>
  <si>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</si>
  <si>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</si>
  <si>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</si>
  <si>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</si>
  <si>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</si>
  <si>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</si>
  <si>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</si>
  <si>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</si>
  <si>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</si>
  <si>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</si>
  <si>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</si>
  <si>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</si>
  <si>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</si>
  <si>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</si>
  <si>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</si>
  <si>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</si>
  <si>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</si>
  <si>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</si>
  <si>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</si>
  <si>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</si>
  <si>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</si>
  <si>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</si>
  <si>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</si>
  <si>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</si>
  <si>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</si>
  <si>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</si>
  <si>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</si>
  <si>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</si>
  <si>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</si>
  <si>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</si>
  <si>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</si>
  <si>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</si>
  <si>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</si>
  <si>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</si>
  <si>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</si>
  <si>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</si>
  <si>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</si>
  <si>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</si>
  <si>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</si>
  <si>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</si>
  <si>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</si>
  <si>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</si>
  <si>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</si>
  <si>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</si>
  <si>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</si>
  <si>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</si>
  <si>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</si>
  <si>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</si>
  <si>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</si>
  <si>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</si>
  <si>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</si>
  <si>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</si>
  <si>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</si>
  <si>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</si>
  <si>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</si>
  <si>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</si>
  <si>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</si>
  <si>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</si>
  <si>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</si>
  <si>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</si>
  <si>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</si>
  <si>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</si>
  <si>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</si>
  <si>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</si>
  <si>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</si>
  <si>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</si>
  <si>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</si>
  <si>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</si>
  <si>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</si>
  <si>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</si>
  <si>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</si>
  <si>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</si>
  <si>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</si>
  <si>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</si>
  <si>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</si>
  <si>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</si>
  <si>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</si>
  <si>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</si>
  <si>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</si>
  <si>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</si>
  <si>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</si>
  <si>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</si>
  <si>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</si>
  <si>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</si>
  <si>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</si>
  <si>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</si>
  <si>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</si>
  <si>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</si>
  <si>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</si>
  <si>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</si>
  <si>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</si>
  <si>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</si>
  <si>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</si>
  <si>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</si>
  <si>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</si>
  <si>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</si>
  <si>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</si>
  <si>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</si>
  <si>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</si>
  <si>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</si>
  <si>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</si>
  <si>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</si>
  <si>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</si>
  <si>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</si>
  <si>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</si>
  <si>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</si>
  <si>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</si>
  <si>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</si>
  <si>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</si>
  <si>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</si>
  <si>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</si>
  <si>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</si>
  <si>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</si>
  <si>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</si>
  <si>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</si>
  <si>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</si>
  <si>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</si>
  <si>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</si>
  <si>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</si>
  <si>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</si>
  <si>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</si>
  <si>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</si>
  <si>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</si>
  <si>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</si>
  <si>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</si>
  <si>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</si>
  <si>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</si>
  <si>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</si>
  <si>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</si>
  <si>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</si>
  <si>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</si>
  <si>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</si>
  <si>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</si>
  <si>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</si>
  <si>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</si>
  <si>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</si>
  <si>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</si>
  <si>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</si>
  <si>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</si>
  <si>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</si>
  <si>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</si>
  <si>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</si>
  <si>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</si>
  <si>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</si>
  <si>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</si>
  <si>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</si>
  <si>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</si>
  <si>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</si>
  <si>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</si>
  <si>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</si>
  <si>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</si>
  <si>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</si>
  <si>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</si>
  <si>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</si>
  <si>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</si>
  <si>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</si>
  <si>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</si>
  <si>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</si>
  <si>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</si>
  <si>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</si>
  <si>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</si>
  <si>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</si>
  <si>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</si>
  <si>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</si>
  <si>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</si>
  <si>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</si>
  <si>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</si>
  <si>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</si>
  <si>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</si>
  <si>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</si>
  <si>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</si>
  <si>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</si>
  <si>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</si>
  <si>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</si>
  <si>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</si>
  <si>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</si>
  <si>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</si>
  <si>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</si>
  <si>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</si>
  <si>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</si>
  <si>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</si>
  <si>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</si>
  <si>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</si>
  <si>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</si>
  <si>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</si>
  <si>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</si>
  <si>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</si>
  <si>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</si>
  <si>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</si>
  <si>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</si>
  <si>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</si>
  <si>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</si>
  <si>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</si>
  <si>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</si>
  <si>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</si>
  <si>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</si>
  <si>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</si>
  <si>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</si>
  <si>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</si>
  <si>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</si>
  <si>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</si>
  <si>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</si>
  <si>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</si>
  <si>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</si>
  <si>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</si>
  <si>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</si>
  <si>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</si>
  <si>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</si>
  <si>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</si>
  <si>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</si>
  <si>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</si>
  <si>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</si>
  <si>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</si>
  <si>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</si>
  <si>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</si>
  <si>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</si>
  <si>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</si>
  <si>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</si>
  <si>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</si>
  <si>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</si>
  <si>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</si>
  <si>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</si>
  <si>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</si>
  <si>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</si>
  <si>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</si>
  <si>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</si>
  <si>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</si>
  <si>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</si>
  <si>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</si>
  <si>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</si>
  <si>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</si>
  <si>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</si>
  <si>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</si>
  <si>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</si>
  <si>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</si>
  <si>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</si>
  <si>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</si>
  <si>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</si>
  <si>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</si>
  <si>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</si>
  <si>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</si>
  <si>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</si>
  <si>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</si>
  <si>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</si>
  <si>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</si>
  <si>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</si>
  <si>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</si>
  <si>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</si>
  <si>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</si>
  <si>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</si>
  <si>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</si>
  <si>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</si>
  <si>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</si>
  <si>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</si>
  <si>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</si>
  <si>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</si>
  <si>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</si>
  <si>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</si>
  <si>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</si>
  <si>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</si>
  <si>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</si>
  <si>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</si>
  <si>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</si>
  <si>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</si>
  <si>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</si>
  <si>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</si>
  <si>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</si>
  <si>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</si>
  <si>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</si>
  <si>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</si>
  <si>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</si>
  <si>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</si>
  <si>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</si>
  <si>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</si>
  <si>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</si>
  <si>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</si>
  <si>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</si>
  <si>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</si>
  <si>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</si>
  <si>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</si>
  <si>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</si>
  <si>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</si>
  <si>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</si>
  <si>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</si>
  <si>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</si>
  <si>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</si>
  <si>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</si>
  <si>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</si>
  <si>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</si>
  <si>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</si>
  <si>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</si>
  <si>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</si>
  <si>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</si>
  <si>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</si>
  <si>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</si>
  <si>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</si>
  <si>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</si>
  <si>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</si>
  <si>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</si>
  <si>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</si>
  <si>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</si>
  <si>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</si>
  <si>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</si>
  <si>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</si>
  <si>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</si>
  <si>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</si>
  <si>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</si>
  <si>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</si>
  <si>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</si>
  <si>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</si>
  <si>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</si>
  <si>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</si>
  <si>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</si>
  <si>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</si>
  <si>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</si>
  <si>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</si>
  <si>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</si>
  <si>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</si>
  <si>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</si>
  <si>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</si>
  <si>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</si>
  <si>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</si>
  <si>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</si>
  <si>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</si>
  <si>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</si>
  <si>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</si>
  <si>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</si>
  <si>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</si>
  <si>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</si>
  <si>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</si>
  <si>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</si>
  <si>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</si>
  <si>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</si>
  <si>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</si>
  <si>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</si>
  <si>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</si>
  <si>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</si>
  <si>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</si>
  <si>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</si>
  <si>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</si>
  <si>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</si>
  <si>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</si>
  <si>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</si>
  <si>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</si>
  <si>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</si>
  <si>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</si>
  <si>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</si>
  <si>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</si>
  <si>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</si>
  <si>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</si>
  <si>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</si>
  <si>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</si>
  <si>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</si>
  <si>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</si>
  <si>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</si>
  <si>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</si>
  <si>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</si>
  <si>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</si>
  <si>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</si>
  <si>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</si>
  <si>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</si>
  <si>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</si>
  <si>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</si>
  <si>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</si>
  <si>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</si>
  <si>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</si>
  <si>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</si>
  <si>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</si>
  <si>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</si>
  <si>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</si>
  <si>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</si>
  <si>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</si>
  <si>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</si>
  <si>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</si>
  <si>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</si>
  <si>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</si>
  <si>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</si>
  <si>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</si>
  <si>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</si>
  <si>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</si>
  <si>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</si>
  <si>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</si>
  <si>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</si>
  <si>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</si>
  <si>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</si>
  <si>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</si>
  <si>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</si>
  <si>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</si>
  <si>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</si>
  <si>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</si>
  <si>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</si>
  <si>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</si>
  <si>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</si>
  <si>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</si>
  <si>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</si>
  <si>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</si>
  <si>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</si>
  <si>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</si>
  <si>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</si>
  <si>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</si>
  <si>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</si>
  <si>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</si>
  <si>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</si>
  <si>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</si>
  <si>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</si>
  <si>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</si>
  <si>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</si>
  <si>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</si>
  <si>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</si>
  <si>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</si>
  <si>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</si>
  <si>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</si>
  <si>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</si>
  <si>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</si>
  <si>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</si>
  <si>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</si>
  <si>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</si>
  <si>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</si>
  <si>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</si>
  <si>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</si>
  <si>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</si>
  <si>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</si>
  <si>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</si>
  <si>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</si>
  <si>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</si>
  <si>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</si>
  <si>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</si>
  <si>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</si>
  <si>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</si>
  <si>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</si>
  <si>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</si>
  <si>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</si>
  <si>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</si>
  <si>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</si>
  <si>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</si>
  <si>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</si>
  <si>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</si>
  <si>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</si>
  <si>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</si>
  <si>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</si>
  <si>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</si>
  <si>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</si>
  <si>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</si>
  <si>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</si>
  <si>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</si>
  <si>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</si>
  <si>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</si>
  <si>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</si>
  <si>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</si>
  <si>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</si>
  <si>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</si>
  <si>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</si>
  <si>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</si>
  <si>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</si>
  <si>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</si>
  <si>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</si>
  <si>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</si>
  <si>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</si>
  <si>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</si>
  <si>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</si>
  <si>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</si>
  <si>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</si>
  <si>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</si>
  <si>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</si>
  <si>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</si>
  <si>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</si>
  <si>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</si>
  <si>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</si>
  <si>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</si>
  <si>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</si>
  <si>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</si>
  <si>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</si>
  <si>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</si>
  <si>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</si>
  <si>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</si>
  <si>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</si>
  <si>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</si>
  <si>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</si>
  <si>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</si>
  <si>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</si>
  <si>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</si>
  <si>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</si>
  <si>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</si>
  <si>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</si>
  <si>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</si>
  <si>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</si>
  <si>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</si>
  <si>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</si>
  <si>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</si>
  <si>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</si>
  <si>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</si>
  <si>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</si>
  <si>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</si>
  <si>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</si>
  <si>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</si>
  <si>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</si>
  <si>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</si>
  <si>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</si>
  <si>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</si>
  <si>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</si>
  <si>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</si>
  <si>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</si>
  <si>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</si>
  <si>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</si>
  <si>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</si>
  <si>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</si>
  <si>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</si>
  <si>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</si>
  <si>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</si>
  <si>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</si>
  <si>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</si>
  <si>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</si>
  <si>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</si>
  <si>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</si>
  <si>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</si>
  <si>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</si>
  <si>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</si>
  <si>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</si>
  <si>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</si>
  <si>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</si>
  <si>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</si>
  <si>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</si>
  <si>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</si>
  <si>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</si>
  <si>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</si>
  <si>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</si>
  <si>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</si>
  <si>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</si>
  <si>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</si>
  <si>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</si>
  <si>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</si>
  <si>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</si>
  <si>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</si>
  <si>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</si>
  <si>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</si>
  <si>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</si>
  <si>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</si>
  <si>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</si>
  <si>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</si>
  <si>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</si>
  <si>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</si>
  <si>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</si>
  <si>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</si>
  <si>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</si>
  <si>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</si>
  <si>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</si>
  <si>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</si>
  <si>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</si>
  <si>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</si>
  <si>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</si>
  <si>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</si>
  <si>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</si>
  <si>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</si>
  <si>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</si>
  <si>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</si>
  <si>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</si>
  <si>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</si>
  <si>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</si>
  <si>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</si>
  <si>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</si>
  <si>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</si>
  <si>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</si>
  <si>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</si>
  <si>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</si>
  <si>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</si>
  <si>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</si>
  <si>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</si>
  <si>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</si>
  <si>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</si>
  <si>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</si>
  <si>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</si>
  <si>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</si>
  <si>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</si>
  <si>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</si>
  <si>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</si>
  <si>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</si>
  <si>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</si>
  <si>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</si>
  <si>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</si>
  <si>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</si>
  <si>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</si>
  <si>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</si>
  <si>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</si>
  <si>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</si>
  <si>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</si>
  <si>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</si>
  <si>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</si>
  <si>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</si>
  <si>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</si>
  <si>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</si>
  <si>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</si>
  <si>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</si>
  <si>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</si>
  <si>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</si>
  <si>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</si>
  <si>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</si>
  <si>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</si>
  <si>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</si>
  <si>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</si>
  <si>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</si>
  <si>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</si>
  <si>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</si>
  <si>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</si>
  <si>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</si>
  <si>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</si>
  <si>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</si>
  <si>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</si>
  <si>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</si>
  <si>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</si>
  <si>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</si>
  <si>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</si>
  <si>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</si>
  <si>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</si>
  <si>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</si>
  <si>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</si>
  <si>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</si>
  <si>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</si>
  <si>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</si>
  <si>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</si>
  <si>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</si>
  <si>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</si>
  <si>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</si>
  <si>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</si>
  <si>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</si>
  <si>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</si>
  <si>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</si>
  <si>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</si>
  <si>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</si>
  <si>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</si>
  <si>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</si>
  <si>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</si>
  <si>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</si>
  <si>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</si>
  <si>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</si>
  <si>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</si>
  <si>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</si>
  <si>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</si>
  <si>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</si>
  <si>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</si>
  <si>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</si>
  <si>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</si>
  <si>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</si>
  <si>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</si>
  <si>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</si>
  <si>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</si>
  <si>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</si>
  <si>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</si>
  <si>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</si>
  <si>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</si>
  <si>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</si>
  <si>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</si>
  <si>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</si>
  <si>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</si>
  <si>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</si>
  <si>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</si>
  <si>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</si>
  <si>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</si>
  <si>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</si>
  <si>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</si>
  <si>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</si>
  <si>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</si>
  <si>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</si>
  <si>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</si>
  <si>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</si>
  <si>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</si>
  <si>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</si>
  <si>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</si>
  <si>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</si>
  <si>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</si>
  <si>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</si>
  <si>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</si>
  <si>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</si>
  <si>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</si>
  <si>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</si>
  <si>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</si>
  <si>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</si>
  <si>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</si>
  <si>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</si>
  <si>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</si>
  <si>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</si>
  <si>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</si>
  <si>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</si>
  <si>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</si>
  <si>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</si>
  <si>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</si>
  <si>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</si>
  <si>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</si>
  <si>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</si>
  <si>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</si>
  <si>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</si>
  <si>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</si>
  <si>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</si>
  <si>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</si>
  <si>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</si>
  <si>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</si>
  <si>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</si>
  <si>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</si>
  <si>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</si>
  <si>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</si>
  <si>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</si>
  <si>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</si>
  <si>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</si>
  <si>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</si>
  <si>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</si>
  <si>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</si>
  <si>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</si>
  <si>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</si>
  <si>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</si>
  <si>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</si>
  <si>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</si>
  <si>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</si>
  <si>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</si>
  <si>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</si>
  <si>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</si>
  <si>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</si>
  <si>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</si>
  <si>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</si>
  <si>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</si>
  <si>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</si>
  <si>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</si>
  <si>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</si>
  <si>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</si>
  <si>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</si>
  <si>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</si>
  <si>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</si>
  <si>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</si>
  <si>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</si>
  <si>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</si>
  <si>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</si>
  <si>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</si>
  <si>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</si>
  <si>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</si>
  <si>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</si>
  <si>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</si>
  <si>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</si>
  <si>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</si>
  <si>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</si>
  <si>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</si>
  <si>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</si>
  <si>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</si>
  <si>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</si>
  <si>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</si>
  <si>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</si>
  <si>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</si>
  <si>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</si>
  <si>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</si>
  <si>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</si>
  <si>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</si>
  <si>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</si>
  <si>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</si>
  <si>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</si>
  <si>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</si>
  <si>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</si>
  <si>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</si>
  <si>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</si>
  <si>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</si>
  <si>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</si>
  <si>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</si>
  <si>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</si>
  <si>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</si>
  <si>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</si>
  <si>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</si>
  <si>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</si>
  <si>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</si>
  <si>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</si>
  <si>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</si>
  <si>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</si>
  <si>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</si>
  <si>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</si>
  <si>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</si>
  <si>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</si>
  <si>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</si>
  <si>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</si>
  <si>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</si>
  <si>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</si>
  <si>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</si>
  <si>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</si>
  <si>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</si>
  <si>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</si>
  <si>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</si>
  <si>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</si>
  <si>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</si>
  <si>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</si>
  <si>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</si>
  <si>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</si>
  <si>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</si>
  <si>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</si>
  <si>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</si>
  <si>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</si>
  <si>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</si>
  <si>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</si>
  <si>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</si>
  <si>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</si>
  <si>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</si>
  <si>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</si>
  <si>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</si>
  <si>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</si>
  <si>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</si>
  <si>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</si>
  <si>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</si>
  <si>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</si>
  <si>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</si>
  <si>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</si>
  <si>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</si>
  <si>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</si>
  <si>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</si>
  <si>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</si>
  <si>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</si>
  <si>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</si>
  <si>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</si>
  <si>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</si>
  <si>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</si>
  <si>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</si>
  <si>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</si>
  <si>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</si>
  <si>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</si>
  <si>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</si>
  <si>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</si>
  <si>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</si>
  <si>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</si>
  <si>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</si>
  <si>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</si>
  <si>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</si>
  <si>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</si>
  <si>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</si>
  <si>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</si>
  <si>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</si>
  <si>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</si>
  <si>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</si>
  <si>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</si>
  <si>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</si>
  <si>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</si>
  <si>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</si>
  <si>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</si>
  <si>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</si>
  <si>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</si>
  <si>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</si>
  <si>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</si>
  <si>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</si>
  <si>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</si>
  <si>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</si>
  <si>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</si>
  <si>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</si>
  <si>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</si>
  <si>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</si>
  <si>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</si>
  <si>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</si>
  <si>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</si>
  <si>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</si>
  <si>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</si>
  <si>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</si>
  <si>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</si>
  <si>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</si>
  <si>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</si>
  <si>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</si>
  <si>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</si>
  <si>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</si>
  <si>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</si>
  <si>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</si>
  <si>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</si>
  <si>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</si>
  <si>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</si>
  <si>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</si>
  <si>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</si>
  <si>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</si>
  <si>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</si>
  <si>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</si>
  <si>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</si>
  <si>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</si>
  <si>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</si>
  <si>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</si>
  <si>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</si>
  <si>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</si>
  <si>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</si>
  <si>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</si>
  <si>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</si>
  <si>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</si>
  <si>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</si>
  <si>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</si>
  <si>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</si>
  <si>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</si>
  <si>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</si>
  <si>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</si>
  <si>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</si>
  <si>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</si>
  <si>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</si>
  <si>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</si>
  <si>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</si>
  <si>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</si>
  <si>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</si>
  <si>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</si>
  <si>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</si>
  <si>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</si>
  <si>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</si>
  <si>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</si>
  <si>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</si>
  <si>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</si>
  <si>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</si>
  <si>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</si>
  <si>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</si>
  <si>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</si>
  <si>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</si>
  <si>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</si>
  <si>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</si>
  <si>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</si>
  <si>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</si>
  <si>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</si>
  <si>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</si>
  <si>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</si>
  <si>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</si>
  <si>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</si>
  <si>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</si>
  <si>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</si>
  <si>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</si>
  <si>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</si>
  <si>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</si>
  <si>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</si>
  <si>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</si>
  <si>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</si>
  <si>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</si>
  <si>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</si>
  <si>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</si>
  <si>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</si>
  <si>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</si>
  <si>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</si>
  <si>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</si>
  <si>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</si>
  <si>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</si>
  <si>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</si>
  <si>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</si>
  <si>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</si>
  <si>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</si>
  <si>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</si>
  <si>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</si>
  <si>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</si>
  <si>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</si>
  <si>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</si>
  <si>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</si>
  <si>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</si>
  <si>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</si>
  <si>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</si>
  <si>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</si>
  <si>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</si>
  <si>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</si>
  <si>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</si>
  <si>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</si>
  <si>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</si>
  <si>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</si>
  <si>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</si>
  <si>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</si>
  <si>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</si>
  <si>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</si>
  <si>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</si>
  <si>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</si>
  <si>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</si>
  <si>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</si>
  <si>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</si>
  <si>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</si>
  <si>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</si>
  <si>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</si>
  <si>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</si>
  <si>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</si>
  <si>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</si>
  <si>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</si>
  <si>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</si>
  <si>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</si>
  <si>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</si>
  <si>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</si>
  <si>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</si>
  <si>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</si>
  <si>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</si>
  <si>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</si>
  <si>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</si>
  <si>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</si>
  <si>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</si>
  <si>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</si>
  <si>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</si>
  <si>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</si>
  <si>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</si>
  <si>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</si>
  <si>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</si>
  <si>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</si>
  <si>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</si>
  <si>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</si>
  <si>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</si>
  <si>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</si>
  <si>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</si>
  <si>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</si>
  <si>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</si>
  <si>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</si>
  <si>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</si>
  <si>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</si>
  <si>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</si>
  <si>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</si>
  <si>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</si>
  <si>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</si>
  <si>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</si>
  <si>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</si>
  <si>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</si>
  <si>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</si>
  <si>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</si>
  <si>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</si>
  <si>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</si>
  <si>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</si>
  <si>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</si>
  <si>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</si>
  <si>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</si>
  <si>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</si>
  <si>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</si>
  <si>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</si>
  <si>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</si>
  <si>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</si>
  <si>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</si>
  <si>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</si>
  <si>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</si>
  <si>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</si>
  <si>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</si>
  <si>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</si>
  <si>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</si>
  <si>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</si>
  <si>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</si>
  <si>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</si>
  <si>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</si>
  <si>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</si>
  <si>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</si>
  <si>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</si>
  <si>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</si>
  <si>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</si>
  <si>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</si>
  <si>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</si>
  <si>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</si>
  <si>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</si>
  <si>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</si>
  <si>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</si>
  <si>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</si>
  <si>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</si>
  <si>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</si>
  <si>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</si>
  <si>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</si>
  <si>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</si>
  <si>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</si>
  <si>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</si>
  <si>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</si>
  <si>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</si>
  <si>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</si>
  <si>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</si>
  <si>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</si>
  <si>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</si>
  <si>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</si>
  <si>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</si>
  <si>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</si>
  <si>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</si>
  <si>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</si>
  <si>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</si>
  <si>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</si>
  <si>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</si>
  <si>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</si>
  <si>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</si>
  <si>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</si>
  <si>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</si>
  <si>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</si>
  <si>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</si>
  <si>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</si>
  <si>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</si>
  <si>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</si>
  <si>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</si>
  <si>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</si>
  <si>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</si>
  <si>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</si>
  <si>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</si>
  <si>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</si>
  <si>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</si>
  <si>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</si>
  <si>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</si>
  <si>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</si>
  <si>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</si>
  <si>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</si>
  <si>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</si>
  <si>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</si>
  <si>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</si>
  <si>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</si>
  <si>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</si>
  <si>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</si>
  <si>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</si>
  <si>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</si>
  <si>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</si>
  <si>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</si>
  <si>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</si>
  <si>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</si>
  <si>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</si>
  <si>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</si>
  <si>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</si>
  <si>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</si>
  <si>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</si>
  <si>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</si>
  <si>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</si>
  <si>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</si>
  <si>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</si>
  <si>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</si>
  <si>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</si>
  <si>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</si>
  <si>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</si>
  <si>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</si>
  <si>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</si>
  <si>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</si>
  <si>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</si>
  <si>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</si>
  <si>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</si>
  <si>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</si>
  <si>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</si>
  <si>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</si>
  <si>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</si>
  <si>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</si>
  <si>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</si>
  <si>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</si>
  <si>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</si>
  <si>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</si>
  <si>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</si>
  <si>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</si>
  <si>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</si>
  <si>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</si>
  <si>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</si>
  <si>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</si>
  <si>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</si>
  <si>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</si>
  <si>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</si>
  <si>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</si>
  <si>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</si>
  <si>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</si>
  <si>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</si>
  <si>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</si>
  <si>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</si>
  <si>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</si>
  <si>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</si>
  <si>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</si>
  <si>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</si>
  <si>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</si>
  <si>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</si>
  <si>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</si>
  <si>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</si>
  <si>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</si>
  <si>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</si>
  <si>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</si>
  <si>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</si>
  <si>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</si>
  <si>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</si>
  <si>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</si>
  <si>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</si>
  <si>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</si>
  <si>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</si>
  <si>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</si>
  <si>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</si>
  <si>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</si>
  <si>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</si>
  <si>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</si>
  <si>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</si>
  <si>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</si>
  <si>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</si>
  <si>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</si>
  <si>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</si>
  <si>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</si>
  <si>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</si>
  <si>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</si>
  <si>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</si>
  <si>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</si>
  <si>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</si>
  <si>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</si>
  <si>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</si>
  <si>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</si>
  <si>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</si>
  <si>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</si>
  <si>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</si>
  <si>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</si>
  <si>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</si>
  <si>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</si>
  <si>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</si>
  <si>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</si>
  <si>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</si>
  <si>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</si>
  <si>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</si>
  <si>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</si>
  <si>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</si>
  <si>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</si>
  <si>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</si>
  <si>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</si>
  <si>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</si>
  <si>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</si>
  <si>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</si>
  <si>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</si>
  <si>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</si>
  <si>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</si>
  <si>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</si>
  <si>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</si>
  <si>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</si>
  <si>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</si>
  <si>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</si>
  <si>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</si>
  <si>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</si>
  <si>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</si>
  <si>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</si>
  <si>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</si>
  <si>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</si>
  <si>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</si>
  <si>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</si>
  <si>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</si>
  <si>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</si>
  <si>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</si>
  <si>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</si>
  <si>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</si>
  <si>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</si>
  <si>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</si>
  <si>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</si>
  <si>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</si>
  <si>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</si>
  <si>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</si>
  <si>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</si>
  <si>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</si>
  <si>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</si>
  <si>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</si>
  <si>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</si>
  <si>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</si>
  <si>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</si>
  <si>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</si>
  <si>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</si>
  <si>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</si>
  <si>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</si>
  <si>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</si>
  <si>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</si>
  <si>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</si>
  <si>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</si>
  <si>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</si>
  <si>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</si>
  <si>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</si>
  <si>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</si>
  <si>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</si>
  <si>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</si>
  <si>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</si>
  <si>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</si>
  <si>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</si>
  <si>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</si>
  <si>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</si>
  <si>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</si>
  <si>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</si>
  <si>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</si>
  <si>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</si>
  <si>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</si>
  <si>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</si>
  <si>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</si>
  <si>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</si>
  <si>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</si>
  <si>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</si>
  <si>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</si>
  <si>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</si>
  <si>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</si>
  <si>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</si>
  <si>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</si>
  <si>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</si>
  <si>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</si>
  <si>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</si>
  <si>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</si>
  <si>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</si>
  <si>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</si>
  <si>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</si>
  <si>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</si>
  <si>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</si>
  <si>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</si>
  <si>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</si>
  <si>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</si>
  <si>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</si>
  <si>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</si>
  <si>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</si>
  <si>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</si>
  <si>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</si>
  <si>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</si>
  <si>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</si>
  <si>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</si>
  <si>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</si>
  <si>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</si>
  <si>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</si>
  <si>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</si>
  <si>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</si>
  <si>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</si>
  <si>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</si>
  <si>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</si>
  <si>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</si>
  <si>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</si>
  <si>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</si>
  <si>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</si>
  <si>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</si>
  <si>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</si>
  <si>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</si>
  <si>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</si>
  <si>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</si>
  <si>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</si>
  <si>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</si>
  <si>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</si>
  <si>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</si>
  <si>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</si>
  <si>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</si>
  <si>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</si>
  <si>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</si>
  <si>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</si>
  <si>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</si>
  <si>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</si>
  <si>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</si>
  <si>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</si>
  <si>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</si>
  <si>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</si>
  <si>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</si>
  <si>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</si>
  <si>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</si>
  <si>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</si>
  <si>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</si>
  <si>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</si>
  <si>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</si>
  <si>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</si>
  <si>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</si>
  <si>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</si>
  <si>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</si>
  <si>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</si>
  <si>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</si>
  <si>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</si>
  <si>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</si>
  <si>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</si>
  <si>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</si>
  <si>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</si>
  <si>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</si>
  <si>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</si>
  <si>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</si>
  <si>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</si>
  <si>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</si>
  <si>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</si>
  <si>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</si>
  <si>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</si>
  <si>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</si>
  <si>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</si>
  <si>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</si>
  <si>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</si>
  <si>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</si>
  <si>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</si>
  <si>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</si>
  <si>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</si>
  <si>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</si>
  <si>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</si>
  <si>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</si>
  <si>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</si>
  <si>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</si>
  <si>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</si>
  <si>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</si>
  <si>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</si>
  <si>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</si>
  <si>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</si>
  <si>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</si>
  <si>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</si>
  <si>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</si>
  <si>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</si>
  <si>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</si>
  <si>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</si>
  <si>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</si>
  <si>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</si>
  <si>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</si>
  <si>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</si>
  <si>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</si>
  <si>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</si>
  <si>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</si>
  <si>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</si>
  <si>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</si>
  <si>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</si>
  <si>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</si>
  <si>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</si>
  <si>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</si>
  <si>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</si>
  <si>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</si>
  <si>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</si>
  <si>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</si>
  <si>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</si>
  <si>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</si>
  <si>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</si>
  <si>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</si>
  <si>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</si>
  <si>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</si>
  <si>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</si>
  <si>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</si>
  <si>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</si>
  <si>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</si>
  <si>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</si>
  <si>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</si>
  <si>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</si>
  <si>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</si>
  <si>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</si>
  <si>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</si>
  <si>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</si>
  <si>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</si>
  <si>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</si>
  <si>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</si>
  <si>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</si>
  <si>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</si>
  <si>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</si>
  <si>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</si>
  <si>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</si>
  <si>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</si>
  <si>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</si>
  <si>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</si>
  <si>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</si>
  <si>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</si>
  <si>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</si>
  <si>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</si>
  <si>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</si>
  <si>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</si>
  <si>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</si>
  <si>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</si>
  <si>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</si>
  <si>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</si>
  <si>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</si>
  <si>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</si>
  <si>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</si>
  <si>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</si>
  <si>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</si>
  <si>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</si>
  <si>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</si>
  <si>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</si>
  <si>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</si>
  <si>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</si>
  <si>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</si>
  <si>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</si>
  <si>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</si>
  <si>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</si>
  <si>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</si>
  <si>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</si>
  <si>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</si>
  <si>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</si>
  <si>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</si>
  <si>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</si>
  <si>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</si>
  <si>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</si>
  <si>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</si>
  <si>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</si>
  <si>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</si>
  <si>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</si>
  <si>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</si>
  <si>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</si>
  <si>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</si>
  <si>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</si>
  <si>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</si>
  <si>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</si>
  <si>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</si>
  <si>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</si>
  <si>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</si>
  <si>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</si>
  <si>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</si>
  <si>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</si>
  <si>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</si>
  <si>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</si>
  <si>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</si>
  <si>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</si>
  <si>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</si>
  <si>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</si>
  <si>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</si>
  <si>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</si>
  <si>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</si>
  <si>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</si>
  <si>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</si>
  <si>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</si>
  <si>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</si>
  <si>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</si>
  <si>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</si>
  <si>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</si>
  <si>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</si>
  <si>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</si>
  <si>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</si>
  <si>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</si>
  <si>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</si>
  <si>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</si>
  <si>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</si>
  <si>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</si>
  <si>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</si>
  <si>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</si>
  <si>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</si>
  <si>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</si>
  <si>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</si>
  <si>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</si>
  <si>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</si>
  <si>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</si>
  <si>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</si>
  <si>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</si>
  <si>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</si>
  <si>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</si>
  <si>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</si>
  <si>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</si>
  <si>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</si>
  <si>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</si>
  <si>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</si>
  <si>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</si>
  <si>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</si>
  <si>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</si>
  <si>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</si>
  <si>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</si>
  <si>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</si>
  <si>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</si>
  <si>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</si>
  <si>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</si>
  <si>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</si>
  <si>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</si>
  <si>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</si>
  <si>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</si>
  <si>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</si>
  <si>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</si>
  <si>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</si>
  <si>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</si>
  <si>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</si>
  <si>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</si>
  <si>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</si>
  <si>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</si>
  <si>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</si>
  <si>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</si>
  <si>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</si>
  <si>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</si>
  <si>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</si>
  <si>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</si>
  <si>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</si>
  <si>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</si>
  <si>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</si>
  <si>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</si>
  <si>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</si>
  <si>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</si>
  <si>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</si>
  <si>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</si>
  <si>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</si>
  <si>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</si>
  <si>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</si>
  <si>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</si>
  <si>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</si>
  <si>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</si>
  <si>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</si>
  <si>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</si>
  <si>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</si>
  <si>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</si>
  <si>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</si>
  <si>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</si>
  <si>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</si>
  <si>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</si>
  <si>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</si>
  <si>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</si>
  <si>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</si>
  <si>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</si>
  <si>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</si>
  <si>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</si>
  <si>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</si>
  <si>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</si>
  <si>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</si>
  <si>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</si>
  <si>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</si>
  <si>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</si>
  <si>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</si>
  <si>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</si>
  <si>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</si>
  <si>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</si>
  <si>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</si>
  <si>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</si>
  <si>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</si>
  <si>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</si>
  <si>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</si>
  <si>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</si>
  <si>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</si>
  <si>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</si>
  <si>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</si>
  <si>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</si>
  <si>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</si>
  <si>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</si>
  <si>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</si>
  <si>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</si>
  <si>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</si>
  <si>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</si>
  <si>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</si>
  <si>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</si>
  <si>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</si>
  <si>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</si>
  <si>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</si>
  <si>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</si>
  <si>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</si>
  <si>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</si>
  <si>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</si>
  <si>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</si>
  <si>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</si>
  <si>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</si>
  <si>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</si>
  <si>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</si>
  <si>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</si>
  <si>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</si>
  <si>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</si>
  <si>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</si>
  <si>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</si>
  <si>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</si>
  <si>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</si>
  <si>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</si>
  <si>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</si>
  <si>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</si>
  <si>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</si>
  <si>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</si>
  <si>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</si>
  <si>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</si>
  <si>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</si>
  <si>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</si>
  <si>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</si>
  <si>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</si>
  <si>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</si>
  <si>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</si>
  <si>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</si>
  <si>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</si>
  <si>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</si>
  <si>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</si>
  <si>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</si>
  <si>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</si>
  <si>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</si>
  <si>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</si>
  <si>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</si>
  <si>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</si>
  <si>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</si>
  <si>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</si>
  <si>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</si>
  <si>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</si>
  <si>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</si>
  <si>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</si>
  <si>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</si>
  <si>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</si>
  <si>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</si>
  <si>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</si>
  <si>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</si>
  <si>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</si>
  <si>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</si>
  <si>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</si>
  <si>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</si>
  <si>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</si>
  <si>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</si>
  <si>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</si>
  <si>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</si>
  <si>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</si>
  <si>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</si>
  <si>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</si>
  <si>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</si>
  <si>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</si>
  <si>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</si>
  <si>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</si>
  <si>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</si>
  <si>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</si>
  <si>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</si>
  <si>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</si>
  <si>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</si>
  <si>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</si>
  <si>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</si>
  <si>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</si>
  <si>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</si>
  <si>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</si>
  <si>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</si>
  <si>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</si>
  <si>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</si>
  <si>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</si>
  <si>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</si>
  <si>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</si>
  <si>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</si>
  <si>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</si>
  <si>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</si>
  <si>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</si>
  <si>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</si>
  <si>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</si>
  <si>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</si>
  <si>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</si>
  <si>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</si>
  <si>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</si>
  <si>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</si>
  <si>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</si>
  <si>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</si>
  <si>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</si>
  <si>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</si>
  <si>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</si>
  <si>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</si>
  <si>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</si>
  <si>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</si>
  <si>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</si>
  <si>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</si>
  <si>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</si>
  <si>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</si>
  <si>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</si>
  <si>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</si>
  <si>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</si>
  <si>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</si>
  <si>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</si>
  <si>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</si>
  <si>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</si>
  <si>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</si>
  <si>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</si>
  <si>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</si>
  <si>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</si>
  <si>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</si>
  <si>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</si>
  <si>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</si>
  <si>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</si>
  <si>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</si>
  <si>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</si>
  <si>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</si>
  <si>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</si>
  <si>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</si>
  <si>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</si>
  <si>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</si>
  <si>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</si>
  <si>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</si>
  <si>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</si>
  <si>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</si>
  <si>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</si>
  <si>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</si>
  <si>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</si>
  <si>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</si>
  <si>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</si>
  <si>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</si>
  <si>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</si>
  <si>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</si>
  <si>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</si>
  <si>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</si>
  <si>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</si>
  <si>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</si>
  <si>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</si>
  <si>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</si>
  <si>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</si>
  <si>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</si>
  <si>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</si>
  <si>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</si>
  <si>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</si>
  <si>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</si>
  <si>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</si>
  <si>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</si>
  <si>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</si>
  <si>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</si>
  <si>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</si>
  <si>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</si>
  <si>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</si>
  <si>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</si>
  <si>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</si>
  <si>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</si>
  <si>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</si>
  <si>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</si>
  <si>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</si>
  <si>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</si>
  <si>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</si>
  <si>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</si>
  <si>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</si>
  <si>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</si>
  <si>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</si>
  <si>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</si>
  <si>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</si>
  <si>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</si>
  <si>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</si>
  <si>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</si>
  <si>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</si>
  <si>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</si>
  <si>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</si>
  <si>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</si>
  <si>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</si>
  <si>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</si>
  <si>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</si>
  <si>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</si>
  <si>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</si>
  <si>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</si>
  <si>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</si>
  <si>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</si>
  <si>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</si>
  <si>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</si>
  <si>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</si>
  <si>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</si>
  <si>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</si>
  <si>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</si>
  <si>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</si>
  <si>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</si>
  <si>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</si>
  <si>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</si>
  <si>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</si>
  <si>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</si>
  <si>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</si>
  <si>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</si>
  <si>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</si>
  <si>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</si>
  <si>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</si>
  <si>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</si>
  <si>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</si>
  <si>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</si>
  <si>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</si>
  <si>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</si>
  <si>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</si>
  <si>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</si>
  <si>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</si>
  <si>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</si>
  <si>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</si>
  <si>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</si>
  <si>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</si>
  <si>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</si>
  <si>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</si>
  <si>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</si>
  <si>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</si>
  <si>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</si>
  <si>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</si>
  <si>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</si>
  <si>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</si>
  <si>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</si>
  <si>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</si>
  <si>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</si>
  <si>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</si>
  <si>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</si>
  <si>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</si>
  <si>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</si>
  <si>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</si>
  <si>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</si>
  <si>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</si>
  <si>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</si>
  <si>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</si>
  <si>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</si>
  <si>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</si>
  <si>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</si>
  <si>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</si>
  <si>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</si>
  <si>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</si>
  <si>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</si>
  <si>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</si>
  <si>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</si>
  <si>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</si>
  <si>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</si>
  <si>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</si>
  <si>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</si>
  <si>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</si>
  <si>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</si>
  <si>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</si>
  <si>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</si>
  <si>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</si>
  <si>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</si>
  <si>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</si>
  <si>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</si>
  <si>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</si>
  <si>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</si>
  <si>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</si>
  <si>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</si>
  <si>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</si>
  <si>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</si>
  <si>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</si>
  <si>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</si>
  <si>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</si>
  <si>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</si>
  <si>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</si>
  <si>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</si>
  <si>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</si>
  <si>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</si>
  <si>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</si>
  <si>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</si>
  <si>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</si>
  <si>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</si>
  <si>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</si>
  <si>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</si>
  <si>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</si>
  <si>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</si>
  <si>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</si>
  <si>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</si>
  <si>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</si>
  <si>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</si>
  <si>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</si>
  <si>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</si>
  <si>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</si>
  <si>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</si>
  <si>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</si>
  <si>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</si>
  <si>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</si>
  <si>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</si>
  <si>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</si>
  <si>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</si>
  <si>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</si>
  <si>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</si>
  <si>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</si>
  <si>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</si>
  <si>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</si>
  <si>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</si>
  <si>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</si>
  <si>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</si>
  <si>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</si>
  <si>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</si>
  <si>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</si>
  <si>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</si>
  <si>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</si>
  <si>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</si>
  <si>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</si>
  <si>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</si>
  <si>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</si>
  <si>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</si>
  <si>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</si>
  <si>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</si>
  <si>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</si>
  <si>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</si>
  <si>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</si>
  <si>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</si>
  <si>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</si>
  <si>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</si>
  <si>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</si>
  <si>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</si>
  <si>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</si>
  <si>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</si>
  <si>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</si>
  <si>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</si>
  <si>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</si>
  <si>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</si>
  <si>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</si>
  <si>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</si>
  <si>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</si>
  <si>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</si>
  <si>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</si>
  <si>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</si>
  <si>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</si>
  <si>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</si>
  <si>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</si>
  <si>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</si>
  <si>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</si>
  <si>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</si>
  <si>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</si>
  <si>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</si>
  <si>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</si>
  <si>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</si>
  <si>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</si>
  <si>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</si>
  <si>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</si>
  <si>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</si>
  <si>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</si>
  <si>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</si>
  <si>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</si>
  <si>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</si>
  <si>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</si>
  <si>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</si>
  <si>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</si>
  <si>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</si>
  <si>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</si>
  <si>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</si>
  <si>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</si>
  <si>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</si>
  <si>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</si>
  <si>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</si>
  <si>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</si>
  <si>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</si>
  <si>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</si>
  <si>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</si>
  <si>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</si>
  <si>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</si>
  <si>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</si>
  <si>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</si>
  <si>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</si>
  <si>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</si>
  <si>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</si>
  <si>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</si>
  <si>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</si>
  <si>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</si>
  <si>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</si>
  <si>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</si>
  <si>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</si>
  <si>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</si>
  <si>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</si>
  <si>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</si>
  <si>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</si>
  <si>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</si>
  <si>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</si>
  <si>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</si>
  <si>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</si>
  <si>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</si>
  <si>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</si>
  <si>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</si>
  <si>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</si>
  <si>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</si>
  <si>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</si>
  <si>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</si>
  <si>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</si>
  <si>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</si>
  <si>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</si>
  <si>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</si>
  <si>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</si>
  <si>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</si>
  <si>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</si>
  <si>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</si>
  <si>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</si>
  <si>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</si>
  <si>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</si>
  <si>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</si>
  <si>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</si>
  <si>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</si>
  <si>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</si>
  <si>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</si>
  <si>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</si>
  <si>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</si>
  <si>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</si>
  <si>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</si>
  <si>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</si>
  <si>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</si>
  <si>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</si>
  <si>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</si>
  <si>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</si>
  <si>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</si>
  <si>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</si>
  <si>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</si>
  <si>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</si>
  <si>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</si>
  <si>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</si>
  <si>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</si>
  <si>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</si>
  <si>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</si>
  <si>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</si>
  <si>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</si>
  <si>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</si>
  <si>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</si>
  <si>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</si>
  <si>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</si>
  <si>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</si>
  <si>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</si>
  <si>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</si>
  <si>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</si>
  <si>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</si>
  <si>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</si>
  <si>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</si>
  <si>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</si>
  <si>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</si>
  <si>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</si>
  <si>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</si>
  <si>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</si>
  <si>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</si>
  <si>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</si>
  <si>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</si>
  <si>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</si>
  <si>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</si>
  <si>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</si>
  <si>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</si>
  <si>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</si>
  <si>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</si>
  <si>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</si>
  <si>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</si>
  <si>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</si>
  <si>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</si>
  <si>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</si>
  <si>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</si>
  <si>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</si>
  <si>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</si>
  <si>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</si>
  <si>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</si>
  <si>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</si>
  <si>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</si>
  <si>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</si>
  <si>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</si>
  <si>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</si>
  <si>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</si>
  <si>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</si>
  <si>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</si>
  <si>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</si>
  <si>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</si>
  <si>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</si>
  <si>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</si>
  <si>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</si>
  <si>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</si>
  <si>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</si>
  <si>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</si>
  <si>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</si>
  <si>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</si>
  <si>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</si>
  <si>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</si>
  <si>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</si>
  <si>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</si>
  <si>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</si>
  <si>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</si>
  <si>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</si>
  <si>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</si>
  <si>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</si>
  <si>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</si>
  <si>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</si>
  <si>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</si>
  <si>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</si>
  <si>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</si>
  <si>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</si>
  <si>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</si>
  <si>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</si>
  <si>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</si>
  <si>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</si>
  <si>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</si>
  <si>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</si>
  <si>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</si>
  <si>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</si>
  <si>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</si>
  <si>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</si>
  <si>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</si>
  <si>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</si>
  <si>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</si>
  <si>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</si>
  <si>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</si>
  <si>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</si>
  <si>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</si>
  <si>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</si>
  <si>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</si>
  <si>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</si>
  <si>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</si>
  <si>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</si>
  <si>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</si>
  <si>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</si>
  <si>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</si>
  <si>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</si>
  <si>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</si>
  <si>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</si>
  <si>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</si>
  <si>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</si>
  <si>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</si>
  <si>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</si>
  <si>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</si>
  <si>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</si>
  <si>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</si>
  <si>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</si>
  <si>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</si>
  <si>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</si>
  <si>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</si>
  <si>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</si>
  <si>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</si>
  <si>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</si>
  <si>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</si>
  <si>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</si>
  <si>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</si>
  <si>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</si>
  <si>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</si>
  <si>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</si>
  <si>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</si>
  <si>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</si>
  <si>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</si>
  <si>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</si>
  <si>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</si>
  <si>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</si>
  <si>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</si>
  <si>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</si>
  <si>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</si>
  <si>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</si>
  <si>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</si>
  <si>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</si>
  <si>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</si>
  <si>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</si>
  <si>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</si>
  <si>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</si>
  <si>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</si>
  <si>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</si>
  <si>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</si>
  <si>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</si>
  <si>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</si>
  <si>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</si>
  <si>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</si>
  <si>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</si>
  <si>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</si>
  <si>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</si>
  <si>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</si>
  <si>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</si>
  <si>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</si>
  <si>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</si>
  <si>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</si>
  <si>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</si>
  <si>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</si>
  <si>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</si>
  <si>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</si>
  <si>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</si>
  <si>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</si>
  <si>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</si>
  <si>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</si>
  <si>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</si>
  <si>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</si>
  <si>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</si>
  <si>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</si>
  <si>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</si>
  <si>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</si>
  <si>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</si>
  <si>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</si>
  <si>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</si>
  <si>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</si>
  <si>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</si>
  <si>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</si>
  <si>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</si>
  <si>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</si>
  <si>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</si>
  <si>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</si>
  <si>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</si>
  <si>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</si>
  <si>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</si>
  <si>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</si>
  <si>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</si>
  <si>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</si>
  <si>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</si>
  <si>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</si>
  <si>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</si>
  <si>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</si>
  <si>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</si>
  <si>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</si>
  <si>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</si>
  <si>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</si>
  <si>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</si>
  <si>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</si>
  <si>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</si>
  <si>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</si>
  <si>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</si>
  <si>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</si>
  <si>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</si>
  <si>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</si>
  <si>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</si>
  <si>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</si>
  <si>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</si>
  <si>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</si>
  <si>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</si>
  <si>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</si>
  <si>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</si>
  <si>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</si>
  <si>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</si>
  <si>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</si>
  <si>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</si>
  <si>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</si>
  <si>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</si>
  <si>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</si>
  <si>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</si>
  <si>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</si>
  <si>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</si>
  <si>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</si>
  <si>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</si>
  <si>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</si>
  <si>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</si>
  <si>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</si>
  <si>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</si>
  <si>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</si>
  <si>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</si>
  <si>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</si>
  <si>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</si>
  <si>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</si>
  <si>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</si>
  <si>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</si>
  <si>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</si>
  <si>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</si>
  <si>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</si>
  <si>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</si>
  <si>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</si>
  <si>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</si>
  <si>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</si>
  <si>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</si>
  <si>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</si>
  <si>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</si>
  <si>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</si>
  <si>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</si>
  <si>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</si>
  <si>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</si>
  <si>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</si>
  <si>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</si>
  <si>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</si>
  <si>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</si>
  <si>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</si>
  <si>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</si>
  <si>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</si>
  <si>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</si>
  <si>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</si>
  <si>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</si>
  <si>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</si>
  <si>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</si>
  <si>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</si>
  <si>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</si>
  <si>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</si>
  <si>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</si>
  <si>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</si>
  <si>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</si>
  <si>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</si>
  <si>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</si>
  <si>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</si>
  <si>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</si>
  <si>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</si>
  <si>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</si>
  <si>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</si>
  <si>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</si>
  <si>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</si>
  <si>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</si>
  <si>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</si>
  <si>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</si>
  <si>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</si>
  <si>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</si>
  <si>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</si>
  <si>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</si>
  <si>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</si>
  <si>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</si>
  <si>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</si>
  <si>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</si>
  <si>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</si>
  <si>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</si>
  <si>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</si>
  <si>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</si>
  <si>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</si>
  <si>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</si>
  <si>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</si>
  <si>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</si>
  <si>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</si>
  <si>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</si>
  <si>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</si>
  <si>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</si>
  <si>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</si>
  <si>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</si>
  <si>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</si>
  <si>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</si>
  <si>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</si>
  <si>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</si>
  <si>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</si>
  <si>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</si>
  <si>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</si>
  <si>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</si>
  <si>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</si>
  <si>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</si>
  <si>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</si>
  <si>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</si>
  <si>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</si>
  <si>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</si>
  <si>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</si>
  <si>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</si>
  <si>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</si>
  <si>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</si>
  <si>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</si>
  <si>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</si>
  <si>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</si>
  <si>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</si>
  <si>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</si>
  <si>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</si>
  <si>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</si>
  <si>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</si>
  <si>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</si>
  <si>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</si>
  <si>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</si>
  <si>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</si>
  <si>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</si>
  <si>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</si>
  <si>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</si>
  <si>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</si>
  <si>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</si>
  <si>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</si>
  <si>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</si>
  <si>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</si>
  <si>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</si>
  <si>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</si>
  <si>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</si>
  <si>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</si>
  <si>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</si>
  <si>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</si>
  <si>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</si>
  <si>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</si>
  <si>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</si>
  <si>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</si>
  <si>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</si>
  <si>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</si>
  <si>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</si>
  <si>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</si>
  <si>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</si>
  <si>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</si>
  <si>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</si>
  <si>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</si>
  <si>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</si>
  <si>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</si>
  <si>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</si>
  <si>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</si>
  <si>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</si>
  <si>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</si>
  <si>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</si>
  <si>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</si>
  <si>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</si>
  <si>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</si>
  <si>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</si>
  <si>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</si>
  <si>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</si>
  <si>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</si>
  <si>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</si>
  <si>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</si>
  <si>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</si>
  <si>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</si>
  <si>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</si>
  <si>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</si>
  <si>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</si>
  <si>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</si>
  <si>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</si>
  <si>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</si>
  <si>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</si>
  <si>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</si>
  <si>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</si>
  <si>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</si>
  <si>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</si>
  <si>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</si>
  <si>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</si>
  <si>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</si>
  <si>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</si>
  <si>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</si>
  <si>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</si>
  <si>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</si>
  <si>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</si>
  <si>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</si>
  <si>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</si>
  <si>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</si>
  <si>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</si>
  <si>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</si>
  <si>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</si>
  <si>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</si>
  <si>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</si>
  <si>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</si>
  <si>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</si>
  <si>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</si>
  <si>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</si>
  <si>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</si>
  <si>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</si>
  <si>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</si>
  <si>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</si>
  <si>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</si>
  <si>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</si>
  <si>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</si>
  <si>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</si>
  <si>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</si>
  <si>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</si>
  <si>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</si>
  <si>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</si>
  <si>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</si>
  <si>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</si>
  <si>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</si>
  <si>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</si>
  <si>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</si>
  <si>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</si>
  <si>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</si>
  <si>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</si>
  <si>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</si>
  <si>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</si>
  <si>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</si>
  <si>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</si>
  <si>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</si>
  <si>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</si>
  <si>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</si>
  <si>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</si>
  <si>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</si>
  <si>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</si>
  <si>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</si>
  <si>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</si>
  <si>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</si>
  <si>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</si>
  <si>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</si>
  <si>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</si>
  <si>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</si>
  <si>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</si>
  <si>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</si>
  <si>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</si>
  <si>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</si>
  <si>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</si>
  <si>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</si>
  <si>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</si>
  <si>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</si>
  <si>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</si>
  <si>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</si>
  <si>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</si>
  <si>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</si>
  <si>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</si>
  <si>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</si>
  <si>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</si>
  <si>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</si>
  <si>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</si>
  <si>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</si>
  <si>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</si>
  <si>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</si>
  <si>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</si>
  <si>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</si>
  <si>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</si>
  <si>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</si>
  <si>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</si>
  <si>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</si>
  <si>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</si>
  <si>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</si>
  <si>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</si>
  <si>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</si>
  <si>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</si>
  <si>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</si>
  <si>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</si>
  <si>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</si>
  <si>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</si>
  <si>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</si>
  <si>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</si>
  <si>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</si>
  <si>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</si>
  <si>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</si>
  <si>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</si>
  <si>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</si>
  <si>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</si>
  <si>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</si>
  <si>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</si>
  <si>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</si>
  <si>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</si>
  <si>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</si>
  <si>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</si>
  <si>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</si>
  <si>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</si>
  <si>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</si>
  <si>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</si>
  <si>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</si>
  <si>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</si>
  <si>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</si>
  <si>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</si>
  <si>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</si>
  <si>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</si>
  <si>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</si>
  <si>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</si>
  <si>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</si>
  <si>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</si>
  <si>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</si>
  <si>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</si>
  <si>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</si>
  <si>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</si>
  <si>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</si>
  <si>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</si>
  <si>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</si>
  <si>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</si>
  <si>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</si>
  <si>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</si>
  <si>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</si>
  <si>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</si>
  <si>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</si>
  <si>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</si>
  <si>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</si>
  <si>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</si>
  <si>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</si>
  <si>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</si>
  <si>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</si>
  <si>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</si>
  <si>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</si>
  <si>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</si>
  <si>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</si>
  <si>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</si>
  <si>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</si>
  <si>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</si>
  <si>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</si>
  <si>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</si>
  <si>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</si>
  <si>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</si>
  <si>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</si>
  <si>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</si>
  <si>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</si>
  <si>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</si>
  <si>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</si>
  <si>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</si>
  <si>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</si>
  <si>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</si>
  <si>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</si>
  <si>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</si>
  <si>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</si>
  <si>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</si>
  <si>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</si>
  <si>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</si>
  <si>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</si>
  <si>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</si>
  <si>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</si>
  <si>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</si>
  <si>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</si>
  <si>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</si>
  <si>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</si>
  <si>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</si>
  <si>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</si>
  <si>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</si>
  <si>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</si>
  <si>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</si>
  <si>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</si>
  <si>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</si>
  <si>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</si>
  <si>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</si>
  <si>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</si>
  <si>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</si>
  <si>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</si>
  <si>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</si>
  <si>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</si>
  <si>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</si>
  <si>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</si>
  <si>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</si>
  <si>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</si>
  <si>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</si>
  <si>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</si>
  <si>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</si>
  <si>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</si>
  <si>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</si>
  <si>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</si>
  <si>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</si>
  <si>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</si>
  <si>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</si>
  <si>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</si>
  <si>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</si>
  <si>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</si>
  <si>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</si>
  <si>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</si>
  <si>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</si>
  <si>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</si>
  <si>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</si>
  <si>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</si>
  <si>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</si>
  <si>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</si>
  <si>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</si>
  <si>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</si>
  <si>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</si>
  <si>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</si>
  <si>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</si>
  <si>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</si>
  <si>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</si>
  <si>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</si>
  <si>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</si>
  <si>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</si>
  <si>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</si>
  <si>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</si>
  <si>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</si>
  <si>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</si>
  <si>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</si>
  <si>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</si>
  <si>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</si>
  <si>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</si>
  <si>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</si>
  <si>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</si>
  <si>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</si>
  <si>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</si>
  <si>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</si>
  <si>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</si>
  <si>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</si>
  <si>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</si>
  <si>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</si>
  <si>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</si>
  <si>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</si>
  <si>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</si>
  <si>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</si>
  <si>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</si>
  <si>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</si>
  <si>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</si>
  <si>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</si>
  <si>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</si>
  <si>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</si>
  <si>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</si>
  <si>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</si>
  <si>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</si>
  <si>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</si>
  <si>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</si>
  <si>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</si>
  <si>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</si>
  <si>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</si>
  <si>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</si>
  <si>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</si>
  <si>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</si>
  <si>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</si>
  <si>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</si>
  <si>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</si>
  <si>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</si>
  <si>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</si>
  <si>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</si>
  <si>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</si>
  <si>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</si>
  <si>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</si>
  <si>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</si>
  <si>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</si>
  <si>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</si>
  <si>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</si>
  <si>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</si>
  <si>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</si>
  <si>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</si>
  <si>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</si>
  <si>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</si>
  <si>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</si>
  <si>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</si>
  <si>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</si>
  <si>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</si>
  <si>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</si>
  <si>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</si>
  <si>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</si>
  <si>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</si>
  <si>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</si>
  <si>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</si>
  <si>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</si>
  <si>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</si>
  <si>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</si>
  <si>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</si>
  <si>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</si>
  <si>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</si>
  <si>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</si>
  <si>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</si>
  <si>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</si>
  <si>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</si>
  <si>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</si>
  <si>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</si>
  <si>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</si>
  <si>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</si>
  <si>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</si>
  <si>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</si>
  <si>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</si>
  <si>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</si>
  <si>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</si>
  <si>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</si>
  <si>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</si>
  <si>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</si>
  <si>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</si>
  <si>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</si>
  <si>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</si>
  <si>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</si>
  <si>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</si>
  <si>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</si>
  <si>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</si>
  <si>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</si>
  <si>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</si>
  <si>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</si>
  <si>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</si>
  <si>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</si>
  <si>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</si>
  <si>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</si>
  <si>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</si>
  <si>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</si>
  <si>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</si>
  <si>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</si>
  <si>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</si>
  <si>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</si>
  <si>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</si>
  <si>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</si>
  <si>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</si>
  <si>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</si>
  <si>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</si>
  <si>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</si>
  <si>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</si>
  <si>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</si>
  <si>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</si>
  <si>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</si>
  <si>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</si>
  <si>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</si>
  <si>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</si>
  <si>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</si>
  <si>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</si>
  <si>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</si>
  <si>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</si>
  <si>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</si>
  <si>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</si>
  <si>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</si>
  <si>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</si>
  <si>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</si>
  <si>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</si>
  <si>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</si>
  <si>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</si>
  <si>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</si>
  <si>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</si>
  <si>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</si>
  <si>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</si>
  <si>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</si>
  <si>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</si>
  <si>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</si>
  <si>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</si>
  <si>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</si>
  <si>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</si>
  <si>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</si>
  <si>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</si>
  <si>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</si>
  <si>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</si>
  <si>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</si>
  <si>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</si>
  <si>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</si>
  <si>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</si>
  <si>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</si>
  <si>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</si>
  <si>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</si>
  <si>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</si>
  <si>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</si>
  <si>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</si>
  <si>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</si>
  <si>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</si>
  <si>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</si>
  <si>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</si>
  <si>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</si>
  <si>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</si>
  <si>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</si>
  <si>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</si>
  <si>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</si>
  <si>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</si>
  <si>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</si>
  <si>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</si>
  <si>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</si>
  <si>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</si>
  <si>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</si>
  <si>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</si>
  <si>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</si>
  <si>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</si>
  <si>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</si>
  <si>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</si>
  <si>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</si>
  <si>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</si>
  <si>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</si>
  <si>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</si>
  <si>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</si>
  <si>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</si>
  <si>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</si>
  <si>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</si>
  <si>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</si>
  <si>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</si>
  <si>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</si>
  <si>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</si>
  <si>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</si>
  <si>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</si>
  <si>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</si>
  <si>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</si>
  <si>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</si>
  <si>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</si>
  <si>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</si>
  <si>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</si>
  <si>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</si>
  <si>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</si>
  <si>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</si>
  <si>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</si>
  <si>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</si>
  <si>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</si>
  <si>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</si>
  <si>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</si>
  <si>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</si>
  <si>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</si>
  <si>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</si>
  <si>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</si>
  <si>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</si>
  <si>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</si>
  <si>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</si>
  <si>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</si>
  <si>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</si>
  <si>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</si>
  <si>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</si>
  <si>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</si>
  <si>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</si>
  <si>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</si>
  <si>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</si>
  <si>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</si>
  <si>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</si>
  <si>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</si>
  <si>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</si>
  <si>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</si>
  <si>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</si>
  <si>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</si>
  <si>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</si>
  <si>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</si>
  <si>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</si>
  <si>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</si>
  <si>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</si>
  <si>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</si>
  <si>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</si>
  <si>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</si>
  <si>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</si>
  <si>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</si>
  <si>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</si>
  <si>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</si>
  <si>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</si>
  <si>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</si>
  <si>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</si>
  <si>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</si>
  <si>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</si>
  <si>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</si>
  <si>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</si>
  <si>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</si>
  <si>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</si>
  <si>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</si>
  <si>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</si>
  <si>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</si>
  <si>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</si>
  <si>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</si>
  <si>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</si>
  <si>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</si>
  <si>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</si>
  <si>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</si>
  <si>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</si>
  <si>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</si>
  <si>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</si>
  <si>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</si>
  <si>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</si>
  <si>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</si>
  <si>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</si>
  <si>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</si>
  <si>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</si>
  <si>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</si>
  <si>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</si>
  <si>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</si>
  <si>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</si>
  <si>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</si>
  <si>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</si>
  <si>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</si>
  <si>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</si>
  <si>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</si>
  <si>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</si>
  <si>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</si>
  <si>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</si>
  <si>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</si>
  <si>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</si>
  <si>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</si>
  <si>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</si>
  <si>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</si>
  <si>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</si>
  <si>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</si>
  <si>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</si>
  <si>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</si>
  <si>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</si>
  <si>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</si>
  <si>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</si>
  <si>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</si>
  <si>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</si>
  <si>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</si>
  <si>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</si>
  <si>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</si>
  <si>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</si>
  <si>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</si>
  <si>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</si>
  <si>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</si>
  <si>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</si>
  <si>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</si>
  <si>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</si>
  <si>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</si>
  <si>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</si>
  <si>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</si>
  <si>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</si>
  <si>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</si>
  <si>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</si>
  <si>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</si>
  <si>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</si>
  <si>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</si>
  <si>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</si>
  <si>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</si>
  <si>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</si>
  <si>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</si>
  <si>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</si>
  <si>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</si>
  <si>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</si>
  <si>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</si>
  <si>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</si>
  <si>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</si>
  <si>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</si>
  <si>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</si>
  <si>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</si>
  <si>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</si>
  <si>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</si>
  <si>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</si>
  <si>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</si>
  <si>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</si>
  <si>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</si>
  <si>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</si>
  <si>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</si>
  <si>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</si>
  <si>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</si>
  <si>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</si>
  <si>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</si>
  <si>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</si>
  <si>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</si>
  <si>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</si>
  <si>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</si>
  <si>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</si>
  <si>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</si>
  <si>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</si>
  <si>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</si>
  <si>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</si>
  <si>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</si>
  <si>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</si>
  <si>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</si>
  <si>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</si>
  <si>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</si>
  <si>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</si>
  <si>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</si>
  <si>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</si>
  <si>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</si>
  <si>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</si>
  <si>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</si>
  <si>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</si>
  <si>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</si>
  <si>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</si>
  <si>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</si>
  <si>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</si>
  <si>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</si>
  <si>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</si>
  <si>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</si>
  <si>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</si>
  <si>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</si>
  <si>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</si>
  <si>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</si>
  <si>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</si>
  <si>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</si>
  <si>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</si>
  <si>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</si>
  <si>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</si>
  <si>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</si>
  <si>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</si>
  <si>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</si>
  <si>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</si>
  <si>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</si>
  <si>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</si>
  <si>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</si>
  <si>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</si>
  <si>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</si>
  <si>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</si>
  <si>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</si>
  <si>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</si>
  <si>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</si>
  <si>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</si>
  <si>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</si>
  <si>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</si>
  <si>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</si>
  <si>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</si>
  <si>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</si>
  <si>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</si>
  <si>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</si>
  <si>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</si>
  <si>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</si>
  <si>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</si>
  <si>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</si>
  <si>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</si>
  <si>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</si>
  <si>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</si>
  <si>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</si>
  <si>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</si>
  <si>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</si>
  <si>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</si>
  <si>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</si>
  <si>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</si>
  <si>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</si>
  <si>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</si>
  <si>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</si>
  <si>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</si>
  <si>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</si>
  <si>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</si>
  <si>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</si>
  <si>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</si>
  <si>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</si>
  <si>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</si>
  <si>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</si>
  <si>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</si>
  <si>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</si>
  <si>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</si>
  <si>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</si>
  <si>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</si>
  <si>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</si>
  <si>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</si>
  <si>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</si>
  <si>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</si>
  <si>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</si>
  <si>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</si>
  <si>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</si>
  <si>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</si>
  <si>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</si>
  <si>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</si>
  <si>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</si>
  <si>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</si>
  <si>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</si>
  <si>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</si>
  <si>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</si>
  <si>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</si>
  <si>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</si>
  <si>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</si>
  <si>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</si>
  <si>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</si>
  <si>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</si>
  <si>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</si>
  <si>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</si>
  <si>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</si>
  <si>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</si>
  <si>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</si>
  <si>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</si>
  <si>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</si>
  <si>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</si>
  <si>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</si>
  <si>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</si>
  <si>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</si>
  <si>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</si>
  <si>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</si>
  <si>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</si>
  <si>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</si>
  <si>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</si>
  <si>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</si>
  <si>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</si>
  <si>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</si>
  <si>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</si>
  <si>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</si>
  <si>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</si>
  <si>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</si>
  <si>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</si>
  <si>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</si>
  <si>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</si>
  <si>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</si>
  <si>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</si>
  <si>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</si>
  <si>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</si>
  <si>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</si>
  <si>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</si>
  <si>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</si>
  <si>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</si>
  <si>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</si>
  <si>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</si>
  <si>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</si>
  <si>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</si>
  <si>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</si>
  <si>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</si>
  <si>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</si>
  <si>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</si>
  <si>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</si>
  <si>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</si>
  <si>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</si>
  <si>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</si>
  <si>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</si>
  <si>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</si>
  <si>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</si>
  <si>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</si>
  <si>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</si>
  <si>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</si>
  <si>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</si>
  <si>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</si>
  <si>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</si>
  <si>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</si>
  <si>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</si>
  <si>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</si>
  <si>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</si>
  <si>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</si>
  <si>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</si>
  <si>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</si>
  <si>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</si>
  <si>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</si>
  <si>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</si>
  <si>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</si>
  <si>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</si>
  <si>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</si>
  <si>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</si>
  <si>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</si>
  <si>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</si>
  <si>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</si>
  <si>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</si>
  <si>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</si>
  <si>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</si>
  <si>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</si>
  <si>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</si>
  <si>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</si>
  <si>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</si>
  <si>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</si>
  <si>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</si>
  <si>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</si>
  <si>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</si>
  <si>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</si>
  <si>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</si>
  <si>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</si>
  <si>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</si>
  <si>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</si>
  <si>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</si>
  <si>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</si>
  <si>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</si>
  <si>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</si>
  <si>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</si>
  <si>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</si>
  <si>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</si>
  <si>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</si>
  <si>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</si>
  <si>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</si>
  <si>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</si>
  <si>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</si>
  <si>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</si>
  <si>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</si>
  <si>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</si>
  <si>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</si>
  <si>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</si>
  <si>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</si>
  <si>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</si>
  <si>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</si>
  <si>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</si>
  <si>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</si>
  <si>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</si>
  <si>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</si>
  <si>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</si>
  <si>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</si>
  <si>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</si>
  <si>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</si>
  <si>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</si>
  <si>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</si>
  <si>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</si>
  <si>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</si>
  <si>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</si>
  <si>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</si>
  <si>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</si>
  <si>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</si>
  <si>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</si>
  <si>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</si>
  <si>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</si>
  <si>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</si>
  <si>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</si>
  <si>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</si>
  <si>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</si>
  <si>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</si>
  <si>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</si>
  <si>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</si>
  <si>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</si>
  <si>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</si>
  <si>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</si>
  <si>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</si>
  <si>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</si>
  <si>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</si>
  <si>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</si>
  <si>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</si>
  <si>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</si>
  <si>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</si>
  <si>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</si>
  <si>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</si>
  <si>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</si>
  <si>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</si>
  <si>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</si>
  <si>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</si>
  <si>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</si>
  <si>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</si>
  <si>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</si>
  <si>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</si>
  <si>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</si>
  <si>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</si>
  <si>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</si>
  <si>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</si>
  <si>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</si>
  <si>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</si>
  <si>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</si>
  <si>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</si>
  <si>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</si>
  <si>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</si>
  <si>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</si>
  <si>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</si>
  <si>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</si>
  <si>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</si>
  <si>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</si>
  <si>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</si>
  <si>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</si>
  <si>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</si>
  <si>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</si>
  <si>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</si>
  <si>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</si>
  <si>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</si>
  <si>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</si>
  <si>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</si>
  <si>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</si>
  <si>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</si>
  <si>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</si>
  <si>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</si>
  <si>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</si>
  <si>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</si>
  <si>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</si>
  <si>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</si>
  <si>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</si>
  <si>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</si>
  <si>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</si>
  <si>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</si>
  <si>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</si>
  <si>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</si>
  <si>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</si>
  <si>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</si>
  <si>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</si>
  <si>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</si>
  <si>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</si>
  <si>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</si>
  <si>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</si>
  <si>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</si>
  <si>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</si>
  <si>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</si>
  <si>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</si>
  <si>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</si>
  <si>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</si>
  <si>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</si>
  <si>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</si>
  <si>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</si>
  <si>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</si>
  <si>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</si>
  <si>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</si>
  <si>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</si>
  <si>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</si>
  <si>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</si>
  <si>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</si>
  <si>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</si>
  <si>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</si>
  <si>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</si>
  <si>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</si>
  <si>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</si>
  <si>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</si>
  <si>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</si>
  <si>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</si>
  <si>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</si>
  <si>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</si>
  <si>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</si>
  <si>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</si>
  <si>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</si>
  <si>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</si>
  <si>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</si>
  <si>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</si>
  <si>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</si>
  <si>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</si>
  <si>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</si>
  <si>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</si>
  <si>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</si>
  <si>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</si>
  <si>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</si>
  <si>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</si>
  <si>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</si>
  <si>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</si>
  <si>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</si>
  <si>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</si>
  <si>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</si>
  <si>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</si>
  <si>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</si>
  <si>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</si>
  <si>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</si>
  <si>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</si>
  <si>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</si>
  <si>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</si>
  <si>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</si>
  <si>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</si>
  <si>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</si>
  <si>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</si>
  <si>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</si>
  <si>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</si>
  <si>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</si>
  <si>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</si>
  <si>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</si>
  <si>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</si>
  <si>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</si>
  <si>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</si>
  <si>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</si>
  <si>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</si>
  <si>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</si>
  <si>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</si>
  <si>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</si>
  <si>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</si>
  <si>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</si>
  <si>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</si>
  <si>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</si>
  <si>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</si>
  <si>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</si>
  <si>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</si>
  <si>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</si>
  <si>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</si>
  <si>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</si>
  <si>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</si>
  <si>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</si>
  <si>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</si>
  <si>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</si>
  <si>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</si>
  <si>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</si>
  <si>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</si>
  <si>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</si>
  <si>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</si>
  <si>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</si>
  <si>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</si>
  <si>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</si>
  <si>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</si>
  <si>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</si>
  <si>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</si>
  <si>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</si>
  <si>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</si>
  <si>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</si>
  <si>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</si>
  <si>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</si>
  <si>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</si>
  <si>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</si>
  <si>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</si>
  <si>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</si>
  <si>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</si>
  <si>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</si>
  <si>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</si>
  <si>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</si>
  <si>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</si>
  <si>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</si>
  <si>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</si>
  <si>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</si>
  <si>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</si>
  <si>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</si>
  <si>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</si>
  <si>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</si>
  <si>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</si>
  <si>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</si>
  <si>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</si>
  <si>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</si>
  <si>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</si>
  <si>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</si>
  <si>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</si>
  <si>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</si>
  <si>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</si>
  <si>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</si>
  <si>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</si>
  <si>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</si>
  <si>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</si>
  <si>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</si>
  <si>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</si>
  <si>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</si>
  <si>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</si>
  <si>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</si>
  <si>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</si>
  <si>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</si>
  <si>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</si>
  <si>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</si>
  <si>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</si>
  <si>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</si>
  <si>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</si>
  <si>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</si>
  <si>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</si>
  <si>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</si>
  <si>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</si>
  <si>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</si>
  <si>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</si>
  <si>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</si>
  <si>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</si>
  <si>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</si>
  <si>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</si>
  <si>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</si>
  <si>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</si>
  <si>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</si>
  <si>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</si>
  <si>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</si>
  <si>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</si>
  <si>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</si>
  <si>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</si>
  <si>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</si>
  <si>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</si>
  <si>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</si>
  <si>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</si>
  <si>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</si>
  <si>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</si>
  <si>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</si>
  <si>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</si>
  <si>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</si>
  <si>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</si>
  <si>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</si>
  <si>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</si>
  <si>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</si>
  <si>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</si>
  <si>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</si>
  <si>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</si>
  <si>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</si>
  <si>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</si>
  <si>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</si>
  <si>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</si>
  <si>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</si>
  <si>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</si>
  <si>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</si>
  <si>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</si>
  <si>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</si>
  <si>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</si>
  <si>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</si>
  <si>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</si>
  <si>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</si>
  <si>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</si>
  <si>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</si>
  <si>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</si>
  <si>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</si>
  <si>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</si>
  <si>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</si>
  <si>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</si>
  <si>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</si>
  <si>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</si>
  <si>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</si>
  <si>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</si>
  <si>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</si>
  <si>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</si>
  <si>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</si>
  <si>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</si>
  <si>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</si>
  <si>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</si>
  <si>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</si>
  <si>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</si>
  <si>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</si>
  <si>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</si>
  <si>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</si>
  <si>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</si>
  <si>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</si>
  <si>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</si>
  <si>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</si>
  <si>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</si>
  <si>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</si>
  <si>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</si>
  <si>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</si>
  <si>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</si>
  <si>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</si>
  <si>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</si>
  <si>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</si>
  <si>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</si>
  <si>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</si>
  <si>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</si>
  <si>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</si>
  <si>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</si>
  <si>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</si>
  <si>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</si>
  <si>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</si>
  <si>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</si>
  <si>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</si>
  <si>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</si>
  <si>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</si>
  <si>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</si>
  <si>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</si>
  <si>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</si>
  <si>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</si>
  <si>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</si>
  <si>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</si>
  <si>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</si>
  <si>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</si>
  <si>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</si>
  <si>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</si>
  <si>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</si>
  <si>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</si>
  <si>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</si>
  <si>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</si>
  <si>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</si>
  <si>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</si>
  <si>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</si>
  <si>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</si>
  <si>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</si>
  <si>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</si>
  <si>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</si>
  <si>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</si>
  <si>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</si>
  <si>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</si>
  <si>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</si>
  <si>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</si>
  <si>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</si>
  <si>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</si>
  <si>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</si>
  <si>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</si>
  <si>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</si>
  <si>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</si>
  <si>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</si>
  <si>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</si>
  <si>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</si>
  <si>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</si>
  <si>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</si>
  <si>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</si>
  <si>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</si>
  <si>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</si>
  <si>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</si>
  <si>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</si>
  <si>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</si>
  <si>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</si>
  <si>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</si>
  <si>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</si>
  <si>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</si>
  <si>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</si>
  <si>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</si>
  <si>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</si>
  <si>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</si>
  <si>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</si>
  <si>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</si>
  <si>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</si>
  <si>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</si>
  <si>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</si>
  <si>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</si>
  <si>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</si>
  <si>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</si>
  <si>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</si>
  <si>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</si>
  <si>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</si>
  <si>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</si>
  <si>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</si>
  <si>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</si>
  <si>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</si>
  <si>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</si>
  <si>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</si>
  <si>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</si>
  <si>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</si>
  <si>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</si>
  <si>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</si>
  <si>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</si>
  <si>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</si>
  <si>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</si>
  <si>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</si>
  <si>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</si>
  <si>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</si>
  <si>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</si>
  <si>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</si>
  <si>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</si>
  <si>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</si>
  <si>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</si>
  <si>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</si>
  <si>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</si>
  <si>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</si>
  <si>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</si>
  <si>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</si>
  <si>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</si>
  <si>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</si>
  <si>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</si>
  <si>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</si>
  <si>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</si>
  <si>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</si>
  <si>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</si>
  <si>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</si>
  <si>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</si>
  <si>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</si>
  <si>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</si>
  <si>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</si>
  <si>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</si>
  <si>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</si>
  <si>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</si>
  <si>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</si>
  <si>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</si>
  <si>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</si>
  <si>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</si>
  <si>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</si>
  <si>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</si>
  <si>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</si>
  <si>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</si>
  <si>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</si>
  <si>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</si>
  <si>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</si>
  <si>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</si>
  <si>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</si>
  <si>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</si>
  <si>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</si>
  <si>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</si>
  <si>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</si>
  <si>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</si>
  <si>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</si>
  <si>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</si>
  <si>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</si>
  <si>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</si>
  <si>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</si>
  <si>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</si>
  <si>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</si>
  <si>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</si>
  <si>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</si>
  <si>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</si>
  <si>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</si>
  <si>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</si>
  <si>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</si>
  <si>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</si>
  <si>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</si>
  <si>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</si>
  <si>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</si>
  <si>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</si>
  <si>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</si>
  <si>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</si>
  <si>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</si>
  <si>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</si>
  <si>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</si>
  <si>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</si>
  <si>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</si>
  <si>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</si>
  <si>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</si>
  <si>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</si>
  <si>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</si>
  <si>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</si>
  <si>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</si>
  <si>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</si>
  <si>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</si>
  <si>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</si>
  <si>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</si>
  <si>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</si>
  <si>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</si>
  <si>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</si>
  <si>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</si>
  <si>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</si>
  <si>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</si>
  <si>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</si>
  <si>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</si>
  <si>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</si>
  <si>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</si>
  <si>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</si>
  <si>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</si>
  <si>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</si>
  <si>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</si>
  <si>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</si>
  <si>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</si>
  <si>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</si>
  <si>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</si>
  <si>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</si>
  <si>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</si>
  <si>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</si>
  <si>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</si>
  <si>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</si>
  <si>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</si>
  <si>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</si>
  <si>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</si>
  <si>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</si>
  <si>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</si>
  <si>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</si>
  <si>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</si>
  <si>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</si>
  <si>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</si>
  <si>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</si>
  <si>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</si>
  <si>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</si>
  <si>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</si>
  <si>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</si>
  <si>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</si>
  <si>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</si>
  <si>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</si>
  <si>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</si>
  <si>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</si>
  <si>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</si>
  <si>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</si>
  <si>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</si>
  <si>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</si>
  <si>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</si>
  <si>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</si>
  <si>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</si>
  <si>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</si>
  <si>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</si>
  <si>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</si>
  <si>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</si>
  <si>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</si>
  <si>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</si>
  <si>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</si>
  <si>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</si>
  <si>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</si>
  <si>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</si>
  <si>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</si>
  <si>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</si>
  <si>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</si>
  <si>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</si>
  <si>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</si>
  <si>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</si>
  <si>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</si>
  <si>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</si>
  <si>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</si>
  <si>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</si>
  <si>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</si>
  <si>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</si>
  <si>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</si>
  <si>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</si>
  <si>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</si>
  <si>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</si>
  <si>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</si>
  <si>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</si>
  <si>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</si>
  <si>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</si>
  <si>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</si>
  <si>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</si>
  <si>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</si>
  <si>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</si>
  <si>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</si>
  <si>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</si>
  <si>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</si>
  <si>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</si>
  <si>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</si>
  <si>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</si>
  <si>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</si>
  <si>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</si>
  <si>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</si>
  <si>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</si>
  <si>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</si>
  <si>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</si>
  <si>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</si>
  <si>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</si>
  <si>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</si>
  <si>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</si>
  <si>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</si>
  <si>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</si>
  <si>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</si>
  <si>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</si>
  <si>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</si>
  <si>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</si>
  <si>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</si>
  <si>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</si>
  <si>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</si>
  <si>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</si>
  <si>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</si>
  <si>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</si>
  <si>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</si>
  <si>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</si>
  <si>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</si>
  <si>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</si>
  <si>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</si>
  <si>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</si>
  <si>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</si>
  <si>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</si>
  <si>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</si>
  <si>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</si>
  <si>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</si>
  <si>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</si>
  <si>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</si>
  <si>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</si>
  <si>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</si>
  <si>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</si>
  <si>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</si>
  <si>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</si>
  <si>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</si>
  <si>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</si>
  <si>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</si>
  <si>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</si>
  <si>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</si>
  <si>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</si>
  <si>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</si>
  <si>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</si>
  <si>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</si>
  <si>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</si>
  <si>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</si>
  <si>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</si>
  <si>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</si>
  <si>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</si>
  <si>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</si>
  <si>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</si>
  <si>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</si>
  <si>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</si>
  <si>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</si>
  <si>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</si>
  <si>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</si>
  <si>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</si>
  <si>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</si>
  <si>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</si>
  <si>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</si>
  <si>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</si>
  <si>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</si>
  <si>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</si>
  <si>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</si>
  <si>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</si>
  <si>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</si>
  <si>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</si>
  <si>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</si>
  <si>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</si>
  <si>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</si>
  <si>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</si>
  <si>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</si>
  <si>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</si>
  <si>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</si>
  <si>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</si>
  <si>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</si>
  <si>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</si>
  <si>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</si>
  <si>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</si>
  <si>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</si>
  <si>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</si>
  <si>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</si>
  <si>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</si>
  <si>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</si>
  <si>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</si>
  <si>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</si>
  <si>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</si>
  <si>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</si>
  <si>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</si>
  <si>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</si>
  <si>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</si>
  <si>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</si>
  <si>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</si>
  <si>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</si>
  <si>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</si>
  <si>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</si>
  <si>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</si>
  <si>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</si>
  <si>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</si>
  <si>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</si>
  <si>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</si>
  <si>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</si>
  <si>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</si>
  <si>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</si>
  <si>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</si>
  <si>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</si>
  <si>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</si>
  <si>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</si>
  <si>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</si>
  <si>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</si>
  <si>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</si>
  <si>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</si>
  <si>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</si>
  <si>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</si>
  <si>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</si>
  <si>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</si>
  <si>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</si>
  <si>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</si>
  <si>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</si>
  <si>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</si>
  <si>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</si>
  <si>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</si>
  <si>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</si>
  <si>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</si>
  <si>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</si>
  <si>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</si>
  <si>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</si>
  <si>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</si>
  <si>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</si>
  <si>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</si>
  <si>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</si>
  <si>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</si>
  <si>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</si>
  <si>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</si>
  <si>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</si>
  <si>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</si>
  <si>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</si>
  <si>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</si>
  <si>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</si>
  <si>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</si>
  <si>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</si>
  <si>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</si>
  <si>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</si>
  <si>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</si>
  <si>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</si>
  <si>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</si>
  <si>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</si>
  <si>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</si>
  <si>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</si>
  <si>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</si>
  <si>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</si>
  <si>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</si>
  <si>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</si>
  <si>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</si>
  <si>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</si>
  <si>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</si>
  <si>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</si>
  <si>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</si>
  <si>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</si>
  <si>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</si>
  <si>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</si>
  <si>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</si>
  <si>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</si>
  <si>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</si>
  <si>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</si>
  <si>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</si>
  <si>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</si>
  <si>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</si>
  <si>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</si>
  <si>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</si>
  <si>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</si>
  <si>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</si>
  <si>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</si>
  <si>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</si>
  <si>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</si>
  <si>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</si>
  <si>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</si>
  <si>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</si>
  <si>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</si>
  <si>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</si>
  <si>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</si>
  <si>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</si>
  <si>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</si>
  <si>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</si>
  <si>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</si>
  <si>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</si>
  <si>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</si>
  <si>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</si>
  <si>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</si>
  <si>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</si>
  <si>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</si>
  <si>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</si>
  <si>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</si>
  <si>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</si>
  <si>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</si>
  <si>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</si>
  <si>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</si>
  <si>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</si>
  <si>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</si>
  <si>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</si>
  <si>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</si>
  <si>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</si>
  <si>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</si>
  <si>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</si>
  <si>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</si>
  <si>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</si>
  <si>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</si>
  <si>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</si>
  <si>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</si>
  <si>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</si>
  <si>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</si>
  <si>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</si>
  <si>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</si>
  <si>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</si>
  <si>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</si>
  <si>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</si>
  <si>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</si>
  <si>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</si>
  <si>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</si>
  <si>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</si>
  <si>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</si>
  <si>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</si>
  <si>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</si>
  <si>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</si>
  <si>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</si>
  <si>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</si>
  <si>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</si>
  <si>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</si>
  <si>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</si>
  <si>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</si>
  <si>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</si>
  <si>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</si>
  <si>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</si>
  <si>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</si>
  <si>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</si>
  <si>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</si>
  <si>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</si>
  <si>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</si>
  <si>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</si>
  <si>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</si>
  <si>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</si>
  <si>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</si>
  <si>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</si>
  <si>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</si>
  <si>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</si>
  <si>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</si>
  <si>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</si>
  <si>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</si>
  <si>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</si>
  <si>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</si>
  <si>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</si>
  <si>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</si>
  <si>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</si>
  <si>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</si>
  <si>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</si>
  <si>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</si>
  <si>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</si>
  <si>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</si>
  <si>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</si>
  <si>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</si>
  <si>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</si>
  <si>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</si>
  <si>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</si>
  <si>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</si>
  <si>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</si>
  <si>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</si>
  <si>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</si>
  <si>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</si>
  <si>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</si>
  <si>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</si>
  <si>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</si>
  <si>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</si>
  <si>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</si>
  <si>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</si>
  <si>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</si>
  <si>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</si>
  <si>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</si>
  <si>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</si>
  <si>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</si>
  <si>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</si>
  <si>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</si>
  <si>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</si>
  <si>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</si>
  <si>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</si>
  <si>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</si>
  <si>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</si>
  <si>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</si>
  <si>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</si>
  <si>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</si>
  <si>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</si>
  <si>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</si>
  <si>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</si>
  <si>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</si>
  <si>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</si>
  <si>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</si>
  <si>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</si>
  <si>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</si>
  <si>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</si>
  <si>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</si>
  <si>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</si>
  <si>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</si>
  <si>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</si>
  <si>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</si>
  <si>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</si>
  <si>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</si>
  <si>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</si>
  <si>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</si>
  <si>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</si>
  <si>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</si>
  <si>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</si>
  <si>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</si>
  <si>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</si>
  <si>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</si>
  <si>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</si>
  <si>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</si>
  <si>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</si>
  <si>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</si>
  <si>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</si>
  <si>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</si>
  <si>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</si>
  <si>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</si>
  <si>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</si>
  <si>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</si>
  <si>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</si>
  <si>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</si>
  <si>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</si>
  <si>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</si>
  <si>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</si>
  <si>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</si>
  <si>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</si>
  <si>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</si>
  <si>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</si>
  <si>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</si>
  <si>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</si>
  <si>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</si>
  <si>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</si>
  <si>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</si>
  <si>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</si>
  <si>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</si>
  <si>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</si>
  <si>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</si>
  <si>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</si>
  <si>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</si>
  <si>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</si>
  <si>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</si>
  <si>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</si>
  <si>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</si>
  <si>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</si>
  <si>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</si>
  <si>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</si>
  <si>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</si>
  <si>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</si>
  <si>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</si>
  <si>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</si>
  <si>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</si>
  <si>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</si>
  <si>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</si>
  <si>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</si>
  <si>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</si>
  <si>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</si>
  <si>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</si>
  <si>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</si>
  <si>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</si>
  <si>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</si>
  <si>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</si>
  <si>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</si>
  <si>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</si>
  <si>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</si>
  <si>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</si>
  <si>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</si>
  <si>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</si>
  <si>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</si>
  <si>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</si>
  <si>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</si>
  <si>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</si>
  <si>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</si>
  <si>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</si>
  <si>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</si>
  <si>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</si>
  <si>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</si>
  <si>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</si>
  <si>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</si>
  <si>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</si>
  <si>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</si>
  <si>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</si>
  <si>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</si>
  <si>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</si>
  <si>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</si>
  <si>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</si>
  <si>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</si>
  <si>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</si>
  <si>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</si>
  <si>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</si>
  <si>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</si>
  <si>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</si>
  <si>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</si>
  <si>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</si>
  <si>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</si>
  <si>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</si>
  <si>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</si>
  <si>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</si>
  <si>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</si>
  <si>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</si>
  <si>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</si>
  <si>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</si>
  <si>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</si>
  <si>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</si>
  <si>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</si>
  <si>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</si>
  <si>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</si>
  <si>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</si>
  <si>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</si>
  <si>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</si>
  <si>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</si>
  <si>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</si>
  <si>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</si>
  <si>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</si>
  <si>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</si>
  <si>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</si>
  <si>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</si>
  <si>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</si>
  <si>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</si>
  <si>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</si>
  <si>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</si>
  <si>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</si>
  <si>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</si>
  <si>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</si>
  <si>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</si>
  <si>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</si>
  <si>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</si>
  <si>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</si>
  <si>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</si>
  <si>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</si>
  <si>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</si>
  <si>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</si>
  <si>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</si>
  <si>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</si>
  <si>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</si>
  <si>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</si>
  <si>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</si>
  <si>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</si>
  <si>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</si>
  <si>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</si>
  <si>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</si>
  <si>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</si>
  <si>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</si>
  <si>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</si>
  <si>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</si>
  <si>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</si>
  <si>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</si>
  <si>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</si>
  <si>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</si>
  <si>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</si>
  <si>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</si>
  <si>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</si>
  <si>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</si>
  <si>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</si>
  <si>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</si>
  <si>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</si>
  <si>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</si>
  <si>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</si>
  <si>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</si>
  <si>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</si>
  <si>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</si>
  <si>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</si>
  <si>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</si>
  <si>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</si>
  <si>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</si>
  <si>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</si>
  <si>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</si>
  <si>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</si>
  <si>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</si>
  <si>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</si>
  <si>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</si>
  <si>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</si>
  <si>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</si>
  <si>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</si>
  <si>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</si>
  <si>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</si>
  <si>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</si>
  <si>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</si>
  <si>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</si>
  <si>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</si>
  <si>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</si>
  <si>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</si>
  <si>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</si>
  <si>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</si>
  <si>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</si>
  <si>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</si>
  <si>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</si>
  <si>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</si>
  <si>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</si>
  <si>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</si>
  <si>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</si>
  <si>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</si>
  <si>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</si>
  <si>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</si>
  <si>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</si>
  <si>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</si>
  <si>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</si>
  <si>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</si>
  <si>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</si>
  <si>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</si>
  <si>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</si>
  <si>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</si>
  <si>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</si>
  <si>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</si>
  <si>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</si>
  <si>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</si>
  <si>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</si>
  <si>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</si>
  <si>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</si>
  <si>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</si>
  <si>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</si>
  <si>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</si>
  <si>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</si>
  <si>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</si>
  <si>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</si>
  <si>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</si>
  <si>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</si>
  <si>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</si>
  <si>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</si>
  <si>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</si>
  <si>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</si>
  <si>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</si>
  <si>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</si>
  <si>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</si>
  <si>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</si>
  <si>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</si>
  <si>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</si>
  <si>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</si>
  <si>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</si>
  <si>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</si>
  <si>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</si>
  <si>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</si>
  <si>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</si>
  <si>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</si>
  <si>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</si>
  <si>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</si>
  <si>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</si>
  <si>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</si>
  <si>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</si>
  <si>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</si>
  <si>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</si>
  <si>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</si>
  <si>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</si>
  <si>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</si>
  <si>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</si>
  <si>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</si>
  <si>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</si>
  <si>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</si>
  <si>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</si>
  <si>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</si>
  <si>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</si>
  <si>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</si>
  <si>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</si>
  <si>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</si>
  <si>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</si>
  <si>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</si>
  <si>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</si>
  <si>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</si>
  <si>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</si>
  <si>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</si>
  <si>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</si>
  <si>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</si>
  <si>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</si>
  <si>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</si>
  <si>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</si>
  <si>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</si>
  <si>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</si>
  <si>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</si>
  <si>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</si>
  <si>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</si>
  <si>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</si>
  <si>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</si>
  <si>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</si>
  <si>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</si>
  <si>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</si>
  <si>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</si>
  <si>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</si>
  <si>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</si>
  <si>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</si>
  <si>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</si>
  <si>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</si>
  <si>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</si>
  <si>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</si>
  <si>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</si>
  <si>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</si>
  <si>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</si>
  <si>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</si>
  <si>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</si>
  <si>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</si>
  <si>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</si>
  <si>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</si>
  <si>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</si>
  <si>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</si>
  <si>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</si>
  <si>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</si>
  <si>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</si>
  <si>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</si>
  <si>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</si>
  <si>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</si>
  <si>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</si>
  <si>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</si>
  <si>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</si>
  <si>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</si>
  <si>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</si>
  <si>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</si>
  <si>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</si>
  <si>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</si>
  <si>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</si>
  <si>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</si>
  <si>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</si>
  <si>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</si>
  <si>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</si>
  <si>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</si>
  <si>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</si>
  <si>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</si>
  <si>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</si>
  <si>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</si>
  <si>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</si>
  <si>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</si>
  <si>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</si>
  <si>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</si>
  <si>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</si>
  <si>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</si>
  <si>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</si>
  <si>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</si>
  <si>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</si>
  <si>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</si>
  <si>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</si>
  <si>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</si>
  <si>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</si>
  <si>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</si>
  <si>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</si>
  <si>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</si>
  <si>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</si>
  <si>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</si>
  <si>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</si>
  <si>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</si>
  <si>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</si>
  <si>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</si>
  <si>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</si>
  <si>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</si>
  <si>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</si>
  <si>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</si>
  <si>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</si>
  <si>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</si>
  <si>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</si>
  <si>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</si>
  <si>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</si>
  <si>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</si>
  <si>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</si>
  <si>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</si>
  <si>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</si>
  <si>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</si>
  <si>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</si>
  <si>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</si>
  <si>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</si>
  <si>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</si>
  <si>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</si>
  <si>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</si>
  <si>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</si>
  <si>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</si>
  <si>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</si>
  <si>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</si>
  <si>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</si>
  <si>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</si>
  <si>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</si>
  <si>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</si>
  <si>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</si>
  <si>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</si>
  <si>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</si>
  <si>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</si>
  <si>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</si>
  <si>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</si>
  <si>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</si>
  <si>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</si>
  <si>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</si>
  <si>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</si>
  <si>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</si>
  <si>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</si>
  <si>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</si>
  <si>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</si>
  <si>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</si>
  <si>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</si>
  <si>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</si>
  <si>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</si>
  <si>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</si>
  <si>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</si>
  <si>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</si>
  <si>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</si>
  <si>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</si>
  <si>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</si>
  <si>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</si>
  <si>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</si>
  <si>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</si>
  <si>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</si>
  <si>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</si>
  <si>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</si>
  <si>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</si>
  <si>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</si>
  <si>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</si>
  <si>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</si>
  <si>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</si>
  <si>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</si>
  <si>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</si>
  <si>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</si>
  <si>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</si>
  <si>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</si>
  <si>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</si>
  <si>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</si>
  <si>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</si>
  <si>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</si>
  <si>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</si>
  <si>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</si>
  <si>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</si>
  <si>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</si>
  <si>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</si>
  <si>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</si>
  <si>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</si>
  <si>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</si>
  <si>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</si>
  <si>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</si>
  <si>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</si>
  <si>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</si>
  <si>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</si>
  <si>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</si>
  <si>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</si>
  <si>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</si>
  <si>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</si>
  <si>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</si>
  <si>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</si>
  <si>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</si>
  <si>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</si>
  <si>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</si>
  <si>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</si>
  <si>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</si>
  <si>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</si>
  <si>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</si>
  <si>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</si>
  <si>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</si>
  <si>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</si>
  <si>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</si>
  <si>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</si>
  <si>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</si>
  <si>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</si>
  <si>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</si>
  <si>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</si>
  <si>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</si>
  <si>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</si>
  <si>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</si>
  <si>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</si>
  <si>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</si>
  <si>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</si>
  <si>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</si>
  <si>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</si>
  <si>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</si>
  <si>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</si>
  <si>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</si>
  <si>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</si>
  <si>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</si>
  <si>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</si>
  <si>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</si>
  <si>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</si>
  <si>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</si>
  <si>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</si>
  <si>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</si>
  <si>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</si>
  <si>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</si>
  <si>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</si>
  <si>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</si>
  <si>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</si>
  <si>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</si>
  <si>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</si>
  <si>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</si>
  <si>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</si>
  <si>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</si>
  <si>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</si>
  <si>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</si>
  <si>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</si>
  <si>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</si>
  <si>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</si>
  <si>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</si>
  <si>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</si>
  <si>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</si>
  <si>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</si>
  <si>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</si>
  <si>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</si>
  <si>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</si>
  <si>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</si>
  <si>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</si>
  <si>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</si>
  <si>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</si>
  <si>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</si>
  <si>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</si>
  <si>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</si>
  <si>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</si>
  <si>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</si>
  <si>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</si>
  <si>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</si>
  <si>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</si>
  <si>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</si>
  <si>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</si>
  <si>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</si>
  <si>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</si>
  <si>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</si>
  <si>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</si>
  <si>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</si>
  <si>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</si>
  <si>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</si>
  <si>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</si>
  <si>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</si>
  <si>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</si>
  <si>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</si>
  <si>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</si>
  <si>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</si>
  <si>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</si>
  <si>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</si>
  <si>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</si>
  <si>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</si>
  <si>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</si>
  <si>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</si>
  <si>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</si>
  <si>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</si>
  <si>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</si>
  <si>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</si>
  <si>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</si>
  <si>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</si>
  <si>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</si>
  <si>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</si>
  <si>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</si>
  <si>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</si>
  <si>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</si>
  <si>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</si>
  <si>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</si>
  <si>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</si>
  <si>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</si>
  <si>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</si>
  <si>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</si>
  <si>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</si>
  <si>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</si>
  <si>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</si>
  <si>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</si>
  <si>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</si>
  <si>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</si>
  <si>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</si>
  <si>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</si>
  <si>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</si>
  <si>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</si>
  <si>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</si>
  <si>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</si>
  <si>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</si>
  <si>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</si>
  <si>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</si>
  <si>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</si>
  <si>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</si>
  <si>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</si>
  <si>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</si>
  <si>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</si>
  <si>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</si>
  <si>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</si>
  <si>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</si>
  <si>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</si>
  <si>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</si>
  <si>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</si>
  <si>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</si>
  <si>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</si>
  <si>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</si>
  <si>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</si>
  <si>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</si>
  <si>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</si>
  <si>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</si>
  <si>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</si>
  <si>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</si>
  <si>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</si>
  <si>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</si>
  <si>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</si>
  <si>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</si>
  <si>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</si>
  <si>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</si>
  <si>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</si>
  <si>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</si>
  <si>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</si>
  <si>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</si>
  <si>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</si>
  <si>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</si>
  <si>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</si>
  <si>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</si>
  <si>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</si>
  <si>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</si>
  <si>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</si>
  <si>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</si>
  <si>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</si>
  <si>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</si>
  <si>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</si>
  <si>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</si>
  <si>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</si>
  <si>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</si>
  <si>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</si>
  <si>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</si>
  <si>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</si>
  <si>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</si>
  <si>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</si>
  <si>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</si>
  <si>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</si>
  <si>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</si>
  <si>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</si>
  <si>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</si>
  <si>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</si>
  <si>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</si>
  <si>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</si>
  <si>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</si>
  <si>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</si>
  <si>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</si>
  <si>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</si>
  <si>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</si>
  <si>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</si>
  <si>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</si>
  <si>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</si>
  <si>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</si>
  <si>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</si>
  <si>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</si>
  <si>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</si>
  <si>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</si>
  <si>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</si>
  <si>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</si>
  <si>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</si>
  <si>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</si>
  <si>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</si>
  <si>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</si>
  <si>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</si>
  <si>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</si>
  <si>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</si>
  <si>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</si>
  <si>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</si>
  <si>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</si>
  <si>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</si>
  <si>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</si>
  <si>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</si>
  <si>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</si>
  <si>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</si>
  <si>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</si>
  <si>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</si>
  <si>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</si>
  <si>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</si>
  <si>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</si>
  <si>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</si>
  <si>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</si>
  <si>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</si>
  <si>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</si>
  <si>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</si>
  <si>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</si>
  <si>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</si>
  <si>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</si>
  <si>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</si>
  <si>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</si>
  <si>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</si>
  <si>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</si>
  <si>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</si>
  <si>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</si>
  <si>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</si>
  <si>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</si>
  <si>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</si>
  <si>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</si>
  <si>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</si>
  <si>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</si>
  <si>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</si>
  <si>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</si>
  <si>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</si>
  <si>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</si>
  <si>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</si>
  <si>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</si>
  <si>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</si>
  <si>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</si>
  <si>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</si>
  <si>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</si>
  <si>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</si>
  <si>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</si>
  <si>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</si>
  <si>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</si>
  <si>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</si>
  <si>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</si>
  <si>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</si>
  <si>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</si>
  <si>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</si>
  <si>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</si>
  <si>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</si>
  <si>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</si>
  <si>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</si>
  <si>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</si>
  <si>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</si>
  <si>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</si>
  <si>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</si>
  <si>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</si>
  <si>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</si>
  <si>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</si>
  <si>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</si>
  <si>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</si>
  <si>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</si>
  <si>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</si>
  <si>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</si>
  <si>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</si>
  <si>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</si>
  <si>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</si>
  <si>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</si>
  <si>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</si>
  <si>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</si>
  <si>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</si>
  <si>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</si>
  <si>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</si>
  <si>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</si>
  <si>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</si>
  <si>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</si>
  <si>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</si>
  <si>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</si>
  <si>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</si>
  <si>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</si>
  <si>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</si>
  <si>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</si>
  <si>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</si>
  <si>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</si>
  <si>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</si>
  <si>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</si>
  <si>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</si>
  <si>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</si>
  <si>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</si>
  <si>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</si>
  <si>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</si>
  <si>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</si>
  <si>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</si>
  <si>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</si>
  <si>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</si>
  <si>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</si>
  <si>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</si>
  <si>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</si>
  <si>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</si>
  <si>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</si>
  <si>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</si>
  <si>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</si>
  <si>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</si>
  <si>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</si>
  <si>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</si>
  <si>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</si>
  <si>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</si>
  <si>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</si>
  <si>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</si>
  <si>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</si>
  <si>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</si>
  <si>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</si>
  <si>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</si>
  <si>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</si>
  <si>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</si>
  <si>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</si>
  <si>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</si>
  <si>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</si>
  <si>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</si>
  <si>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</si>
  <si>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</si>
  <si>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</si>
  <si>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</si>
  <si>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</si>
  <si>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</si>
  <si>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</si>
  <si>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</si>
  <si>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</si>
  <si>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</si>
  <si>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</si>
  <si>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</si>
  <si>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</si>
  <si>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</si>
  <si>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</si>
  <si>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</si>
  <si>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</si>
  <si>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</si>
  <si>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</si>
  <si>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</si>
  <si>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</si>
  <si>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</si>
  <si>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</si>
  <si>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</si>
  <si>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</si>
  <si>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</si>
  <si>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</si>
  <si>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</si>
  <si>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</si>
  <si>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</si>
  <si>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</si>
  <si>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</si>
  <si>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</si>
  <si>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</si>
  <si>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</si>
  <si>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</si>
  <si>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</si>
  <si>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</si>
  <si>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</si>
  <si>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</si>
  <si>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</si>
  <si>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</si>
  <si>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</si>
  <si>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</si>
  <si>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</si>
  <si>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</si>
  <si>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</si>
  <si>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</si>
  <si>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</si>
  <si>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</si>
  <si>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</si>
  <si>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</si>
  <si>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</si>
  <si>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</si>
  <si>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</si>
  <si>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</si>
  <si>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</si>
  <si>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</si>
  <si>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</si>
  <si>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</si>
  <si>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</si>
  <si>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</si>
  <si>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</si>
  <si>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</si>
  <si>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</si>
  <si>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</si>
  <si>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</si>
  <si>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</si>
  <si>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</si>
  <si>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</si>
  <si>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</si>
  <si>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</si>
  <si>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</si>
  <si>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</si>
  <si>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</si>
  <si>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</si>
  <si>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</si>
  <si>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</si>
  <si>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</si>
  <si>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</si>
  <si>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</si>
  <si>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</si>
  <si>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</si>
  <si>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</si>
  <si>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</si>
  <si>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</si>
  <si>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</si>
  <si>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</si>
  <si>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</si>
  <si>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</si>
  <si>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</si>
  <si>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</si>
  <si>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</si>
  <si>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</si>
  <si>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</si>
  <si>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</si>
  <si>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</si>
  <si>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</si>
  <si>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</si>
  <si>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</si>
  <si>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</si>
  <si>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</si>
  <si>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</si>
  <si>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</si>
  <si>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</si>
  <si>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</si>
  <si>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</si>
  <si>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</si>
  <si>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</si>
  <si>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</si>
  <si>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</si>
  <si>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</si>
  <si>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</si>
  <si>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</si>
  <si>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</si>
  <si>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</si>
  <si>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</si>
  <si>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</si>
  <si>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</si>
  <si>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</si>
  <si>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</si>
  <si>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</si>
  <si>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</si>
  <si>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</si>
  <si>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</si>
  <si>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</si>
  <si>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</si>
  <si>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</si>
  <si>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</si>
  <si>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</si>
  <si>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</si>
  <si>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</si>
  <si>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</si>
  <si>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</si>
  <si>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</si>
  <si>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</si>
  <si>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</si>
  <si>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</si>
  <si>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</si>
  <si>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</si>
  <si>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</si>
  <si>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</si>
  <si>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</si>
  <si>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</si>
  <si>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</si>
  <si>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</si>
  <si>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</si>
  <si>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</si>
  <si>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</si>
  <si>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</si>
  <si>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</si>
  <si>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</si>
  <si>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</si>
  <si>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</si>
  <si>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</si>
  <si>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</si>
  <si>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</si>
  <si>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</si>
  <si>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</si>
  <si>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</si>
  <si>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</si>
  <si>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</si>
  <si>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</si>
  <si>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</si>
  <si>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</si>
  <si>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</si>
  <si>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</si>
  <si>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</si>
  <si>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</si>
  <si>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</si>
  <si>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</si>
  <si>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</si>
  <si>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</si>
  <si>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</si>
  <si>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</si>
  <si>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</si>
  <si>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</si>
  <si>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</si>
  <si>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</si>
  <si>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</si>
  <si>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</si>
  <si>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</si>
  <si>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</si>
  <si>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</si>
  <si>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</si>
  <si>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</si>
  <si>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</si>
  <si>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</si>
  <si>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</si>
  <si>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</si>
  <si>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</si>
  <si>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</si>
  <si>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</si>
  <si>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</si>
  <si>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</si>
  <si>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</si>
  <si>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</si>
  <si>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</si>
  <si>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</si>
  <si>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</si>
  <si>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</si>
  <si>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</si>
  <si>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</si>
  <si>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</si>
  <si>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</si>
  <si>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</si>
  <si>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</si>
  <si>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</si>
  <si>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</si>
  <si>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</si>
  <si>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</si>
  <si>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</si>
  <si>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</si>
  <si>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</si>
  <si>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</si>
  <si>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</si>
  <si>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</si>
  <si>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</si>
  <si>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</si>
  <si>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</si>
  <si>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</si>
  <si>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</si>
  <si>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</si>
  <si>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</si>
  <si>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</si>
  <si>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</si>
  <si>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</si>
  <si>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</si>
  <si>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</si>
  <si>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</si>
  <si>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</si>
  <si>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</si>
  <si>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</si>
  <si>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</si>
  <si>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</si>
  <si>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</si>
  <si>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</si>
  <si>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</si>
  <si>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</si>
  <si>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</si>
  <si>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</si>
  <si>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</si>
  <si>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</si>
  <si>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</si>
  <si>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</si>
  <si>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</si>
  <si>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</si>
  <si>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</si>
  <si>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</si>
  <si>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</si>
  <si>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</si>
  <si>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</si>
  <si>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</si>
  <si>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</si>
  <si>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</si>
  <si>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</si>
  <si>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</si>
  <si>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</si>
  <si>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</si>
  <si>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</si>
  <si>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</si>
  <si>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</si>
  <si>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</si>
  <si>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</si>
  <si>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</si>
  <si>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</si>
  <si>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</si>
  <si>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</si>
  <si>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</si>
  <si>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</si>
  <si>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</si>
  <si>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</si>
  <si>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</si>
  <si>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</si>
  <si>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</si>
  <si>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</si>
  <si>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</si>
  <si>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</si>
  <si>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</si>
  <si>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</si>
  <si>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</si>
  <si>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</si>
  <si>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</si>
  <si>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</si>
  <si>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</si>
  <si>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</si>
  <si>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</si>
  <si>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</si>
  <si>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</si>
  <si>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</si>
  <si>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</si>
  <si>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</si>
  <si>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</si>
  <si>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</si>
  <si>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</si>
  <si>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</si>
  <si>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</si>
  <si>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</si>
  <si>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</si>
  <si>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</si>
  <si>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</si>
  <si>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</si>
  <si>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</si>
  <si>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</si>
  <si>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</si>
  <si>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</si>
  <si>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</si>
  <si>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</si>
  <si>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</si>
  <si>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</si>
  <si>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</si>
  <si>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</si>
  <si>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</si>
  <si>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</si>
  <si>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</si>
  <si>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</si>
  <si>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</si>
  <si>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</si>
  <si>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</si>
  <si>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</si>
  <si>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</si>
  <si>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</si>
  <si>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</si>
  <si>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</si>
  <si>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</si>
  <si>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</si>
  <si>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</si>
  <si>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</si>
  <si>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</si>
  <si>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</si>
  <si>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</si>
  <si>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</si>
  <si>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</si>
  <si>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</si>
  <si>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</si>
  <si>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</si>
  <si>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</si>
  <si>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</si>
  <si>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</si>
  <si>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</si>
  <si>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</si>
  <si>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</si>
  <si>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</si>
  <si>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</si>
  <si>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</si>
  <si>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</si>
  <si>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</si>
  <si>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</si>
  <si>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</si>
  <si>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</si>
  <si>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</si>
  <si>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</si>
  <si>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</si>
  <si>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</si>
  <si>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</si>
  <si>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</si>
  <si>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</si>
  <si>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</si>
  <si>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</si>
  <si>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</si>
  <si>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</si>
  <si>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</si>
  <si>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</si>
  <si>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</si>
  <si>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</si>
  <si>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</si>
  <si>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</si>
  <si>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</si>
  <si>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</si>
  <si>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</si>
  <si>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</si>
  <si>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</si>
  <si>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</si>
  <si>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</si>
  <si>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</si>
  <si>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</si>
  <si>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</si>
  <si>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</si>
  <si>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</si>
  <si>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</si>
  <si>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</si>
  <si>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</si>
  <si>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</si>
  <si>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</si>
  <si>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</si>
  <si>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</si>
  <si>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</si>
  <si>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</si>
  <si>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</si>
  <si>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</si>
  <si>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</si>
  <si>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</si>
  <si>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</si>
  <si>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</si>
  <si>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</si>
  <si>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</si>
  <si>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</si>
  <si>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</si>
  <si>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</si>
  <si>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</si>
  <si>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</si>
  <si>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</si>
  <si>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</si>
  <si>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</si>
  <si>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</si>
  <si>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</si>
  <si>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</si>
  <si>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</si>
  <si>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</si>
  <si>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</si>
  <si>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</si>
  <si>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</si>
  <si>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</si>
  <si>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</si>
  <si>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</si>
  <si>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</si>
  <si>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</si>
  <si>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</si>
  <si>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</si>
  <si>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</si>
  <si>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</si>
  <si>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</si>
  <si>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</si>
  <si>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</si>
  <si>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</si>
  <si>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</si>
  <si>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</si>
  <si>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</si>
  <si>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</si>
  <si>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</si>
  <si>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</si>
  <si>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</si>
  <si>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</si>
  <si>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</si>
  <si>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</si>
  <si>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</si>
  <si>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</si>
  <si>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</si>
  <si>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</si>
  <si>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</si>
  <si>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</si>
  <si>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</si>
  <si>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</si>
  <si>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</si>
  <si>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</si>
  <si>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</si>
  <si>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</si>
  <si>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</si>
  <si>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</si>
  <si>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</si>
  <si>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</si>
  <si>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</si>
  <si>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</si>
  <si>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</si>
  <si>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</si>
  <si>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</si>
  <si>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</si>
  <si>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</si>
  <si>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</si>
  <si>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</si>
  <si>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</si>
  <si>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</si>
  <si>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</si>
  <si>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</si>
  <si>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</si>
  <si>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</si>
  <si>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</si>
  <si>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</si>
  <si>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</si>
  <si>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</si>
  <si>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</si>
  <si>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</si>
  <si>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</si>
  <si>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</si>
  <si>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</si>
  <si>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</si>
  <si>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</si>
  <si>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</si>
  <si>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</si>
  <si>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</si>
  <si>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</si>
  <si>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</si>
  <si>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</si>
  <si>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</si>
  <si>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</si>
  <si>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</si>
  <si>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</si>
  <si>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</si>
  <si>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</si>
  <si>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</si>
  <si>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</si>
  <si>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</si>
  <si>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</si>
  <si>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</si>
  <si>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</si>
  <si>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</si>
  <si>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</si>
  <si>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</si>
  <si>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</si>
  <si>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</si>
  <si>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</si>
  <si>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</si>
  <si>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</si>
  <si>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</si>
  <si>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</si>
  <si>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</si>
  <si>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</si>
  <si>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</si>
  <si>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</si>
  <si>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</si>
  <si>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</si>
  <si>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</si>
  <si>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</si>
  <si>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</si>
  <si>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</si>
  <si>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</si>
  <si>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</si>
  <si>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</si>
  <si>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</si>
  <si>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</si>
  <si>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</si>
  <si>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</si>
  <si>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</si>
  <si>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</si>
  <si>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</si>
  <si>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</si>
  <si>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</si>
  <si>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</si>
  <si>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</si>
  <si>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</si>
  <si>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</si>
  <si>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</si>
  <si>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</si>
  <si>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</si>
  <si>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</si>
  <si>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</si>
  <si>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</si>
  <si>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</si>
  <si>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</si>
  <si>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</si>
  <si>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</si>
  <si>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</si>
  <si>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</si>
  <si>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</si>
  <si>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</si>
  <si>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</si>
  <si>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</si>
  <si>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</si>
  <si>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</si>
  <si>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</si>
  <si>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</si>
  <si>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</si>
  <si>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</si>
  <si>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</si>
  <si>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</si>
  <si>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</si>
  <si>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</si>
  <si>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</si>
  <si>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</si>
  <si>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</si>
  <si>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</si>
  <si>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</si>
  <si>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</si>
  <si>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</si>
  <si>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</si>
  <si>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</si>
  <si>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</si>
  <si>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</si>
  <si>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</si>
  <si>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</si>
  <si>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</si>
  <si>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</si>
  <si>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</si>
  <si>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</si>
  <si>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</si>
  <si>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</si>
  <si>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</si>
  <si>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</si>
  <si>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</si>
  <si>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</si>
  <si>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</si>
  <si>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</si>
  <si>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</si>
  <si>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</si>
  <si>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</si>
  <si>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</si>
  <si>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</si>
  <si>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</si>
  <si>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</si>
  <si>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</si>
  <si>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</si>
  <si>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</si>
  <si>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</si>
  <si>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</si>
  <si>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</si>
  <si>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</si>
  <si>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</si>
  <si>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</si>
  <si>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</si>
  <si>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</si>
  <si>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</si>
  <si>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</si>
  <si>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</si>
  <si>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</si>
  <si>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</si>
  <si>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</si>
  <si>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</si>
  <si>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</si>
  <si>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</si>
  <si>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</si>
  <si>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</si>
  <si>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</si>
  <si>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</si>
  <si>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</si>
  <si>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</si>
  <si>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</si>
  <si>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</si>
  <si>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</si>
  <si>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</si>
  <si>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</si>
  <si>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</si>
  <si>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</si>
  <si>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</si>
  <si>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</si>
  <si>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</si>
  <si>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</si>
  <si>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</si>
  <si>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</si>
  <si>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</si>
  <si>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</si>
  <si>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</si>
  <si>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</si>
  <si>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</si>
  <si>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</si>
  <si>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</si>
  <si>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</si>
  <si>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</si>
  <si>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</si>
  <si>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</si>
  <si>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</si>
  <si>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</si>
  <si>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</si>
  <si>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</si>
  <si>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</si>
  <si>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</si>
  <si>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</si>
  <si>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</si>
  <si>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</si>
  <si>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</si>
  <si>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</si>
  <si>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</si>
  <si>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</si>
  <si>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</si>
  <si>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</si>
  <si>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</si>
  <si>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</si>
  <si>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</si>
  <si>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</si>
  <si>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</si>
  <si>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</si>
  <si>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</si>
  <si>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</si>
  <si>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</si>
  <si>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</si>
  <si>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</si>
  <si>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</si>
  <si>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</si>
  <si>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</si>
  <si>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</si>
  <si>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</si>
  <si>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</si>
  <si>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</si>
  <si>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</si>
  <si>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</si>
  <si>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</si>
  <si>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</si>
  <si>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</si>
  <si>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</si>
  <si>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</si>
  <si>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</si>
  <si>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</si>
  <si>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</si>
  <si>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</si>
  <si>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</si>
  <si>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</si>
  <si>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</si>
  <si>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</si>
  <si>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</si>
  <si>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</si>
  <si>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</si>
  <si>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</si>
  <si>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</si>
  <si>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</si>
  <si>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</si>
  <si>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</si>
  <si>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</si>
  <si>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</si>
  <si>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</si>
  <si>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</si>
  <si>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</si>
  <si>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</si>
  <si>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</si>
  <si>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</si>
  <si>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</si>
  <si>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</si>
  <si>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</si>
  <si>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</si>
  <si>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</si>
  <si>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</si>
  <si>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</si>
  <si>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</si>
  <si>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</si>
  <si>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</si>
  <si>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</si>
  <si>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</si>
  <si>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</si>
  <si>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</si>
  <si>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</si>
  <si>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</si>
  <si>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</si>
  <si>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</si>
  <si>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</si>
  <si>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</si>
  <si>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</si>
  <si>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</si>
  <si>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</si>
  <si>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</si>
  <si>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</si>
  <si>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</si>
  <si>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</si>
  <si>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</si>
  <si>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</si>
  <si>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</si>
  <si>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</si>
  <si>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</si>
  <si>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</si>
  <si>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</si>
  <si>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</si>
  <si>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</si>
  <si>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</si>
  <si>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</si>
  <si>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</si>
  <si>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</si>
  <si>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</si>
  <si>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</si>
  <si>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</si>
  <si>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</si>
  <si>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</si>
  <si>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</si>
  <si>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</si>
  <si>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</si>
  <si>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</si>
  <si>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</si>
  <si>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</si>
  <si>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</si>
  <si>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</si>
  <si>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</si>
  <si>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</si>
  <si>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</si>
  <si>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</si>
  <si>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</si>
  <si>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</si>
  <si>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</si>
  <si>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</si>
  <si>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</si>
  <si>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</si>
  <si>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</si>
  <si>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</si>
  <si>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</si>
  <si>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</si>
  <si>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</si>
  <si>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</si>
  <si>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</si>
  <si>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</si>
  <si>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</si>
  <si>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</si>
  <si>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</si>
  <si>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</si>
  <si>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</si>
  <si>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</si>
  <si>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</si>
  <si>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</si>
  <si>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</si>
  <si>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</si>
  <si>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</si>
  <si>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</si>
  <si>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</si>
  <si>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</si>
  <si>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</si>
  <si>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</si>
  <si>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</si>
  <si>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</si>
  <si>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</si>
  <si>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</si>
  <si>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</si>
  <si>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</si>
  <si>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</si>
  <si>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</si>
  <si>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</si>
  <si>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</si>
  <si>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</si>
  <si>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</si>
  <si>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</si>
  <si>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</si>
  <si>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</si>
  <si>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</si>
  <si>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</si>
  <si>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</si>
  <si>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</si>
  <si>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</si>
  <si>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</si>
  <si>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</si>
  <si>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</si>
  <si>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</si>
  <si>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</si>
  <si>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</si>
  <si>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</si>
  <si>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</si>
  <si>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</si>
  <si>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</si>
  <si>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</si>
  <si>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</si>
  <si>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</si>
  <si>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</si>
  <si>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</si>
  <si>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</si>
  <si>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</si>
  <si>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</si>
  <si>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</si>
  <si>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</si>
  <si>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</si>
  <si>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</si>
  <si>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</si>
  <si>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</si>
  <si>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</si>
  <si>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</si>
  <si>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</si>
  <si>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</si>
  <si>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</si>
  <si>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</si>
  <si>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</si>
  <si>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</si>
  <si>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</si>
  <si>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</si>
  <si>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</si>
  <si>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</si>
  <si>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</si>
  <si>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</si>
  <si>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</si>
  <si>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</si>
  <si>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</si>
  <si>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</si>
  <si>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</si>
  <si>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</si>
  <si>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</si>
  <si>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</si>
  <si>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</si>
  <si>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</si>
  <si>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</si>
  <si>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</si>
  <si>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</si>
  <si>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</si>
  <si>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</si>
  <si>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</si>
  <si>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</si>
  <si>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</si>
  <si>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</si>
  <si>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</si>
  <si>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</si>
  <si>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</si>
  <si>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</si>
  <si>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</si>
  <si>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</si>
  <si>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</si>
  <si>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</si>
  <si>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</si>
  <si>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</si>
  <si>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</si>
  <si>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</si>
  <si>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</si>
  <si>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</si>
  <si>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</si>
  <si>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</si>
  <si>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</si>
  <si>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</si>
  <si>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</si>
  <si>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</si>
  <si>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</si>
  <si>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</si>
  <si>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</si>
  <si>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</si>
  <si>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</si>
  <si>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</si>
  <si>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</si>
  <si>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</si>
  <si>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</si>
  <si>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</si>
  <si>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</si>
  <si>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</si>
  <si>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</si>
  <si>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</si>
  <si>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</si>
  <si>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</si>
  <si>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</si>
  <si>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</si>
  <si>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</si>
  <si>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</si>
  <si>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</si>
  <si>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</si>
  <si>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</si>
  <si>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</si>
  <si>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</si>
  <si>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</si>
  <si>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</si>
  <si>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</si>
  <si>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</si>
  <si>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</si>
  <si>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</si>
  <si>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</si>
  <si>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</si>
  <si>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</si>
  <si>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</si>
  <si>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</si>
  <si>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</si>
  <si>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</si>
  <si>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</si>
  <si>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</si>
  <si>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</si>
  <si>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</si>
  <si>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</si>
  <si>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</si>
  <si>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</si>
  <si>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</si>
  <si>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</si>
  <si>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</si>
  <si>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</si>
  <si>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</si>
  <si>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</si>
  <si>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</si>
  <si>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</si>
  <si>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</si>
  <si>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</si>
  <si>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</si>
  <si>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</si>
  <si>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</si>
  <si>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</si>
  <si>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</si>
  <si>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</si>
  <si>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</si>
  <si>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</si>
  <si>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</si>
  <si>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</si>
  <si>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</si>
  <si>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</si>
  <si>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</si>
  <si>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</si>
  <si>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</si>
  <si>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</si>
  <si>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</si>
  <si>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</si>
  <si>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</si>
  <si>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</si>
  <si>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</si>
  <si>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</si>
  <si>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</si>
  <si>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</si>
  <si>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</si>
  <si>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</si>
  <si>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</si>
  <si>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</si>
  <si>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</si>
  <si>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</si>
  <si>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</si>
  <si>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</si>
  <si>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</si>
  <si>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</si>
  <si>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</si>
  <si>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</si>
  <si>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</si>
  <si>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</si>
  <si>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</si>
  <si>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</si>
  <si>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</si>
  <si>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</si>
  <si>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</si>
  <si>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</si>
  <si>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</si>
  <si>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</si>
  <si>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</si>
  <si>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</si>
  <si>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</si>
  <si>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</si>
  <si>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</si>
  <si>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</si>
  <si>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</si>
  <si>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</si>
  <si>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</si>
  <si>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</si>
  <si>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</si>
  <si>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</si>
  <si>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</si>
  <si>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</si>
  <si>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</si>
  <si>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</si>
  <si>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</si>
  <si>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</si>
  <si>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</si>
  <si>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</si>
  <si>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</si>
  <si>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</si>
  <si>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</si>
  <si>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</si>
  <si>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</si>
  <si>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</si>
  <si>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</si>
  <si>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</si>
  <si>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</si>
  <si>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</si>
  <si>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</si>
  <si>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</si>
  <si>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</si>
  <si>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</si>
  <si>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</si>
  <si>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</si>
  <si>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</si>
  <si>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</si>
  <si>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</si>
  <si>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</si>
  <si>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</si>
  <si>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</si>
  <si>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</si>
  <si>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</si>
  <si>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</si>
  <si>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</si>
  <si>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</si>
  <si>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</si>
  <si>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</si>
  <si>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</si>
  <si>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</si>
  <si>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</si>
  <si>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</si>
  <si>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</si>
  <si>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</si>
  <si>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</si>
  <si>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</si>
  <si>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</si>
  <si>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</si>
  <si>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</si>
  <si>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</si>
  <si>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</si>
  <si>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</si>
  <si>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</si>
  <si>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</si>
  <si>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</si>
  <si>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</si>
  <si>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</si>
  <si>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</si>
  <si>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</si>
  <si>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</si>
  <si>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</si>
  <si>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</si>
  <si>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</si>
  <si>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</si>
  <si>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</si>
  <si>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</si>
  <si>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</si>
  <si>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</si>
  <si>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</si>
  <si>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</si>
  <si>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</si>
  <si>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</si>
  <si>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</si>
  <si>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</si>
  <si>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</si>
  <si>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</si>
  <si>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</si>
  <si>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</si>
  <si>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</si>
  <si>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</si>
  <si>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</si>
  <si>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</si>
  <si>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</si>
  <si>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</si>
  <si>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</si>
  <si>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</si>
  <si>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</si>
  <si>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</si>
  <si>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</si>
  <si>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</si>
  <si>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</si>
  <si>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</si>
  <si>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</si>
  <si>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</si>
  <si>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</si>
  <si>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</si>
  <si>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</si>
  <si>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</si>
  <si>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</si>
  <si>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</si>
  <si>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</si>
  <si>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</si>
  <si>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</si>
  <si>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</si>
  <si>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</si>
  <si>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</si>
  <si>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</si>
  <si>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</si>
  <si>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</si>
  <si>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</si>
  <si>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</si>
  <si>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</si>
  <si>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</si>
  <si>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</si>
  <si>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</si>
  <si>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</si>
  <si>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</si>
  <si>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</si>
  <si>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</si>
  <si>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</si>
  <si>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</si>
  <si>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</si>
  <si>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</si>
  <si>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</si>
  <si>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</si>
  <si>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</si>
  <si>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</si>
  <si>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</si>
  <si>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</si>
  <si>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</si>
  <si>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</si>
  <si>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</si>
  <si>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</si>
  <si>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</si>
  <si>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</si>
  <si>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</si>
  <si>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</si>
  <si>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</si>
  <si>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</si>
  <si>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</si>
  <si>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</si>
  <si>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</si>
  <si>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</si>
  <si>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</si>
  <si>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</si>
  <si>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</si>
  <si>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</si>
  <si>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</si>
  <si>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</si>
  <si>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</si>
  <si>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</si>
  <si>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</si>
  <si>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</si>
  <si>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</si>
  <si>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</si>
  <si>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</si>
  <si>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</si>
  <si>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</si>
  <si>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</si>
  <si>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</si>
  <si>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</si>
  <si>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</si>
  <si>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</si>
  <si>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</si>
  <si>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</si>
  <si>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</si>
  <si>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</si>
  <si>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</si>
  <si>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</si>
  <si>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</si>
  <si>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</si>
  <si>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</si>
  <si>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</si>
  <si>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</si>
  <si>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</si>
  <si>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</si>
  <si>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</si>
  <si>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</si>
  <si>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</si>
  <si>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</si>
  <si>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</si>
  <si>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</si>
  <si>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</si>
  <si>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</si>
  <si>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</si>
  <si>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</si>
  <si>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</si>
  <si>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</si>
  <si>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</si>
  <si>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</si>
  <si>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</si>
  <si>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</si>
  <si>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</si>
  <si>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</si>
  <si>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</si>
  <si>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</si>
  <si>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</si>
  <si>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</si>
  <si>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</si>
  <si>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</si>
  <si>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</si>
  <si>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</si>
  <si>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</si>
  <si>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</si>
  <si>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</si>
  <si>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</si>
  <si>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</si>
  <si>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</si>
  <si>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</si>
  <si>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</si>
  <si>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</si>
  <si>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</si>
  <si>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</si>
  <si>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</si>
  <si>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</si>
  <si>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</si>
  <si>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</si>
  <si>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</si>
  <si>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</si>
  <si>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</si>
  <si>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</si>
  <si>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</si>
  <si>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</si>
  <si>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</si>
  <si>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</si>
  <si>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</si>
  <si>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</si>
  <si>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</si>
  <si>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</si>
  <si>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</si>
  <si>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</si>
  <si>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</si>
  <si>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</si>
  <si>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</si>
  <si>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</si>
  <si>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</si>
  <si>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</si>
  <si>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</si>
  <si>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</si>
  <si>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</si>
  <si>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</si>
  <si>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</si>
  <si>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</si>
  <si>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</si>
  <si>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</si>
  <si>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</si>
  <si>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</si>
  <si>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</si>
  <si>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</si>
  <si>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</si>
  <si>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</si>
  <si>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</si>
  <si>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</si>
  <si>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</si>
  <si>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</si>
  <si>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</si>
  <si>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</si>
  <si>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</si>
  <si>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</si>
  <si>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</si>
  <si>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</si>
  <si>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</si>
  <si>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</si>
  <si>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</si>
  <si>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</si>
  <si>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</si>
  <si>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</si>
  <si>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</si>
  <si>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</si>
  <si>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</si>
  <si>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</si>
  <si>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</si>
  <si>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</si>
  <si>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</si>
  <si>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</si>
  <si>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</si>
  <si>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</si>
  <si>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</si>
  <si>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</si>
  <si>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</si>
  <si>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</si>
  <si>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</si>
  <si>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</si>
  <si>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</si>
  <si>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</si>
  <si>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</si>
  <si>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</si>
  <si>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</si>
  <si>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</si>
  <si>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</si>
  <si>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</si>
  <si>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</si>
  <si>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</si>
  <si>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</si>
  <si>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</si>
  <si>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</si>
  <si>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</si>
  <si>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</si>
  <si>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</si>
  <si>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</si>
  <si>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</si>
  <si>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</si>
  <si>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</si>
  <si>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</si>
  <si>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</si>
  <si>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</si>
  <si>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</si>
  <si>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</si>
  <si>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</si>
  <si>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</si>
  <si>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</si>
  <si>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</si>
  <si>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</si>
  <si>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</si>
  <si>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</si>
  <si>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</si>
  <si>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</si>
  <si>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</si>
  <si>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</si>
  <si>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</si>
  <si>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</si>
  <si>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</si>
  <si>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</si>
  <si>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</si>
  <si>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</si>
  <si>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</si>
  <si>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</si>
  <si>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</si>
  <si>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</si>
  <si>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</si>
  <si>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</si>
  <si>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</si>
  <si>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</si>
  <si>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</si>
  <si>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</si>
  <si>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</si>
  <si>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</si>
  <si>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</si>
  <si>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</si>
  <si>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</si>
  <si>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</si>
  <si>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</si>
  <si>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</si>
  <si>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</si>
  <si>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</si>
  <si>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</si>
  <si>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</si>
  <si>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</si>
  <si>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</si>
  <si>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</si>
  <si>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</si>
  <si>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</si>
  <si>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</si>
  <si>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</si>
  <si>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</si>
  <si>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</si>
  <si>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</si>
  <si>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</si>
  <si>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</si>
  <si>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</si>
  <si>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</si>
  <si>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</si>
  <si>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</si>
  <si>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</si>
  <si>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</si>
  <si>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</si>
  <si>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</si>
  <si>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</si>
  <si>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</si>
  <si>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</si>
  <si>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</si>
  <si>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</si>
  <si>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</si>
  <si>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</si>
  <si>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</si>
  <si>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</si>
  <si>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</si>
  <si>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</si>
  <si>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</si>
  <si>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</si>
  <si>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</si>
  <si>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</si>
  <si>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</si>
  <si>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</si>
  <si>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</si>
  <si>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</si>
  <si>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</si>
  <si>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</si>
  <si>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</si>
  <si>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</si>
  <si>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</si>
  <si>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</si>
  <si>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</si>
  <si>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</si>
  <si>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</si>
  <si>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</si>
  <si>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</si>
  <si>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</si>
  <si>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</si>
  <si>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</si>
  <si>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</si>
  <si>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</si>
  <si>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</si>
  <si>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</si>
  <si>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</si>
  <si>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</si>
  <si>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</si>
  <si>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</si>
  <si>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</si>
  <si>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</si>
  <si>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</si>
  <si>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</si>
  <si>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</si>
  <si>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</si>
  <si>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</si>
  <si>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</si>
  <si>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</si>
  <si>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</si>
  <si>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</si>
  <si>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</si>
  <si>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</si>
  <si>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</si>
  <si>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</si>
  <si>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</si>
  <si>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</si>
  <si>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</si>
  <si>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</si>
  <si>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</si>
  <si>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</si>
  <si>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</si>
  <si>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</si>
  <si>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</si>
  <si>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</si>
  <si>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</si>
  <si>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</si>
  <si>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</si>
  <si>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</si>
  <si>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</si>
  <si>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</si>
  <si>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</si>
  <si>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</si>
  <si>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</si>
  <si>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</si>
  <si>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</si>
  <si>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</si>
  <si>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</si>
  <si>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</si>
  <si>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</si>
  <si>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</si>
  <si>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</si>
  <si>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</si>
  <si>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</si>
  <si>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</si>
  <si>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</si>
  <si>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</si>
  <si>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</si>
  <si>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</si>
  <si>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</si>
  <si>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</si>
  <si>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</si>
  <si>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</si>
  <si>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</si>
  <si>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</si>
  <si>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</si>
  <si>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</si>
  <si>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</si>
  <si>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</si>
  <si>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</si>
  <si>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</si>
  <si>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</si>
  <si>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</si>
  <si>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</si>
  <si>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</si>
  <si>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</si>
  <si>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</si>
  <si>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</si>
  <si>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</si>
  <si>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</si>
  <si>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</si>
  <si>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</si>
  <si>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</si>
  <si>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</si>
  <si>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</si>
  <si>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</si>
  <si>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</si>
  <si>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</si>
  <si>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</si>
  <si>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</si>
  <si>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</si>
  <si>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</si>
  <si>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</si>
  <si>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</si>
  <si>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</si>
  <si>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</si>
  <si>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</si>
  <si>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</si>
  <si>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</si>
  <si>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</si>
  <si>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</si>
  <si>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</si>
  <si>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</si>
  <si>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</si>
  <si>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</si>
  <si>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</si>
  <si>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</si>
  <si>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</si>
  <si>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</si>
  <si>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</si>
  <si>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</si>
  <si>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</si>
  <si>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</si>
  <si>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</si>
  <si>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</si>
  <si>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</si>
  <si>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</si>
  <si>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</si>
  <si>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</si>
  <si>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</si>
  <si>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</si>
  <si>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</si>
  <si>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</si>
  <si>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</si>
  <si>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</si>
  <si>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</si>
  <si>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</si>
  <si>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</si>
  <si>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</si>
  <si>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</si>
  <si>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</si>
  <si>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</si>
  <si>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</si>
  <si>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</si>
  <si>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</si>
  <si>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</si>
  <si>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</si>
  <si>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</si>
  <si>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</si>
  <si>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</si>
  <si>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</si>
  <si>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</si>
  <si>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</si>
  <si>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</si>
  <si>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</si>
  <si>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</si>
  <si>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</si>
  <si>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</si>
  <si>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</si>
  <si>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</si>
  <si>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</si>
  <si>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</si>
  <si>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</si>
  <si>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</si>
  <si>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</si>
  <si>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</si>
  <si>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</si>
  <si>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</si>
  <si>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</si>
  <si>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</si>
  <si>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</si>
  <si>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</si>
  <si>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</si>
  <si>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</si>
  <si>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</si>
  <si>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</si>
  <si>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</si>
  <si>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</si>
  <si>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</si>
  <si>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</si>
  <si>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</si>
  <si>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</si>
  <si>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</si>
  <si>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</si>
  <si>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</si>
  <si>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</si>
  <si>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</si>
  <si>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</si>
  <si>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</si>
  <si>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</si>
  <si>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</si>
  <si>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</si>
  <si>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</si>
  <si>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</si>
  <si>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</si>
  <si>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</si>
  <si>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</si>
  <si>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</si>
  <si>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</si>
  <si>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</si>
  <si>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</si>
  <si>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</si>
  <si>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</si>
  <si>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</si>
  <si>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</si>
  <si>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</si>
  <si>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</si>
  <si>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</si>
  <si>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</si>
  <si>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</si>
  <si>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</si>
  <si>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</si>
  <si>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</si>
  <si>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</si>
  <si>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</si>
  <si>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</si>
  <si>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</si>
  <si>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</si>
  <si>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</si>
  <si>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</si>
  <si>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</si>
  <si>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</si>
  <si>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</si>
  <si>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</si>
  <si>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</si>
  <si>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</si>
  <si>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</si>
  <si>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</si>
  <si>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</si>
  <si>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</si>
  <si>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</si>
  <si>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</si>
  <si>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</si>
  <si>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</si>
  <si>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</si>
  <si>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</si>
  <si>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</si>
  <si>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</si>
  <si>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</si>
  <si>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</si>
  <si>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</si>
  <si>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</si>
  <si>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</si>
  <si>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</si>
  <si>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</si>
  <si>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</si>
  <si>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</si>
  <si>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</si>
  <si>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</si>
  <si>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</si>
  <si>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</si>
  <si>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</si>
  <si>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</si>
  <si>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</si>
  <si>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</si>
  <si>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</si>
  <si>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</si>
  <si>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</si>
  <si>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</si>
  <si>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</si>
  <si>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</si>
  <si>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</si>
  <si>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</si>
  <si>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</si>
  <si>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</si>
  <si>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</si>
  <si>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</si>
  <si>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</si>
  <si>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</si>
  <si>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</si>
  <si>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</si>
  <si>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</si>
  <si>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</si>
  <si>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</si>
  <si>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</si>
  <si>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</si>
  <si>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</si>
  <si>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</si>
  <si>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</si>
  <si>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</si>
  <si>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</si>
  <si>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</si>
  <si>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</si>
  <si>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</si>
  <si>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</si>
  <si>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</si>
  <si>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</si>
  <si>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</si>
  <si>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</si>
  <si>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</si>
  <si>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</si>
  <si>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</si>
  <si>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</si>
  <si>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</si>
  <si>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</si>
  <si>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</si>
  <si>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</si>
  <si>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</si>
  <si>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</si>
  <si>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</si>
  <si>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</si>
  <si>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</si>
  <si>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</si>
  <si>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</si>
  <si>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</si>
  <si>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</si>
  <si>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</si>
  <si>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</si>
  <si>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</si>
  <si>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</si>
  <si>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</si>
  <si>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</si>
  <si>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</si>
  <si>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</si>
  <si>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</si>
  <si>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</si>
  <si>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</si>
  <si>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</si>
  <si>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</si>
  <si>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</si>
  <si>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</si>
  <si>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</si>
  <si>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</si>
  <si>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</si>
  <si>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</si>
  <si>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</si>
  <si>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</si>
  <si>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</si>
  <si>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</si>
  <si>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</si>
  <si>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</si>
  <si>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</si>
  <si>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</si>
  <si>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</si>
  <si>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</si>
  <si>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</si>
  <si>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</si>
  <si>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</si>
  <si>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</si>
  <si>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</si>
  <si>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</si>
  <si>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</si>
  <si>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</si>
  <si>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</si>
  <si>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</si>
  <si>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</si>
  <si>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</si>
  <si>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</si>
  <si>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</si>
  <si>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</si>
  <si>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</si>
  <si>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</si>
  <si>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</si>
  <si>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</si>
  <si>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</si>
  <si>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</si>
  <si>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</si>
  <si>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</si>
  <si>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</si>
  <si>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</si>
  <si>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</si>
  <si>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</si>
  <si>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</si>
  <si>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</si>
  <si>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</si>
  <si>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</si>
  <si>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</si>
  <si>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</si>
  <si>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</si>
  <si>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</si>
  <si>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</si>
  <si>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</si>
  <si>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</si>
  <si>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</si>
  <si>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</si>
  <si>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</si>
  <si>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</si>
  <si>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</si>
  <si>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</si>
  <si>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</si>
  <si>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</si>
  <si>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</si>
  <si>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</si>
  <si>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</si>
  <si>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</si>
  <si>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</si>
  <si>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</si>
  <si>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</si>
  <si>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</si>
  <si>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</si>
  <si>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</si>
  <si>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</si>
  <si>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</si>
  <si>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</si>
  <si>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</si>
  <si>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</si>
  <si>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</si>
  <si>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</si>
  <si>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</si>
  <si>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</si>
  <si>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</si>
  <si>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</si>
  <si>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</si>
  <si>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</si>
  <si>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</si>
  <si>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</si>
  <si>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</si>
  <si>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</si>
  <si>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</si>
  <si>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</si>
  <si>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</si>
  <si>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</si>
  <si>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</si>
  <si>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</si>
  <si>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</si>
  <si>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</si>
  <si>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</si>
  <si>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</si>
  <si>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</si>
  <si>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</si>
  <si>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</si>
  <si>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</si>
  <si>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</si>
  <si>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</si>
  <si>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</si>
  <si>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</si>
  <si>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</si>
  <si>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</si>
  <si>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</si>
  <si>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</si>
  <si>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</si>
  <si>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</si>
  <si>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</si>
  <si>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</si>
  <si>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</si>
  <si>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</si>
  <si>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</si>
  <si>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</si>
  <si>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</si>
  <si>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</si>
  <si>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</si>
  <si>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</si>
  <si>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</si>
  <si>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</si>
  <si>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</si>
  <si>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</si>
  <si>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</si>
  <si>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</si>
  <si>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</si>
  <si>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</si>
  <si>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</si>
  <si>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</si>
  <si>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</si>
  <si>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</si>
  <si>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</si>
  <si>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</si>
  <si>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</si>
  <si>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</si>
  <si>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</si>
  <si>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</si>
  <si>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</si>
  <si>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</si>
  <si>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</si>
  <si>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</si>
  <si>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</si>
  <si>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</si>
  <si>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</si>
  <si>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</si>
  <si>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</si>
  <si>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</si>
  <si>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</si>
  <si>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</si>
  <si>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</si>
  <si>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</si>
  <si>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</si>
  <si>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</si>
  <si>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</si>
  <si>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</si>
  <si>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</si>
  <si>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</si>
  <si>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</si>
  <si>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</si>
  <si>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</si>
  <si>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</si>
  <si>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</si>
  <si>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</si>
  <si>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</si>
  <si>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</si>
  <si>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</si>
  <si>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</si>
  <si>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</si>
  <si>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</si>
  <si>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</si>
  <si>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</si>
  <si>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</si>
  <si>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</si>
  <si>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</si>
  <si>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</si>
  <si>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</si>
  <si>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</si>
  <si>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</si>
  <si>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</si>
  <si>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</si>
  <si>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</si>
  <si>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</si>
  <si>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</si>
  <si>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</si>
  <si>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</si>
  <si>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</si>
  <si>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</si>
  <si>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</si>
  <si>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</si>
  <si>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</si>
  <si>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</si>
  <si>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</si>
  <si>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</si>
  <si>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</si>
  <si>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</si>
  <si>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</si>
  <si>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</si>
  <si>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</si>
  <si>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</si>
  <si>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</si>
  <si>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</si>
  <si>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</si>
  <si>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</si>
  <si>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</si>
  <si>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</si>
  <si>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</si>
  <si>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</si>
  <si>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</si>
  <si>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</si>
  <si>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</si>
  <si>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</si>
  <si>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</si>
  <si>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</si>
  <si>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</si>
  <si>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</si>
  <si>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</si>
  <si>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</si>
  <si>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</si>
  <si>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</si>
  <si>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</si>
  <si>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</si>
  <si>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</si>
  <si>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</si>
  <si>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</si>
  <si>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</si>
  <si>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</si>
  <si>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</si>
  <si>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</si>
  <si>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</si>
  <si>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</si>
  <si>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</si>
  <si>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</si>
  <si>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</si>
  <si>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</si>
  <si>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</si>
  <si>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</si>
  <si>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</si>
  <si>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</si>
  <si>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</si>
  <si>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</si>
  <si>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</si>
  <si>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</si>
  <si>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</si>
  <si>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</si>
  <si>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</si>
  <si>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</si>
  <si>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</si>
  <si>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</si>
  <si>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</si>
  <si>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</si>
  <si>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</si>
  <si>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</si>
  <si>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</si>
  <si>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</si>
  <si>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</si>
  <si>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</si>
  <si>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</si>
  <si>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</si>
  <si>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</si>
  <si>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</si>
  <si>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</si>
  <si>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</si>
  <si>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</si>
  <si>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</si>
  <si>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</si>
  <si>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</si>
  <si>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</si>
  <si>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</si>
  <si>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</si>
  <si>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</si>
  <si>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</si>
  <si>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</si>
  <si>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</si>
  <si>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</si>
  <si>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</si>
  <si>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</si>
  <si>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</si>
  <si>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</si>
  <si>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</si>
  <si>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</si>
  <si>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</si>
  <si>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</si>
  <si>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</si>
  <si>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</si>
  <si>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</si>
  <si>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</si>
  <si>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</si>
  <si>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</si>
  <si>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</si>
  <si>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</si>
  <si>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</si>
  <si>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</si>
  <si>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</si>
  <si>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</si>
  <si>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</si>
  <si>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</si>
  <si>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</si>
  <si>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</si>
  <si>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</si>
  <si>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</si>
  <si>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</si>
  <si>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</si>
  <si>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</si>
  <si>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</si>
  <si>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</si>
  <si>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</si>
  <si>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</si>
  <si>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</si>
  <si>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</si>
  <si>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</si>
  <si>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</si>
  <si>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</si>
  <si>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</si>
  <si>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</si>
  <si>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</si>
  <si>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</si>
  <si>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</si>
  <si>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</si>
  <si>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</si>
  <si>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</si>
  <si>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</si>
  <si>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</si>
  <si>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</si>
  <si>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</si>
  <si>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</si>
  <si>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</si>
  <si>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</si>
  <si>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</si>
  <si>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</si>
  <si>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</si>
  <si>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</si>
  <si>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</si>
  <si>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</si>
  <si>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</si>
  <si>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</si>
  <si>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</si>
  <si>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</si>
  <si>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</si>
  <si>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</si>
  <si>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</si>
  <si>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</si>
  <si>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</si>
  <si>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</si>
  <si>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</si>
  <si>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</si>
  <si>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</si>
  <si>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</si>
  <si>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</si>
  <si>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</si>
  <si>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</si>
  <si>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</si>
  <si>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</si>
  <si>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</si>
  <si>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</si>
  <si>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</si>
  <si>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</si>
  <si>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</si>
  <si>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</si>
  <si>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</si>
  <si>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</si>
  <si>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</si>
  <si>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</si>
  <si>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</si>
  <si>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</si>
  <si>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</si>
  <si>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</si>
  <si>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</si>
  <si>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</si>
  <si>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</si>
  <si>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</si>
  <si>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</si>
  <si>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</si>
  <si>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</si>
  <si>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</si>
  <si>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</si>
  <si>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</si>
  <si>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</si>
  <si>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</si>
  <si>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</si>
  <si>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</si>
  <si>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</si>
  <si>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</si>
  <si>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</si>
  <si>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</si>
  <si>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</si>
  <si>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</si>
  <si>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</si>
  <si>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</si>
  <si>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</si>
  <si>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</si>
  <si>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</si>
  <si>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</si>
  <si>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</si>
  <si>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</si>
  <si>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</si>
  <si>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</si>
  <si>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</si>
  <si>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</si>
  <si>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</si>
  <si>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</si>
  <si>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</si>
  <si>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</si>
  <si>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</si>
  <si>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</si>
  <si>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</si>
  <si>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</si>
  <si>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</si>
  <si>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</si>
  <si>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</si>
  <si>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</si>
  <si>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</si>
  <si>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</si>
  <si>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</si>
  <si>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</si>
  <si>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</si>
  <si>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</si>
  <si>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</si>
  <si>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</si>
  <si>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</si>
  <si>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</si>
  <si>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</si>
  <si>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</si>
  <si>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</si>
  <si>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</si>
  <si>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</si>
  <si>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</si>
  <si>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</si>
  <si>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</si>
  <si>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</si>
  <si>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</si>
  <si>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</si>
  <si>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</si>
  <si>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</si>
  <si>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</si>
  <si>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</si>
  <si>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</si>
  <si>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</si>
  <si>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</si>
  <si>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</si>
  <si>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</si>
  <si>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</si>
  <si>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</si>
  <si>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</si>
  <si>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</si>
  <si>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</si>
  <si>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</si>
  <si>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</si>
  <si>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</si>
  <si>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</si>
  <si>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</si>
  <si>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</si>
  <si>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</si>
  <si>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</si>
  <si>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</si>
  <si>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</si>
  <si>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</si>
  <si>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</si>
  <si>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</si>
  <si>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</si>
  <si>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</si>
  <si>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</si>
  <si>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</si>
  <si>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</si>
  <si>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</si>
  <si>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</si>
  <si>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</si>
  <si>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</si>
  <si>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</si>
  <si>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</si>
  <si>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</si>
  <si>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</si>
  <si>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</si>
  <si>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</si>
  <si>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</si>
  <si>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</si>
  <si>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</si>
  <si>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</si>
  <si>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</si>
  <si>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</si>
  <si>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</si>
  <si>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</si>
  <si>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</si>
  <si>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</si>
  <si>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</si>
  <si>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</si>
  <si>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</si>
  <si>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</si>
  <si>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</si>
  <si>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</si>
  <si>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</si>
  <si>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</si>
  <si>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</si>
  <si>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</si>
  <si>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</si>
  <si>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</si>
  <si>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</si>
  <si>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</si>
  <si>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</si>
  <si>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</si>
  <si>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</si>
  <si>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</si>
  <si>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</si>
  <si>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</si>
  <si>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</si>
  <si>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</si>
  <si>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</si>
  <si>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</si>
  <si>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</si>
  <si>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</si>
  <si>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</si>
  <si>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</si>
  <si>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</si>
  <si>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</si>
  <si>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</si>
  <si>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</si>
  <si>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</si>
  <si>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</si>
  <si>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</si>
  <si>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</si>
  <si>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</si>
  <si>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</si>
  <si>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</si>
  <si>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</si>
  <si>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</si>
  <si>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</si>
  <si>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</si>
  <si>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</si>
  <si>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</si>
  <si>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</si>
  <si>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</si>
  <si>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</si>
  <si>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</si>
  <si>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</si>
  <si>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</si>
  <si>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</si>
  <si>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</si>
  <si>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</si>
  <si>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</si>
  <si>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</si>
  <si>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</si>
  <si>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</si>
  <si>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</si>
  <si>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</si>
  <si>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</si>
  <si>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</si>
  <si>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</si>
  <si>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</si>
  <si>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</si>
  <si>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</si>
  <si>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</si>
  <si>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</si>
  <si>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</si>
  <si>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</si>
  <si>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</si>
  <si>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</si>
  <si>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</si>
  <si>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</si>
  <si>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</si>
  <si>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</si>
  <si>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</si>
  <si>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</si>
  <si>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</si>
  <si>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</si>
  <si>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</si>
  <si>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</si>
  <si>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</si>
  <si>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</si>
  <si>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</si>
  <si>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</si>
  <si>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</si>
  <si>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</si>
  <si>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</si>
  <si>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</si>
  <si>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</si>
  <si>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</si>
  <si>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</si>
  <si>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</si>
  <si>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</si>
  <si>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</si>
  <si>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</si>
  <si>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</si>
  <si>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</si>
  <si>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</si>
  <si>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</si>
  <si>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</si>
  <si>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</si>
  <si>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</si>
  <si>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</si>
  <si>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</si>
  <si>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</si>
  <si>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</si>
  <si>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</si>
  <si>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</si>
  <si>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</si>
  <si>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</si>
  <si>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</si>
  <si>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</si>
  <si>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</si>
  <si>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</si>
  <si>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</si>
  <si>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</si>
  <si>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</si>
  <si>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</si>
  <si>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</si>
  <si>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</si>
  <si>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</si>
  <si>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</si>
  <si>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</si>
  <si>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</si>
  <si>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</si>
  <si>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</si>
  <si>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</si>
  <si>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</si>
  <si>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</si>
  <si>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</si>
  <si>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</si>
  <si>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</si>
  <si>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</si>
  <si>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</si>
  <si>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</si>
  <si>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</si>
  <si>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</si>
  <si>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</si>
  <si>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</si>
  <si>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</si>
  <si>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</si>
  <si>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</si>
  <si>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</si>
  <si>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</si>
  <si>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</si>
  <si>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</si>
  <si>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</si>
  <si>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</si>
  <si>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</si>
  <si>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</si>
  <si>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</si>
  <si>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</si>
  <si>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</si>
  <si>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</si>
  <si>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</si>
  <si>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</si>
  <si>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</si>
  <si>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</si>
  <si>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</si>
  <si>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</si>
  <si>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</si>
  <si>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</si>
  <si>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</si>
  <si>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</si>
  <si>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</si>
  <si>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</si>
  <si>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</si>
  <si>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</si>
  <si>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</si>
  <si>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</si>
  <si>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</si>
  <si>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</si>
  <si>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</si>
  <si>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</si>
  <si>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</si>
  <si>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</si>
  <si>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</si>
  <si>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</si>
  <si>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</si>
  <si>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</si>
  <si>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</si>
  <si>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</si>
  <si>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</si>
  <si>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</si>
  <si>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</si>
  <si>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</si>
  <si>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</si>
  <si>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</si>
  <si>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</si>
  <si>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</si>
  <si>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</si>
  <si>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</si>
  <si>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</si>
  <si>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</si>
  <si>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</si>
  <si>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</si>
  <si>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</si>
  <si>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</si>
  <si>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</si>
  <si>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</si>
  <si>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</si>
  <si>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</si>
  <si>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</si>
  <si>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</si>
  <si>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</si>
  <si>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</si>
  <si>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</si>
  <si>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</si>
  <si>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</si>
  <si>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</si>
  <si>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</si>
  <si>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</si>
  <si>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</si>
  <si>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</si>
  <si>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</si>
  <si>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</si>
  <si>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</si>
  <si>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</si>
  <si>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</si>
  <si>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</si>
  <si>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</si>
  <si>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</si>
  <si>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</si>
  <si>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</si>
  <si>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</si>
  <si>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</si>
  <si>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</si>
  <si>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</si>
  <si>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</si>
  <si>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</si>
  <si>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</si>
  <si>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</si>
  <si>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</si>
  <si>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</si>
  <si>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</si>
  <si>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</si>
  <si>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</si>
  <si>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</si>
  <si>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</si>
  <si>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</si>
  <si>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</si>
  <si>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</si>
  <si>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</si>
  <si>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</si>
  <si>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</si>
  <si>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</si>
  <si>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</si>
  <si>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</si>
  <si>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</si>
  <si>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</si>
  <si>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</si>
  <si>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</si>
  <si>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</si>
  <si>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</si>
  <si>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</si>
  <si>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</si>
  <si>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</si>
  <si>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</si>
  <si>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</si>
  <si>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</si>
  <si>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</si>
  <si>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</si>
  <si>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</si>
  <si>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</si>
  <si>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</si>
  <si>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</si>
  <si>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</si>
  <si>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</si>
  <si>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</si>
  <si>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</si>
  <si>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</si>
  <si>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</si>
  <si>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</si>
  <si>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</si>
  <si>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</si>
  <si>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</si>
  <si>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</si>
  <si>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</si>
  <si>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</si>
  <si>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</si>
  <si>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</si>
  <si>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</si>
  <si>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</si>
  <si>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</si>
  <si>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</si>
  <si>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</si>
  <si>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</si>
  <si>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</si>
  <si>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</si>
  <si>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</si>
  <si>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</si>
  <si>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</si>
  <si>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</si>
  <si>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</si>
  <si>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</si>
  <si>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</si>
  <si>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</si>
  <si>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</si>
  <si>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</si>
  <si>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</si>
  <si>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</si>
  <si>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</si>
  <si>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</si>
  <si>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</si>
  <si>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</si>
  <si>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</si>
  <si>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</si>
  <si>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</si>
  <si>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</si>
  <si>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</si>
  <si>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</si>
  <si>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</si>
  <si>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</si>
  <si>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</si>
  <si>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</si>
  <si>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</si>
  <si>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</si>
  <si>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</si>
  <si>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</si>
  <si>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</si>
  <si>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</si>
  <si>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</si>
  <si>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</si>
  <si>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</si>
  <si>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</si>
  <si>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</si>
  <si>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</si>
  <si>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</si>
  <si>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</si>
  <si>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</si>
  <si>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</si>
  <si>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</si>
  <si>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</si>
  <si>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</si>
  <si>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</si>
  <si>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</si>
  <si>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</si>
  <si>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</si>
  <si>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</si>
  <si>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</si>
  <si>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</si>
  <si>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</si>
  <si>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</si>
  <si>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</si>
  <si>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</si>
  <si>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</si>
  <si>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</si>
  <si>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</si>
  <si>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</si>
  <si>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</si>
  <si>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</si>
  <si>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</si>
  <si>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</si>
  <si>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</si>
  <si>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</si>
  <si>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</si>
  <si>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</si>
  <si>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</si>
  <si>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</si>
  <si>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</si>
  <si>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</si>
  <si>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</si>
  <si>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</si>
  <si>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</si>
  <si>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</si>
  <si>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</si>
  <si>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</si>
  <si>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</si>
  <si>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</si>
  <si>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</si>
  <si>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</si>
  <si>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</si>
  <si>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</si>
  <si>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</si>
  <si>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</si>
  <si>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</si>
  <si>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</si>
  <si>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</si>
  <si>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</si>
  <si>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</si>
  <si>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</si>
  <si>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</si>
  <si>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</si>
  <si>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</si>
  <si>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</si>
  <si>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</si>
  <si>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</si>
  <si>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</si>
  <si>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</si>
  <si>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</si>
  <si>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</si>
  <si>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</si>
  <si>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</si>
  <si>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</si>
  <si>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</si>
  <si>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</si>
  <si>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</si>
  <si>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</si>
  <si>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</si>
  <si>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</si>
  <si>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</si>
  <si>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</si>
  <si>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</si>
  <si>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</si>
  <si>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</si>
  <si>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</si>
  <si>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</si>
  <si>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</si>
  <si>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</si>
  <si>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</si>
  <si>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</si>
  <si>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</si>
  <si>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</si>
  <si>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</si>
  <si>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</si>
  <si>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</si>
  <si>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</si>
  <si>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</si>
  <si>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</si>
  <si>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</si>
  <si>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</si>
  <si>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</si>
  <si>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</si>
  <si>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</si>
  <si>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</si>
  <si>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</si>
  <si>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</si>
  <si>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</si>
  <si>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</si>
  <si>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</si>
  <si>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</si>
  <si>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</si>
  <si>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</si>
  <si>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</si>
  <si>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</si>
  <si>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</si>
  <si>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</si>
  <si>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</si>
  <si>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</si>
  <si>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</si>
  <si>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</si>
  <si>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</si>
  <si>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</si>
  <si>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</si>
  <si>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</si>
  <si>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</si>
  <si>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</si>
  <si>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</si>
  <si>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</si>
  <si>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</si>
  <si>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</si>
  <si>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</si>
  <si>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</si>
  <si>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</si>
  <si>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</si>
  <si>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</si>
  <si>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</si>
  <si>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</si>
  <si>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</si>
  <si>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</si>
  <si>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</si>
  <si>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</si>
  <si>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</si>
  <si>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</si>
  <si>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</si>
  <si>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</si>
  <si>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</si>
  <si>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</si>
  <si>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</si>
  <si>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</si>
  <si>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</si>
  <si>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</si>
  <si>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</si>
  <si>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</si>
  <si>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</si>
  <si>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</si>
  <si>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</si>
  <si>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</si>
  <si>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</si>
  <si>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</si>
  <si>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</si>
  <si>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</si>
  <si>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</si>
  <si>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</si>
  <si>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</si>
  <si>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</si>
  <si>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</si>
  <si>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</si>
  <si>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</si>
  <si>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</si>
  <si>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</si>
  <si>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</si>
  <si>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</si>
  <si>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</si>
  <si>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</si>
  <si>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</si>
  <si>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</si>
  <si>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</si>
  <si>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</si>
  <si>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</si>
  <si>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</si>
  <si>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</si>
  <si>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</si>
  <si>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</si>
  <si>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</si>
  <si>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</si>
  <si>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</si>
  <si>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</si>
  <si>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</si>
  <si>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</si>
  <si>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</si>
  <si>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</si>
  <si>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</si>
  <si>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</si>
  <si>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</si>
  <si>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</si>
  <si>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</si>
  <si>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</si>
  <si>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</si>
  <si>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</si>
  <si>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</si>
  <si>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</si>
  <si>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</si>
  <si>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</si>
  <si>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</si>
  <si>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</si>
  <si>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</si>
  <si>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</si>
  <si>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</si>
  <si>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</si>
  <si>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</si>
  <si>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</si>
  <si>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</si>
  <si>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</si>
  <si>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</si>
  <si>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</si>
  <si>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</si>
  <si>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</si>
  <si>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</si>
  <si>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</si>
  <si>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</si>
  <si>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</si>
  <si>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</si>
  <si>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</si>
  <si>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</si>
  <si>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</si>
  <si>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</si>
  <si>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</si>
  <si>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</si>
  <si>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</si>
  <si>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</si>
  <si>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</si>
  <si>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</si>
  <si>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</si>
  <si>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</si>
  <si>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</si>
  <si>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</si>
  <si>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</si>
  <si>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</si>
  <si>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</si>
  <si>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</si>
  <si>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</si>
  <si>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</si>
  <si>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</si>
  <si>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</si>
  <si>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</si>
  <si>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</si>
  <si>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</si>
  <si>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</si>
  <si>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</si>
  <si>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</si>
  <si>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</si>
  <si>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</si>
  <si>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</si>
  <si>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</si>
  <si>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</si>
  <si>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</si>
  <si>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</si>
  <si>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</si>
  <si>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</si>
  <si>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</si>
  <si>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</si>
  <si>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</si>
  <si>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</si>
  <si>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</si>
  <si>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</si>
  <si>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</si>
  <si>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</si>
  <si>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</si>
  <si>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</si>
  <si>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</si>
  <si>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</si>
  <si>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</si>
  <si>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</si>
  <si>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</si>
  <si>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</si>
  <si>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</si>
  <si>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</si>
  <si>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</si>
  <si>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</si>
  <si>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</si>
  <si>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</si>
  <si>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</si>
  <si>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</si>
  <si>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</si>
  <si>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</si>
  <si>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</si>
  <si>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</si>
  <si>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</si>
  <si>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</si>
  <si>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</si>
  <si>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</si>
  <si>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</si>
  <si>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</si>
  <si>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</si>
  <si>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</si>
  <si>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</si>
  <si>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</si>
  <si>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</si>
  <si>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</si>
  <si>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</si>
  <si>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</si>
  <si>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</si>
  <si>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</si>
  <si>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</si>
  <si>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</si>
  <si>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</si>
  <si>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</si>
  <si>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</si>
  <si>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</si>
  <si>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</si>
  <si>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</si>
  <si>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</si>
  <si>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</si>
  <si>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</si>
  <si>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</si>
  <si>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</si>
  <si>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</si>
  <si>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</si>
  <si>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</si>
  <si>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</si>
  <si>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</si>
  <si>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</si>
  <si>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</si>
  <si>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</si>
  <si>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</si>
  <si>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</si>
  <si>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</si>
  <si>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</si>
  <si>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</si>
  <si>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</si>
  <si>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</si>
  <si>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</si>
  <si>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</si>
  <si>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</si>
  <si>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</si>
  <si>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</si>
  <si>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</si>
  <si>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</si>
  <si>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</si>
  <si>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</si>
  <si>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</si>
  <si>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</si>
  <si>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</si>
  <si>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</si>
  <si>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</si>
  <si>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</si>
  <si>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</si>
  <si>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</si>
  <si>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</si>
  <si>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</si>
  <si>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</si>
  <si>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</si>
  <si>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</si>
  <si>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</si>
  <si>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</si>
  <si>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</si>
  <si>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</si>
  <si>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</si>
  <si>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</si>
  <si>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</si>
  <si>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</si>
  <si>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</si>
  <si>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</si>
  <si>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</si>
  <si>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</si>
  <si>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</si>
  <si>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</si>
  <si>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</si>
  <si>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</si>
  <si>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</si>
  <si>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</si>
  <si>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</si>
  <si>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</si>
  <si>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</si>
  <si>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</si>
  <si>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</si>
  <si>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</si>
  <si>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</si>
  <si>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</si>
  <si>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</si>
  <si>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</si>
  <si>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</si>
  <si>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</si>
  <si>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</si>
  <si>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</si>
  <si>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</si>
  <si>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</si>
  <si>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</si>
  <si>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</si>
  <si>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</si>
  <si>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</si>
  <si>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</si>
  <si>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</si>
  <si>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</si>
  <si>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</si>
  <si>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</si>
  <si>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</si>
  <si>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</si>
  <si>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</si>
  <si>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</si>
  <si>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</si>
  <si>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</si>
  <si>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</si>
  <si>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</si>
  <si>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</si>
  <si>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</si>
  <si>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</si>
  <si>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</si>
  <si>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</si>
  <si>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</si>
  <si>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</si>
  <si>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</si>
  <si>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</si>
  <si>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</si>
  <si>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</si>
  <si>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</si>
  <si>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</si>
  <si>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</si>
  <si>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</si>
  <si>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</si>
  <si>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</si>
  <si>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</si>
  <si>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</si>
  <si>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</si>
  <si>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</si>
  <si>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</si>
  <si>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</si>
  <si>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</si>
  <si>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</si>
  <si>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</si>
  <si>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</si>
  <si>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</si>
  <si>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</si>
  <si>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</si>
  <si>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</si>
  <si>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</si>
  <si>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</si>
  <si>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</si>
  <si>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</si>
  <si>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</si>
  <si>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</si>
  <si>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</si>
  <si>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</si>
  <si>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</si>
  <si>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</si>
  <si>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</si>
  <si>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</si>
  <si>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</si>
  <si>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</si>
  <si>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</si>
  <si>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</si>
  <si>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</si>
  <si>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</si>
  <si>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</si>
  <si>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</si>
  <si>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</si>
  <si>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</si>
  <si>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</si>
  <si>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</si>
  <si>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</si>
  <si>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</si>
  <si>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</si>
  <si>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</si>
  <si>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</si>
  <si>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</si>
  <si>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</si>
  <si>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</si>
  <si>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</si>
  <si>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</si>
  <si>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</si>
  <si>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</si>
  <si>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</si>
  <si>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</si>
  <si>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</si>
  <si>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</si>
  <si>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</si>
  <si>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</si>
  <si>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</si>
  <si>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</si>
  <si>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</si>
  <si>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</si>
  <si>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</si>
  <si>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</si>
  <si>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</si>
  <si>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</si>
  <si>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</si>
  <si>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</si>
  <si>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</si>
  <si>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</si>
  <si>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</si>
  <si>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</si>
  <si>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</si>
  <si>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</si>
  <si>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</si>
  <si>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</si>
  <si>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</si>
  <si>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</si>
  <si>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</si>
  <si>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</si>
  <si>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</si>
  <si>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</si>
  <si>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</si>
  <si>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</si>
  <si>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</si>
  <si>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</si>
  <si>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</si>
  <si>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</si>
  <si>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</si>
  <si>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</si>
  <si>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</si>
  <si>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</si>
  <si>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</si>
  <si>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</si>
  <si>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</si>
  <si>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</si>
  <si>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</si>
  <si>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</si>
  <si>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</si>
  <si>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</si>
  <si>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</si>
  <si>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</si>
  <si>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</si>
  <si>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</si>
  <si>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</si>
  <si>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</si>
  <si>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</si>
  <si>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</si>
  <si>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</si>
  <si>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</si>
  <si>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</si>
  <si>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</si>
  <si>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</si>
  <si>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</si>
  <si>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</si>
  <si>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</si>
  <si>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</si>
  <si>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</si>
  <si>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</si>
  <si>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</si>
  <si>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</si>
  <si>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</si>
  <si>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</si>
  <si>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</si>
  <si>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</si>
  <si>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</si>
  <si>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</si>
  <si>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</si>
  <si>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</si>
  <si>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</si>
  <si>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</si>
  <si>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</si>
  <si>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</si>
  <si>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</si>
  <si>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</si>
  <si>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</si>
  <si>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</si>
  <si>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</si>
  <si>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</si>
  <si>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</si>
  <si>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</si>
  <si>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</si>
  <si>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</si>
  <si>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</si>
  <si>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</si>
  <si>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</si>
  <si>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</si>
  <si>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</si>
  <si>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</si>
  <si>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</si>
  <si>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</si>
  <si>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</si>
  <si>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</si>
  <si>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</si>
  <si>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</si>
  <si>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</si>
  <si>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</si>
  <si>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</si>
  <si>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</si>
  <si>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</si>
  <si>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</si>
  <si>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</si>
  <si>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</si>
  <si>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</si>
  <si>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</si>
  <si>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</si>
  <si>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</si>
  <si>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</si>
  <si>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</si>
  <si>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</si>
  <si>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</si>
  <si>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</si>
  <si>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</si>
  <si>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</si>
  <si>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</si>
  <si>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</si>
  <si>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</si>
  <si>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</si>
  <si>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</si>
  <si>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</si>
  <si>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</si>
  <si>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</si>
  <si>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</si>
  <si>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</si>
  <si>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</si>
  <si>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</si>
  <si>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</si>
  <si>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</si>
  <si>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</si>
  <si>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</si>
  <si>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</si>
  <si>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</si>
  <si>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</si>
  <si>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</si>
  <si>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</si>
  <si>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</si>
  <si>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</si>
  <si>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</si>
  <si>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</si>
  <si>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</si>
  <si>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</si>
  <si>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</si>
  <si>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</si>
  <si>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</si>
  <si>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</si>
  <si>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</si>
  <si>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</si>
  <si>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</si>
  <si>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</si>
  <si>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</si>
  <si>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</si>
  <si>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</si>
  <si>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</si>
  <si>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</si>
  <si>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</si>
  <si>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</si>
  <si>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</si>
  <si>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</si>
  <si>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</si>
  <si>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</si>
  <si>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</si>
  <si>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</si>
  <si>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</si>
  <si>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</si>
  <si>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</si>
  <si>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</si>
  <si>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</si>
  <si>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</si>
  <si>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</si>
  <si>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</si>
  <si>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</si>
  <si>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</si>
  <si>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</si>
  <si>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</si>
  <si>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</si>
  <si>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</si>
  <si>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</si>
  <si>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</si>
  <si>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</si>
  <si>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</si>
  <si>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</si>
  <si>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</si>
  <si>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</si>
  <si>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</si>
  <si>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</si>
  <si>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</si>
  <si>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</si>
  <si>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</si>
  <si>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</si>
  <si>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</si>
  <si>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</si>
  <si>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</si>
  <si>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</si>
  <si>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</si>
  <si>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</si>
  <si>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</si>
  <si>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</si>
  <si>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</si>
  <si>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</si>
  <si>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</si>
  <si>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</si>
  <si>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</si>
  <si>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</si>
  <si>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</si>
  <si>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</si>
  <si>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</si>
  <si>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</si>
  <si>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</si>
  <si>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</si>
  <si>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</si>
  <si>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</si>
  <si>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</si>
  <si>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</si>
  <si>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</si>
  <si>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</si>
  <si>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</si>
  <si>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</si>
  <si>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</si>
  <si>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</si>
  <si>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</si>
  <si>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</si>
  <si>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</si>
  <si>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</si>
  <si>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</si>
  <si>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</si>
  <si>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</si>
  <si>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</si>
  <si>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</si>
  <si>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</si>
  <si>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</si>
  <si>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</si>
  <si>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</si>
  <si>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</si>
  <si>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</si>
  <si>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</si>
  <si>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</si>
  <si>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</si>
  <si>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</si>
  <si>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</si>
  <si>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</si>
  <si>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</si>
  <si>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</si>
  <si>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</si>
  <si>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</si>
  <si>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</si>
  <si>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</si>
  <si>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</si>
  <si>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</si>
  <si>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</si>
  <si>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</si>
  <si>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</si>
  <si>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</si>
  <si>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</si>
  <si>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</si>
  <si>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</si>
  <si>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</si>
  <si>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</si>
  <si>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</si>
  <si>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</si>
  <si>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</si>
  <si>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</si>
  <si>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</si>
  <si>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</si>
  <si>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</si>
  <si>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</si>
  <si>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</si>
  <si>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</si>
  <si>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</si>
  <si>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</si>
  <si>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</si>
  <si>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</si>
  <si>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</si>
  <si>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</si>
  <si>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</si>
  <si>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</si>
  <si>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</si>
  <si>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</si>
  <si>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</si>
  <si>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</si>
  <si>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</si>
  <si>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</si>
  <si>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</si>
  <si>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</si>
  <si>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</si>
  <si>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</si>
  <si>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</si>
  <si>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</si>
  <si>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</si>
  <si>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</si>
  <si>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</si>
  <si>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</si>
  <si>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</si>
  <si>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</si>
  <si>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</si>
  <si>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</si>
  <si>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</si>
  <si>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</si>
  <si>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</si>
  <si>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</si>
  <si>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</si>
  <si>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</si>
  <si>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</si>
  <si>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</si>
  <si>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</si>
  <si>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</si>
  <si>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</si>
  <si>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</si>
  <si>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</si>
  <si>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</si>
  <si>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</si>
  <si>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</si>
  <si>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</si>
  <si>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</si>
  <si>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</si>
  <si>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</si>
  <si>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</si>
  <si>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</si>
  <si>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</si>
  <si>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</si>
  <si>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</si>
  <si>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</si>
  <si>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</si>
  <si>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</si>
  <si>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</si>
  <si>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</si>
  <si>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</si>
  <si>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</si>
  <si>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</si>
  <si>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</si>
  <si>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</si>
  <si>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</si>
  <si>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</si>
  <si>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</si>
  <si>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</si>
  <si>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</si>
  <si>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</si>
  <si>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</si>
  <si>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</si>
  <si>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</si>
  <si>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</si>
  <si>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</si>
  <si>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</si>
  <si>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</si>
  <si>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</si>
  <si>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</si>
  <si>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</si>
  <si>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</si>
  <si>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</si>
  <si>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</si>
  <si>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</si>
  <si>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</si>
  <si>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</si>
  <si>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</si>
  <si>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</si>
  <si>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</si>
  <si>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</si>
  <si>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</si>
  <si>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</si>
  <si>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</si>
  <si>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</si>
  <si>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</si>
  <si>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</si>
  <si>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</si>
  <si>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</si>
  <si>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</si>
  <si>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</si>
  <si>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</si>
  <si>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</si>
  <si>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</si>
  <si>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</si>
  <si>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</si>
  <si>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</si>
  <si>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</si>
  <si>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</si>
  <si>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</si>
  <si>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</si>
  <si>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</si>
  <si>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</si>
  <si>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</si>
  <si>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</si>
  <si>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</si>
  <si>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</si>
  <si>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</si>
  <si>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</si>
  <si>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</si>
  <si>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</si>
  <si>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</si>
  <si>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</si>
  <si>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</si>
  <si>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</si>
  <si>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</si>
  <si>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</si>
  <si>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</si>
  <si>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</si>
  <si>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</si>
  <si>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</si>
  <si>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</si>
  <si>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</si>
  <si>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</si>
  <si>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</si>
  <si>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</si>
  <si>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</si>
  <si>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</si>
  <si>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</si>
  <si>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</si>
  <si>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</si>
  <si>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</si>
  <si>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</si>
  <si>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</si>
  <si>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</si>
  <si>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</si>
  <si>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</si>
  <si>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</si>
  <si>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</si>
  <si>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</si>
  <si>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</si>
  <si>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</si>
  <si>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</si>
  <si>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</si>
  <si>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</si>
  <si>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</si>
  <si>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</si>
  <si>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</si>
  <si>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</si>
  <si>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</si>
  <si>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</si>
  <si>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</si>
  <si>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</si>
  <si>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</si>
  <si>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</si>
  <si>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</si>
  <si>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</si>
  <si>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</si>
  <si>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</si>
  <si>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</si>
  <si>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</si>
  <si>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</si>
  <si>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</si>
  <si>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</si>
  <si>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</si>
  <si>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</si>
  <si>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</si>
  <si>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</si>
  <si>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</si>
  <si>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</si>
  <si>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</si>
  <si>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</si>
  <si>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</si>
  <si>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</si>
  <si>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</si>
  <si>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</si>
  <si>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</si>
  <si>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</si>
  <si>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</si>
  <si>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</si>
  <si>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</si>
  <si>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</si>
  <si>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</si>
  <si>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</si>
  <si>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</si>
  <si>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</si>
  <si>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</si>
  <si>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</si>
  <si>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</si>
  <si>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</si>
  <si>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</si>
  <si>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</si>
  <si>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</si>
  <si>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</si>
  <si>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</si>
  <si>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</si>
  <si>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</si>
  <si>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</si>
  <si>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</si>
  <si>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</si>
  <si>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</si>
  <si>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</si>
  <si>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</si>
  <si>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</si>
  <si>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</si>
  <si>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</si>
  <si>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</si>
  <si>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</si>
  <si>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</si>
  <si>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</si>
  <si>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</si>
  <si>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</si>
  <si>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</si>
  <si>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</si>
  <si>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</si>
  <si>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</si>
  <si>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</si>
  <si>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</si>
  <si>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</si>
  <si>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</si>
  <si>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</si>
  <si>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</si>
  <si>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</si>
  <si>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</si>
  <si>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</si>
  <si>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</si>
  <si>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</si>
  <si>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</si>
  <si>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</si>
  <si>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</si>
  <si>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</si>
  <si>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</si>
  <si>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</si>
  <si>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</si>
  <si>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</si>
  <si>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</si>
  <si>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</si>
  <si>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</si>
  <si>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</si>
  <si>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</si>
  <si>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</si>
  <si>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</si>
  <si>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</si>
  <si>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</si>
  <si>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</si>
  <si>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</si>
  <si>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</si>
  <si>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</si>
  <si>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</si>
  <si>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</si>
  <si>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</si>
  <si>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</si>
  <si>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</si>
  <si>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</si>
  <si>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</si>
  <si>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</si>
  <si>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</si>
  <si>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</si>
  <si>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</si>
  <si>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</si>
  <si>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</si>
  <si>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</si>
  <si>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</si>
  <si>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</si>
  <si>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</si>
  <si>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</si>
  <si>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</si>
  <si>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</si>
  <si>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</si>
  <si>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</si>
  <si>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</si>
  <si>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</si>
  <si>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</si>
  <si>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</si>
  <si>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</si>
  <si>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</si>
  <si>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</si>
  <si>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</si>
  <si>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</si>
  <si>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</si>
  <si>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</si>
  <si>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</si>
  <si>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</si>
  <si>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</si>
  <si>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</si>
  <si>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</si>
  <si>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</si>
  <si>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</si>
  <si>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</si>
  <si>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</si>
  <si>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</si>
  <si>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</si>
  <si>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</si>
  <si>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</si>
  <si>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</si>
  <si>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</si>
  <si>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</si>
  <si>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</si>
  <si>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</si>
  <si>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</si>
  <si>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</si>
  <si>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</si>
  <si>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</si>
  <si>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</si>
  <si>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</si>
  <si>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</si>
  <si>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</si>
  <si>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</si>
  <si>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</si>
  <si>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</si>
  <si>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</si>
  <si>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</si>
  <si>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</si>
  <si>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</si>
  <si>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</si>
  <si>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</si>
  <si>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</si>
  <si>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</si>
  <si>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</si>
  <si>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</si>
  <si>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</si>
  <si>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</si>
  <si>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</si>
  <si>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</si>
  <si>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</si>
  <si>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</si>
  <si>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</si>
  <si>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</si>
  <si>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</si>
  <si>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</si>
  <si>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</si>
  <si>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</si>
  <si>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</si>
  <si>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</si>
  <si>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</si>
  <si>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</si>
  <si>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</si>
  <si>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</si>
  <si>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</si>
  <si>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</si>
  <si>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</si>
  <si>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</si>
  <si>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</si>
  <si>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</si>
  <si>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</si>
  <si>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</si>
  <si>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</si>
  <si>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</si>
  <si>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</si>
  <si>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</si>
  <si>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</si>
  <si>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</si>
  <si>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</si>
  <si>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</si>
  <si>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</si>
  <si>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</si>
  <si>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</si>
  <si>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</si>
  <si>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</si>
  <si>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</si>
  <si>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</si>
  <si>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</si>
  <si>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</si>
  <si>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</si>
  <si>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</si>
  <si>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</si>
  <si>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</si>
  <si>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</si>
  <si>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</si>
  <si>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</si>
  <si>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</si>
  <si>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</si>
  <si>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</si>
  <si>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</si>
  <si>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</si>
  <si>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</si>
  <si>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</si>
  <si>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</si>
  <si>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</si>
  <si>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</si>
  <si>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</si>
  <si>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</si>
  <si>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</si>
  <si>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</si>
  <si>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</si>
  <si>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</si>
  <si>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</si>
  <si>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</si>
  <si>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</si>
  <si>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</si>
  <si>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</si>
  <si>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</si>
  <si>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</si>
  <si>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</si>
  <si>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</si>
  <si>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</si>
  <si>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</si>
  <si>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</si>
  <si>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</si>
  <si>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</si>
  <si>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</si>
  <si>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</si>
  <si>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</si>
  <si>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</si>
  <si>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</si>
  <si>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</si>
  <si>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</si>
  <si>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</si>
  <si>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</si>
  <si>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</si>
  <si>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</si>
  <si>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</si>
  <si>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</si>
  <si>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</si>
  <si>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</si>
  <si>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</si>
  <si>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</si>
  <si>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</si>
  <si>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</si>
  <si>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</si>
  <si>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</si>
  <si>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</si>
  <si>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</si>
  <si>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</si>
  <si>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</si>
  <si>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</si>
  <si>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</si>
  <si>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</si>
  <si>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</si>
  <si>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</si>
  <si>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</si>
  <si>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</si>
  <si>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</si>
  <si>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</si>
  <si>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</si>
  <si>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</si>
  <si>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</si>
  <si>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</si>
  <si>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</si>
  <si>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</si>
  <si>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</si>
  <si>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</si>
  <si>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</si>
  <si>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</si>
  <si>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</si>
  <si>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</si>
  <si>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</si>
  <si>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</si>
  <si>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</si>
  <si>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</si>
  <si>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</si>
  <si>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</si>
  <si>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</si>
  <si>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</si>
  <si>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</si>
  <si>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</si>
  <si>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</si>
  <si>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</si>
  <si>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</si>
  <si>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</si>
  <si>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</si>
  <si>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</si>
  <si>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</si>
  <si>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</si>
  <si>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</si>
  <si>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</si>
  <si>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</si>
  <si>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</si>
  <si>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</si>
  <si>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</si>
  <si>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</si>
  <si>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</si>
  <si>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</si>
  <si>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</si>
  <si>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</si>
  <si>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</si>
  <si>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</si>
  <si>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</si>
  <si>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</si>
  <si>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</si>
  <si>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</si>
  <si>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</si>
  <si>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</si>
  <si>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</si>
  <si>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</si>
  <si>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</si>
  <si>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</si>
  <si>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</si>
  <si>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</si>
  <si>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</si>
  <si>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</si>
  <si>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</si>
  <si>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</si>
  <si>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</si>
  <si>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</si>
  <si>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</si>
  <si>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</si>
  <si>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</si>
  <si>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</si>
  <si>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</si>
  <si>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</si>
  <si>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</si>
  <si>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</si>
  <si>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</si>
  <si>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</si>
  <si>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</si>
  <si>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</si>
  <si>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</si>
  <si>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</si>
  <si>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</si>
  <si>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</si>
  <si>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</si>
  <si>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</si>
  <si>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</si>
  <si>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</si>
  <si>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</si>
  <si>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</si>
  <si>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</si>
  <si>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</si>
  <si>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</si>
  <si>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</si>
  <si>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</si>
  <si>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</si>
  <si>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</si>
  <si>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</si>
  <si>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</si>
  <si>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</si>
  <si>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</si>
  <si>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</si>
  <si>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</si>
  <si>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</si>
  <si>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</si>
  <si>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</si>
  <si>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</si>
  <si>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</si>
  <si>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</si>
  <si>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</si>
  <si>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</si>
  <si>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</si>
  <si>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</si>
  <si>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</si>
  <si>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</si>
  <si>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</si>
  <si>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</si>
  <si>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</si>
  <si>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</si>
  <si>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</si>
  <si>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</si>
  <si>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</si>
  <si>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</si>
  <si>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</si>
  <si>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</si>
  <si>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</si>
  <si>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</si>
  <si>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</si>
  <si>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</si>
  <si>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</si>
  <si>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</si>
  <si>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</si>
  <si>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</si>
  <si>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</si>
  <si>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</si>
  <si>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</si>
  <si>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</si>
  <si>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</si>
  <si>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</si>
  <si>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</si>
  <si>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</si>
  <si>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</si>
  <si>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</si>
  <si>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</si>
  <si>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</si>
  <si>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</si>
  <si>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</si>
  <si>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</si>
  <si>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</si>
  <si>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</si>
  <si>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</si>
  <si>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</si>
  <si>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</si>
  <si>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</si>
  <si>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</si>
  <si>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</si>
  <si>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</si>
  <si>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</si>
  <si>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</si>
  <si>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</si>
  <si>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</si>
  <si>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</si>
  <si>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</si>
  <si>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</si>
  <si>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</si>
  <si>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</si>
  <si>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</si>
  <si>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</si>
  <si>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</si>
  <si>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</si>
  <si>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</si>
  <si>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</si>
  <si>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</si>
  <si>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</si>
  <si>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</si>
  <si>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</si>
  <si>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</si>
  <si>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</si>
  <si>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</si>
  <si>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</si>
  <si>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</si>
  <si>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</si>
  <si>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</si>
  <si>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</si>
  <si>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</si>
  <si>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</si>
  <si>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</si>
  <si>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</si>
  <si>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</si>
  <si>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</si>
  <si>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</si>
  <si>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</si>
  <si>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</si>
  <si>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</si>
  <si>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</si>
  <si>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</si>
  <si>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</si>
  <si>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</si>
  <si>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</si>
  <si>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</si>
  <si>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</si>
  <si>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</si>
  <si>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</si>
  <si>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</si>
  <si>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</si>
  <si>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</si>
  <si>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</si>
  <si>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</si>
  <si>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</si>
  <si>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</si>
  <si>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</si>
  <si>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</si>
  <si>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</si>
  <si>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</si>
  <si>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</si>
  <si>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</si>
  <si>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</si>
  <si>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</si>
  <si>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</si>
  <si>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</si>
  <si>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</si>
  <si>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</si>
  <si>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</si>
  <si>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</si>
  <si>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</si>
  <si>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</si>
  <si>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</si>
  <si>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</si>
  <si>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</si>
  <si>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</si>
  <si>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</si>
  <si>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</si>
  <si>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</si>
  <si>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</si>
  <si>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</si>
  <si>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</si>
  <si>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</si>
  <si>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</si>
  <si>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</si>
  <si>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</si>
  <si>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</si>
  <si>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</si>
  <si>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</si>
  <si>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</si>
  <si>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</si>
  <si>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</si>
  <si>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</si>
  <si>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</si>
  <si>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</si>
  <si>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</si>
  <si>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</si>
  <si>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</si>
  <si>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</si>
  <si>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</si>
  <si>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</si>
  <si>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</si>
  <si>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</si>
  <si>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</si>
  <si>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</si>
  <si>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</si>
  <si>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</si>
  <si>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</si>
  <si>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</si>
  <si>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</si>
  <si>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</si>
  <si>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</si>
  <si>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</si>
  <si>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</si>
  <si>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</si>
  <si>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</si>
  <si>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</si>
  <si>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</si>
  <si>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</si>
  <si>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</si>
  <si>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</si>
  <si>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</si>
  <si>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</si>
  <si>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</si>
  <si>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</si>
  <si>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</si>
  <si>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</si>
  <si>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</si>
  <si>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</si>
  <si>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</si>
  <si>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</si>
  <si>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</si>
  <si>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</si>
  <si>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</si>
  <si>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</si>
  <si>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</si>
  <si>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</si>
  <si>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</si>
  <si>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</si>
  <si>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</si>
  <si>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</si>
  <si>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</si>
  <si>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</si>
  <si>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</si>
  <si>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</si>
  <si>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</si>
  <si>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</si>
  <si>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</si>
  <si>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</si>
  <si>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</si>
  <si>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</si>
  <si>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</si>
  <si>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</si>
  <si>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</si>
  <si>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</si>
  <si>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</si>
  <si>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</si>
  <si>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</si>
  <si>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</si>
  <si>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</si>
  <si>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</si>
  <si>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</si>
  <si>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</si>
  <si>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</si>
  <si>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</si>
  <si>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</si>
  <si>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</si>
  <si>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</si>
  <si>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</si>
  <si>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</si>
  <si>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</si>
  <si>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</si>
  <si>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</si>
  <si>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</si>
  <si>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</si>
  <si>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</si>
  <si>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</si>
  <si>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</si>
  <si>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</si>
  <si>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</si>
  <si>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</si>
  <si>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</si>
  <si>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</si>
  <si>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</si>
  <si>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</si>
  <si>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</si>
  <si>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</si>
  <si>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</si>
  <si>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</si>
  <si>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</si>
  <si>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</si>
  <si>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</si>
  <si>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</si>
  <si>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</si>
  <si>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</si>
  <si>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</si>
  <si>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</si>
  <si>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</si>
  <si>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</si>
  <si>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</si>
  <si>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</si>
  <si>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</si>
  <si>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</si>
  <si>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</si>
  <si>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</si>
  <si>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</si>
  <si>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</si>
  <si>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</si>
  <si>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</si>
  <si>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</si>
  <si>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</si>
  <si>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</si>
  <si>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</si>
  <si>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</si>
  <si>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</si>
  <si>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</si>
  <si>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</si>
  <si>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</si>
  <si>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</si>
  <si>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</si>
  <si>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</si>
  <si>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</si>
  <si>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</si>
  <si>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</si>
  <si>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</si>
  <si>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</si>
  <si>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</si>
  <si>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</si>
  <si>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</si>
  <si>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</si>
  <si>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</si>
  <si>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</si>
  <si>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</si>
  <si>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</si>
  <si>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</si>
  <si>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</si>
  <si>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</si>
  <si>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</si>
  <si>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</si>
  <si>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</si>
  <si>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</si>
  <si>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</si>
  <si>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</si>
  <si>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</si>
  <si>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</si>
  <si>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</si>
  <si>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</si>
  <si>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</si>
  <si>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</si>
  <si>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</si>
  <si>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</si>
  <si>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</si>
  <si>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</si>
  <si>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</si>
  <si>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</si>
  <si>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</si>
  <si>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</si>
  <si>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</si>
  <si>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</si>
  <si>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</si>
  <si>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</si>
  <si>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</si>
  <si>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</si>
  <si>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</si>
  <si>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</si>
  <si>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</si>
  <si>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</si>
  <si>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</si>
  <si>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</si>
  <si>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</si>
  <si>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</si>
  <si>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</si>
  <si>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</si>
  <si>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</si>
  <si>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</si>
  <si>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</si>
  <si>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</si>
  <si>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</si>
  <si>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</si>
  <si>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</si>
  <si>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</si>
  <si>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</si>
  <si>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</si>
  <si>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</si>
  <si>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</si>
  <si>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</si>
  <si>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</si>
  <si>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</si>
  <si>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</si>
  <si>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</si>
  <si>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</si>
  <si>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</si>
  <si>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</si>
  <si>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</si>
  <si>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</si>
  <si>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</si>
  <si>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</si>
  <si>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</si>
  <si>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</si>
  <si>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</si>
  <si>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</si>
  <si>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</si>
  <si>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</si>
  <si>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</si>
  <si>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</si>
  <si>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</si>
  <si>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</si>
  <si>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</si>
  <si>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</si>
  <si>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</si>
  <si>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</si>
  <si>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</si>
  <si>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</si>
  <si>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</si>
  <si>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</si>
  <si>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</si>
  <si>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</si>
  <si>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</si>
  <si>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</si>
  <si>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</si>
  <si>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</si>
  <si>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</si>
  <si>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</si>
  <si>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</si>
  <si>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</si>
  <si>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</si>
  <si>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</si>
  <si>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</si>
  <si>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</si>
  <si>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</si>
  <si>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</si>
  <si>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</si>
  <si>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</si>
  <si>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</si>
  <si>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</si>
  <si>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</si>
  <si>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</si>
  <si>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</si>
  <si>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</si>
  <si>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</si>
  <si>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</si>
  <si>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</si>
  <si>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</si>
  <si>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</si>
  <si>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</si>
  <si>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</si>
  <si>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</si>
  <si>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</si>
  <si>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</si>
  <si>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</si>
  <si>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</si>
  <si>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</si>
  <si>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</si>
  <si>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</si>
  <si>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</si>
  <si>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</si>
  <si>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</si>
  <si>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</si>
  <si>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</si>
  <si>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</si>
  <si>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</si>
  <si>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</si>
  <si>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</si>
  <si>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</si>
  <si>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</si>
  <si>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</si>
  <si>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</si>
  <si>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</si>
  <si>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</si>
  <si>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</si>
  <si>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</si>
  <si>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</si>
  <si>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</si>
  <si>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</si>
  <si>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</si>
  <si>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</si>
  <si>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sales</t>
  </si>
  <si>
    <t>Sum of Quantity</t>
  </si>
  <si>
    <t>Count of Order ID</t>
  </si>
  <si>
    <t xml:space="preserve"> Row Labels</t>
  </si>
  <si>
    <t>Sum of  Profit Margin</t>
  </si>
  <si>
    <t>2011</t>
  </si>
  <si>
    <t>2012</t>
  </si>
  <si>
    <t>2013</t>
  </si>
  <si>
    <t>2014</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</si>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</sst>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 0.00,\ &quot;K&quot;"/>
    <numFmt numFmtId="166" formatCode="_-[$$-409]* #,##0.00_ ;_-[$$-409]* \-#,##0.00\ ;_-[$$-409]* &quot;-&quot;??_ ;_-@_ "/>
    <numFmt numFmtId="167" formatCode="_-[$$-409]* #,##0.0_ ;_-[$$-409]* \-#,##0.0\ ;_-[$$-409]* &quot;-&quot;??_ ;_-@_ "/>
    <numFmt numFmtId="168" formatCode="\ &quot;#&quot;\ 0"/>
  </numFmts>
  <fonts count="8">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 Lato Black"/>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4" fillId="0" borderId="0" applyFont="0" applyFill="0" applyBorder="0" applyAlignment="0" applyProtection="0"/>
  </cellStyleXfs>
  <cellXfs count="43">
    <xf numFmtId="0" fontId="0" fillId="0" borderId="0" xfId="0"/>
    <xf numFmtId="0" fontId="3" fillId="0" borderId="0" xfId="0" applyFont="1"/>
    <xf numFmtId="0" fontId="4" fillId="0" borderId="0" xfId="0" applyFont="1"/>
    <xf numFmtId="14" fontId="5" fillId="0" borderId="0" xfId="0" applyNumberFormat="1" applyFont="1"/>
    <xf numFmtId="164" fontId="6"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6" xfId="0" applyBorder="1" applyAlignment="1">
      <alignment horizontal="left"/>
    </xf>
    <xf numFmtId="0" fontId="0" fillId="0" borderId="7" xfId="0" applyBorder="1"/>
    <xf numFmtId="165" fontId="0" fillId="0" borderId="1" xfId="0" applyNumberFormat="1" applyBorder="1"/>
    <xf numFmtId="165" fontId="0" fillId="0" borderId="7" xfId="0" applyNumberFormat="1" applyBorder="1"/>
    <xf numFmtId="0" fontId="0" fillId="0" borderId="2" xfId="0" applyBorder="1" applyAlignment="1">
      <alignment horizontal="left"/>
    </xf>
    <xf numFmtId="0" fontId="2" fillId="0" borderId="0" xfId="0" applyFont="1"/>
    <xf numFmtId="165" fontId="0" fillId="0" borderId="0" xfId="0" applyNumberFormat="1"/>
    <xf numFmtId="165" fontId="2" fillId="0" borderId="0" xfId="0" applyNumberFormat="1" applyFont="1"/>
    <xf numFmtId="10" fontId="0" fillId="0" borderId="3" xfId="0" applyNumberFormat="1" applyBorder="1"/>
    <xf numFmtId="10" fontId="0" fillId="0" borderId="4" xfId="0" applyNumberFormat="1" applyBorder="1"/>
    <xf numFmtId="10" fontId="0" fillId="0" borderId="5" xfId="0" applyNumberFormat="1" applyBorder="1"/>
    <xf numFmtId="166" fontId="0" fillId="0" borderId="5" xfId="0" applyNumberFormat="1" applyBorder="1"/>
    <xf numFmtId="166" fontId="0" fillId="0" borderId="3" xfId="0" applyNumberFormat="1" applyBorder="1"/>
    <xf numFmtId="166" fontId="0" fillId="0" borderId="4" xfId="0" applyNumberFormat="1" applyBorder="1"/>
    <xf numFmtId="166" fontId="0" fillId="0" borderId="0" xfId="0" applyNumberFormat="1"/>
    <xf numFmtId="168" fontId="0" fillId="0" borderId="3" xfId="0" applyNumberFormat="1" applyBorder="1"/>
    <xf numFmtId="168" fontId="0" fillId="0" borderId="4" xfId="0" applyNumberFormat="1" applyBorder="1"/>
    <xf numFmtId="168" fontId="0" fillId="0" borderId="5" xfId="0" applyNumberFormat="1" applyBorder="1"/>
    <xf numFmtId="168" fontId="0" fillId="0" borderId="0" xfId="0" applyNumberFormat="1"/>
    <xf numFmtId="10" fontId="0" fillId="0" borderId="0" xfId="1" applyNumberFormat="1" applyFont="1"/>
    <xf numFmtId="0" fontId="0" fillId="0" borderId="11" xfId="0" applyBorder="1"/>
    <xf numFmtId="0" fontId="0" fillId="0" borderId="9" xfId="0" applyBorder="1" applyAlignment="1">
      <alignment horizontal="left"/>
    </xf>
    <xf numFmtId="0" fontId="1" fillId="0" borderId="0" xfId="0" applyFont="1"/>
    <xf numFmtId="164" fontId="7" fillId="0" borderId="0" xfId="0" applyNumberFormat="1" applyFont="1" applyAlignment="1">
      <alignment horizontal="center"/>
    </xf>
    <xf numFmtId="0" fontId="0" fillId="0" borderId="4" xfId="0" applyBorder="1"/>
    <xf numFmtId="0" fontId="0" fillId="0" borderId="5" xfId="0" applyBorder="1"/>
    <xf numFmtId="0" fontId="0" fillId="0" borderId="6" xfId="0" applyBorder="1"/>
    <xf numFmtId="0" fontId="0" fillId="0" borderId="8" xfId="0" applyBorder="1"/>
    <xf numFmtId="0" fontId="0" fillId="0" borderId="2" xfId="0" applyBorder="1"/>
    <xf numFmtId="0" fontId="0" fillId="0" borderId="12" xfId="0" applyBorder="1"/>
    <xf numFmtId="0" fontId="0" fillId="0" borderId="10" xfId="0" applyBorder="1"/>
    <xf numFmtId="0" fontId="0" fillId="0" borderId="9" xfId="0" applyBorder="1"/>
    <xf numFmtId="0" fontId="0" fillId="0" borderId="13" xfId="0" applyBorder="1"/>
    <xf numFmtId="0" fontId="0" fillId="0" borderId="14" xfId="0" applyBorder="1"/>
  </cellXfs>
  <cellStyles count="2">
    <cellStyle name="Normal" xfId="0" builtinId="0"/>
    <cellStyle name="Percent" xfId="1" builtinId="5"/>
  </cellStyles>
  <dxfs count="26">
    <dxf>
      <numFmt numFmtId="14" formatCode="0.00%"/>
    </dxf>
    <dxf>
      <numFmt numFmtId="168" formatCode="\ &quot;#&quot;\ 0"/>
    </dxf>
    <dxf>
      <numFmt numFmtId="168" formatCode="\ &quot;#&quot;\ 0"/>
    </dxf>
    <dxf>
      <numFmt numFmtId="166" formatCode="_-[$$-409]* #,##0.00_ ;_-[$$-409]* \-#,##0.00\ ;_-[$$-409]* &quot;-&quot;??_ ;_-@_ "/>
    </dxf>
    <dxf>
      <numFmt numFmtId="166" formatCode="_-[$$-409]* #,##0.00_ ;_-[$$-409]* \-#,##0.00\ ;_-[$$-409]* &quot;-&quot;??_ ;_-@_ "/>
    </dxf>
    <dxf>
      <numFmt numFmtId="166" formatCode="_-[$$-409]* #,##0.00_ ;_-[$$-409]* \-#,##0.00\ ;_-[$$-409]* &quot;-&quot;??_ ;_-@_ "/>
    </dxf>
    <dxf>
      <numFmt numFmtId="167" formatCode="_-[$$-409]* #,##0.0_ ;_-[$$-409]* \-#,##0.0\ ;_-[$$-409]* &quot;-&quot;??_ ;_-@_ "/>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color theme="1"/>
      </font>
      <border>
        <bottom style="thin">
          <color theme="4"/>
        </bottom>
        <vertical/>
        <horizontal/>
      </border>
    </dxf>
    <dxf>
      <font>
        <color theme="1"/>
      </font>
      <fill>
        <patternFill>
          <bgColor theme="3"/>
        </patternFill>
      </fill>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s>
  <tableStyles count="3">
    <tableStyle name=" AB" pivot="0" table="0" count="10" xr9:uid="{7981B65A-ED6D-4842-9836-1AC6FDCF594D}">
      <tableStyleElement type="wholeTable" dxfId="25"/>
      <tableStyleElement type="headerRow" dxfId="24"/>
    </tableStyle>
    <tableStyle name=" AB " pivot="0" table="0" count="10" xr9:uid="{5AC1DCEB-BC29-4BB6-94D4-881681FDAF5F}">
      <tableStyleElement type="wholeTable" dxfId="23"/>
      <tableStyleElement type="headerRow" dxfId="22"/>
    </tableStyle>
    <tableStyle name="Data-style" pivot="0" count="3" xr9:uid="{00000000-0011-0000-FFFF-FFFF00000000}">
      <tableStyleElement type="headerRow" dxfId="21"/>
      <tableStyleElement type="firstRowStripe" dxfId="20"/>
      <tableStyleElement type="secondRowStripe" dxfId="19"/>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 AB">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 AB ">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 combo chart'!$C$3</c:f>
              <c:strCache>
                <c:ptCount val="1"/>
                <c:pt idx="0">
                  <c:v>Sum of Profit</c:v>
                </c:pt>
              </c:strCache>
            </c:strRef>
          </c:tx>
          <c:spPr>
            <a:solidFill>
              <a:schemeClr val="accent2"/>
            </a:solidFill>
            <a:ln>
              <a:noFill/>
            </a:ln>
            <a:effectLst/>
          </c:spPr>
          <c:cat>
            <c:strRef>
              <c:f>' 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combo chart'!$C$4:$C$16</c:f>
              <c:numCache>
                <c:formatCode>\$\ 0.00,\ "K"</c:formatCode>
                <c:ptCount val="12"/>
                <c:pt idx="0">
                  <c:v>1728.7921999999999</c:v>
                </c:pt>
                <c:pt idx="1">
                  <c:v>202.76530000000002</c:v>
                </c:pt>
                <c:pt idx="2">
                  <c:v>909.4677999999999</c:v>
                </c:pt>
                <c:pt idx="3">
                  <c:v>-3170.0589000000009</c:v>
                </c:pt>
                <c:pt idx="4">
                  <c:v>1438.6978999999997</c:v>
                </c:pt>
                <c:pt idx="5">
                  <c:v>255.69760000000002</c:v>
                </c:pt>
                <c:pt idx="6">
                  <c:v>1229.5571000000002</c:v>
                </c:pt>
                <c:pt idx="7">
                  <c:v>356.96520000000004</c:v>
                </c:pt>
                <c:pt idx="8">
                  <c:v>657.62129999999968</c:v>
                </c:pt>
                <c:pt idx="9">
                  <c:v>50.122100000000053</c:v>
                </c:pt>
                <c:pt idx="10">
                  <c:v>1010.6851</c:v>
                </c:pt>
                <c:pt idx="11">
                  <c:v>1698.6391999999998</c:v>
                </c:pt>
              </c:numCache>
            </c:numRef>
          </c:val>
          <c:extLst>
            <c:ext xmlns:c16="http://schemas.microsoft.com/office/drawing/2014/chart" uri="{C3380CC4-5D6E-409C-BE32-E72D297353CC}">
              <c16:uniqueId val="{00000001-CB77-49CA-B347-B72F0EADC2F9}"/>
            </c:ext>
          </c:extLst>
        </c:ser>
        <c:dLbls>
          <c:showLegendKey val="0"/>
          <c:showVal val="0"/>
          <c:showCatName val="0"/>
          <c:showSerName val="0"/>
          <c:showPercent val="0"/>
          <c:showBubbleSize val="0"/>
        </c:dLbls>
        <c:axId val="2137788607"/>
        <c:axId val="1298267119"/>
      </c:areaChart>
      <c:barChart>
        <c:barDir val="col"/>
        <c:grouping val="clustered"/>
        <c:varyColors val="0"/>
        <c:ser>
          <c:idx val="0"/>
          <c:order val="0"/>
          <c:tx>
            <c:strRef>
              <c:f>' combo chart'!$B$3</c:f>
              <c:strCache>
                <c:ptCount val="1"/>
                <c:pt idx="0">
                  <c:v>Sum of Sales</c:v>
                </c:pt>
              </c:strCache>
            </c:strRef>
          </c:tx>
          <c:spPr>
            <a:solidFill>
              <a:schemeClr val="accent1"/>
            </a:solidFill>
            <a:ln>
              <a:noFill/>
            </a:ln>
            <a:effectLst/>
          </c:spPr>
          <c:invertIfNegative val="0"/>
          <c:cat>
            <c:strRef>
              <c:f>' 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combo chart'!$B$4:$B$16</c:f>
              <c:numCache>
                <c:formatCode>\$\ 0.00,\ "K"</c:formatCode>
                <c:ptCount val="12"/>
                <c:pt idx="0">
                  <c:v>5990.7659999999996</c:v>
                </c:pt>
                <c:pt idx="1">
                  <c:v>3285.1030000000001</c:v>
                </c:pt>
                <c:pt idx="2">
                  <c:v>3211.3580000000002</c:v>
                </c:pt>
                <c:pt idx="3">
                  <c:v>3155.7890000000011</c:v>
                </c:pt>
                <c:pt idx="4">
                  <c:v>6305.2560000000003</c:v>
                </c:pt>
                <c:pt idx="5">
                  <c:v>3782.3689999999997</c:v>
                </c:pt>
                <c:pt idx="6">
                  <c:v>5038.9839999999995</c:v>
                </c:pt>
                <c:pt idx="7">
                  <c:v>1601.258</c:v>
                </c:pt>
                <c:pt idx="8">
                  <c:v>5043.2030000000004</c:v>
                </c:pt>
                <c:pt idx="9">
                  <c:v>3374.6130000000007</c:v>
                </c:pt>
                <c:pt idx="10">
                  <c:v>8663.77</c:v>
                </c:pt>
                <c:pt idx="11">
                  <c:v>7138.1189999999997</c:v>
                </c:pt>
              </c:numCache>
            </c:numRef>
          </c:val>
          <c:extLst>
            <c:ext xmlns:c16="http://schemas.microsoft.com/office/drawing/2014/chart" uri="{C3380CC4-5D6E-409C-BE32-E72D297353CC}">
              <c16:uniqueId val="{00000000-CB77-49CA-B347-B72F0EADC2F9}"/>
            </c:ext>
          </c:extLst>
        </c:ser>
        <c:dLbls>
          <c:showLegendKey val="0"/>
          <c:showVal val="0"/>
          <c:showCatName val="0"/>
          <c:showSerName val="0"/>
          <c:showPercent val="0"/>
          <c:showBubbleSize val="0"/>
        </c:dLbls>
        <c:gapWidth val="219"/>
        <c:overlap val="-27"/>
        <c:axId val="1506114591"/>
        <c:axId val="1506112671"/>
      </c:barChart>
      <c:catAx>
        <c:axId val="1506114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112671"/>
        <c:crosses val="autoZero"/>
        <c:auto val="1"/>
        <c:lblAlgn val="ctr"/>
        <c:lblOffset val="100"/>
        <c:noMultiLvlLbl val="0"/>
      </c:catAx>
      <c:valAx>
        <c:axId val="1506112671"/>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114591"/>
        <c:crosses val="autoZero"/>
        <c:crossBetween val="between"/>
      </c:valAx>
      <c:valAx>
        <c:axId val="1298267119"/>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7788607"/>
        <c:crosses val="max"/>
        <c:crossBetween val="between"/>
      </c:valAx>
      <c:catAx>
        <c:axId val="2137788607"/>
        <c:scaling>
          <c:orientation val="minMax"/>
        </c:scaling>
        <c:delete val="1"/>
        <c:axPos val="b"/>
        <c:numFmt formatCode="General" sourceLinked="1"/>
        <c:majorTickMark val="out"/>
        <c:minorTickMark val="none"/>
        <c:tickLblPos val="nextTo"/>
        <c:crossAx val="129826711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pie chart!PivotTable5</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 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0F8-497E-B445-10E75B3E63F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0F8-497E-B445-10E75B3E63F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0F8-497E-B445-10E75B3E63F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pie chart'!$A$4:$A$7</c:f>
              <c:strCache>
                <c:ptCount val="3"/>
                <c:pt idx="0">
                  <c:v>Furniture</c:v>
                </c:pt>
                <c:pt idx="1">
                  <c:v>Office Supplies</c:v>
                </c:pt>
                <c:pt idx="2">
                  <c:v>Technology</c:v>
                </c:pt>
              </c:strCache>
            </c:strRef>
          </c:cat>
          <c:val>
            <c:numRef>
              <c:f>' pie chart'!$B$4:$B$7</c:f>
              <c:numCache>
                <c:formatCode>0.00%</c:formatCode>
                <c:ptCount val="3"/>
                <c:pt idx="0">
                  <c:v>0.32932951677406141</c:v>
                </c:pt>
                <c:pt idx="1">
                  <c:v>0.21389827227100028</c:v>
                </c:pt>
                <c:pt idx="2">
                  <c:v>0.45677221095493825</c:v>
                </c:pt>
              </c:numCache>
            </c:numRef>
          </c:val>
          <c:extLst>
            <c:ext xmlns:c16="http://schemas.microsoft.com/office/drawing/2014/chart" uri="{C3380CC4-5D6E-409C-BE32-E72D297353CC}">
              <c16:uniqueId val="{00000000-F171-4BA2-8F50-0C44D07AC01B}"/>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Top 5 category!PivotTable7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 Top 5 category'!$B$3</c:f>
              <c:strCache>
                <c:ptCount val="1"/>
                <c:pt idx="0">
                  <c:v>Total</c:v>
                </c:pt>
              </c:strCache>
            </c:strRef>
          </c:tx>
          <c:spPr>
            <a:solidFill>
              <a:schemeClr val="accent1"/>
            </a:solidFill>
            <a:ln>
              <a:noFill/>
            </a:ln>
            <a:effectLst/>
          </c:spPr>
          <c:invertIfNegative val="0"/>
          <c:cat>
            <c:strRef>
              <c:f>' Top 5 category'!$A$4:$A$9</c:f>
              <c:strCache>
                <c:ptCount val="5"/>
                <c:pt idx="0">
                  <c:v>Machines</c:v>
                </c:pt>
                <c:pt idx="1">
                  <c:v>Phones</c:v>
                </c:pt>
                <c:pt idx="2">
                  <c:v>Chairs</c:v>
                </c:pt>
                <c:pt idx="3">
                  <c:v>Tables</c:v>
                </c:pt>
                <c:pt idx="4">
                  <c:v>Copiers</c:v>
                </c:pt>
              </c:strCache>
            </c:strRef>
          </c:cat>
          <c:val>
            <c:numRef>
              <c:f>' Top 5 category'!$B$4:$B$9</c:f>
              <c:numCache>
                <c:formatCode>General</c:formatCode>
                <c:ptCount val="5"/>
                <c:pt idx="0">
                  <c:v>5888.3700000000008</c:v>
                </c:pt>
                <c:pt idx="1">
                  <c:v>6282.3760000000011</c:v>
                </c:pt>
                <c:pt idx="2">
                  <c:v>6702.1200000000008</c:v>
                </c:pt>
                <c:pt idx="3">
                  <c:v>7240.7459999999992</c:v>
                </c:pt>
                <c:pt idx="4">
                  <c:v>9719.8379999999997</c:v>
                </c:pt>
              </c:numCache>
            </c:numRef>
          </c:val>
          <c:extLst>
            <c:ext xmlns:c16="http://schemas.microsoft.com/office/drawing/2014/chart" uri="{C3380CC4-5D6E-409C-BE32-E72D297353CC}">
              <c16:uniqueId val="{00000000-82DF-4FE0-9B7D-171F64FF7D9E}"/>
            </c:ext>
          </c:extLst>
        </c:ser>
        <c:dLbls>
          <c:showLegendKey val="0"/>
          <c:showVal val="0"/>
          <c:showCatName val="0"/>
          <c:showSerName val="0"/>
          <c:showPercent val="0"/>
          <c:showBubbleSize val="0"/>
        </c:dLbls>
        <c:gapWidth val="182"/>
        <c:axId val="1318678271"/>
        <c:axId val="1318676351"/>
      </c:barChart>
      <c:catAx>
        <c:axId val="1318678271"/>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8676351"/>
        <c:crosses val="autoZero"/>
        <c:auto val="1"/>
        <c:lblAlgn val="ctr"/>
        <c:lblOffset val="100"/>
        <c:noMultiLvlLbl val="0"/>
      </c:catAx>
      <c:valAx>
        <c:axId val="1318676351"/>
        <c:scaling>
          <c:orientation val="maxMin"/>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8678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4196324000960723E-2"/>
          <c:y val="0.12783845567691135"/>
          <c:w val="0.78744400699912509"/>
          <c:h val="0.8416746864975212"/>
        </c:manualLayout>
      </c:layout>
      <c:lineChart>
        <c:grouping val="standard"/>
        <c:varyColors val="0"/>
        <c:ser>
          <c:idx val="0"/>
          <c:order val="0"/>
          <c:tx>
            <c:strRef>
              <c:f>' KPI'!$B$3</c:f>
              <c:strCache>
                <c:ptCount val="1"/>
                <c:pt idx="0">
                  <c:v>Total</c:v>
                </c:pt>
              </c:strCache>
            </c:strRef>
          </c:tx>
          <c:spPr>
            <a:ln w="28575" cap="rnd">
              <a:solidFill>
                <a:schemeClr val="accent1"/>
              </a:solidFill>
              <a:round/>
            </a:ln>
            <a:effectLst/>
          </c:spPr>
          <c:marker>
            <c:symbol val="none"/>
          </c:marker>
          <c:cat>
            <c:strRef>
              <c:f>' 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KPI'!$B$4:$B$16</c:f>
              <c:numCache>
                <c:formatCode>_-[$$-409]* #,##0.00_ ;_-[$$-409]* \-#,##0.00\ ;_-[$$-409]* "-"??_ ;_-@_ </c:formatCode>
                <c:ptCount val="12"/>
                <c:pt idx="0">
                  <c:v>5990.7659999999996</c:v>
                </c:pt>
                <c:pt idx="1">
                  <c:v>3285.1030000000001</c:v>
                </c:pt>
                <c:pt idx="2">
                  <c:v>3211.3580000000002</c:v>
                </c:pt>
                <c:pt idx="3">
                  <c:v>3155.7890000000011</c:v>
                </c:pt>
                <c:pt idx="4">
                  <c:v>6305.2560000000003</c:v>
                </c:pt>
                <c:pt idx="5">
                  <c:v>3782.3689999999997</c:v>
                </c:pt>
                <c:pt idx="6">
                  <c:v>5038.9839999999995</c:v>
                </c:pt>
                <c:pt idx="7">
                  <c:v>1601.258</c:v>
                </c:pt>
                <c:pt idx="8">
                  <c:v>5043.2030000000004</c:v>
                </c:pt>
                <c:pt idx="9">
                  <c:v>3374.6130000000007</c:v>
                </c:pt>
                <c:pt idx="10">
                  <c:v>8663.77</c:v>
                </c:pt>
                <c:pt idx="11">
                  <c:v>7138.1189999999997</c:v>
                </c:pt>
              </c:numCache>
            </c:numRef>
          </c:val>
          <c:smooth val="0"/>
          <c:extLst>
            <c:ext xmlns:c16="http://schemas.microsoft.com/office/drawing/2014/chart" uri="{C3380CC4-5D6E-409C-BE32-E72D297353CC}">
              <c16:uniqueId val="{00000000-2A81-4B22-9CB2-95CCB6CE7E03}"/>
            </c:ext>
          </c:extLst>
        </c:ser>
        <c:dLbls>
          <c:showLegendKey val="0"/>
          <c:showVal val="0"/>
          <c:showCatName val="0"/>
          <c:showSerName val="0"/>
          <c:showPercent val="0"/>
          <c:showBubbleSize val="0"/>
        </c:dLbls>
        <c:smooth val="0"/>
        <c:axId val="1509686687"/>
        <c:axId val="1509683327"/>
      </c:lineChart>
      <c:catAx>
        <c:axId val="1509686687"/>
        <c:scaling>
          <c:orientation val="minMax"/>
        </c:scaling>
        <c:delete val="1"/>
        <c:axPos val="b"/>
        <c:numFmt formatCode="General" sourceLinked="1"/>
        <c:majorTickMark val="none"/>
        <c:minorTickMark val="none"/>
        <c:tickLblPos val="nextTo"/>
        <c:crossAx val="1509683327"/>
        <c:crosses val="autoZero"/>
        <c:auto val="1"/>
        <c:lblAlgn val="ctr"/>
        <c:lblOffset val="100"/>
        <c:noMultiLvlLbl val="0"/>
      </c:catAx>
      <c:valAx>
        <c:axId val="1509683327"/>
        <c:scaling>
          <c:orientation val="minMax"/>
        </c:scaling>
        <c:delete val="1"/>
        <c:axPos val="l"/>
        <c:numFmt formatCode="_-[$$-409]* #,##0.00_ ;_-[$$-409]* \-#,##0.00\ ;_-[$$-409]* &quot;-&quot;??_ ;_-@_ " sourceLinked="1"/>
        <c:majorTickMark val="none"/>
        <c:minorTickMark val="none"/>
        <c:tickLblPos val="nextTo"/>
        <c:crossAx val="1509686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KPI!PivotTable9</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KPI'!$E$3</c:f>
              <c:strCache>
                <c:ptCount val="1"/>
                <c:pt idx="0">
                  <c:v>Total</c:v>
                </c:pt>
              </c:strCache>
            </c:strRef>
          </c:tx>
          <c:spPr>
            <a:ln w="28575" cap="rnd">
              <a:solidFill>
                <a:schemeClr val="accent1"/>
              </a:solidFill>
              <a:round/>
            </a:ln>
            <a:effectLst/>
          </c:spPr>
          <c:marker>
            <c:symbol val="none"/>
          </c:marker>
          <c:cat>
            <c:strRef>
              <c:f>' 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KPI'!$E$4:$E$16</c:f>
              <c:numCache>
                <c:formatCode>_-[$$-409]* #,##0.00_ ;_-[$$-409]* \-#,##0.00\ ;_-[$$-409]* "-"??_ ;_-@_ </c:formatCode>
                <c:ptCount val="12"/>
                <c:pt idx="0">
                  <c:v>1728.7921999999999</c:v>
                </c:pt>
                <c:pt idx="1">
                  <c:v>202.76530000000002</c:v>
                </c:pt>
                <c:pt idx="2">
                  <c:v>909.4677999999999</c:v>
                </c:pt>
                <c:pt idx="3">
                  <c:v>-3170.0589000000009</c:v>
                </c:pt>
                <c:pt idx="4">
                  <c:v>1438.6978999999997</c:v>
                </c:pt>
                <c:pt idx="5">
                  <c:v>255.69760000000002</c:v>
                </c:pt>
                <c:pt idx="6">
                  <c:v>1229.5571000000002</c:v>
                </c:pt>
                <c:pt idx="7">
                  <c:v>356.96520000000004</c:v>
                </c:pt>
                <c:pt idx="8">
                  <c:v>657.62129999999968</c:v>
                </c:pt>
                <c:pt idx="9">
                  <c:v>50.122100000000053</c:v>
                </c:pt>
                <c:pt idx="10">
                  <c:v>1010.6851</c:v>
                </c:pt>
                <c:pt idx="11">
                  <c:v>1698.6391999999998</c:v>
                </c:pt>
              </c:numCache>
            </c:numRef>
          </c:val>
          <c:smooth val="0"/>
          <c:extLst>
            <c:ext xmlns:c16="http://schemas.microsoft.com/office/drawing/2014/chart" uri="{C3380CC4-5D6E-409C-BE32-E72D297353CC}">
              <c16:uniqueId val="{00000000-1375-43FA-82A7-CE007071DAD2}"/>
            </c:ext>
          </c:extLst>
        </c:ser>
        <c:dLbls>
          <c:showLegendKey val="0"/>
          <c:showVal val="0"/>
          <c:showCatName val="0"/>
          <c:showSerName val="0"/>
          <c:showPercent val="0"/>
          <c:showBubbleSize val="0"/>
        </c:dLbls>
        <c:smooth val="0"/>
        <c:axId val="1506113151"/>
        <c:axId val="1506113631"/>
      </c:lineChart>
      <c:catAx>
        <c:axId val="1506113151"/>
        <c:scaling>
          <c:orientation val="minMax"/>
        </c:scaling>
        <c:delete val="1"/>
        <c:axPos val="b"/>
        <c:numFmt formatCode="General" sourceLinked="1"/>
        <c:majorTickMark val="none"/>
        <c:minorTickMark val="none"/>
        <c:tickLblPos val="nextTo"/>
        <c:crossAx val="1506113631"/>
        <c:crosses val="autoZero"/>
        <c:auto val="1"/>
        <c:lblAlgn val="ctr"/>
        <c:lblOffset val="100"/>
        <c:noMultiLvlLbl val="0"/>
      </c:catAx>
      <c:valAx>
        <c:axId val="1506113631"/>
        <c:scaling>
          <c:orientation val="minMax"/>
        </c:scaling>
        <c:delete val="1"/>
        <c:axPos val="l"/>
        <c:numFmt formatCode="_-[$$-409]* #,##0.00_ ;_-[$$-409]* \-#,##0.00\ ;_-[$$-409]* &quot;-&quot;??_ ;_-@_ " sourceLinked="1"/>
        <c:majorTickMark val="none"/>
        <c:minorTickMark val="none"/>
        <c:tickLblPos val="nextTo"/>
        <c:crossAx val="1506113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KPI!PivotTable10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KPI'!$H$3</c:f>
              <c:strCache>
                <c:ptCount val="1"/>
                <c:pt idx="0">
                  <c:v>Total</c:v>
                </c:pt>
              </c:strCache>
            </c:strRef>
          </c:tx>
          <c:spPr>
            <a:ln w="28575" cap="rnd">
              <a:solidFill>
                <a:schemeClr val="accent1"/>
              </a:solidFill>
              <a:round/>
            </a:ln>
            <a:effectLst/>
          </c:spPr>
          <c:marker>
            <c:symbol val="none"/>
          </c:marker>
          <c:cat>
            <c:strRef>
              <c:f>' 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KPI'!$H$4:$H$16</c:f>
              <c:numCache>
                <c:formatCode>\ "#"\ 0</c:formatCode>
                <c:ptCount val="12"/>
                <c:pt idx="0">
                  <c:v>65</c:v>
                </c:pt>
                <c:pt idx="1">
                  <c:v>58</c:v>
                </c:pt>
                <c:pt idx="2">
                  <c:v>111</c:v>
                </c:pt>
                <c:pt idx="3">
                  <c:v>46</c:v>
                </c:pt>
                <c:pt idx="4">
                  <c:v>73</c:v>
                </c:pt>
                <c:pt idx="5">
                  <c:v>69</c:v>
                </c:pt>
                <c:pt idx="6">
                  <c:v>38</c:v>
                </c:pt>
                <c:pt idx="7">
                  <c:v>18</c:v>
                </c:pt>
                <c:pt idx="8">
                  <c:v>84</c:v>
                </c:pt>
                <c:pt idx="9">
                  <c:v>61</c:v>
                </c:pt>
                <c:pt idx="10">
                  <c:v>128</c:v>
                </c:pt>
                <c:pt idx="11">
                  <c:v>108</c:v>
                </c:pt>
              </c:numCache>
            </c:numRef>
          </c:val>
          <c:smooth val="0"/>
          <c:extLst>
            <c:ext xmlns:c16="http://schemas.microsoft.com/office/drawing/2014/chart" uri="{C3380CC4-5D6E-409C-BE32-E72D297353CC}">
              <c16:uniqueId val="{00000000-9C2C-4670-8864-B1AA9B55D26B}"/>
            </c:ext>
          </c:extLst>
        </c:ser>
        <c:dLbls>
          <c:showLegendKey val="0"/>
          <c:showVal val="0"/>
          <c:showCatName val="0"/>
          <c:showSerName val="0"/>
          <c:showPercent val="0"/>
          <c:showBubbleSize val="0"/>
        </c:dLbls>
        <c:smooth val="0"/>
        <c:axId val="2138892191"/>
        <c:axId val="2138895551"/>
      </c:lineChart>
      <c:catAx>
        <c:axId val="2138892191"/>
        <c:scaling>
          <c:orientation val="minMax"/>
        </c:scaling>
        <c:delete val="1"/>
        <c:axPos val="b"/>
        <c:numFmt formatCode="General" sourceLinked="1"/>
        <c:majorTickMark val="none"/>
        <c:minorTickMark val="none"/>
        <c:tickLblPos val="nextTo"/>
        <c:crossAx val="2138895551"/>
        <c:crosses val="autoZero"/>
        <c:auto val="1"/>
        <c:lblAlgn val="ctr"/>
        <c:lblOffset val="100"/>
        <c:noMultiLvlLbl val="0"/>
      </c:catAx>
      <c:valAx>
        <c:axId val="2138895551"/>
        <c:scaling>
          <c:orientation val="minMax"/>
        </c:scaling>
        <c:delete val="1"/>
        <c:axPos val="l"/>
        <c:majorGridlines>
          <c:spPr>
            <a:ln w="9525" cap="flat" cmpd="sng" algn="ctr">
              <a:solidFill>
                <a:schemeClr val="tx1">
                  <a:lumMod val="15000"/>
                  <a:lumOff val="85000"/>
                </a:schemeClr>
              </a:solidFill>
              <a:round/>
            </a:ln>
            <a:effectLst/>
          </c:spPr>
        </c:majorGridlines>
        <c:numFmt formatCode="\ &quot;#&quot;\ 0" sourceLinked="1"/>
        <c:majorTickMark val="none"/>
        <c:minorTickMark val="none"/>
        <c:tickLblPos val="nextTo"/>
        <c:crossAx val="2138892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KPI!PivotTable11</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KPI'!$K$3</c:f>
              <c:strCache>
                <c:ptCount val="1"/>
                <c:pt idx="0">
                  <c:v>Total</c:v>
                </c:pt>
              </c:strCache>
            </c:strRef>
          </c:tx>
          <c:spPr>
            <a:ln w="28575" cap="rnd">
              <a:solidFill>
                <a:schemeClr val="accent1"/>
              </a:solidFill>
              <a:round/>
            </a:ln>
            <a:effectLst/>
          </c:spPr>
          <c:marker>
            <c:symbol val="none"/>
          </c:marker>
          <c:cat>
            <c:strRef>
              <c:f>' 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KPI'!$K$4:$K$16</c:f>
              <c:numCache>
                <c:formatCode>\ "#"\ 0</c:formatCode>
                <c:ptCount val="12"/>
                <c:pt idx="0">
                  <c:v>19</c:v>
                </c:pt>
                <c:pt idx="1">
                  <c:v>15</c:v>
                </c:pt>
                <c:pt idx="2">
                  <c:v>24</c:v>
                </c:pt>
                <c:pt idx="3">
                  <c:v>11</c:v>
                </c:pt>
                <c:pt idx="4">
                  <c:v>22</c:v>
                </c:pt>
                <c:pt idx="5">
                  <c:v>20</c:v>
                </c:pt>
                <c:pt idx="6">
                  <c:v>12</c:v>
                </c:pt>
                <c:pt idx="7">
                  <c:v>5</c:v>
                </c:pt>
                <c:pt idx="8">
                  <c:v>28</c:v>
                </c:pt>
                <c:pt idx="9">
                  <c:v>18</c:v>
                </c:pt>
                <c:pt idx="10">
                  <c:v>34</c:v>
                </c:pt>
                <c:pt idx="11">
                  <c:v>25</c:v>
                </c:pt>
              </c:numCache>
            </c:numRef>
          </c:val>
          <c:smooth val="0"/>
          <c:extLst>
            <c:ext xmlns:c16="http://schemas.microsoft.com/office/drawing/2014/chart" uri="{C3380CC4-5D6E-409C-BE32-E72D297353CC}">
              <c16:uniqueId val="{00000000-7760-4E6B-A786-0357E32D4850}"/>
            </c:ext>
          </c:extLst>
        </c:ser>
        <c:dLbls>
          <c:showLegendKey val="0"/>
          <c:showVal val="0"/>
          <c:showCatName val="0"/>
          <c:showSerName val="0"/>
          <c:showPercent val="0"/>
          <c:showBubbleSize val="0"/>
        </c:dLbls>
        <c:smooth val="0"/>
        <c:axId val="1325023215"/>
        <c:axId val="2131821967"/>
      </c:lineChart>
      <c:catAx>
        <c:axId val="1325023215"/>
        <c:scaling>
          <c:orientation val="minMax"/>
        </c:scaling>
        <c:delete val="1"/>
        <c:axPos val="b"/>
        <c:numFmt formatCode="General" sourceLinked="1"/>
        <c:majorTickMark val="none"/>
        <c:minorTickMark val="none"/>
        <c:tickLblPos val="nextTo"/>
        <c:crossAx val="2131821967"/>
        <c:crosses val="autoZero"/>
        <c:auto val="1"/>
        <c:lblAlgn val="ctr"/>
        <c:lblOffset val="100"/>
        <c:noMultiLvlLbl val="0"/>
      </c:catAx>
      <c:valAx>
        <c:axId val="2131821967"/>
        <c:scaling>
          <c:orientation val="minMax"/>
        </c:scaling>
        <c:delete val="1"/>
        <c:axPos val="l"/>
        <c:numFmt formatCode="\ &quot;#&quot;\ 0" sourceLinked="1"/>
        <c:majorTickMark val="none"/>
        <c:minorTickMark val="none"/>
        <c:tickLblPos val="nextTo"/>
        <c:crossAx val="1325023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KPI!PivotTable12</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KPI'!$N$3</c:f>
              <c:strCache>
                <c:ptCount val="1"/>
                <c:pt idx="0">
                  <c:v>Total</c:v>
                </c:pt>
              </c:strCache>
            </c:strRef>
          </c:tx>
          <c:spPr>
            <a:ln w="28575" cap="rnd">
              <a:solidFill>
                <a:schemeClr val="accent1"/>
              </a:solidFill>
              <a:round/>
            </a:ln>
            <a:effectLst/>
          </c:spPr>
          <c:marker>
            <c:symbol val="none"/>
          </c:marker>
          <c:cat>
            <c:strRef>
              <c:f>' 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KPI'!$N$4:$N$16</c:f>
              <c:numCache>
                <c:formatCode>0.00%</c:formatCode>
                <c:ptCount val="12"/>
                <c:pt idx="0">
                  <c:v>0.28857615203130954</c:v>
                </c:pt>
                <c:pt idx="1">
                  <c:v>6.1722661359476405E-2</c:v>
                </c:pt>
                <c:pt idx="2">
                  <c:v>0.28320349210520901</c:v>
                </c:pt>
                <c:pt idx="3">
                  <c:v>-1.0045218168895322</c:v>
                </c:pt>
                <c:pt idx="4">
                  <c:v>0.22817438340330665</c:v>
                </c:pt>
                <c:pt idx="5">
                  <c:v>6.7602499914735992E-2</c:v>
                </c:pt>
                <c:pt idx="6">
                  <c:v>0.244008931165489</c:v>
                </c:pt>
                <c:pt idx="7">
                  <c:v>0.22292797288132207</c:v>
                </c:pt>
                <c:pt idx="8">
                  <c:v>0.13039754695577385</c:v>
                </c:pt>
                <c:pt idx="9">
                  <c:v>1.4852695701699734E-2</c:v>
                </c:pt>
                <c:pt idx="10">
                  <c:v>0.11665650173077079</c:v>
                </c:pt>
                <c:pt idx="11">
                  <c:v>0.23796734125614885</c:v>
                </c:pt>
              </c:numCache>
            </c:numRef>
          </c:val>
          <c:smooth val="0"/>
          <c:extLst>
            <c:ext xmlns:c16="http://schemas.microsoft.com/office/drawing/2014/chart" uri="{C3380CC4-5D6E-409C-BE32-E72D297353CC}">
              <c16:uniqueId val="{00000000-10F4-4CF8-A6B1-40DF8EB0348C}"/>
            </c:ext>
          </c:extLst>
        </c:ser>
        <c:dLbls>
          <c:showLegendKey val="0"/>
          <c:showVal val="0"/>
          <c:showCatName val="0"/>
          <c:showSerName val="0"/>
          <c:showPercent val="0"/>
          <c:showBubbleSize val="0"/>
        </c:dLbls>
        <c:smooth val="0"/>
        <c:axId val="2050811695"/>
        <c:axId val="1318532767"/>
      </c:lineChart>
      <c:catAx>
        <c:axId val="2050811695"/>
        <c:scaling>
          <c:orientation val="minMax"/>
        </c:scaling>
        <c:delete val="1"/>
        <c:axPos val="b"/>
        <c:numFmt formatCode="General" sourceLinked="1"/>
        <c:majorTickMark val="none"/>
        <c:minorTickMark val="none"/>
        <c:tickLblPos val="nextTo"/>
        <c:crossAx val="1318532767"/>
        <c:crosses val="autoZero"/>
        <c:auto val="1"/>
        <c:lblAlgn val="ctr"/>
        <c:lblOffset val="100"/>
        <c:noMultiLvlLbl val="0"/>
      </c:catAx>
      <c:valAx>
        <c:axId val="1318532767"/>
        <c:scaling>
          <c:orientation val="minMax"/>
        </c:scaling>
        <c:delete val="1"/>
        <c:axPos val="l"/>
        <c:numFmt formatCode="0.00%" sourceLinked="1"/>
        <c:majorTickMark val="none"/>
        <c:minorTickMark val="none"/>
        <c:tickLblPos val="nextTo"/>
        <c:crossAx val="2050811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KPI!PivotTable8</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4196324000960723E-2"/>
          <c:y val="0.12783845567691135"/>
          <c:w val="0.75599770219108953"/>
          <c:h val="0.8416746864975212"/>
        </c:manualLayout>
      </c:layout>
      <c:lineChart>
        <c:grouping val="standard"/>
        <c:varyColors val="0"/>
        <c:ser>
          <c:idx val="0"/>
          <c:order val="0"/>
          <c:tx>
            <c:strRef>
              <c:f>' KPI'!$B$3</c:f>
              <c:strCache>
                <c:ptCount val="1"/>
                <c:pt idx="0">
                  <c:v>Total</c:v>
                </c:pt>
              </c:strCache>
            </c:strRef>
          </c:tx>
          <c:spPr>
            <a:ln w="28575" cap="rnd">
              <a:solidFill>
                <a:schemeClr val="accent1"/>
              </a:solidFill>
              <a:round/>
            </a:ln>
            <a:effectLst/>
          </c:spPr>
          <c:marker>
            <c:symbol val="none"/>
          </c:marker>
          <c:cat>
            <c:strRef>
              <c:f>' 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KPI'!$B$4:$B$16</c:f>
              <c:numCache>
                <c:formatCode>_-[$$-409]* #,##0.00_ ;_-[$$-409]* \-#,##0.00\ ;_-[$$-409]* "-"??_ ;_-@_ </c:formatCode>
                <c:ptCount val="12"/>
                <c:pt idx="0">
                  <c:v>5990.7659999999996</c:v>
                </c:pt>
                <c:pt idx="1">
                  <c:v>3285.1030000000001</c:v>
                </c:pt>
                <c:pt idx="2">
                  <c:v>3211.3580000000002</c:v>
                </c:pt>
                <c:pt idx="3">
                  <c:v>3155.7890000000011</c:v>
                </c:pt>
                <c:pt idx="4">
                  <c:v>6305.2560000000003</c:v>
                </c:pt>
                <c:pt idx="5">
                  <c:v>3782.3689999999997</c:v>
                </c:pt>
                <c:pt idx="6">
                  <c:v>5038.9839999999995</c:v>
                </c:pt>
                <c:pt idx="7">
                  <c:v>1601.258</c:v>
                </c:pt>
                <c:pt idx="8">
                  <c:v>5043.2030000000004</c:v>
                </c:pt>
                <c:pt idx="9">
                  <c:v>3374.6130000000007</c:v>
                </c:pt>
                <c:pt idx="10">
                  <c:v>8663.77</c:v>
                </c:pt>
                <c:pt idx="11">
                  <c:v>7138.1189999999997</c:v>
                </c:pt>
              </c:numCache>
            </c:numRef>
          </c:val>
          <c:smooth val="0"/>
          <c:extLst>
            <c:ext xmlns:c16="http://schemas.microsoft.com/office/drawing/2014/chart" uri="{C3380CC4-5D6E-409C-BE32-E72D297353CC}">
              <c16:uniqueId val="{00000000-16BB-4EF8-81A2-F219BE1C5082}"/>
            </c:ext>
          </c:extLst>
        </c:ser>
        <c:dLbls>
          <c:showLegendKey val="0"/>
          <c:showVal val="0"/>
          <c:showCatName val="0"/>
          <c:showSerName val="0"/>
          <c:showPercent val="0"/>
          <c:showBubbleSize val="0"/>
        </c:dLbls>
        <c:smooth val="0"/>
        <c:axId val="1509686687"/>
        <c:axId val="1509683327"/>
      </c:lineChart>
      <c:catAx>
        <c:axId val="1509686687"/>
        <c:scaling>
          <c:orientation val="minMax"/>
        </c:scaling>
        <c:delete val="1"/>
        <c:axPos val="b"/>
        <c:numFmt formatCode="General" sourceLinked="1"/>
        <c:majorTickMark val="none"/>
        <c:minorTickMark val="none"/>
        <c:tickLblPos val="nextTo"/>
        <c:crossAx val="1509683327"/>
        <c:crosses val="autoZero"/>
        <c:auto val="1"/>
        <c:lblAlgn val="ctr"/>
        <c:lblOffset val="100"/>
        <c:noMultiLvlLbl val="0"/>
      </c:catAx>
      <c:valAx>
        <c:axId val="1509683327"/>
        <c:scaling>
          <c:orientation val="minMax"/>
        </c:scaling>
        <c:delete val="1"/>
        <c:axPos val="l"/>
        <c:numFmt formatCode="_-[$$-409]* #,##0.00_ ;_-[$$-409]* \-#,##0.00\ ;_-[$$-409]* &quot;-&quot;??_ ;_-@_ " sourceLinked="1"/>
        <c:majorTickMark val="none"/>
        <c:minorTickMark val="none"/>
        <c:tickLblPos val="nextTo"/>
        <c:crossAx val="1509686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KPI!PivotTable9</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KPI'!$E$3</c:f>
              <c:strCache>
                <c:ptCount val="1"/>
                <c:pt idx="0">
                  <c:v>Total</c:v>
                </c:pt>
              </c:strCache>
            </c:strRef>
          </c:tx>
          <c:spPr>
            <a:ln w="28575" cap="rnd">
              <a:solidFill>
                <a:schemeClr val="accent1"/>
              </a:solidFill>
              <a:round/>
            </a:ln>
            <a:effectLst/>
          </c:spPr>
          <c:marker>
            <c:symbol val="none"/>
          </c:marker>
          <c:cat>
            <c:strRef>
              <c:f>' 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KPI'!$E$4:$E$16</c:f>
              <c:numCache>
                <c:formatCode>_-[$$-409]* #,##0.00_ ;_-[$$-409]* \-#,##0.00\ ;_-[$$-409]* "-"??_ ;_-@_ </c:formatCode>
                <c:ptCount val="12"/>
                <c:pt idx="0">
                  <c:v>1728.7921999999999</c:v>
                </c:pt>
                <c:pt idx="1">
                  <c:v>202.76530000000002</c:v>
                </c:pt>
                <c:pt idx="2">
                  <c:v>909.4677999999999</c:v>
                </c:pt>
                <c:pt idx="3">
                  <c:v>-3170.0589000000009</c:v>
                </c:pt>
                <c:pt idx="4">
                  <c:v>1438.6978999999997</c:v>
                </c:pt>
                <c:pt idx="5">
                  <c:v>255.69760000000002</c:v>
                </c:pt>
                <c:pt idx="6">
                  <c:v>1229.5571000000002</c:v>
                </c:pt>
                <c:pt idx="7">
                  <c:v>356.96520000000004</c:v>
                </c:pt>
                <c:pt idx="8">
                  <c:v>657.62129999999968</c:v>
                </c:pt>
                <c:pt idx="9">
                  <c:v>50.122100000000053</c:v>
                </c:pt>
                <c:pt idx="10">
                  <c:v>1010.6851</c:v>
                </c:pt>
                <c:pt idx="11">
                  <c:v>1698.6391999999998</c:v>
                </c:pt>
              </c:numCache>
            </c:numRef>
          </c:val>
          <c:smooth val="0"/>
          <c:extLst>
            <c:ext xmlns:c16="http://schemas.microsoft.com/office/drawing/2014/chart" uri="{C3380CC4-5D6E-409C-BE32-E72D297353CC}">
              <c16:uniqueId val="{00000000-355C-4C66-A115-8D06649210BA}"/>
            </c:ext>
          </c:extLst>
        </c:ser>
        <c:dLbls>
          <c:showLegendKey val="0"/>
          <c:showVal val="0"/>
          <c:showCatName val="0"/>
          <c:showSerName val="0"/>
          <c:showPercent val="0"/>
          <c:showBubbleSize val="0"/>
        </c:dLbls>
        <c:smooth val="0"/>
        <c:axId val="1506113151"/>
        <c:axId val="1506113631"/>
      </c:lineChart>
      <c:catAx>
        <c:axId val="1506113151"/>
        <c:scaling>
          <c:orientation val="minMax"/>
        </c:scaling>
        <c:delete val="1"/>
        <c:axPos val="b"/>
        <c:numFmt formatCode="General" sourceLinked="1"/>
        <c:majorTickMark val="none"/>
        <c:minorTickMark val="none"/>
        <c:tickLblPos val="nextTo"/>
        <c:crossAx val="1506113631"/>
        <c:crosses val="autoZero"/>
        <c:auto val="1"/>
        <c:lblAlgn val="ctr"/>
        <c:lblOffset val="100"/>
        <c:noMultiLvlLbl val="0"/>
      </c:catAx>
      <c:valAx>
        <c:axId val="1506113631"/>
        <c:scaling>
          <c:orientation val="minMax"/>
        </c:scaling>
        <c:delete val="1"/>
        <c:axPos val="l"/>
        <c:numFmt formatCode="_-[$$-409]* #,##0.00_ ;_-[$$-409]* \-#,##0.00\ ;_-[$$-409]* &quot;-&quot;??_ ;_-@_ " sourceLinked="1"/>
        <c:majorTickMark val="none"/>
        <c:minorTickMark val="none"/>
        <c:tickLblPos val="nextTo"/>
        <c:crossAx val="1506113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KPI!PivotTable10</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KPI'!$H$3</c:f>
              <c:strCache>
                <c:ptCount val="1"/>
                <c:pt idx="0">
                  <c:v>Total</c:v>
                </c:pt>
              </c:strCache>
            </c:strRef>
          </c:tx>
          <c:spPr>
            <a:ln w="28575" cap="rnd">
              <a:solidFill>
                <a:schemeClr val="accent1"/>
              </a:solidFill>
              <a:round/>
            </a:ln>
            <a:effectLst/>
          </c:spPr>
          <c:marker>
            <c:symbol val="none"/>
          </c:marker>
          <c:cat>
            <c:strRef>
              <c:f>' 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KPI'!$H$4:$H$16</c:f>
              <c:numCache>
                <c:formatCode>\ "#"\ 0</c:formatCode>
                <c:ptCount val="12"/>
                <c:pt idx="0">
                  <c:v>65</c:v>
                </c:pt>
                <c:pt idx="1">
                  <c:v>58</c:v>
                </c:pt>
                <c:pt idx="2">
                  <c:v>111</c:v>
                </c:pt>
                <c:pt idx="3">
                  <c:v>46</c:v>
                </c:pt>
                <c:pt idx="4">
                  <c:v>73</c:v>
                </c:pt>
                <c:pt idx="5">
                  <c:v>69</c:v>
                </c:pt>
                <c:pt idx="6">
                  <c:v>38</c:v>
                </c:pt>
                <c:pt idx="7">
                  <c:v>18</c:v>
                </c:pt>
                <c:pt idx="8">
                  <c:v>84</c:v>
                </c:pt>
                <c:pt idx="9">
                  <c:v>61</c:v>
                </c:pt>
                <c:pt idx="10">
                  <c:v>128</c:v>
                </c:pt>
                <c:pt idx="11">
                  <c:v>108</c:v>
                </c:pt>
              </c:numCache>
            </c:numRef>
          </c:val>
          <c:smooth val="0"/>
          <c:extLst>
            <c:ext xmlns:c16="http://schemas.microsoft.com/office/drawing/2014/chart" uri="{C3380CC4-5D6E-409C-BE32-E72D297353CC}">
              <c16:uniqueId val="{00000000-D015-422C-9B6D-A71BAF4016C7}"/>
            </c:ext>
          </c:extLst>
        </c:ser>
        <c:dLbls>
          <c:showLegendKey val="0"/>
          <c:showVal val="0"/>
          <c:showCatName val="0"/>
          <c:showSerName val="0"/>
          <c:showPercent val="0"/>
          <c:showBubbleSize val="0"/>
        </c:dLbls>
        <c:smooth val="0"/>
        <c:axId val="2138892191"/>
        <c:axId val="2138895551"/>
      </c:lineChart>
      <c:catAx>
        <c:axId val="2138892191"/>
        <c:scaling>
          <c:orientation val="minMax"/>
        </c:scaling>
        <c:delete val="1"/>
        <c:axPos val="b"/>
        <c:numFmt formatCode="General" sourceLinked="1"/>
        <c:majorTickMark val="none"/>
        <c:minorTickMark val="none"/>
        <c:tickLblPos val="nextTo"/>
        <c:crossAx val="2138895551"/>
        <c:crosses val="autoZero"/>
        <c:auto val="1"/>
        <c:lblAlgn val="ctr"/>
        <c:lblOffset val="100"/>
        <c:noMultiLvlLbl val="0"/>
      </c:catAx>
      <c:valAx>
        <c:axId val="2138895551"/>
        <c:scaling>
          <c:orientation val="minMax"/>
        </c:scaling>
        <c:delete val="1"/>
        <c:axPos val="l"/>
        <c:majorGridlines>
          <c:spPr>
            <a:ln w="9525" cap="flat" cmpd="sng" algn="ctr">
              <a:noFill/>
              <a:round/>
            </a:ln>
            <a:effectLst/>
          </c:spPr>
        </c:majorGridlines>
        <c:numFmt formatCode="\ &quot;#&quot;\ 0" sourceLinked="1"/>
        <c:majorTickMark val="none"/>
        <c:minorTickMark val="none"/>
        <c:tickLblPos val="nextTo"/>
        <c:crossAx val="2138892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KPI!PivotTable11</c:name>
    <c:fmtId val="6"/>
  </c:pivotSource>
  <c:chart>
    <c:autoTitleDeleted val="1"/>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KPI'!$K$3</c:f>
              <c:strCache>
                <c:ptCount val="1"/>
                <c:pt idx="0">
                  <c:v>Total</c:v>
                </c:pt>
              </c:strCache>
            </c:strRef>
          </c:tx>
          <c:spPr>
            <a:ln w="28575" cap="rnd">
              <a:solidFill>
                <a:schemeClr val="accent1"/>
              </a:solidFill>
              <a:round/>
            </a:ln>
            <a:effectLst/>
          </c:spPr>
          <c:marker>
            <c:symbol val="none"/>
          </c:marker>
          <c:cat>
            <c:strRef>
              <c:f>' 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KPI'!$K$4:$K$16</c:f>
              <c:numCache>
                <c:formatCode>\ "#"\ 0</c:formatCode>
                <c:ptCount val="12"/>
                <c:pt idx="0">
                  <c:v>19</c:v>
                </c:pt>
                <c:pt idx="1">
                  <c:v>15</c:v>
                </c:pt>
                <c:pt idx="2">
                  <c:v>24</c:v>
                </c:pt>
                <c:pt idx="3">
                  <c:v>11</c:v>
                </c:pt>
                <c:pt idx="4">
                  <c:v>22</c:v>
                </c:pt>
                <c:pt idx="5">
                  <c:v>20</c:v>
                </c:pt>
                <c:pt idx="6">
                  <c:v>12</c:v>
                </c:pt>
                <c:pt idx="7">
                  <c:v>5</c:v>
                </c:pt>
                <c:pt idx="8">
                  <c:v>28</c:v>
                </c:pt>
                <c:pt idx="9">
                  <c:v>18</c:v>
                </c:pt>
                <c:pt idx="10">
                  <c:v>34</c:v>
                </c:pt>
                <c:pt idx="11">
                  <c:v>25</c:v>
                </c:pt>
              </c:numCache>
            </c:numRef>
          </c:val>
          <c:smooth val="0"/>
          <c:extLst>
            <c:ext xmlns:c16="http://schemas.microsoft.com/office/drawing/2014/chart" uri="{C3380CC4-5D6E-409C-BE32-E72D297353CC}">
              <c16:uniqueId val="{00000000-DAC3-42CF-8328-136B1C14A503}"/>
            </c:ext>
          </c:extLst>
        </c:ser>
        <c:dLbls>
          <c:showLegendKey val="0"/>
          <c:showVal val="0"/>
          <c:showCatName val="0"/>
          <c:showSerName val="0"/>
          <c:showPercent val="0"/>
          <c:showBubbleSize val="0"/>
        </c:dLbls>
        <c:smooth val="0"/>
        <c:axId val="1325023215"/>
        <c:axId val="2131821967"/>
      </c:lineChart>
      <c:catAx>
        <c:axId val="1325023215"/>
        <c:scaling>
          <c:orientation val="minMax"/>
        </c:scaling>
        <c:delete val="1"/>
        <c:axPos val="b"/>
        <c:numFmt formatCode="General" sourceLinked="1"/>
        <c:majorTickMark val="none"/>
        <c:minorTickMark val="none"/>
        <c:tickLblPos val="nextTo"/>
        <c:crossAx val="2131821967"/>
        <c:crosses val="autoZero"/>
        <c:auto val="1"/>
        <c:lblAlgn val="ctr"/>
        <c:lblOffset val="100"/>
        <c:noMultiLvlLbl val="0"/>
      </c:catAx>
      <c:valAx>
        <c:axId val="2131821967"/>
        <c:scaling>
          <c:orientation val="minMax"/>
        </c:scaling>
        <c:delete val="1"/>
        <c:axPos val="l"/>
        <c:numFmt formatCode="\ &quot;#&quot;\ 0" sourceLinked="1"/>
        <c:majorTickMark val="none"/>
        <c:minorTickMark val="none"/>
        <c:tickLblPos val="nextTo"/>
        <c:crossAx val="1325023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KPI!PivotTable12</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KPI'!$N$3</c:f>
              <c:strCache>
                <c:ptCount val="1"/>
                <c:pt idx="0">
                  <c:v>Total</c:v>
                </c:pt>
              </c:strCache>
            </c:strRef>
          </c:tx>
          <c:spPr>
            <a:ln w="28575" cap="rnd">
              <a:solidFill>
                <a:schemeClr val="accent1"/>
              </a:solidFill>
              <a:round/>
            </a:ln>
            <a:effectLst/>
          </c:spPr>
          <c:marker>
            <c:symbol val="none"/>
          </c:marker>
          <c:cat>
            <c:strRef>
              <c:f>' 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KPI'!$N$4:$N$16</c:f>
              <c:numCache>
                <c:formatCode>0.00%</c:formatCode>
                <c:ptCount val="12"/>
                <c:pt idx="0">
                  <c:v>0.28857615203130954</c:v>
                </c:pt>
                <c:pt idx="1">
                  <c:v>6.1722661359476405E-2</c:v>
                </c:pt>
                <c:pt idx="2">
                  <c:v>0.28320349210520901</c:v>
                </c:pt>
                <c:pt idx="3">
                  <c:v>-1.0045218168895322</c:v>
                </c:pt>
                <c:pt idx="4">
                  <c:v>0.22817438340330665</c:v>
                </c:pt>
                <c:pt idx="5">
                  <c:v>6.7602499914735992E-2</c:v>
                </c:pt>
                <c:pt idx="6">
                  <c:v>0.244008931165489</c:v>
                </c:pt>
                <c:pt idx="7">
                  <c:v>0.22292797288132207</c:v>
                </c:pt>
                <c:pt idx="8">
                  <c:v>0.13039754695577385</c:v>
                </c:pt>
                <c:pt idx="9">
                  <c:v>1.4852695701699734E-2</c:v>
                </c:pt>
                <c:pt idx="10">
                  <c:v>0.11665650173077079</c:v>
                </c:pt>
                <c:pt idx="11">
                  <c:v>0.23796734125614885</c:v>
                </c:pt>
              </c:numCache>
            </c:numRef>
          </c:val>
          <c:smooth val="0"/>
          <c:extLst>
            <c:ext xmlns:c16="http://schemas.microsoft.com/office/drawing/2014/chart" uri="{C3380CC4-5D6E-409C-BE32-E72D297353CC}">
              <c16:uniqueId val="{00000000-B3FD-4DBA-AF28-891DEBA527AC}"/>
            </c:ext>
          </c:extLst>
        </c:ser>
        <c:dLbls>
          <c:showLegendKey val="0"/>
          <c:showVal val="0"/>
          <c:showCatName val="0"/>
          <c:showSerName val="0"/>
          <c:showPercent val="0"/>
          <c:showBubbleSize val="0"/>
        </c:dLbls>
        <c:smooth val="0"/>
        <c:axId val="2050811695"/>
        <c:axId val="1318532767"/>
      </c:lineChart>
      <c:catAx>
        <c:axId val="2050811695"/>
        <c:scaling>
          <c:orientation val="minMax"/>
        </c:scaling>
        <c:delete val="1"/>
        <c:axPos val="b"/>
        <c:numFmt formatCode="General" sourceLinked="1"/>
        <c:majorTickMark val="none"/>
        <c:minorTickMark val="none"/>
        <c:tickLblPos val="nextTo"/>
        <c:crossAx val="1318532767"/>
        <c:crosses val="autoZero"/>
        <c:auto val="1"/>
        <c:lblAlgn val="ctr"/>
        <c:lblOffset val="100"/>
        <c:noMultiLvlLbl val="0"/>
      </c:catAx>
      <c:valAx>
        <c:axId val="1318532767"/>
        <c:scaling>
          <c:orientation val="minMax"/>
        </c:scaling>
        <c:delete val="1"/>
        <c:axPos val="l"/>
        <c:numFmt formatCode="0.00%" sourceLinked="1"/>
        <c:majorTickMark val="none"/>
        <c:minorTickMark val="none"/>
        <c:tickLblPos val="nextTo"/>
        <c:crossAx val="2050811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combo chart!PivotTable1</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 combo chart'!$C$3</c:f>
              <c:strCache>
                <c:ptCount val="1"/>
                <c:pt idx="0">
                  <c:v>Sum of Profit</c:v>
                </c:pt>
              </c:strCache>
            </c:strRef>
          </c:tx>
          <c:spPr>
            <a:solidFill>
              <a:schemeClr val="accent1"/>
            </a:solidFill>
            <a:ln>
              <a:noFill/>
            </a:ln>
            <a:effectLst/>
          </c:spPr>
          <c:cat>
            <c:strRef>
              <c:f>' 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combo chart'!$C$4:$C$16</c:f>
              <c:numCache>
                <c:formatCode>\$\ 0.00,\ "K"</c:formatCode>
                <c:ptCount val="12"/>
                <c:pt idx="0">
                  <c:v>1728.7921999999999</c:v>
                </c:pt>
                <c:pt idx="1">
                  <c:v>202.76530000000002</c:v>
                </c:pt>
                <c:pt idx="2">
                  <c:v>909.4677999999999</c:v>
                </c:pt>
                <c:pt idx="3">
                  <c:v>-3170.0589000000009</c:v>
                </c:pt>
                <c:pt idx="4">
                  <c:v>1438.6978999999997</c:v>
                </c:pt>
                <c:pt idx="5">
                  <c:v>255.69760000000002</c:v>
                </c:pt>
                <c:pt idx="6">
                  <c:v>1229.5571000000002</c:v>
                </c:pt>
                <c:pt idx="7">
                  <c:v>356.96520000000004</c:v>
                </c:pt>
                <c:pt idx="8">
                  <c:v>657.62129999999968</c:v>
                </c:pt>
                <c:pt idx="9">
                  <c:v>50.122100000000053</c:v>
                </c:pt>
                <c:pt idx="10">
                  <c:v>1010.6851</c:v>
                </c:pt>
                <c:pt idx="11">
                  <c:v>1698.6391999999998</c:v>
                </c:pt>
              </c:numCache>
            </c:numRef>
          </c:val>
          <c:extLst>
            <c:ext xmlns:c16="http://schemas.microsoft.com/office/drawing/2014/chart" uri="{C3380CC4-5D6E-409C-BE32-E72D297353CC}">
              <c16:uniqueId val="{00000000-9AF5-4837-8F79-1E7987221C2C}"/>
            </c:ext>
          </c:extLst>
        </c:ser>
        <c:dLbls>
          <c:showLegendKey val="0"/>
          <c:showVal val="0"/>
          <c:showCatName val="0"/>
          <c:showSerName val="0"/>
          <c:showPercent val="0"/>
          <c:showBubbleSize val="0"/>
        </c:dLbls>
        <c:axId val="2137788607"/>
        <c:axId val="1298267119"/>
      </c:areaChart>
      <c:barChart>
        <c:barDir val="col"/>
        <c:grouping val="clustered"/>
        <c:varyColors val="0"/>
        <c:ser>
          <c:idx val="0"/>
          <c:order val="0"/>
          <c:tx>
            <c:strRef>
              <c:f>' combo chart'!$B$3</c:f>
              <c:strCache>
                <c:ptCount val="1"/>
                <c:pt idx="0">
                  <c:v>Sum of Sales</c:v>
                </c:pt>
              </c:strCache>
            </c:strRef>
          </c:tx>
          <c:spPr>
            <a:solidFill>
              <a:srgbClr val="002060"/>
            </a:solidFill>
            <a:ln>
              <a:noFill/>
            </a:ln>
            <a:effectLst/>
          </c:spPr>
          <c:invertIfNegative val="0"/>
          <c:cat>
            <c:strRef>
              <c:f>' 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combo chart'!$B$4:$B$16</c:f>
              <c:numCache>
                <c:formatCode>\$\ 0.00,\ "K"</c:formatCode>
                <c:ptCount val="12"/>
                <c:pt idx="0">
                  <c:v>5990.7659999999996</c:v>
                </c:pt>
                <c:pt idx="1">
                  <c:v>3285.1030000000001</c:v>
                </c:pt>
                <c:pt idx="2">
                  <c:v>3211.3580000000002</c:v>
                </c:pt>
                <c:pt idx="3">
                  <c:v>3155.7890000000011</c:v>
                </c:pt>
                <c:pt idx="4">
                  <c:v>6305.2560000000003</c:v>
                </c:pt>
                <c:pt idx="5">
                  <c:v>3782.3689999999997</c:v>
                </c:pt>
                <c:pt idx="6">
                  <c:v>5038.9839999999995</c:v>
                </c:pt>
                <c:pt idx="7">
                  <c:v>1601.258</c:v>
                </c:pt>
                <c:pt idx="8">
                  <c:v>5043.2030000000004</c:v>
                </c:pt>
                <c:pt idx="9">
                  <c:v>3374.6130000000007</c:v>
                </c:pt>
                <c:pt idx="10">
                  <c:v>8663.77</c:v>
                </c:pt>
                <c:pt idx="11">
                  <c:v>7138.1189999999997</c:v>
                </c:pt>
              </c:numCache>
            </c:numRef>
          </c:val>
          <c:extLst>
            <c:ext xmlns:c16="http://schemas.microsoft.com/office/drawing/2014/chart" uri="{C3380CC4-5D6E-409C-BE32-E72D297353CC}">
              <c16:uniqueId val="{00000001-9AF5-4837-8F79-1E7987221C2C}"/>
            </c:ext>
          </c:extLst>
        </c:ser>
        <c:dLbls>
          <c:showLegendKey val="0"/>
          <c:showVal val="0"/>
          <c:showCatName val="0"/>
          <c:showSerName val="0"/>
          <c:showPercent val="0"/>
          <c:showBubbleSize val="0"/>
        </c:dLbls>
        <c:gapWidth val="110"/>
        <c:overlap val="-27"/>
        <c:axId val="1506114591"/>
        <c:axId val="1506112671"/>
      </c:barChart>
      <c:catAx>
        <c:axId val="1506114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506112671"/>
        <c:crosses val="autoZero"/>
        <c:auto val="1"/>
        <c:lblAlgn val="ctr"/>
        <c:lblOffset val="100"/>
        <c:noMultiLvlLbl val="0"/>
      </c:catAx>
      <c:valAx>
        <c:axId val="1506112671"/>
        <c:scaling>
          <c:orientation val="minMax"/>
        </c:scaling>
        <c:delete val="0"/>
        <c:axPos val="l"/>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506114591"/>
        <c:crosses val="autoZero"/>
        <c:crossBetween val="between"/>
      </c:valAx>
      <c:valAx>
        <c:axId val="1298267119"/>
        <c:scaling>
          <c:orientation val="minMax"/>
        </c:scaling>
        <c:delete val="0"/>
        <c:axPos val="r"/>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2137788607"/>
        <c:crosses val="max"/>
        <c:crossBetween val="between"/>
      </c:valAx>
      <c:catAx>
        <c:axId val="2137788607"/>
        <c:scaling>
          <c:orientation val="minMax"/>
        </c:scaling>
        <c:delete val="1"/>
        <c:axPos val="b"/>
        <c:numFmt formatCode="General" sourceLinked="1"/>
        <c:majorTickMark val="out"/>
        <c:minorTickMark val="none"/>
        <c:tickLblPos val="nextTo"/>
        <c:crossAx val="129826711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pie chart!PivotTable5</c:name>
    <c:fmtId val="7"/>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spPr>
          <a:solidFill>
            <a:schemeClr val="accent1"/>
          </a:solidFill>
          <a:ln w="19050">
            <a:solidFill>
              <a:schemeClr val="bg2"/>
            </a:solidFill>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bg2"/>
            </a:solidFill>
          </a:ln>
          <a:effectLst>
            <a:softEdge rad="0"/>
          </a:effectLst>
        </c:spPr>
        <c:dLbl>
          <c:idx val="0"/>
          <c:layout>
            <c:manualLayout>
              <c:x val="0.13761269070735091"/>
              <c:y val="-4.67661685435529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bg2"/>
            </a:solidFill>
          </a:ln>
          <a:effectLst>
            <a:softEdge rad="0"/>
          </a:effectLst>
        </c:spPr>
        <c:dLbl>
          <c:idx val="0"/>
          <c:layout>
            <c:manualLayout>
              <c:x val="0.20641903606102635"/>
              <c:y val="0.1247097827828078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rgbClr val="FF0000"/>
          </a:solidFill>
          <a:ln w="19050">
            <a:solidFill>
              <a:schemeClr val="bg2"/>
            </a:solidFill>
          </a:ln>
          <a:effectLst>
            <a:softEdge rad="0"/>
          </a:effectLst>
        </c:spPr>
        <c:dLbl>
          <c:idx val="0"/>
          <c:layout>
            <c:manualLayout>
              <c:x val="-0.16407666968953377"/>
              <c:y val="-1.55887228478510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31410409220633734"/>
          <c:y val="0.20627010346861355"/>
          <c:w val="0.44589137349301183"/>
          <c:h val="0.65663567129398059"/>
        </c:manualLayout>
      </c:layout>
      <c:doughnutChart>
        <c:varyColors val="1"/>
        <c:ser>
          <c:idx val="0"/>
          <c:order val="0"/>
          <c:tx>
            <c:strRef>
              <c:f>' pie chart'!$B$3</c:f>
              <c:strCache>
                <c:ptCount val="1"/>
                <c:pt idx="0">
                  <c:v>Total</c:v>
                </c:pt>
              </c:strCache>
            </c:strRef>
          </c:tx>
          <c:spPr>
            <a:ln>
              <a:solidFill>
                <a:schemeClr val="bg2"/>
              </a:solidFill>
            </a:ln>
            <a:effectLst>
              <a:softEdge rad="0"/>
            </a:effectLst>
          </c:spPr>
          <c:dPt>
            <c:idx val="0"/>
            <c:bubble3D val="0"/>
            <c:spPr>
              <a:solidFill>
                <a:schemeClr val="accent1"/>
              </a:solidFill>
              <a:ln w="19050">
                <a:solidFill>
                  <a:schemeClr val="bg2"/>
                </a:solidFill>
              </a:ln>
              <a:effectLst>
                <a:softEdge rad="0"/>
              </a:effectLst>
            </c:spPr>
            <c:extLst>
              <c:ext xmlns:c16="http://schemas.microsoft.com/office/drawing/2014/chart" uri="{C3380CC4-5D6E-409C-BE32-E72D297353CC}">
                <c16:uniqueId val="{00000001-3E29-4692-940E-71E92899A9F1}"/>
              </c:ext>
            </c:extLst>
          </c:dPt>
          <c:dPt>
            <c:idx val="1"/>
            <c:bubble3D val="0"/>
            <c:spPr>
              <a:solidFill>
                <a:schemeClr val="accent2"/>
              </a:solidFill>
              <a:ln w="19050">
                <a:solidFill>
                  <a:schemeClr val="bg2"/>
                </a:solidFill>
              </a:ln>
              <a:effectLst>
                <a:softEdge rad="0"/>
              </a:effectLst>
            </c:spPr>
            <c:extLst>
              <c:ext xmlns:c16="http://schemas.microsoft.com/office/drawing/2014/chart" uri="{C3380CC4-5D6E-409C-BE32-E72D297353CC}">
                <c16:uniqueId val="{00000003-3E29-4692-940E-71E92899A9F1}"/>
              </c:ext>
            </c:extLst>
          </c:dPt>
          <c:dPt>
            <c:idx val="2"/>
            <c:bubble3D val="0"/>
            <c:spPr>
              <a:solidFill>
                <a:srgbClr val="FF0000"/>
              </a:solidFill>
              <a:ln w="19050">
                <a:solidFill>
                  <a:schemeClr val="bg2"/>
                </a:solidFill>
              </a:ln>
              <a:effectLst>
                <a:softEdge rad="0"/>
              </a:effectLst>
            </c:spPr>
            <c:extLst>
              <c:ext xmlns:c16="http://schemas.microsoft.com/office/drawing/2014/chart" uri="{C3380CC4-5D6E-409C-BE32-E72D297353CC}">
                <c16:uniqueId val="{00000005-3E29-4692-940E-71E92899A9F1}"/>
              </c:ext>
            </c:extLst>
          </c:dPt>
          <c:dLbls>
            <c:dLbl>
              <c:idx val="0"/>
              <c:layout>
                <c:manualLayout>
                  <c:x val="0.13761269070735091"/>
                  <c:y val="-4.676616854355299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E29-4692-940E-71E92899A9F1}"/>
                </c:ext>
              </c:extLst>
            </c:dLbl>
            <c:dLbl>
              <c:idx val="1"/>
              <c:layout>
                <c:manualLayout>
                  <c:x val="0.20641903606102635"/>
                  <c:y val="0.1247097827828078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E29-4692-940E-71E92899A9F1}"/>
                </c:ext>
              </c:extLst>
            </c:dLbl>
            <c:dLbl>
              <c:idx val="2"/>
              <c:layout>
                <c:manualLayout>
                  <c:x val="-0.16407666968953377"/>
                  <c:y val="-1.558872284785106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E29-4692-940E-71E92899A9F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pie chart'!$A$4:$A$7</c:f>
              <c:strCache>
                <c:ptCount val="3"/>
                <c:pt idx="0">
                  <c:v>Furniture</c:v>
                </c:pt>
                <c:pt idx="1">
                  <c:v>Office Supplies</c:v>
                </c:pt>
                <c:pt idx="2">
                  <c:v>Technology</c:v>
                </c:pt>
              </c:strCache>
            </c:strRef>
          </c:cat>
          <c:val>
            <c:numRef>
              <c:f>' pie chart'!$B$4:$B$7</c:f>
              <c:numCache>
                <c:formatCode>0.00%</c:formatCode>
                <c:ptCount val="3"/>
                <c:pt idx="0">
                  <c:v>0.32932951677406141</c:v>
                </c:pt>
                <c:pt idx="1">
                  <c:v>0.21389827227100028</c:v>
                </c:pt>
                <c:pt idx="2">
                  <c:v>0.45677221095493825</c:v>
                </c:pt>
              </c:numCache>
            </c:numRef>
          </c:val>
          <c:extLst>
            <c:ext xmlns:c16="http://schemas.microsoft.com/office/drawing/2014/chart" uri="{C3380CC4-5D6E-409C-BE32-E72D297353CC}">
              <c16:uniqueId val="{00000006-3E29-4692-940E-71E92899A9F1}"/>
            </c:ext>
          </c:extLst>
        </c:ser>
        <c:dLbls>
          <c:showLegendKey val="0"/>
          <c:showVal val="1"/>
          <c:showCatName val="0"/>
          <c:showSerName val="0"/>
          <c:showPercent val="0"/>
          <c:showBubbleSize val="0"/>
          <c:showLeaderLines val="1"/>
        </c:dLbls>
        <c:firstSliceAng val="0"/>
        <c:holeSize val="4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Top 5 category!PivotTable7</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t"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2046641163535439"/>
              <c:y val="-9.0558718772394773E-3"/>
            </c:manualLayout>
          </c:layout>
          <c:spPr>
            <a:noFill/>
            <a:ln>
              <a:noFill/>
            </a:ln>
            <a:effectLst/>
          </c:spPr>
          <c:txPr>
            <a:bodyPr rot="0" spcFirstLastPara="1" vertOverflow="ellipsis" vert="horz" wrap="square" lIns="38100" tIns="19050" rIns="38100" bIns="19050" anchor="t" anchorCtr="1">
              <a:no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136280910585478"/>
                  <c:h val="0.13556640200227466"/>
                </c:manualLayout>
              </c15:layout>
            </c:ext>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t" anchorCtr="1">
              <a:no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36436548696770593"/>
                  <c:h val="0.12651053012503521"/>
                </c:manualLayout>
              </c15:layout>
            </c:ext>
          </c:extLst>
        </c:dLbl>
      </c:pivotFmt>
      <c:pivotFmt>
        <c:idx val="5"/>
        <c:dLbl>
          <c:idx val="0"/>
          <c:layout>
            <c:manualLayout>
              <c:x val="-0.35460354448766246"/>
              <c:y val="2.7167615631718371E-2"/>
            </c:manualLayout>
          </c:layout>
          <c:spPr>
            <a:noFill/>
            <a:ln>
              <a:noFill/>
            </a:ln>
            <a:effectLst/>
          </c:spPr>
          <c:txPr>
            <a:bodyPr rot="0" spcFirstLastPara="1" vertOverflow="ellipsis" vert="horz" wrap="square" lIns="38100" tIns="19050" rIns="38100" bIns="19050" anchor="t" anchorCtr="1">
              <a:no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5256923597429755"/>
                  <c:h val="0.18084576138847194"/>
                </c:manualLayout>
              </c15:layout>
            </c:ext>
          </c:extLst>
        </c:dLbl>
      </c:pivotFmt>
      <c:pivotFmt>
        <c:idx val="6"/>
        <c:spPr>
          <a:solidFill>
            <a:schemeClr val="accent1"/>
          </a:solidFill>
          <a:ln>
            <a:noFill/>
          </a:ln>
          <a:effectLst/>
        </c:spPr>
        <c:dLbl>
          <c:idx val="0"/>
          <c:layout>
            <c:manualLayout>
              <c:x val="-0.36856566549182934"/>
              <c:y val="0"/>
            </c:manualLayout>
          </c:layout>
          <c:spPr>
            <a:noFill/>
            <a:ln>
              <a:noFill/>
            </a:ln>
            <a:effectLst/>
          </c:spPr>
          <c:txPr>
            <a:bodyPr rot="0" spcFirstLastPara="1" vertOverflow="ellipsis" vert="horz" wrap="square" lIns="38100" tIns="19050" rIns="38100" bIns="19050" anchor="t" anchorCtr="1">
              <a:no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4336459434708888"/>
                  <c:h val="0.1717898895112325"/>
                </c:manualLayout>
              </c15:layout>
            </c:ext>
          </c:extLst>
        </c:dLbl>
      </c:pivotFmt>
      <c:pivotFmt>
        <c:idx val="7"/>
        <c:dLbl>
          <c:idx val="0"/>
          <c:layout>
            <c:manualLayout>
              <c:x val="-0.39338574406493271"/>
              <c:y val="4.5279715916585986E-2"/>
            </c:manualLayout>
          </c:layout>
          <c:spPr>
            <a:noFill/>
            <a:ln>
              <a:noFill/>
            </a:ln>
            <a:effectLst/>
          </c:spPr>
          <c:txPr>
            <a:bodyPr rot="0" spcFirstLastPara="1" vertOverflow="ellipsis" vert="horz" wrap="square" lIns="38100" tIns="19050" rIns="38100" bIns="19050" anchor="t" anchorCtr="1">
              <a:no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7696602254007616"/>
                  <c:h val="0.20801337702019027"/>
                </c:manualLayout>
              </c15:layout>
            </c:ext>
          </c:extLst>
        </c:dLbl>
      </c:pivotFmt>
    </c:pivotFmts>
    <c:plotArea>
      <c:layout/>
      <c:barChart>
        <c:barDir val="bar"/>
        <c:grouping val="clustered"/>
        <c:varyColors val="0"/>
        <c:ser>
          <c:idx val="0"/>
          <c:order val="0"/>
          <c:tx>
            <c:strRef>
              <c:f>' Top 5 category'!$B$3</c:f>
              <c:strCache>
                <c:ptCount val="1"/>
                <c:pt idx="0">
                  <c:v>Total</c:v>
                </c:pt>
              </c:strCache>
            </c:strRef>
          </c:tx>
          <c:spPr>
            <a:solidFill>
              <a:schemeClr val="accent1"/>
            </a:solidFill>
            <a:ln>
              <a:noFill/>
            </a:ln>
            <a:effectLst/>
          </c:spPr>
          <c:invertIfNegative val="0"/>
          <c:dPt>
            <c:idx val="1"/>
            <c:invertIfNegative val="0"/>
            <c:bubble3D val="0"/>
            <c:extLst>
              <c:ext xmlns:c16="http://schemas.microsoft.com/office/drawing/2014/chart" uri="{C3380CC4-5D6E-409C-BE32-E72D297353CC}">
                <c16:uniqueId val="{00000004-6927-4522-BD8D-1E861183B442}"/>
              </c:ext>
            </c:extLst>
          </c:dPt>
          <c:dPt>
            <c:idx val="2"/>
            <c:invertIfNegative val="0"/>
            <c:bubble3D val="0"/>
            <c:extLst>
              <c:ext xmlns:c16="http://schemas.microsoft.com/office/drawing/2014/chart" uri="{C3380CC4-5D6E-409C-BE32-E72D297353CC}">
                <c16:uniqueId val="{00000003-6927-4522-BD8D-1E861183B442}"/>
              </c:ext>
            </c:extLst>
          </c:dPt>
          <c:dPt>
            <c:idx val="3"/>
            <c:invertIfNegative val="0"/>
            <c:bubble3D val="0"/>
            <c:extLst>
              <c:ext xmlns:c16="http://schemas.microsoft.com/office/drawing/2014/chart" uri="{C3380CC4-5D6E-409C-BE32-E72D297353CC}">
                <c16:uniqueId val="{00000002-6927-4522-BD8D-1E861183B442}"/>
              </c:ext>
            </c:extLst>
          </c:dPt>
          <c:dLbls>
            <c:dLbl>
              <c:idx val="1"/>
              <c:layout>
                <c:manualLayout>
                  <c:x val="-0.2046641163535439"/>
                  <c:y val="-9.0558718772394773E-3"/>
                </c:manualLayout>
              </c:layout>
              <c:spPr>
                <a:noFill/>
                <a:ln>
                  <a:noFill/>
                </a:ln>
                <a:effectLst/>
              </c:spPr>
              <c:txPr>
                <a:bodyPr rot="0" spcFirstLastPara="1" vertOverflow="ellipsis" vert="horz" wrap="square" lIns="38100" tIns="19050" rIns="38100" bIns="19050" anchor="t" anchorCtr="1">
                  <a:no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136280910585478"/>
                      <c:h val="0.13556640200227466"/>
                    </c:manualLayout>
                  </c15:layout>
                </c:ext>
                <c:ext xmlns:c16="http://schemas.microsoft.com/office/drawing/2014/chart" uri="{C3380CC4-5D6E-409C-BE32-E72D297353CC}">
                  <c16:uniqueId val="{00000004-6927-4522-BD8D-1E861183B442}"/>
                </c:ext>
              </c:extLst>
            </c:dLbl>
            <c:dLbl>
              <c:idx val="2"/>
              <c:spPr>
                <a:noFill/>
                <a:ln>
                  <a:noFill/>
                </a:ln>
                <a:effectLst/>
              </c:spPr>
              <c:txPr>
                <a:bodyPr rot="0" spcFirstLastPara="1" vertOverflow="ellipsis" vert="horz" wrap="square" lIns="38100" tIns="19050" rIns="38100" bIns="19050" anchor="t" anchorCtr="1">
                  <a:no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36436548696770593"/>
                      <c:h val="0.12651053012503521"/>
                    </c:manualLayout>
                  </c15:layout>
                </c:ext>
                <c:ext xmlns:c16="http://schemas.microsoft.com/office/drawing/2014/chart" uri="{C3380CC4-5D6E-409C-BE32-E72D297353CC}">
                  <c16:uniqueId val="{00000003-6927-4522-BD8D-1E861183B442}"/>
                </c:ext>
              </c:extLst>
            </c:dLbl>
            <c:dLbl>
              <c:idx val="3"/>
              <c:layout>
                <c:manualLayout>
                  <c:x val="-0.36856566549182934"/>
                  <c:y val="0"/>
                </c:manualLayout>
              </c:layout>
              <c:spPr>
                <a:noFill/>
                <a:ln>
                  <a:noFill/>
                </a:ln>
                <a:effectLst/>
              </c:spPr>
              <c:txPr>
                <a:bodyPr rot="0" spcFirstLastPara="1" vertOverflow="ellipsis" vert="horz" wrap="square" lIns="38100" tIns="19050" rIns="38100" bIns="19050" anchor="t" anchorCtr="1">
                  <a:no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4336459434708888"/>
                      <c:h val="0.1717898895112325"/>
                    </c:manualLayout>
                  </c15:layout>
                </c:ext>
                <c:ext xmlns:c16="http://schemas.microsoft.com/office/drawing/2014/chart" uri="{C3380CC4-5D6E-409C-BE32-E72D297353CC}">
                  <c16:uniqueId val="{00000002-6927-4522-BD8D-1E861183B442}"/>
                </c:ext>
              </c:extLst>
            </c:dLbl>
            <c:spPr>
              <a:noFill/>
              <a:ln>
                <a:noFill/>
              </a:ln>
              <a:effectLst/>
            </c:spPr>
            <c:txPr>
              <a:bodyPr rot="0" spcFirstLastPara="1" vertOverflow="ellipsis" vert="horz" wrap="square" lIns="38100" tIns="19050" rIns="38100" bIns="19050" anchor="t"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Top 5 category'!$A$4:$A$9</c:f>
              <c:strCache>
                <c:ptCount val="5"/>
                <c:pt idx="0">
                  <c:v>Machines</c:v>
                </c:pt>
                <c:pt idx="1">
                  <c:v>Phones</c:v>
                </c:pt>
                <c:pt idx="2">
                  <c:v>Chairs</c:v>
                </c:pt>
                <c:pt idx="3">
                  <c:v>Tables</c:v>
                </c:pt>
                <c:pt idx="4">
                  <c:v>Copiers</c:v>
                </c:pt>
              </c:strCache>
            </c:strRef>
          </c:cat>
          <c:val>
            <c:numRef>
              <c:f>' Top 5 category'!$B$4:$B$9</c:f>
              <c:numCache>
                <c:formatCode>General</c:formatCode>
                <c:ptCount val="5"/>
                <c:pt idx="0">
                  <c:v>5888.3700000000008</c:v>
                </c:pt>
                <c:pt idx="1">
                  <c:v>6282.3760000000011</c:v>
                </c:pt>
                <c:pt idx="2">
                  <c:v>6702.1200000000008</c:v>
                </c:pt>
                <c:pt idx="3">
                  <c:v>7240.7459999999992</c:v>
                </c:pt>
                <c:pt idx="4">
                  <c:v>9719.8379999999997</c:v>
                </c:pt>
              </c:numCache>
            </c:numRef>
          </c:val>
          <c:extLst>
            <c:ext xmlns:c16="http://schemas.microsoft.com/office/drawing/2014/chart" uri="{C3380CC4-5D6E-409C-BE32-E72D297353CC}">
              <c16:uniqueId val="{00000000-6927-4522-BD8D-1E861183B442}"/>
            </c:ext>
          </c:extLst>
        </c:ser>
        <c:dLbls>
          <c:dLblPos val="inEnd"/>
          <c:showLegendKey val="0"/>
          <c:showVal val="1"/>
          <c:showCatName val="0"/>
          <c:showSerName val="0"/>
          <c:showPercent val="0"/>
          <c:showBubbleSize val="0"/>
        </c:dLbls>
        <c:gapWidth val="73"/>
        <c:axId val="1318678271"/>
        <c:axId val="1318676351"/>
      </c:barChart>
      <c:catAx>
        <c:axId val="1318678271"/>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18676351"/>
        <c:crosses val="autoZero"/>
        <c:auto val="1"/>
        <c:lblAlgn val="ctr"/>
        <c:lblOffset val="100"/>
        <c:noMultiLvlLbl val="0"/>
      </c:catAx>
      <c:valAx>
        <c:axId val="1318676351"/>
        <c:scaling>
          <c:orientation val="maxMin"/>
        </c:scaling>
        <c:delete val="1"/>
        <c:axPos val="b"/>
        <c:numFmt formatCode="General" sourceLinked="1"/>
        <c:majorTickMark val="none"/>
        <c:minorTickMark val="none"/>
        <c:tickLblPos val="nextTo"/>
        <c:crossAx val="1318678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00B050">
          <a:alpha val="91000"/>
        </a:srgbClr>
      </a:solidFill>
      <a:round/>
    </a:ln>
    <a:effectLst>
      <a:softEdge rad="2413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C39499C8-BD5E-49C6-97EB-BCB31823596C}">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FA441E97-8DE5-4359-A805-242139FB2D32}">
          <cx:tx>
            <cx:txData>
              <cx:f>_xlchart.v5.5</cx:f>
              <cx:v>sales</cx:v>
            </cx:txData>
          </cx:tx>
          <cx:dataId val="0"/>
          <cx:layoutPr>
            <cx:geography cultureLanguage="en-US" cultureRegion="IN" attribution="Powered by Bing">
              <cx:geoCache provider="{E9337A44-BEBE-4D9F-B70C-5C5E7DAFC167}">
                <cx:binary>7Jtpb+Q4sq7/SqE+X7m5UxxMD3AoZabT+1L7F8Flu7SRWkjtv/6E7Koa211d3YPb9wCNewqNNmwl
JYpBRsT7ROQ/b6d/3Jr7G/dqsqby/7idfn2ddV3zj19+8bfZvb3xBza/dbWvv3QHt7X9pf7yJb+9
/+XO3Yx5lf5CEGa/3GY3rrufXv/rn3C39L4+qW9vuryuLvt7N1/d+950/ifXfnjp1c2dzas4953L
bzv86+v/cvlSVzevX91XXd7Nb+bm/tfXzz70+tUvL2/1m8e+MjCzrr+DsZQdEEUJCTFTD//k61em
rtKvlwOM8YEQjCvBBVr/4W/PPruxMP5PTOhhOjd3d+7ee3ihh59PBj6bPfz90+tXt3VfdeuipbB+
v75+W+Xd/d2r6+6mu/evX+W+jh4/ENXrK7y9fnjnX54v+7/++eIPsAov/vLEMi+X7I8u/cYwZ/fj
q9P7Kb+tv63PX2IbRjCVmD0uPaIvbIPEAUYhVSh8YZU/N5sfG+bp2Be2OTv9W9pmf3eT/YVmYeyA
hgpJwvDjkQlfmAWzA8EVlSHi3zbD42H5w4n82CJfh70wxj7+Wxrj7H64ufsrHZg6oFwwxin6HWsI
sAanoQzDHzmwP57Pj43ybdwLq5y9+1ta5bSuupu/Mq4weYAo5VhJ9rDqv/Vd6gDCCiaCsueH5E9M
5ccW+T7whUlO3/wtTRLdmPxL7ar8rzws8oBwJoTC6tEqEDeeR3uwCpYEQs5X3/bcNn9uTj82z9Ox
LywU/dff00K1qd3N3V8YWmh4oFTIOWLkx/ZB/IAzGVIBqcBjCvgYWaI/MZXfMcv3kS+Ncv63NMq5
u0/r6tvq/N8nYYweKBqKUFDxGF/UiyND0AHnIcYUztJTk/zxRH5skG/jXpjj/OpvaY73Nz4DidT9
pSaRBwzWm8tQPprkpWZ5MIlgIWL4RyH/z83px9Z5OvaFhd7/Pb3Yzt1Ud6/e1N2N+baBf+/U/D/U
T+h/8Nk/l5dPlfWzT/6nylodcASblFH5wwxIqQOEV0+uvirvF3nQC9X7+9P68UZ9MfzZm/wPSerf
3y7fiUR8091sHlDGE8X986sPrwt85cXQnxGRx7Xb3/36GrMwJE8Mud7kmdfeV3f5k0T4yZj7G9/9
+joI2YFUPKSQ1xIKtgWJN94/XgkPUAgOSVCQfgoJApeq2nXZr68ZPpBcwT6QkoOaZyHY2tf9eonK
AwkX1mEqVASc2neCdFGbGWLZ9+X4+vurqrcXdV51Hm7MwPc1j59b58pZCIEIZiEUp0SEAHbg+u3N
Ffhg+Dj+Pz0Bf7xkU7BP6DLFtDXmhhdJkuo+R6TR2TKQQc9+XiLfB8MYlSnBJyJz9nQRCZsijKty
k6B8uJM9tudLMlWfFCrmWqeqTHMNo2w81Um3tdVSfbI8oXskMDl3+Sg6XQyOni7YhEtUFja1G6+M
2OUivJauNFdu6odzNNzY2jmd+ax81w3IfazLfAiiZTDVsitRM91409lJ5z6YFx3QlCTxpCo6adrJ
tNw0oi0/Z0FJU02dTQs9E5dsajLn+3JqJ68To/rTdJ4Suu1RsrCYOxKyjalDSSNHVYF1ERZ016ps
yfSUJdkJLeQQbugsc6mDyggalUFZ3za+aT7WHVrOej+jqKfGH6fKj7ehHaqPrMu5iYYwnY/zsWwv
56ZIb0hGiM4LUmvb9tuht00keoKiKQ/Hs4VP9QWnc630GE6t07Md5c5MeXkWUjtdMkOXbTN38ezr
vZRjn+q27KOh6p0WbN6NJJcXuPWK6ILa28kbrOlkwwvBcbNPuqK7pvPoASl6v2HjTA+TpcFGV0FZ
HfEulXExL/1xOI15sl88bo+GxWSlRilXqc55K09CZEkVuWA276ht+uuelU4XPR4X3ZcD/pDLMvnQ
Bc20b0bebqpKBSfjQgrdVbnQ9TKzaJyS5WRJcf/elHPTRlxZdzImrj3OwnD4opxaCp3OXVDG3rDs
fGCV2TStqoq4GlVbaYzlcGqCyWGtRF/etHNhNqmfWr5Lc1tbTYrRfyoKY0w0Jm3b6LKl6UUVqgof
wnHJr7KmpO9JavNLtXB4GkXSXeOGFNu+zdgxJsWAdNbX2WFAu9TruW5i0g3t4Tjj4SrNrImELaaP
QZW6I4qsuh/dKN1WIJsyjekY5puxbdWVKsQyRr5L6+BDkVJxkbG8KvUQJkGllV/KW9bUVOk+I+Um
RYuNFe9w1FpcvQE7lm9H7LMLORX+1OM5O5KODGqD67E9yZKKxYGYUxvDdq3fhLRF56nrah8HLVzH
dcpO24H19SarbXNWVLLOvR4tnPIPU4ULVmiTKsVgeSYSouZIDTmCH3WF067TkxrmQlz5Wk3InFQI
TVWniQ+65dCO/aiTYUHJ1TwOdD7KeFYctqO4wGFRxg2TS0RpnuqZOXU9GTg9Gz/15mOSqFljkwwm
lj1TPiobUkeV9fy673nf6DnHXdSxuY2yKkdnrLHTScdFtmNtwbWvvYnKck43KhnKTUh72IpwXq4S
PyGp82Ewb6dkpPZE9B0qLmTuF6Ni1iw9umaLH60zWoqKnxHcBodj794xk42XQRmqMp4cHffUDUdD
WonTumncznYlic1kll3T2/myrUOy7wvT6jrk6T6cvbkcHXVXZiymiJVFvk2oMhvZgCFBMmib+Fzj
NjuzBZwP22UadfnJUBw1Yw53okG762XSblROPook45oXwVFREN23NdI4xB5uE4zR1Hr2LmOU7RPv
6gjDsmylCv15jthH1TdpPC5UbepxCE6LBSeH6eqt5x69r3DX6CRNwMjznfPDcbfAGiYdOi5y0s0R
ViXaIp+9nWhWaVPU70I5y70Nm1sOFttMOblCs1Nx0pl3KXXnYiyKi66tPrCET5rMxzKf0dai+nrI
qdV2kl00otlqNJZDTCozlLqfmvBQZriMZlEZ3Q++lXrJxGmbY3/kqD/uiiTdziocdoQOLMZ+LlvN
iESxVGV25FLJcni9ZvmYTd6fqmlkWzFiTWAbHQuw9glKHdEo6KsrNLX1LuBVsGPzArtprpez2SVF
AvsHDzrMeXPZzrO6oosrsxiqHeayDKbxXCh3J+sMHZV5io8Xq9pN4MfQRg2f8Opm28DqELbfG4lc
GnPM67idONksubdxKtL5zExLoucBu7dLmfZRwJk/Iyq/5C5o4UiUWeSGwZ9ZV9rIWWOvB5Mkl5wk
TLPeFZrXaI4pmEklaIxLQrMbMyU3mUftJWnkeEEmNR3nztMrkavquh9rG3VUHHlpq2jqYesUAXrP
fdZqHsD/smJKIqjf1DEp5e04Df4qDJSMln6at3Re1LYfpfkifFKdLePG90t/MnaMGu16z87AxwQn
RZdLotvMtlfcZCZuZVUeU1nTiCek2anJZ7fMGDhbqvY+kmV/BZvQnKkamYuCJ1yLSshNLhYfY4wu
JPMs7kjh9nah9MJAESMO+rk55yP+xAcnNi0OymurSqJ5J8n7rmbt1o+kxLAzstJoyAtEhJmstnNO
XKA5FTvcuPw4GIQ64n6cD6swn/aigxA5lYvYBwYLHD+tFT1LsG7rZnZ5mn2t0n3/9V9vagv/PRSP
/v3Htcj3799Ov1UHf/qp3X290hr/8kNrnvz9Xv8uU6256fea1Yts97Ge+Dup8E8v/rk8WQLu+Fma
/JI3rbnn45ivaTJG5AAxqJNAHiowhfri9zwZI1A+gOwhI2FfM94neTLChEK1ESvMHlPob3myADSG
iQqFBJov4Sb/UZ4M+vJpmozWcsBKD2QIj2OKvUiTkc0alARLcBx2SVuoLeDQcO4/uEGxyh0VyMq8
1aUKw6zYSd+JnJ+A27fjJrWKcdnBMZ5Zkx4xlYQlPa0CQpGYddBlKSoaHRqX+11fFt2U7ErwR3l+
wtNxaDO9wF+T/jBpF3jWW8SHsV1Snfa2n7ITPFg+LyXkhjLQWQhxAbZ7WNkj0CO0j0o6mnzWbZIM
6COpXNJFtehcM18X7QLIZBOydJSXYTb1mTrP824zdoolRtuQBDbifUUhAvRuCWYt5yApo5TXbdjo
/z01v19vf6IuV+b0s2NzDJ/tb8v5G+x4kJePg77JS3ygJOxzUItQcV8l5Dd1CTgBsDxTRMKmhcAD
5/OruqTqADOiVtZFhSDr0fiuLsUBA1lJFZw1LNA66pvTeOb8QE9//f2pusQgU5+eGhZCp4MgIRQ3
KRxRQtZT9URcAszIXLgk6dGAky6DaIfl5YjTZUvHqtvlrVRHA/pcBCNog5axURd1qK6GeugOnbTD
jra43UF+hFD0ZBl/MDNO4B1fTA1ejqMQEQGFWfRS906ez7wkodjLgTf1uYKk5zxcBGSxRZDwUuO+
vs4xC9gmd4nuUsjIg2bwkZ1Un9yFVYUvPeZh6zbNLK18vzRBejZn7dhFLPP4o82yTriNGZpluwwi
CGPDC4LOIbENfRAz0QXh4VgmS8xQWXVZjM3IyimumSzd22we0sN6CmwxRoqb9ipMvJljJj0kVCDN
1FHoerxK2GIzOfWmDfvM9Rs1hvRiwaJ/q+rG6NG1dtDKEANyfizaz3a26IoltC70wFxTRHkG2QUk
MJDNbIeEZOaoo7Upt/kwGwMijrLLqvVxOabjFtzHuylJgx30nLijNi3wru+pv81R5s6V5VMsCn+M
0/qoqYV/I6t8usBqmsEf9t1xkmTD0RQMQZzLBXSsAR101jI6n1Rptg3yogTY0OP6KmDqI6KF1wE0
dtTxUprsA0mSRmrU8/E0AN10CT5RTZHMZr8Z82E6SeVyjfrUnLu5z/W0qEpqPwqcbsMyYJ+dt4VW
Teb1xDlbQJWjXFyhsGyuhryikU1Ce8GHRWZDRB0uT2llPH1bpA7EPg7y82VpN2xOyLZVZnwzg/DR
VUar/SQavjPGVttGdlkZYSf6yINn3yyVxIcTTZqNXFSg6YLazYSaes+Wboxwm4pLWPX2OBSl2xbS
oKMUU3WksAiPMoxMGicVMh+aDvs3tayLL+2IJY/KPmiuW58vZ7Qi0wkdkLxLZSa2LOnaDfCDXIMc
7CIzD25D8roTGtadbZd2nFrdlE12U8K215S4Kepgp+nFp+MVksN4pggbjvno+41huQJ5lZlNFyyV
JmNO4YU6epV11gEhWYhOXZ7BlnZWJttxKP0cLS0THzjcJAomE+gkVP2GqxHfkLTIIlvM8z1p0+S0
tRmLw2lyh6xhAJS6ohAfPZkXFyUgCPZkEIWL65HOWbR0spp3Q02AFkjufahJayUBPtCaWiOq5tik
Jl00JKvBGz55kHwsMN1eAQk4Vg2v+WaCddwPcnFeW2yyk7QU1fGUjbB6rE+WiA3FpvBDtjUz4YWu
woTd2pGNQudmdG+WsalOlFEKlm9py1MOdGxLa5VEJMzX05WFLdOpYcmwG4ShBqiAGi9lhXK+k2Ut
9mXn3qpsXD7LYZk2yejZXomi1rmYlY0bHNRn4AnHj0M2h043oZiRtulS4bjMXamidKzGWdfeyU9V
IlUf89ZNha4xDoczIC5sP+FlBHqkQlloPHSZPZlr2RGt5mHY16moeezBidioSEJzzutaOD3kKTkH
mDJeCjdgr5cqGyY9V96cMzgYAI4gldFjPdTB1nncDHHjFnEmwB0c20yZXPeJse+Srmqv8p529WYy
hJ4mK2cI2hU5yJU+5CuHkDUJTIz7nMVo5RTiAVm4lV4MC3enI8myi5yM5dtmpRzhyjvSubexbcZy
A+4ZnC/3ZXlbpB1AkvwBmATUiQufzyb40NAUkMq00hXyAFrkA3RJGyfclq0sxi20PZotHj+mYQYE
bmU2eKU3E2CcJRCBg4wK2A56wDzdSnwyNRRbOQ7umtMagFCCRXaJOSHv68HmV3KeLD70zqcXjLGm
0cPclSYiMvOf6hlVVjNcgXdwK4lKViaVtarFmuNpOO2ABgIgxSPP9ExDkC/l3GXnwbQSLj54eJxJ
u+EL+HcARkE2blsp/CcRKHhEqtBywsA3b4uZFntXkmnTrmQNfMO0L1baNqzcbShh04Gfh0Negs7U
M6pXpb1kQaQekF2x0jv8APLkTFao54HvgZAG1Dd0bX/chUI8mO0wCLNji1yQaSCaERmw3PhM3BYU
JOkYsiYq24m+A1LT7ItGygtFMwxPtbcEkBVsRF7S8yloTooEXP/CzUk6hwnQyHqvZG+14MEUpdgG
cYiqZtM0rDibeS13rA4aGLBM5LyCg870uEJRvuJRQnoS22wGMuLgf3mIgk/FClUdodMx4y0zkW8y
gK5cDbfDCmJLKL/EztbTbs1LPpsV2MIu5TRiDxyXPTDdecW7vh6GDNJq6o5puCJiTjNgwdgvkm36
OZhZDOhI0e3sgryOJ8BJ70TRddWmXWEze+DO8wODTtnKo4sHNt09cOowk+NN5cMVIj2Q7H6F2vmK
tyGFA3NlNwErhvMAsfJqRuK6nBK+Kx74OGUOUFrlM3rqHwg6iFhynpQVgKAuqz/NK2rvVugOFBrs
lTyw+IAW1SfKWwv3BFRPVmiPHvi9XFF+2Hp84sGdwSlaUX/6QP0h74IKgAHFk2opSXkD3TsffYBF
zGdMgdoWqjkqgFtKDacuYJoCQc+i3iRjtQnq1l6NGerO6qKYL5nAOWC/AdFYeAwg3hkSbHvvr1I1
QrDmIT/NeJ1BqQCO2ElOBOYxYASAByPLQYVwy4DxmWyIk2IGbFFM7edQtc2gQZ2oIwAI45pgcuI2
tqjVZsZLx7Qb3bIPCyFrABG9OOksWphuctMTPQWLbLUsiuGkxQtv9Ah+pIhcBUo0gvTEvScFiJ7L
gTLLdj0E/Us4tcuoEeyBZKNqI46GwkEkYHletYdlC4QtnsYkSyC0Msi/akPD62nCLK5bGXjNilkc
h64ER5sp2uzCWpji1GVzOUXg2i0A2XB654hqrwAYy09tEha7WgDB1WVeBrcMJ8FRWMu22rXeTTYK
UouozvACIaOVWb/LbYMvCFALexQ2uTpPe9l8URVieWRQivZNWBgUVfUQaE97geIJ6DbtjkU4k1o8
Jtlfy3Rfs+zHatNTHPGUTvx/CUMwKPoncuQ3NcMXPdAPou5hyHcWAsCDIU6ZkhQkHIfmna+qDkOv
KLReCwTajjwUDf+t6qCDbh0VQq3xWznxGwvBB0BUQgS3CzFX+D8qGZKX0glBxxHMC1gGqDuY3kp+
nqo620rvp1KMJzhvzNQKHY4d9MnrkIsaHdfNEBJINVrZLf2uJIA00fsOCtt4U1aN9W+IZd3iAGVT
RDbGFa4Zi0gCSm3C61xUjRdd1BdVDny1GSdWbRmoRRtB3Wg+BKk4BllUgY+ww971xvoBcpeur7rm
tDJzUcXDkIdeqxDSNp4U01Ed2AHtC8i2TmeWJG8K2jZHVSA+BODjd5DgyDRCk4IqSwHxyfp8B2Wc
HgI15MlvMpEvFaikfgy0smOZ6hCQz2akbTtC9ruktRZGTFdLOfAb1JCk1FCHHU5BEyWQgGfd2Gs3
9PmiFU2R2VXTYHbT4EwYc1Xne2HTVp4p1Q1FBPXCfNcGQQ33hIrergNH0evABCbKLCsPm8SN22IB
969lUMGNK1YkU2SHZDgnPKk+dlCKuhpFVg27Ggp7ceb9AKSomckU+RQqo760LoaoP3zoHJvfJUst
ReTSFtKGqQ6nUieOw4uyBPXkQ2KK9mTk2Ow8ASHLcDlsRNpACuMxFOfqGjexZHKEOEKzRuflyPci
8fKdKubphHSj8ru8YG23zbxDRg+w1eOA9jO6bEW5IZDJ2R3tTBJBfjpBolJ0UK/xRRFEfLCD1KFg
ro5Rz7huxGAP2zqB8JAOfbgl4zgCqirqyKZkgDIB6RAsdNo0HEK0Gb/IJEc3CwcBWHKQq9syyd0G
VWy+sUDuyFY5y3d9PTXXuHLZcSk686FGBaglNOAxAi3fHZoB2FxMnDy3dnZxT7Jk4zLwvlGTGQyb
Bk942KSpabeg1qdNJp06n3jb7NrE9VHfsvQoU8kkdU1teQ3aAGIMz3pzh4qg3ndJQfadlTYWXCaf
4DS4QVcFVp8TO+Acau7dUO7SriVvEpP3+xG01paYQWZaVYm/Dtlwi0YexMMcLnESOiiwwAnI97Vs
qI3mdBpAO4gQn1hh2FGZ8fAjdK2R3QCZWwL5NABAyDVJqj2xAY190r7hzLizNkTLZ8hTkrhv0/ld
nzcWisIJHMEgQKrQTbDQzdAE/nyup+qs5UUx6g6ifK7JkCcRZOphjLOkfivSttNjoKp9pfL0fdca
KNJDOmGuStaQCGqdzW7o7K6rQ9iHMmG95qxElzxr+2juJqq2dcXICJ4lwclxA9FL97xrzp1N1NYL
ZO4rXM77VsFXQKasBaoxzUpXSXdbIBAbUNkeIx7m7LAAARfVjNxM4/yeG8ejqkzVFKuBQJ9B3FIO
dhx102ZNLy5GHyQpPLbkop/d/8LOR6L52AX2rHHoKbckDOjg9+8a/SYovug/erzlGhofxn2NjAKg
vqQUDgTEiwfi/y0yQhPyAXSHw1dbFAWGI0IA9F9xp4ToB02wABuhqrAS0q9REUPzLCUczjuGBmYF
Xcz/CeukEJSfAMX1iZggoJyUSAEdoC+BosGFq/BY8vsQWGevNqRhDbhu1Az58o5DJbu8YYHjflu1
0E6zVrsmnk1RUCfoc1o5VgVRTaZSHqmMz31cqgByylFZ408Ntw0Q+LqcePOZl10x1VDmh9yRRqmU
DN/LqZ77K5NN0tyEIW+SW2ppK85SkbcNBe4BnTEmYg139hzoUjdWcWq4A+RWj9zaEyznFqacWovn
Y2JpVXwJPCh/8wfY9XmzERMKAf9RUMtRa085QSsvfsKDJbZ5n4ksvE/Guiraw84yww4NGwBuHAKJ
6vIxWiCpyL8YlOQk2T7ZUV/z0Wc8Glq3ntlISUklJVBnWnk0TOb585eChuA1RH5X4JKWedTVFHSd
hogQtMXWTSOk2rHLupRlOmDB0lQXIyBKT6CyuIiRHnUQXX2p67oFTngGfV8tXPv5JNfs6d8NWUzC
1yAoC2ELCfiK3botn89xyvKAZI4GdwAlBkTidJGpbLcmZB1FunKdEJ9KjpJu//PnvrDN+lyoa0lC
OIKqGX353KYHZlQHNLxLZ9hzQg+oMf5DxhJSpXos8j4/rxL4FmSnswyAnHh0i49fsvuBbZ7z+PW1
JfSiQcUAMmFoQ5MvksqUD3mApozeBdLIFurIIxL8Bg5S0O3rJZfmLA9wjU9p2c79dekRgk4s6F0z
sCg/XwjwCM8NwAmUWKBHey2oEGiLe24AqN2BZC6r5DZRS8Xdrm4bm8ybILFezTtgdBNY5eeP/O3L
Q31xrXBCjg7Ukr2ok2Qyg2xrRu6OiRFO+XbGYsHllrsRKu6bHJCk+OR6WPVWeyGl+ATUfnBqM+Q1
asY/2AhrKfPpBoS6H2IMwZdtJDhHKl4c0n6EXAK1y/R5cp2D1UV9iWAWaBopDzS0xAzBdUOgfwp2
YzfW64+8Sfs/mAV+4U8l4goKwg/uAsrCdC2UPfUVKbR8cdV0wecsh1pQcDhBqRSOpZ3qDKI9lDPY
wqLc+hkYxaQIhbXhkHb317YRxRxVAXbVtbKZdVXc8tqRKwuw33/+ueV+M02MhWQCkL4KodkGXNvz
aYYt8d3sRf25MjwAH16A9wJGMMyom/kxTTj4fZ/2rryxBTSgmMg11mF+GAZFAH0w0EJBHzz/nMGo
Kl/McMymsoEejj+Y6Ms9hldbSiKggg1rK8SLCvYEIqpR1UI/+4SIwG6Kzjemv2iXLm+qaGznFiYX
QNUNrtVza+s5DstlDq7Hpkn2XjlTpJFdFjQD/22rLtEVNLVCRbnnKDBXwqp0sRGhAG1IRIJixtUR
WtQqX8o8gda3PzimGDoCnu1TQEAh9K1ClRK+0MchqjxfedgTVTtUQ/NJAuYveNSgkMMmSJJeKRfh
RQbg2pP50XuansG1/sGdNDgJ4dI0QpdMC80u9I8PNHvpxeF7apCMgNaG9oTVkbzYFuVUeptkdfOp
cbB/2w2FpJidEpzR+Zj6foblgIY1s7yz2TTPErr93NhmETj8UVyl7ZIEh86yYnnngt6LszAXa4Iw
scEatSt7vpqn9lTBFpoHyYerxhXl8m4xohwB5BqzBq0cVn8t+VdQfiiBzoESehfaaQLbUV7M8MMv
KO3CuOGe+q2Q/Wq7ckpzSDDah8erMA1mSMDrCdiqriF5gJnnQbXmBl3D7X9T9m29ceNas79IgEjq
+iqpu32PY8fZSV6IOMlQEnUhKVKk9OtPKc7G2ZMBMviCmRjutFsiRS6uVauqLL+GJUPpfi5XQ9bn
BFC5vTNGcnT4htEACIgEH8OVSHC4fp6KiScfV9RYWGR5IZBnrHqakaL8ebH/HsIx+zm404AQErTF
GfltaTC+TYKUaviyk3Ex4PvQOFcgOs79PFwzp9GDOf35ir8HTZojZFKCcxvoTPmPK6LCXVo/Mv+Z
7e5YjN4lR+ChSy5xeGerTrMvvGc7FqGnzi7iPkdgwTr9820c6ezfNgXL0dHPDyYAjWmCLPnvm2Jn
q9NRmY0fx2QaLUNd5tLox6xbjWjUymUiJ8PB+nxclwJNk0oBdBUnUViKhkQBAvGwVpYKfTvwInsO
DEjFhlYqydYnWwA7rnW6h/kWiyhuqz5OeKeAF2Rggd/ELcgpT/PaIru45r20x85fgW69ozjv1VYx
aVhYL38eMfktrhUMRwPSDYwaowWG8Ns5IUGSnLxe8pfVTTGS2NQYUBDpCs6KrwA7J8lVS9D91GB9
lcBtKjRWjtUbZepY0sz1nvJnHrLjRaq7fTRXnaLsCJF6X2Jy1mjiAxba001i13E/Hjk12YoRuzMn
Gtvoz0Oiv0W2AhkQaEYUUQ1PEPS330K1ZtO4z/1EXwrbAq06WyWOG7BAT46t+3MfQxC44d44qPvY
4oiVR0gxSuOgiVqCNJ6E9Hhp1nKRXwFn58lV5wHX6Upvfs4euA54V9eyY4igDGfLWUa5YWcFiIst
9YbzAsP9l6H9lmViaCVaA5Rgq8Rpgnzv7+vTBknywc3bCxPrEams0Vha+7B38zeLjjydqs3Oev+Y
0+k4H8doJnggIRsHsZ32MSNWnEsWOf+CLNVgOnzeM6w+tu6IJlMXlVhiiR/UEd0cwuZVR5VHWLPI
BXDBzvIY36HGIpgKcLMxFdbmbWTrdHA9tkRb0h7fvc3PEQrl1z9Pwm97tEC6gLwmp2mBsjP+R6oL
YnySbZmOPqxjDjjp/Jbe0rYIq6xRWbZi+rew8NtxdFwyYUjsgcXhfyR3f5/2uJ+RQqqQf1gcwQqx
m7VYUDj7MT9JrxL0ybmPZvS5AFNtmPBh5RNSFgQ9zJI3YbCP6EAWvD9zmxQIBtiQ65OBWBgnwBhh
49sw4aD69diE9hOmMgzFhL2CXXQ8DiHD8SCiHhRfWpdbX65P8TzOuJNUSpxNgOGOOvXPs52U7O8x
EYM/DgEECaDVyIJ+r2yQtS6RiMP2oW23bACZx0mmau5j3j9kdE/MdtKtyVRRlQDD+7YyRnf6Jh4c
C8Aeke1Et0aMUXLPx6MJqP0cxLe4G+Irz12SNTKf5uF70g+7eRrnbIQNDMiu/l2ykjjsTdFPZapq
kF2SxZ29T9G3N7rlAUDvGI/kDtAfKZtpMiWp+2AdCEdzKDS6wMByDWjbIsgVm2Hdjd8GNK5SMPXP
JSUuAaxot+RAsInz7qJK3xJIWzYu7LVtc2Rmdb4Pft9R1mIpqusgN+4qvag+O69lLliTjlHYP/hs
pt1HlwyCNyyxlNQb6tN5qzJhF6DjR3se7L9BXOWU2QZkdL/fcrSW4gvxpKVnES1FG5+UnMfkZUtX
ISOwkOIQPgQgefY+WuwUPeHEyN331GQZ+NA5aPVzpQAlt8v7MuyDvPAO6MZ5n5NiRMtOzoy2dW72
RRevZOyL6XtL1byGBktl0z9KZ72Pazn4hfRXlk86LRqUKyk0RHyMZPZQkjySEswMRZeh/dEWE7OY
5UBYYZL7nc0rlvRODDrF71kW2yyGQAXt/PzalbxroXJIg9Ti1K/C+hV4OBcdKP0J9A7pE58o09dZ
n7SiOGOtZOiyK2ggcKwPS9H5shJRkmkg8dzs/XbtxRK13cV3I06bWpY+QYBdVefST3PksnS5xuLw
Ea+hV1iALziFrKusLCgCIXs30DzHF/v2YtSBnlJWcYmq3tT7vCT6dXe6pOtNnxkl6BUJUZTn9dan
0uWXAGh5HICvrse5GKdRh+EIluJQ+Rr4lsVl3adtmYp3m1de5Y89j3o/nHPJIqqupTuo+O+ynqVd
WemyPDCJ3NgUPetccFBjb5NkWDBT0aYRsu8RtXWb3kaMm3xApwi8fjC/e49+8QnNW7+I09yB8mRq
hKzjlrY1GtAQikW7dbqJlexN0UzoYafTJyrohOuNB4z74kShdW1QB2NmaeE6nCA1yBnHh+D+kbJU
YIIcOT2IeBg94Hoysezct/6YMTZYiS/z0troeRrzI+QnqxVFXpfezlgA+4R842LRI8D71NtQW5vu
mD7d5/iDs2ThuNrQEtTCE+mOx0NU0tL0P2QIxzxPCRrIFhz2yOBRRJMs2uSH1iho9Nl0HTKt2hdk
QzOhK9rUQcw2J067j7afXDdhvqJ2ny+t2xMS7guQOnArHZ602p8zrCxcgeGf9CuPwrHAMhMdTz7d
Irw2lOMxNesKMlmHI7bQHvewTgsuW/8ajzGM6VcAbi1eSwMYe88yTXgJKoQvAQBVClwszMWv1cP3
pcRH5n10DI7b7edkoIGM5/crxy3TPT2+Y0sKAl3cmej511RHb2//7yS/vQ81OpX3OVUjboBMUbu+
yi5TnbmAkbdh0JrucN+qBGWii59RgAto4NK3BzXv4KeIEypvZ8T1RMoNigIi23XLwER0M2ZppeOA
t1AFjM3UABj4WlYy3o6kV4zgi2KP5iLWr+XbDM4KOwhx7W1MLe1Qo9VqniApudpccVTn8dujfVse
GZcD5idLOvzEKc2HY/Ah21qsU0HMcZk2aaEfqbdZx3n7skdd4iw6jy07pvdtIe1uQ5PlhEEen0Kg
4sDPgaWCzkW12Pa49bcJjXa/4xswCkAQPUVxOsn+eoc8NKiLiIFoxWBCOqh97speHADNgh7la7fm
VL+STEAld3AsxmPwZkWy+24Bln18IOh2+JKsosCXYYqP7TDu6XH/k8tE61/cQbHrzpMo8LmtZkSw
KxD+cmJv2dta6fqltPnl15SX0HTidkLHJD4EJ8CMi/eqkzjnV6L3LH5B5tYXYJTpCBrAOl4Ex8XT
voW9SWMHBWxzAGAAZAmPqXXX+SyO7exwvuI1ubmsL84SyWLYbli5DGG+sskcjyNoG8kAUh5fBGBD
aAbA9Kxaq0HJRAM2SocHUCTx9wYRZfYljT0BoqWB5Q8Pq7QcoIA3Pa5OWjGvH7OJg4F74pDEYGX4
EqG8PwemKSJMYdrBFadhxBE7nkI08XK5Bknb7OFznIUe8UYM8yzl1S84ubdDayAmbAfUu9+2ZEkY
u1J9i+m4sJ97BlKyARO28IMV/JG1xezti2a+9dmVfRt6KMWCKWIq7BIjksIv6SnbY4Ioh5buMX0k
qGPVAK86lvgbflos0mMGiKPHeG3XUXwxWOB4v+4AhUbgOu7AlcuEgltcAbLYsvGeKWLwjmwjRw27
pm7BunoDWXaCJho/u0kbTq8FxAn4jP0NIeQoy4HXabTygJdygi7aF3RQ5TzVFvpL1KGjzI79ZBPf
AYQXsrAIlSzjG868ZUOk6c+o9Y7Jcx07oALqQEmcHvthEvhxsw0Y5WeP9Ax8GA/9m+keStYf8ODs
cNzdgwPHMvseosFx46fA+2hrIQ5T6bA0gC5IllQ5QKDsSyIYQUmOwxCMtWqPkh2jyqbxODYgVT6W
m6GGYPG9zWRvZyDRrIs7tt74PR15/l7uYAc8GyTTQBV2pcvsC+It1lcEcRpmoE/iYwxcgXSgzygv
D5RqALfqwALKERK2L1kJ5jh5TcKQDQ9ZptXGzwmdFxv95TsCvdYJJxobIHccgH9HdTGQ3HwEIuml
/RAL3QtR83RjbXjyOXIb/R3CzVXTzwsvAE1cjHTrWNYR3Rf5cU8cTebK4XQIKPYJmZFTQoheOuKw
yse+pPWKF6N8rXKPzlRofo3k7Vlq1QOaraG62Y5h/Qw3w7Ae8a/cxBFNkP0fmxcSuOMd00/0Ht3u
47WUxBHesYnteCNnQCfGEyr3o7fRDVxhKwtki/xhtxtRpx4b9diV5Xj8y68li5wSkahM0exBC+An
Hn6E00jUJmyG5RWhJi4eXZsL0GI92v540NvOS3rt9XTschHtBxy4oE+ELwnSMnut9xjrO4nRf3gA
bnncuezQafzy60KpKXGkaSyV6PmtYpu6fs9l1U/KJe/lW8CSb0CjLsiBmUeDPkDIBTzUJGkgbweH
oWp15qJnB80hxmw9unjrTUfFkca1ScA18nU4bsv93HDRLHGOVDx1xyZX9GgzQvQcjjWZ853KDpyC
ZRrHUwsVKlbv24QABz6CnkTHH5+bLCTqb1vKhrz4F+Drt4IeWA7iA1bwTwUK+QesDJEDklOp6HML
WjHuOhciYDf4GWFWR8mxg6D3PHbX2unj3v+luvt7bXdcHnaTEHKUaQqm4+84q3FhjvySA6p6C409
MGDcBeoA7KQ/X+o3oAm7KYbxAq4FyAp/Z0dZ/z/NS19IXXCkkv9dI7EM81xrxZPkHTQ4x+ous/Z4
qK7r8YTnxCR4ZL+C45/v5e8QQhrDwRH/waUuQzsc65z+/V74yijg2148w08NYawD0wUhGgT5HEz9
Ganzv83zPy9IYRIBiR0UeAAXy99wRdmamIDIxZ90mHBQCIkT/zrfJMLcr5395wGSA7b7/12oY4TA
bt9oblAoJb8DmVCIJ2KyQ/b0K2L4dj9A+y1jW5qeQ7IU67lXfDfvnWdb34xuOuI5xNrRc7TsCc6j
f7mjv6903BFKqQLkOQY/D5Dyfm9IbWUc+Xxj+ml421QeeR32eHCSI653xdrhEbQJCE60KRkOB6QW
UXvcSK+Ydnu9alT253RkcxpXAaFlqxHqNd6O/cHJQ7cx1JO1f2u7qbcw++dB/P4Y8eCSmIFamAKS
JcXvXVacu9pSqHAe2kUekWn/mQipJZ3c+y0qXHL3f79eGuNBHn+yLPsNnM0DshEYCbiHX8deEAdL
J4Z/RzpXZunE/wlaS2NA/gRER2wMhq36j3DAPAcSvXb9w9uxhCT5eBq5HLAvJkjMMeQ/D/AAzv5n
mWJBoP2UYAeCjwLy5e94pt/20Jk9lVf5FBmZ1vk45uxLBhX5v27Bf14Kj65AB6+Ayh1N3t8wvJHT
cXOQlF+9pSJrCnQE6wiKGHz586h+UTH+Z2DACnGpEgSZn415GJr9PcLEMfoyedcuF7PTuF1ONA0H
G8HBis7Nfy3QN4GzNS8C2OpharCjWqxsKiwZb3Fag4Ij6lkqID93NAH2ED+OHByr+WpDbpDODxwO
JiRsNadoOX1etB5RBpmeJhNkTIPbqa3jOc4goi9MCqjtjgUywyyjfOvnyQzFCHsHUhrR4V6KdoUu
BklO1hFgIj2oGlcoNPJubIaoV3gUvxKUHAI0rAH5llYgQy9wWGQ/w9hbqSF9jNDt25EidKM0PNIA
v0IMG13NoNgODxN1eANSrMzlD2wZjmQuesttFJqj2O2xKsjeVXKxI9mraTHl1DWZyofeVf+FPDSO
TTg/vCUyPzModNY85nfXxXGI53oFsoTaQmb0pIoZlxwlqor1Jka3ohP1EMYF9RTw/KEfXhjS3pI9
ZBvUu1BgZHF0gAHLaoCzbm91WOm3hemmlW4E7AoEJkeXoepbW8y8jtwsfDxWmoE9RB9LXcJY4CQ0
HDlBCtzKdZ8/oN9wdLSQA0JS+TDbBU2ED50C2iwakJDQyD+3RhPS1yNB0vnXhtJzKW7SLHj6haRh
s8UDYDOu3k9l2Ut66qclAi9UIXAEW8MXCb300zRveLaND3Q3G8wbgEysNVIzSC3rDRI8fyfLxS47
9AO971BNl4VBX7Rr4+WSxIP1rzBckVvb8AQJ91SN+TSaTxOQl8hVxVvL7Vcs0uiHi+yuGBG3+/PU
Dhl1yKJ/5lkAvo88cZtAXG5/VaHDz2xwygeJks2UYMRA9GPibCSIZGLOcRtUQlvnZbSWHxDE5+JZ
wexmOI9dKtKqFcI/p1uX9s3WeX7pkpVddTHbr0cT1isgGfNTbjJahzJtH3J4UMTAjFfzgWNRXyVQ
Xi8Vdl/7Csb08EnEh+ykJBBrFwOzFxS7gJTolN4WKv4yS2zHyavsLvPdwdNtWzzdODq0hiE59XPn
3u39YOMTsnJ7KrYY9g5yycZvIEA+U5KoW5NE4nZcF3tKF0DQIKKIq3V2ZdNCZfo+V61GX19137tF
82Zo1WHtMk1Nykt9U+x0PG98QhcYGqgEH11sU53Ab+bs8ZHXBeqxVxNmd6FQ23zXkDVdZCDDXm1l
n57bHt4hKgE2DxlUrCEFZbN48WEvvg7RlKKUd+MHX9DuFIP4e5PEZdtVcxSxuwQw3dnYZfqx9Dl/
D/CwA1/JsvI7QasH9QxR5GmlfdvBNGmKTmQZ7dOyJgAcEAqaZQvuhi1mk9Cb+AKCxJK3xadupeV2
DQaC+7bQpIfu1imLMqeD/Ai85rT4UdgURN6IR+ZmLEFHaBJi+/dhZRJ10jjfposluuZFO3+N+0Xd
hTyJb5eMHCuUp0cPVaz+JiCdvY9zuV4D/Y5uOslaCkVUN3wn3kMDs+8FaVE2q+izV9r/AFk81LQj
+9dl6WfIrKCSvSn3fcHKbQcIUMCYMq5Ru5fhJnNCiyomqnvYSI5AjJKqXj0b2A1U6oO6MUGbM1WO
3qYHTxdI78fUb99ix/lDQrB9Vuh4G0CLcVeJAIY2ZEAzOyW5nR5Um5jPmwrIyWK0t+GP5CQ4ELLO
OwHWc+RY8hWd6blidJguM4CCisajfR8gRHq/tJDO1dJa8aLbTX8yQY0wFwku1JxApQzvrXhAx7UA
5oaNF1qINkPhH0t4lw31tK/9135UMP4S8QgBFYwYlFrJ+xJNhGtFTVE7E/MbiAaTr0uRhbseeP+K
tkMCgwTLbcUdnFg24cRdVkRzVw1Ell9NhKSmKZCfwYKlX/Rj5jN5RqDPsrrs9vzKkrl9BE8H3A7f
mhc6TyAzu0AuvVqzr4bxF486+WXX415ctEq2qtej+LFhQi6tzZ07IQ3cnq0pU16ZRKNjK4Wt4haa
zawEMxrq+JRUIl/Kl3Ky5SsLin3oDZ9f133dfzgs8GaFtPI+AbHgEuOkgPWMts/IL2F/4qf1LjKL
/LJD9ndhA+HgRAFOfmi3OMFZFhCR4r4rgAelMrvK0Zip1TL1F5k68wJWFcP9r/SGxBOEhhlbPgOX
04/l1Jorsg3l8zia/VYsPXTNkFseZfDYPUxJbG+MS/zjtHDzwRRF8o3JFcGB6m19SCDBPIE76d8R
Zt1tMLm/7nxgM3CbYrrwbEwalMdgWAL2KK/3yPA7CMfN+x1q1JcC0MlnvRf2Aw58cYXNlsM6LrLg
MGXdeSh5eocON2G1HcuhKfZtYljvZjrvIpofJSD4RwG9p67BDInPBoL4z8q6RKC43vc7UybuFkQl
CXRgnD8ItpcjYvYYTiyXxRVBz6+GmD95V6yCAZk30feIU1Dl7jZoyruy3saAXBcuVoC0izuZsjW3
p3iGjZ2F2l3xOx8p8QiUZXiIkm36OFjzFT8D/r3tyMdlRAbTu7x/CGUP+mWqSHcDFT/94iLufA1T
qvgeVB/30tF11ZeWDpDglS3JbxM+m+IMTSdsAca2UA36uAkEFeh3N0W5j3nV77Zcq5HB0WeO0O+/
3SKdY66z2Ftzp8sVjR4CybS/nhJoBFlIIiiYyw5OdAGSh1NbKvPUi24dT2j5btCCdnLumshMKRiR
nJPokq/Lsj9txWRcezlSj7gpdYCZsMSszV7IG4ma3Aw1yZG51Ono+HoPtKRfauaI+ODzfd5q2ANl
d2AVctJ4ghTx1qIQtx/TDtWfQRwx6rD+gvvcBFrR1Wqz/CalIZ76DzuDPh9OhUHHpbuhCHbxdZGg
I3DRwzaZpl2X1D2XkZBQNVMxlKYyYPkPsobhQHjuGFgzFW2T4f28kWi/eBSafR3nmsZ3vuzDVFMD
HP8+HxBOGxDk9mYGsnXTU9vVGcnljY22sPTvhi3Kyp1h+qc4jA1wmlEeLC1F0/GdtUlfwKwv67OB
AmCH/dRpLtDerB3Z6AiVjYNEXbbozlbjBJgXEvgAfzs2bmj85K6XV1OXpPNJoFF4LzvApE0funDF
REKKJiviNgck1htyLYVRaEe6NN+g4Ef3O7PUPkRpGXKo8XmyVHkiGaA4YHYfiYrM9xUSqIbBHYZe
5pnDHUasLXVQ22ehjeYavXlQ0XwFu4GnLUrmHImZK7ZuqBFJLd4wx1GH33iBIKSL7NSqAXIXoUko
T3LMSd6eFIW6M70n8KhxL2jmjvyq10XyVazrl31vxYto1RcB2T4cGrUfnz24HSdecHOJcXjECBKZ
Qfsr32+h1R8eDOvgl9iaslZa7arKQdNU1Tim47OBI2NjDBx2HOQfiK+QmXyzgu/nfIaxhRaB36PD
WMQ1CYvXzY7DJnksoap9zkEgMk0HPz4kfi0WTAU+nP9OZiXfKw3V7mnJcwGB8DQ/Ow0fv5ODKIlf
AzUWsIKEP8j1OPcaPmd6OEMTmj5PMianEuLcW8nT6J7KkNxShablLBY0r0uURQ2lfP06udxdoHWm
QxXnOISbuFz1clIkmx/AH/T2WhnPYRLo41BrCbFqki2rqkoycqgHQIh010uGwZ02gNzPOzfdd46+
t7706K81BpvSV/smzQNOeRz+XSaHpuuRX+AW+BNOne7s8jKr3aTajz0sz74AeQtnkHbKyxyX4zlX
ef8Y9bGp1zFrP0Hm/jL0YIIJFG7nnPL+8+ypnStI5ufPLObmxlHGA4RloS9qyG6TG64g3pYiBsLd
hbVGscve9ShLblZPum+yZfkXyQX5JCGBvVvRuW1SpedrBsj4I8B3Ko+YFlTF+ljfZ5wz5K0Ijsci
TL4l8iiGt2k8Tu1Al9d5LaLuNGQdGqEAk2HHMKVTN9eL6YJFr2mfARbmvic1GxBHqgxOJOn9oBb6
2sLBRVZQXJGp6oe8LWqJz60Bf2FNtJtKr0f4dOaNbUHkNMi1pLgZ1Wz/o1C1tfAxZCz+goPXm6qM
Cr9eRVZmjVV9dNXplL4cvIEz2Vfpqm6LYHWWhv7VrYXC8YDK8zw7DjbUzFN2h9aduVUbSCWHyI2a
u7A49SqpDV29AGZcYXQ4hG/Wbtgr2JSo05wCivl9RdcKHhX9up6mfmU3AKkFKFNd2JHMgzb6IwGF
lJ/HvLW3yYb6rYqQjthm4DpKT5EewfmN9zX9aJdh+JyrNdRyYUszxJGOH5zPyTO6a0UJVhByuCqz
vh0uHknVDaLf5E9Bt3CR0KFE6gkWB6wuWOtJVDt+MPHgRpOqk1ErFAZgpGARwTtnbPtErmexZmil
jLLuJZI0czrK2LXmm+4ocmo28f3TtLhJvqMzgX8pqgouEdLKbN5VbQjMYLZLBDuHKXmXOcaLShLd
sa8DaKPRVK9REeDjgYaZDPG9bOdsLmtU2wHWl3BIGBcHdxkfp1sDi8K0gG0C2NzJ1kzrxkd5C/MC
yuJ6cSjA1OOwAh1iVQDNu3Rn45TuPgkhkxkejNgqaKNAjcMmeG7AhjCzZ4Fcbbp2rYvGvxa9hDU9
teA/jdMp1ei1PfOYovdyUSBK2akxWxLBuLJ3ChrTj0kEupSDDM6hB7CCjY/h/xhh3xdjHpd+2hr4
3IT0U4ouU/v8BtZG6mg42KE8oFFKeFC3cDo7WvfgCxx9EOzDHT4y0H2G7AJe9Y79pslSdp+d8i1M
BKYCQFeEypb3PsMRgXBsP7oWgEJxZ5FQhoe4L2MYuTqxOC0vO7pbeFo48vq5f2WFm9axSQfrtumW
OQxvr/CbnChdapBe2MifmU1Vl50yEFU7dhM7p+Fj0LDOIsdB7SD0+af4j4KmNzcSLKR7WIZsSN1V
iYi5lfAZtkVy6Ww+bpsCCrsCSe2gGYZE2CcnMYWkg2OsB+OmBHYwzcXdjtSvOPFoyDi6YCsvlatI
osvklG87Sy7o+40fVeGGlwjsGviczhCfwZIRe+cEtsn4PZ4ksiyw31sjT3O2lG2zGvBUQrVTjebj
DvHgT5b9DcSP62MKduwVcODubo453IJp5u57sm3jCXJNkLXWEo1gFQ3PPRw48mvYe+7wVZjUllRh
8nK6GBuDxRgK5SeIc1b5XcFt9dDsJiOvMpyjrrFs356WDn5aSBCi4YQMFBUi71UKI5IssWPDxyK8
RnBp3lRFhNfkqYC1QNrg95ZN3wwU5KZa+hWlwbRHK6oR05P2hHTCLFeuTeX6XUThQFyQUcP0d5et
OEOntfLoPDpSgJxD4cpb8ziZZzgmxcsVWeb887AOCYENJKdirgEodofvSb7B9bLIYtfQOHX2E6gP
oE1URoFlV4PToSGHdYSCVwRw60Gg8oanikYefh/QcAuVZzI/5TIbbiKxzKCyuxTiCnDr1AjqBt3c
0hQTnIKglrbtBboFPJg8CJgxgVt3pdWg+9oBMHvdQVjA2uDlexfFM8a5q3NGVHiEmVRoDse+8tSD
W/EjAnkJ4GGvxF2EMLx8QXHp2/d5P5oj62K0u0IGk92YJE+7V4RItl3YmvRPcDPi96BJiu8Crjew
+/N7AF2NOyAj+94FOFLE/qUIqXv0Bh4XDwoyNnSH83FGNM1HiBVkWj4RwId5U/azvyYALbrGgxvz
H88S6AhTuSRXUIT3oCea9FlzMZ8tneJPGdx7qjIHD7E1ww6G/rJvFfRP2wM0lbRrqFtWiLoGCO+r
slvL9VpkMJQFVXwHHVRwD8muh/EGqBGohms1wSvmjA4R+qwxg7CwESuDARQyHw4Uxqoc9EImFjgX
imlb7plT7k5QshZNnAqVn0GEUB88PGHBOrYTRgk2QP4lMW0hqhEJ+DsdHRnvUiTFVCGn3roqk7wE
HUXqrm1woPdgXgEuedxHIADVnimVneQKgl3D4rE77TrgZ0QKOh1oI6NqVqb+8ks7nShMgWtv0+1z
jmix3gY7GdUMei2eltRYh8ulqUZB0AEFGul8zwZOb2EYJHPQhDgE1obw8jaKWvq6DZ2En5laHsHV
62twwOhXqGLchD5DXm51ly69qXOYl2yN8xv8zAYD6fPJtV0xIP4aNtz2hG7p2WY+/RjxVoUHIFeS
AQyYx60a4IX0GYauYqtg6mEeZjBM4lPu4fdY7yWFqkHzOB1PI+nbDzBwMx52wzifIRDPmpYZXRzz
lr3zzAOGZnTmD8Uwsk8aLAtRrbBeZss4fzIWfgP4lRzAHsGoBFFKrFjyg/ksIh8L5FYhquGqTu6N
g7xnAe7yZRIuujY9NnVjOpm/s87ONxbmMjUqcnkHXCC/inhcfARiDHd0MYnsVVGIxkMSL08r3Hqu
5TJbWvdr4Y9sLR5BnZkA8eTLUlwtsB3OGrimIXEauzJc4PawDk9Qy3aNAbjVGCz1pNYsdSekL+R2
2uYW3EBPPrV8C59KbkmlFhdDOpnK01gM/C/QiuMmSRP7UiDdv5CEk9cZDPRP8GnY0ioKmDhQ/j9B
c1PcBzT5Lwo+WlUo3FcQlO2jcvHGIV2fY4J9sD+WIoIXhCH/j70zWY4bSbf0u/S6kYZ5WPQGiJER
DM6ipA2MEiXMgGN24Onv52RmlaS6lXnTrBdt1mVVtSjLJAOMQDjcz3/Od+xqz/Ogqzlm9NbG9zCn
8NPnuTW75xyxA9AZB5UWOv8KNt5oPmh+aT/kKUiZyEbVPwpRwwwOcVrCaPq6jKj/3bYQ6EHdFx5Q
RTVtmIGTYvrIiRZm931n943t3Aw5qEG57X0YOERWW/LPmATkklctswYGjs2NvWClUQR4shrmxmp0
OaRHfUwBTx8xci/DU5zJ2fnq1HZTHCAvVoMdxXanD2CYJseeOxavAjcLMy38EXlgZABjMN4ZK9tG
X1+yqCvcTpfHERaWQvqa0tnZdj37n926HlhUWlGAymYdc1Ld2bDPw6ew0RY3STC02HissCOzjcdV
tZCF5kuDjR3cwzKlovmmt9ri9RsGmhj1tr2YlyJlYpklBW4hkcTKRM49CA1vn+TJqrd3k+UPHGEy
S7pd96Hx53jKNwxifc59RIYymV/yvOnHZgMc0AdIogtr7NsvY7FOxhLyW0S2RHNjsyULVygP7XSI
yTPnQYRirf4S2030oNyniZy89nnUktV0wgykK/8ML7znypM29ByYT/nSx6UbSWgq3rT7i/HczwER
hn8EqAOysgw5selhfPh5OFfrnDlyKYKvek6K5Pept+kWDuOnzoKJcZhmf4LYoFd2Z3qh15UEkcKS
OUofDVYtvaf8bdD159f183SZy/KY05OdheHL8JBZ0c+XlTkL0aQk816LRqhsU/Vu/KgK+HnsxhvG
ZX8xqPx5Jq9ekRg374bKDjPyVYiBHz0ZiIb+oJOX+Fa9v+L07qqxnLpjNN97qT1igpt0qRH5yHKG
le8fxd9iHP07TvP/NRDS/4PAZ8cJ8Mf8e5zDj+1t/2Q5vP/UH5gjWEaGRSJIVzFrAF/8wj8wR6b9
m61jueDL/Rap4wvwRzUKnGiD2bIqayKXz7T/H0AHCwSExS+kSPMdgmT8HaDDL/lStuMKWYsJDouN
TmRJMZ1+vLcGwgGiHUd5qWdA+hNcL3AJ1H4wqgALeOdqznKVy0mR1PRi+ASRfHoq7B7OZh/U7fMP
797t++D9J3TBz3f629XYAAvUd0znm++qJeEH95FdL6II0nG6mG1tXJJireNw9BqEBjkNOKOn2R4/
eWBZIIBW/tBGmK14RGHc9mye6l79GgyDfsPvSNlwl6XxhEHFN/aL68TfDHzj8i8WKfMXv4J6/2yS
NxiGcMjpwKJ+ueIMyQRj43AhGZEkG5d8x9MEfdjaDd7SOESkpZFDg+VsvnouW7al0K19xf7AQKpq
hlfF9TeiTBPgK2lO5pRWpTozvM4psEw3eXpbjCjeHLyATbJQfgBxfyIL4sgtvAv3OuvSqdr/+efw
rx8Da5zu8UEATmZH/8uCAw+Og5Uo+wsB6OBDk/iGGdqFya0h6lHezpJ2CxEb5cc/f9mfV1bla1Fp
Vs8ixw4fwLTUZf3w6SPCJbbok/pS+6txwek+XjAWkB2I0w9//kpqjf7B9/H2SgFBMeUbIyulOOw/
vpKAkQSeN20ujJHtF6JOXbmPB/BwIfDYrd5iwo4sffGbiAHhXP3VTfOr7Yu/kuCqA6KD2klWh19e
HqNNxnLOJMlrC4fI/Oi8FLQqlnviF/2Wg0mjOJZ5up/LdmZIWDTeN5QNkjPBYp+lizYRWXPO1CFn
8v+Emm1am9QHPiu0SWx0jXEI+Fi8eQdA9Ov4F88j418/KExVLBvYgYj48WT6+e3T3dGpHSfWro0x
rl4yNvRJSHPBUCs6IqnkqznNii+Y7ZkBry2mZDYbWcTxyPs+eOvaREuaeGwN8+lbhpX1FTh16l39
+UeMV+3XD5k0IDeRaigkxOV4KjH3w+3kdn6m40u3ruFziTjwNwPFRnuV0wp2wzSOGGlb/W6qFmeE
9pF6CGr1vjc7sS9twE0FLNl7AZVGhl45J89zXjVHeFVDKMBfPTG/8zcxTttofKNCoeJwZIvzvr7M
ChvVKoBUkhiwpFAi2KWYU1odmPOU92ae3CbM7STUea+9wNp/HN7oVK4CVRnZYrI22OO6hvrs5+dS
Qa2gldlXqQJdrWzLAqpGUnbX3PPZUXujYs0KkGXMoLLWXH4VPTPSEZsvJ9pq8HZx345HKCfmY0tO
mASap0HfWtMi/hK8MblgO2qfx4r5vkAWPuJjF0cDEPRrNgmX772Ce2VvnK9JIb86Bf9aeB84ZZjB
DXMMSbFS1+6MN15YCdmPQeJMiCmaFFKs6i3gYiK4SWMG2LRhNMOBR405R4QxYOsNXvlRVnp6MrtA
PDgoZfsxyDUTo2+1vvhu0217Xebrbir8ZKex2X9B8p+/Y82ChoaRCjJa/UZJkwqYZil02pJMUNQ6
BVQrB6s61PyrmFcVbw3S2sTA8I3D5sWgOb03OputQG3WG7Otg96WKJvj3WyBdMt6RXfL30hv1qCo
b9Ly5NlF2ChjzJntUFWU+Kgh3Gsap6a5fupnTSpRI+hYypuv5lLlg9WhsY6j0C9DMeB1QjRr1z22
riHGH5NhkcjNsnnQoToc88Wi3GDkM6BZhXkfwk7KzHVTxzHPw6Es5nYLByHRo64cjPgmbXUIoIdi
8eZ0s8gyGM5uP1jcUXPcGP0cjTwLd66W5vHNxFfHTSJKDtAjDAuMw64usy4IOQwgBW0lU5NIiwMj
4JwS4y3HBBeTPEkDwCm7ufRKOsxidgU7p06qNfKh3cJrNQvcBlXaaYDw+iXpIRdreLabJPO/a+Pk
ZTpoZBMmvu2P/sVhMhlf1ZY3eE4e1bJv1+XQ66xuDNGS1MN2309ruwu6vs52S+lWy0Hve5rDHBNh
IvKks5Rw2tsM1q9rm8+aqFZjg0xdgJsrKl27YWwDkXQc6vo5r6qgOlpdMJTbAkP3/ToOFkN/JD7j
lM5p79UM/cx02MfdJOoHHsbWFScus9iNgivYNgMM7q1vAF6P/HwR83Xl4+uBAVuLDseYMV51ULvK
TRJbybjxcGgCDPR69ic1TKb1G4ffwGWuMzDzIn6ctkcDftuBo0ThRpiqWmuTNVm8Wce44LQ+dyIg
nzjndmRhKl8RSHKqOfS4tHeGiHE2eGngia0BVKU5ppkxJ9sisFNwB/x7oREgq3D7JJhtgR0jRjNH
0T536AgLSRi+R+bFWGGxZKE/2Zr1uJSzOV5cESzNpua8fU0xBo+khDMVPxAg7ls7wqJG/YkJTZ1e
tQTo5K6fnTU7kVcfHm2OaS+OjBFqfYObl+AM/rtt766QIRFOc3yKFkH9iCPrNiMs+amcZ3YWeZJP
Dxwn5y+iSy0mNnMSb+HG68yO/Zjf45QNcdkagveFmZhl3/WDYzwaA5OPcHZJ5EYDIUO5JZqVZ4eO
0SIjfg8t9SbTvOBDrbfq5szztt97ZZ/2t3KxBz/SW4W6TOeaC2vwghgnnmDBBw793N1QtItu4xuB
BGLYB7F5m3e4fe5Nvw5gkdv5PF4PclCbz3SRt06huZKipoqXbpp1ZWhhVsOKYcVTf7y69Jn1ietC
8LrYTs1fMbYka8K0aIo1CgoKyyJRJkV2V5MlZZhLMdhLwj9jTTWHOr1pDXtBg7FEqvNxk1Yfryst
Rc/M9LFlfImv39ouU4u/j//PsJ2/iAWE4Y3aJw81GHO4NVc4uDM/JI5ZcF8wFX+Za2YTzFjy5d4a
pE6TH9vcHMIpvuIHn6fFvq9149IGSfsJOohLt5KdZuZV4yfBeAL/gpa2dF7L0BXj+F6YvK3KUrB8
LcrCuZVjj9zcgnIqnmdIoP2BMW71nbiZWkOytkw3nAN8a5vhkut3AsTOs6bH1a6aRYKsbbPMLd2c
3sP570/MynJn45idSQ6mdGwvZHoffOjADCXb0qz5mqwaXWRHu26M9lvFgrxc+Qa31BYHDvdI7jD4
2TEKmrY8ZOb2ZHSj6UZxUA4TT1pr0tl6t/nnLsDeqC1s06/WYOiMV+x2i4LrG96Em8fkV4FGVyat
GbfyUfCxUEuDkESse5qGa7l4DDmmvg19rz/YFWLLYZ2V+ZI5eQ8Suyya5rp2pX3WBgYJ27Stq+mU
kEtOI9/pq/SRnUj/quOrxYFJo9sEMbufka/nyW95CiztQ4nxIPtoNKvlTyEmoWJ5EgMeD34ZxiRY
neh3V1os5i9APrWJLGjvFscMt/edhP647jtm+9k2WxW7NTOH3LqVRbk6l8oVykAgJt29to1Udaqx
u6GHAr8DVmG/puMOAbRi7ej7cmtIS3abqcQotF+J9HOptqRVcYkZjkSxYFz/jKRrPOYpUEu+Dlnw
gXu96m9rqglZYE0RkIarUowXcvyULJ2jmUAajPLewWEAfR3PtY0FrATK0MZgmni4c0dvRWbxaXJw
AMaaWUPRnL1OpNYtbpnSPcIeYA6WSakl10WniXlT9YwdQ3Zj43BdljHX35Ev3PWpTyHaLHX9uLSg
5LGuYKsG+ZJ612+70r+lpPz/WJ1lomb8qZRy3dTDLxWzv//MH0KKbv+mm5Y6aXPMZePBdv4PIcVw
QUkHug67QAllpvlPIQXINIdinXVJJbjgV/5DSLHt38C+kVbF/e84KHp/S0ixVbP5T2dKx9U5y/Ff
C7Qfc5tfDs2CRBINLkt64wni2FGJmx4TFmn5yAEFvBy8prDq3YirD4ZsZonrxCy1qARj/kqAcW0I
lVWmiDA3tfKY4qjEFkHm6+vamcG2qjOfqrxKLGdYN135nK12e24gW73mViKD0BgLOYY6uLtlU2nT
ZO0zzW2ePKgv5rHH/DZdSSvr5utOuPUWz4eEQWOWC0Fjt7gmTWtHHOZo8Fq0s04nHd8M9oaRkdcr
jsul+zyNQOdNynOO9iT1JVpy3/iGcWZkh4gvaxdwSjfhq9ROimEnza7LiQneyAnnoHVjd5yaigqw
Lqvl3dRqezOn2KAxg+e5lhgNqTOpwByD2g2XZc2fpdMLLHOW2CC7n1NU+e6gHK3QfOcC9OhmbMqc
yZ1ndc4QGjW7XLMpuz5i9S9WI+ST513W19GgciNzroCMsRuFwe2eZoiAX3lHlhPxrhz/JrO19Uiw
uNfsk9dBIVGj4FBQjkLsvPNRyLemNOfrJrfLzC4PXrmAM6p37urDMIbcj4XGOuSZTJsWBnUhptE7
0TMI6WSNjB54mmThLMY8xaSSsD2ZjkaF2Wg6QWoA2U3lqAF4rzgmPigLscFQYH+aLNO477Fq35Yt
PpnXoPZE/p2O3v47G3Jzti5m3TuV8eBVsbFzh8zDOM9Y0vsoZgxIYUsA4owhsbhy65FNAgBgWgsW
rIhHCAu1hcWxuOMYBjA6qzo2McV80y9wsfQsA05dyqLZIMYlxGkN44p2U9x49LTuVjxG+6JJb8Ci
y/vBHRnQYi8wNxkh9joq2yG58jnOYXJBoWBfyzT5oNf6NGxh7uAmknq3W4O1f2lMUX41GbRYuwBT
vhMSLsb37dPeAr0q7yxSJYFx1XPcCm0rKa/yKsuNg12PnzHPTIOCSTi3Gu+gEza0zn1OOuzmSW6z
dZCOtueMU288Xu6a3mLOqash7+pmMPbpXPj5DTUDXli1PojxwtSLk2kkbGFms58gAuJcmTDGXOAo
0Swph9LGNZ2vVxhy9HDN6aosxvSFa+SppVfGDnrAxU37sdiMtnvGfQNTVBbx57RLoTtXKz6X3LK3
RUvf8Gh44inv14tTe86durNvmPJQ+Klb9dZtjes1x8yYZmKIfEs4Oz8TZsc7IPTvjbHoNw3C4Edm
OOuJgdh8bqaiPPQlZ/Qlc5M9RQ+KL9PHYdyyfYBn0++Fi16X2BrDK8BLZ7/wPhB3uqmtvI08LXbP
TIacs8ha7ZDn/fzstM0M9wyQ0Rm+gfmJ9j0pw3FZG86SpW7du6Y9bo26t75rnp9SxMm7sSvWfDiO
Q/mVaFcQdVnc+5BBlhYgxeTaD8KaZUpzzNR8tX2qRKH7JJgdi875MlRNtq+DHjbXKrRj6ZdmZOES
CdtxKo8gUpsrGqwrTl05TsmJs4AFp+EAigaXl6gnPxyBEewIZlHx440D5xFE5McBy0pU8v48Ilff
cVs39765nIEHAV9n2H5AHQGH5FutR9GYBvEFroL/Kt06vQ1KPztMcVO/cmgNcILB8QhFhZaP69Bm
nKsbx9jN74eq84+LpVg93N0P1ByJKjTmxTwE+LEYw69Pvp4bnMcdfJOe12YXRsqs7KNufW7KBAxF
Omr0aRh2vpHAYD85+BA2liHW+0YGWWR73fzMxo9uECtvrs1S4EKYPPlVk/XEiccavifFrEXUbK3b
piTKJvEafjTrlZpyg3KMSfrr7VI7zc6gbefW7Dpxipl6P3hGtxZRD0sNOBcZt21P1PPFF2O3seXY
3Oe4sAYAaakVpfkIMJ9D3ncsdfqhnmrvk2UOK1oTtxY4gBl6/7BMCDkJduy6YeX3Z/pJPX9yr02q
HCO+kdbOTgzzKSF3dfIpBbpqIL3ctgamzaHVJ97ZIF2+ZUs3PABWwrfSmkg3vb7QO5ySYYli2bqh
YUzmkdjUMka4ur5VFbVdBhu90HLwMsicvjfNarvzWjfzXelp9NgUAX3QppOF3pKl8dFyteI61Y12
AxUh/1z2k/mY96W49oS/PIDL6GWouWlwj2V6OEz+II+NjDMbl6I9R1Oa6TcoBMVzFTTtc4IX/Lam
DeaDAL9/GmVL7cnsr08G5QNbjmr5fummBb7G0Ia6S6XNxuavheQ+mPpwrMsVa2uC4R0IGSV1md3X
Gy1zajxjHApacIO3bQ/ACpBk3FzVs2YPUVXMywm0Jb7BrDPMrd/YFu/jMH+0pUeX8pS6e4bVUxrl
bbxeGZnhfjX5/bhn4zq7TQaOKm6uB8/L6vQH3V550PtgBcuwT/ps52aFe/YyIR5jb8KBoQGyIi8Q
4zHe+DSKkXDpdr2wKaH+z+b4f9KQqcYdSOz/fs54+Ta9vL78xJl//5E/9sYMGZne4QN5HyTq7j/3
xmoi9cNUUfcsxsnM+TioKsokGdUh/T//y3LYJzvMG3Wf7bOvhu1/pxLT/JlGx7CTUQ4vYwaqE1Oh
On/W3tMBdwG2I+vaU2UZy2w7rJIGBWTOikdloVK53ZB6vGI6Q9cGR/Vpq68JB0zXL/ej2bfUmuij
+dFJ1+KCIZr6ipagmR2ZopXOZuTL9QHT2fRxUG0fQ7KsYYqlX0bBRHIlFKoZRL6VhGBLMu5Hq28+
1apDZO0QsTE6qGqR4q1mhB6LeZep7hGvyytiVKqQxFPdJG7AJQIPzSVQuKRhhdYWS95iOfHcXYpJ
KDkEtrGOG+Xv+JKPZY+haSmK19bT2hsiUFMVzijjN3HM+oofP+ZvrzDu4dIm9uEdm6Wz2VIZ9ITv
EaD4p1bvCPNq9JPlFrBYuxwTooDk/qtFUorEBTYEYVbquCmeqqw70xfNXWDnyf2aF9NNq9od6FmE
44NUDC1Flb/kM9h5skJ1G+V2gyUaT7i87fyxYKWxOzkIcOPm0yAEsxmxmWO9GdpDbDjZuCeOnVje
3gfElABCy/SVMiWMgDXmdlqcLpa3VrURsfRrR/AbzchDMmlTN8oxUNQMjbGBaaV8BsJs99b9VNRF
2HGGwhzoZPEkL8W73ly9ic+iSbpqJ95EafywSqGmyxu5OmZ0S3Pnm4rtvGvabA284dyjatBk/q58
6/1Mf4YJsyjetHY/qRvHWw+rzIlLakDmCiLRLuzXq+Fdgzd+l+Q7KmTmtQqL2QSx9zF51+/lu5o/
vGv7zrvS/58F73+y4Bm2Z7Bi/PsF7/j6kjY/rne//8Q/1jtD9WjzH4M59dvR/Z9agPebaVmGw9iJ
kAzL6h+L358oAdQLBwzykRfwbjDGt/7O4ocV41clgN/ATpAzG6Mhxru/eAI4n7YEkmL34qS2Bjeq
lu0JQ+libvEiLI6nUM0VYsAVvim3fKALwgm+GKb3LW1W54FqXIuCn8Z6ZHYsnwtPy04O0iXuVRBe
MSN4169CTlAB/RhYoYd7jl8opWkyz+2TXrexFjJ7KK3qVAT0bU9TmecgS1NMwnNb+jsq+OojsH8r
8vKxjarFSDZ1VdpM5XxiyRkVx9s8GO8KgfAZ5vocn0tLiHM/MrpZ3Km9giIwvzIF+GxXg/9qY9lE
yqfIUBeZ+NxVhR7ZTuUeyVO+WHir+Xv9dKHclO/maV1SedDJpWJW87VLnWuxJFo/7VJYMF0cdYGZ
THhKxWhU087p8dOHZjbnN1qams/YKc62kgWMTIqoJxF/v/TYOoexpRRr0J9LyI1PkiD+jVTCgkBh
kJKg1oRkEVtTdWfnWnvAMGVeOsKdxxHfYURENDtTezcfyd1l16TZX4KhZSws6Gl0hFucWuxd+7LR
pi994cVHSHzWrqiNEoWZzqVVaSEwtph2AgVoDoGZfRuVXhIQQvnoGD5m9iTLeQQoTaWtSv+zaY6U
fnpwWKXfPFdZ9QxGJbsGMs7UN52nTzE23S2BChzmRcY0X3gIQpCqaAID/kZm1sqC6sFbpa36nFJx
VHfkUzv17o5ulgyf5FjySDPHNgtTzxu4esLM4IaRhvTJcpcNtWY8BN3CSO7twihucVKuNzFthlGq
xKXUMpmdZbp0eBWr2VI7Yu/Bv0IsoEkpe5jdvjzT2bKcAc5a1yZA4Z2bxvMtY+BuV/c9UR3fpjHN
0C34+YVGRx8J7jFMZtvYg6Scz90aZxzj6v48vClg0p2TVzKf6A9COBCtBzIzyyi8kyGClDLZwdOZ
o9ADyLFjJSZUm3odQcaEQer34wdLLuMM3wHvNs0n7YIx0cP7DTiDBB1CXPGmyTWVGZymqqJednjb
xU5qQxuws2XMNp+91hVX2Mf7p6TDXRFOGF++N+PabCFjBAdP7Y7Rp1/dFcCNRfKHAX+cuKHVaXg1
OCBVkcU4YOepHTYV0xBtO+8k1M6b8S0NvImjf5lco9wRane/Ep5br4BAslt31cadYxNSiNrM49+w
brUi9jY6m/8d/uMgodGJvX/zdgzw1YmAauVZbBippNtlNNdbTx0bVhVPcF0JZ1BayH9m0d2XiKB7
v5zHDw40dI7DNbH+PC44pAVJdtKEtYADCHyO2QF/EpYNHzIhppOo8uY2XNUhhhxXjoGCnpBMHXFI
+kgsWa2xSx3dB5kAYq0b7PgaAG13C+FtA36ue6TU0b2HZnDoamu9mUedGJsk0jrytSZzZspjFlfz
wQfOe5tXJryCtyMY24DlgdSbuKb+znw01VktU6c2Dcd3OM4dZ8y381xNoONB5i205YacrRT6dcW5
T1cHwASL8XlRh0IWT/3SkyiKGqcmeqHOjZPeBpvEmvXj2hrgBxz3Iuy2PprqjEk8inZkde6UNU0g
6kMmLsOJFBr8o8YGkbE8x++HVZ1aK10ItEdvOWBOtu9oGlKzBXW0hZKdYpx3ij3FA2KTxSzkurkO
QMlH+VSXur1rRZ1Erjoq67LW6N1hIQrUQTouAv8Tnub0wLgZmDtD/W1nD4tG0arjfuIhuB7sINC+
GXlLaYk6qi+uPX6HatswZMya+751jUiQKQE3rr8ka4Un2Sipb2ZItfenXusiAu/pJ3NNaDSoynva
yEcK3dw6spRSQKn6cEtBTLOblY6gK0WhR1dpw4Fa6a1NimJf2Q3mHvImGywx02bEj/oNe8u0hdL3
laTvFBWsmQBVC8pLO9fRzqlmt2EjnPlZvGkcSu1wle5BL7v7CQ4p3w3LpbOYUNrRyAp5XSuVhJER
Cp2T2Z8LpaH4Sk0x4rom9tIYLzPsi41EcImV8mIqDcYhXlfBVyGemmWG3Ah99Y9she+xCB/ZPcAy
62g52EJM5QOuyXtsvGy6m9E9nzXp0O84Vj00LgShnM19HWptMn/QE5cCYaUaUbOMgKSCGwfWTS3q
B/3c4924X9fxdkygcrSlXp6ovSDNx733mBN/voqhL/CVUJKXUZ/dNUmPga/dFxRlM6kHqBJaVpxE
ttK4MumOO4oLym1vjTid/fhMh3yxJ4k1Hmm99fEW6ERkRGUf+UKlu1FpaclAeM6UJdQCP67OidOx
fM/x/IJ2IfYaU73TOvXeVyj15ZeuF9rF6bu73qqch9W3n8i49ZciiGlGnC3v2NGPvvdJ7W5bx5ue
GE2OAG+qF8APwzHNvWTXFlkDFmIBZbmWngu7O+mh/cVEF7LEvsfS19yurUOolSfXhI3mzkiE+Umb
6/kc8FROQ8uIp2cjy7QDgohzrkSWX6Hb77CithFGvpvCtT9IbbZD3a/KbVZbMfOSqXykukPsx8Fv
b4RPobbshbXT2/ibX8CXh+ya7v0+oPU27VFJm3I9p7Y9n4TSUKegRxKiAQx2SNluoOGt3522fEyr
mhx8kXsPKDokV4xiiLg+IOG5dT2xqm5hLX+Oe1sLq8ZOb3LRnMtZW64l2I0lNuynUum8rVJ8ba2b
9lg0g12m9OCOacYeL1z3GZiqGzJAD7bNxECAcO64K2m/ng3WFSgHxi6Z1Rg1qbYlUrM2ktLsFmK/
ntKhg2AJvSIpCfecsMfa2DObCvJE2SRR6qMupbpXPuWaWz+wqSpO9ZvO7SjJO3tTvxslhANGFxf6
pneVEsh9JZUTswK8qORzNPZqp6dmcvYgu287BjaHJFZi+4Suf9s6gimVXRo74iMMTHNIUrM9f+4N
1toG96rYY+5YbwTpdsTJzrhqSJDsUDfly/im8WP3YZPypvwXDLJJJTN73TjNKr/WsAE+u8sU6WpQ
UCVBvOFCvldj1e5yABAYCAGRYcbTfVL+hXZIVkIaEW7Kim54u6ivBZSiyCpsdztPFZUzmp28xkMH
LRtiP480l7ZhqpnkfVHkN+x7I2qgy91suutOjwVPUOAMV6uaf/AQFngrff0QW5r+nYorJxzUoGSk
FmpD0jWBaMwEha0HHjWGKo63Em9CtpSnOCb63tZmftT5qD9zfk0Opozjrfc2k0mWvrjq+rGPklTr
N+374EbNcNpU74KdMaLmZat+5wkeSOG8JPnFmAfjq4SzdbNKyYIwmWVkxYW5i+u1rI0HX8ZjHm/i
CQrP12yskN5hLADLfvQk+VuS6VRFQpyQftA8zki2kYcJGYj6EgY1O+Uw71xjpboa+OoU1bNyWwRo
FWg2CXoB85AhnJJFfsMVmL7OAVfIHsH5yM80n7ENx9SUTuIYL7Gk/Xby5UYHEn814lm4bgX/dkON
FKGsjKKUpdvxitp1EQTtZkwgMmSeg+KSCFm/drFuXDeZ9I94lOEezChZF290H9cUH3LbOe6rTYI9
DldUi1PsBPPWAR5931WtFeZu1V1pSC13+pymG9dqloRen3k82OXgq9UAJH3bMIG02cJw6q/CJMmK
A+gOkrHgzk563dtXnd6xBXDw1fjUDm4cd6mIb9GYd9Ipr3qS2WQ/90SnZdjTH0o60sC20OrgNoiF
5/czVFFwAMPyCaL+TZL7vK16GcgHOQfJZgI1Qof2uEI8IRUe5UNP6ouAPtZ6ICJjGCfCv/F5CqvG
T+ybeW8wJe5FXV3JKs8fE7/EkM/WkzNTP12Wek0eKmftd756s8mX5nstGDh9OWaVXrR4ImrW0M27
dTEgHgnrtQ9xXOkDrjP+1XENHBJrXX0/JGBDcJa0H7q0Mz4awm8/1k3yIQYDfbbpGcE4WuvawTIF
aWL6sUiTT/rJA1/7MGFnB58Glcy7HmVq39Vp++KtDBtDscJFDLVUxy4464w2sjWxFW+c+F5RLuVz
rov8yc+BhvlmgH10IRfLsG4anopunF8nDeiNMO3k1FeJYMiQ1Lu8y/kSyo7gWecSeWSG2LHXodjC
3MSpM38BqaPnULOcPuwaiajmKadHHZTZfZcE7MTaFRzAxDCalJlmbE1vDY5zYWdM4Nf87KRTdqys
wLvQe8YBFkkRnIz2pfSb9YmmNpUHM1z+OGth0dCdYnkuWCpM7nwaGxjkrTfa0qybchTxnvah8h7X
r7+xVu6rbrWZXLd6chXDt42gQWlRlgXNoc5jGjI4lqE91mojazjdGQ5xGWY1ATNWMDriQYfg7e0z
onAfm2H2qxujyHtrW2Jdsa4ZqrB7nxqMLRFdlL0+h5gj1leNGOJ8awRafnDTpuIXUpTwPNRSyMd1
pgrBDrWBA+9wO+o97YnbcfRMD/aG1cn5xFsC62jXvCl81rvc978rei1TmwT2BWPyPta89pFOLPkX
hn3au392V/gqKEN8xmNXhrrzq6CM6jvnpWXMFxo4nA09AGloQMLxZIX/GSN28tmsrP2Um1dW4ezQ
NXdOamx9DwLKuDLaGrb8qXvq9jZFm/1FXOJXO/zbtbmmbqgkCHGdX5wflUG9lx6b80WI7uIJ9orx
IZv+Asz7370INU4q94PV5V8UdScfyPvBMLpkJhBp/ufC3Ku95j2b8B+D0ntx78trldW4tYcu+zr8
KDDiYggYUvx7SfI6+5pCaq3/mx/6XZX0zd9swwy84B0T7bjYkH53KAU6SS/Moo7qhQWg6jJ5+UOX
9H8z4KuiVgbYlyw1efljKGMbv7kBTxfPtw2YHkrN/DtDmV9kSRM1kvZTC6YqtxCUVV7oxzxEKzVJ
OXVPlFhgn8CYn1QwlTo6SfdxqtcuQ4V0qRoOGIY2P2WyxucqllQASwiE88LJqCaYsOgAOiW0OHel
Nbqm2jY/JSa1ioD5mBKEwIO6/i++YOrKfojr4Kbigln0VcDKcTj6/XzlSDtzSblMd6JeXt4bKSWB
zpwH5/9i78yW48S2Lfor9wc4wabZwGuSnTKllFKWbckvhNzR97Bpvv4OpKp7LKmuHD7PJ6oJV5Rl
MoHdrTXnmJDCqAdpE4fLXx7tPxjRkD28uSS4b+FYiMbwb73h0GrUT6sFGHqkzHtZdo5GBUEJIXeJ
BagD5nhNGVE0evXgDTUMML+3FOFjnuwhzdghLuiLwInxqc2KjfqqkEE/74xOjjeIJ1FFl4uRCoe0
uMsMgVDYCoryyAqPbDPER60I+ghYJOoGsh7RJTBgOBBAPjhqUo23GQTVNdsismPJL2uB7gEAWnkw
euDLOgGCZnYcSKuf1dGSJ0Kdt+MEihGEg8okY+OugU4Hhxng/iNu2ngHgQVd5dxV4tS4sIt9J4wn
ZLOxh3hWLJ8cy0nWrOsoNO6E0BbJ6JO6nZiL+kFbVNChHPgYo0FUzIZ2fPVgqAFxsyyNOroeo5xP
5E22eYHTPho/NjXdvXhVozC6A1Yp2qNB7IdxmtPBwajgTLK6JzIEqXnXtLx/YYuMW6PZqG45Shh3
mknt6DMc2lH7ghqBOxe3I/eaaDVE28jXMCwowHSzH0iNS2eV4v9WfcqnM5LFODzO6A5WgGdw2QVK
AKSDlZPToYe6EbMEF/Zjghj9Uz9J75OiMxiivhVNTp6EPEdycYnpbc1NiieLpyCtrkP4Q4222lsz
SR105lMk2DbcNSR/cPKH9Wh39fwBKQ2PFU0CovMQJXR0AO5n3DnLzfHqGP/CgLn96GEOF2t2kJrj
z0oNV9T457OGRBBy5b+BaDWxQ92mbSYGYeZBaGIz5AwOFAkj2xBFFa4zuxZUBP4RkDbbffkYJp19
NS2QNE05aNVVld2YZho+GrAd9oQGWoCtwL48FmGqPlemjggH90CJc0IfbxSbNBeVyMAdz7MgnQ7G
KDEo2iXye03WbXc24lmTaxshM8w+AAqxT0CUbK71bqSU3tr0OTM/72sTjMNkkURjrhPeSOMb/VOe
HXpJa/g5JRSDH/hlnvysxmG8jXMdUbHMcIOAGbMfWwNysR+VnrijosPjyVINzYgWDDzbdJgRL89O
WT1wZxhcHGwZlOzkObXQSaza+zawx1t8pAwEbXaYHWOjMuQuzXTopsbMwSMY22YfKrx32yQwaAab
dr3AVOhLmAXiTpxEPVeRtITnlWC0eZuRjmnuO94is+8pxRyLKDWaOxqKmvZJ6525vuyMRmtuppEi
zTabTKZfmOWT9zG2gE7eInkiHDDXGuCqUJguZmUxQcxwJ9j2dsAAqHMDwCXhO+RGVDrJdiilMWfA
92X0VDU2dv/pRU5HjQdXaqAv8EAtgwLdI38KqFLmUBAJxl3cL/tsjOiRvCfZrjeuk4BmiO+GAheT
Yw7ihA2NXgacDa6JwjwZ904QNmjmRTOE4PD6sPsOjKpLPzfMEALzbjDbzXVJXUW6gOYwFnHICjX0
pKngT6Kblhzami4DrDLSURJcyeNntw/q9IftQFAivWKie77JOe4a1znrz1yvjD4J0XgXhgtHlVgG
xNuRwc6a9A1O4KSdhPoXsBW0MOLQPRWm7t3bqg/8ckY0qcJx8EVe9h8XO8wm7dDl8GIsmEbKcSaY
zbUZBODU8lgNOKRo260jJ7f3GlAFRHcWBdf4cxhZfbu1KlsWHDKoCBdMMiW4C1f/tDTyfTPXv2g0
41ZdwSEhhbS8iiMqqXuRGuHXrA2cH2NIKasA4HlNDsAlZe162qRZM55l6YRfbFMVm5xFCg4jDXS3
DoovAnzY1ij0MCD1Lodi1DkNrI4JDm2FiWhlzGl2RVh19tFIWodiUtttZ61D1KTG0S/AD20U5opr
gnnzS9tS/aYfnOzMtF59oe8XfVBWdjM42O12DYCmbT1xRiZcsdiRxB1/CFuZfRxyqw23DcaqS48F
bJ2l9XzINC8l08aKV4pkRPpUDiL6WJnlHYtOdV/QLIrWCHELNI16+TmSyP0FS4+3ciVmIx/043iq
5GjSLAOlFQZO+zNunIbjE/mmxpyEWM8M42SH2L3XEfFQE2UXtgPrtjHUsYb0QoejnjKfo0J54UQj
gX22OCdBWe2IXe/XxJRV90naVPgMDAUmj3Kd2ky5059qGhcfwIrJHcEK+NogZRLiqM3uduJIddKi
rj4yYWNBKwpC7rSF3ErG2mZqG+ALCCL9up+SfUQ+5B2xNPN3Xc+SowfG79igBM7W7+9Q3mzm8N2a
/IV7GX6995pCASXFdBNgtQf0G82eIPfM1weTRYiKo7tOdFWSW5g1+/evupxkXm7EiMiBYmCglicM
2Ft2Tb9YapGekOI+2N6hzphFYytmYqg6AwfW+9d5ddhhw4d6yOEqHrs9Ql5fnahUVMq+9XAHWuS6
MqfqDXM2p9QH7GVMGH9+scVSwO2kWQ9x5OWXEoxhLWQTeKA7Rjm2jKyLNpK0W2Kqs+9f6u1G1gWF
wn0D44HT/fUptg4x7GnIPA/0X8Wp6Nl622Cn/BbozrF1Svc3b8k/XE9wDlmkXlAm7NdKBOGSBV1k
uU2DMQo+PS9BRaSzYtB0ZTfSxhO39/3v+OqkvlgfTB04BYsKStM3m/WJNgypgh3VM4nsm3IZwFS2
JQErcIHuIQAvw0/5Wq74ta4lLB/vf4C3L6lrYzzwXHTWMDf0V/KLErqvPsKvP/Q9roFhwEs7iqE8
/gdXcQSyESlsLCmv3hqYWUOBzloekFM2+yku4p3jEmj351fhQIl3hcICA+/VVST+3dqGtHnwAFCu
ZeyQ3jxW/8FrYnsoaahH8vCoMLwcASm5FEDuS/tgAFNd2hW8FGqifbeZgk6cCONU82+OdG/nL+b0
ZZR7XJhfvfpiRazIlsykddDKQN4LFG+HWVdsRfqs9DaFO1FEk+3MK/L+DX07syyoDlOIJ8TEmxHh
GQMitso2DmnP6A5K5slOgm2bE+n+JhbmH74iLwc8XqDEDkd+4+VdBRrQcKncOECXzgFni/I4t131
kFm8MPg63fW4vDV//v0Q2LsCsowkEPjVRZVOa4z2rThksm72RW6ZF5nuRjsOOr8d6U8EppfLgUd1
wl6qUkA03o60yG1cnfnkMDetR+tA5DaFRkfPbgmIBeaWZFGxCpBl3tDX5FTBXqs9qVqNYHG11uJw
UdqPWWi038nGNdl1zkUW3WC/qLLf3Ja3E6GHYIysF2Yk0utfl+iK2B7Azwa84YuP2Y/p4T8kI5hR
ar+YWleJx7b+/Sch3s5D1OkYVSzPKMFc51XVIqRHbQSscQfN1djrjoRsVJiwx+672wiWzKgKlved
oOgTwJH6QSl7sa8Dg7utW6POdnXY425kl0Qq+iQwyr7/Af/pnjBT8q4Ik2e3CIV/Xcz1uo1m5TLq
Yfez6dbt5IsINfNA/F4RIxUjbOT9C74ZexIx8KLZY//gWtbrC9Zxu2z6p/mgrICUAh3jN2SDgtd0
pKnxp1sILkbdaJEHekw1r1cBwjk8MgO96TCG43iTFKl3SSeKU46tV5yS3v9mbx71cjEw/0JHzsF0
9mrU5akmaEXp00EGiOXZvna8WQxETonvX8h45TI0XMl0uWwebL4c4Kjlk/yyA8vMCEkAuTXsIBqc
7DpnuN7X3LZLPyL6mNtjlSgqIVZouZdQDYCXZJVjNggRlmUQg9otaBbqBBrORNOno1Q9zE7T7HVN
Usqi6kX7nPhFjud1yuEYiPx00xWlR7Pg/W/y9mWwFyoLBVPPNt/Ws+NicpG0te3BmCeicIq+POZg
Y8h5nf541wU8jnfAwhlKSe+NHrMLdaNTY9TQz5PmBeZ2vn9d1t5GA9V+tIrxt/XDZfX6ZWK0WNYc
F1k//xYkg71+SphvTEGL0jrIerR+LCny4FJBKT0VRAgtpKpTz5n9sRxH4zeDjMD31xdneEGoo0uy
CFpZA16+IlYWdLE1IKAQSGfyeY1KROICmwABmYY/jIH7VQpawWv6Q6I9eWHJCDSbMN4b3QRwyzBA
Aeh9ThVxfsIX1M1iLkQzyXQ1L2iSJpctHUP+/Bt4mhrKy3KI7f1z7oBIXbM8kyYyf2qW1yvTWAx2
U9eI6gD2qmpXhmwhJuDH73141tT9UgpHwSquFZ5xNxyITLZ1DRu2LtL8jCUgOdHd03A2xfLmObig
dFCSU8Wm8QdqgPQCytJIAVvH7j34BE112aWIkP3XQQaDGwvfUpmN2aUXETq5FQJJu6P2rauhfDTn
pCgZM4KYe7+vRCa+D42Lrzwh/sr0MQQsxdApTKMbpKj8GqU/9A1ZUqLceXgLor0kZBeAej3zf+fa
+WvzqaBKj1svW/Y1Nb3zh6jI7Okn1fJ48On1NRzcp2b0nlyg4y2hCHkEdJVoics0rFWHOqflgRhY
PJsN0eNVelvOOutF0xO6sxW6RMugG+5lKMmUvXUq0X4fW51vMZjo33+Y2ECtq6YWSylqyHjMox7z
g3x1oB0DH/fDYgImxcBIrEvF3VRUNHpqc3GKWXgrK4Rt+NImKlfdkoO2c3NknxtlLlyYHuGn+DoT
33NRjwkc7rEkaxd6/8yq5cGPoYQTZSZEjmJQdne7JH+365SYiuiG82rZ+AA8hsrXiI++UKqBObLu
O0VgOArcYQ1zkxdmDnmDCgSwRFg4Q+xcWiogzCMaNVTR3ShUfIKhRU0LDxuEhREas4F02KPKGPb6
2NyJwgZo4sY2L1gBts04aXHD2vC0D6Bmz9s3h5JSQyRL6mZCOuZ0DCiEuOgfp3L86XVzcOPOarx5
LsHZGVkRaEBH8Qw/iYMIIEzbt0O1fx5W0mBuecL5DI6ZuI+FHVN6e2IhAEqK4j3VXmrzRmcxjaON
4y2qXcnJLMps7qvRLjVzM2n7r1NcDmo7xtThn1szgkwJZMjLRiK02Nu5pWM9wsldKrEN5XmcIBx/
RqFTgX9a/hwA6c1NRO3KuUSe3s8khUML3ZZuCvUjh4k77/KKFHdKkBY31gqUBSAHPXZ8bouaDyJ0
aifbKjPa22IW9filB/CiKQo9NmgUt/TG/soeM3EnE5D0WGmCePrhImFtNgm5Z9Z5EhVV4Ag2BtlI
vQD9zHpMGwBtb0S5gnfFopuTMoI70/nMxjztkC9A761MwoQVsPhVEMw5tXkts5MDhm+q9VNGUXJL
BW12KUkkVnDApzlSaqNC3rkUyOZeJcPziv/fPunv+qTUSNjd/P990tOP4X+ufpCA8sK/YTz/2N/+
Dd3EboagzgQuhn3jV7+ajk/DphPK4ITNQPDN/3VKTYcfMk3HcyloUP2y2Pv8bV8T/zLRhEhanDQJ
DXaYf9IptV9t53RyASyy9my6fzjvCf59uYLWGP2ZvYvksjH6eHq0Sgv9SEEGmLXRCUshPNxEfpxM
+5iKW65dlKARbYKhKVbvWQn1HVCi6XsDBgpatF7Z/phMaj4SKuv8qJvMWcccG5u53hddyNJMayIb
JotEVwKA+gVbbRh4tzMH/tJKn0IKSRu6BUnkXeux1jlnVfaK5JpKdk01fTCLJuh8SQ8GG4Y5ZPG0
mumcMJ9EJdklB+KvBn90HW1lKKzc1MYXZPQYXUqF3cD9ECF6KQdigKjrGBuRWx1FdPKe8/auJXoH
FUVimZn+Oa6dbu53RaVcA0g2SUz6MWaL0W9mvf6Ggq3ZOnU13dikn9Gvmsgb2bhy0uYvVYEO/78k
lWeE7O8GoEWq7XsD8Lr5EZYvZQrPP/L34IOWQjWCpEQa6pwlDDavf4NUINLaMADIvwRRygD9RaYg
/2XIRaTA+FoUOAb7+b8GHzIFEItLPfppjy11708GH+fxl/tX5BHsWh2byh3bV8RSr0Zf2vZ0gHsv
vklS8u49tLc6mrgmTOU12X+WdbYobbS7MtOLZhs8Q+qGBViXBuxDx1P9ZDB0gC2s2o7di3kbPbsQ
bVdpeJNkikYMTHeKbHSRQ3VZrX9HwD+gknJAzbmAIBf5lNGLEsVaGRnI2nelZ4UboG3JIU8K8dMM
CxYtr63dr9oi3xolFSwnXXTtZTjj7nZgFwE624Uz+i/Ty5Awo5JGUmnKvl/VBjap1ZxVDcuTaWkf
SUH96i7ysnwRmhWL5Ewu4rN4kaGNiyDNUXb/BZmwsbH0ihivppDRbfOkZ2sXaZvqCX8HHjLkzcas
+MYrt587gpzqrGIPFuGgDRARKHJVu3CQX2MmjI+tklFysklLphZcOddxo6PJm2CZxH4mJ9vvHNCY
q8AbiVZr9S6ePjh2R2ALT2K6D6YSTTz5TT2RZEH4gWpI4K3akiUcI0IEKEsGOL6Gcby3EODbO2mN
+kVYmGrjMe8Vvg4UTmydTkYU+enxfmYLTOQk5n8ocY7KD1pb6CUOdLZ0Pvm76CERBxC9kFm8Eskc
G4soL2rndWK3LT3NzJkeOqAT8oZvQgQTAS35uGZnMa7BpAGjWxSdgHmin9DCrU20iD7b2Oq3Q0jI
mF3HPWSZyDnXMwCrFY3acE0GeXlOF0Ep5Acq1nktzgSMDQjKcnkILGi5KxCP8vsA9mc9Mmgw2y2K
1Wgq84jJdvJcsa0LrbqEeJFMV3rR6051AJY4uBWLBmlb7oYbYVWwxKOiurHSOiovYPMJ5O4mIoxi
FbmxhB2Zt9blEGA8w9NVCNdFVYlD0lrnNKvNc9+id4cDppwPeVXEw9rRRq/6lDXKqVd2CWNkojQI
Wk5H+4dRZlzA8waxIoekDBrvUkJd/J7XzlTRQHNSZ5W5U65dKjsOoXi5I/lcmhtfqqKLjjIohkd0
pXBH0nboNxMVnOliDKfI9ltSU4iKyuRiXMHggyFORym+6sSERH8gqLDb603ubIswjtnNTmL2o1qR
oVQ2Qc7IDtDtAbqbYqD/SUkuYBVUSl0SItITOaZZpl9GPE1Y+wuAR0cLPq8SluXwhpZD3PoNSnHn
iiPUcMpamxzb1OnXUWiGE2+cBQgtcaihZ5oTn7SyzHCHBQHZHzanqGaNO2+4N+K23HXeWIeHJc5h
hio6n71e+6bNXsGYgq2EixwGg33qIL7P266OckKP+qm8H4NSt1bu1Ed3ZJkaJdoewpmJFsOnTUgW
mQF7ZqLpAzE86FRA23NcjLMMnUGG3n64cJLAvADL3fzE5vXR7ilMm7Hdzh9woqEsGdJFXNQQArF2
K00czbbVr2Y4NWdCCRiPsPyTfJOEzGZ2T9hXOtXJbh5N95Bo7oQHAy7pePnUEXFM8k/WXCndYSZr
N5kIA0SoPKtyG1ZoJY3ZMs9aNelqa/ZRtpZeYhxLiR+A7iPSBg3ZM3KZ5QBUzZCACNg1eM7YFpKv
Te0QWUrOAnziTD2AbyWApikti7FmjWqtJQBycyFJXWjC0PIzk5jEDRSdsDnyGyyCijSSglAvc/YM
V9LlRHwA0oSa2Z8shOL6KpkyS61HTp+clCRBHrZsQrhBqlJ7rW4wLQZdPpA3WpLEaIEgq3p4L/RK
7zjCm58wfX+2eIVpyj8Jh7xCN/b4kJyztGOxDjG6rTsDTqcDfUnfFHNnbDLNxptDtut4W2ABOWW5
0RM62Ti5uMK7U17N3SyTnVuX5n3djfcUH3EndjLmqC5iZBm+UnoHkxSMDQDHhQY5T6K9zcmQanyc
X2N4FiMlPGrSVjbN0z7/C5BqPeFSacgP7slyU/FcWfzvgeZ3+6mlTPbefuoqJmOcv6sqfqn9fPq5
v7WfqDg5M3BoMW00nC+0n6g4Lct+3jL9Jfo0/717MvV/Ie6kQYtu2DPY9/zR0UW6r3ZPlFQJLcCx
ws7O9GgCvSpFxw6xe2nVphe8UfOVA0N/qxktp4E5Z86zu0jfY23GFYDskPq7qKfUQiluFIhayunj
HPRk1iGmgqhWEnyCrFNM1GfSRezUxFa6Zr2jZlylzWyQohX38zGInanfFG1lbEy0jFf4ivQ9n3IB
F0fWmJ5Y1dQPB/8DIok4Jrs6Mj1Ei1S6b5f4E79JgnHnDgN1FYfPW5nRtHNoEhygMlPIkMVYXPIx
bSa3oageTa+Y4W556broqUZO6C7ESuK1L6p9hpeibz6IYO4BZozk8K0mjWb1d/JsQ7nFsKIZn3QV
hPEm70Oop1A1Nfsh0sHeoqAcSLA8lp1JDXM15HU13NSG00d4zdwhPBHXE6F/T3HM3wJelpTK07y2
VnGY6+4WdFinrzE4mPYFqwy/MxQQeu/HJq2Knax1GgNaioFKkkGYkvoM12ctMNKari9SKcI4W+Uy
0B1kn0X4NZ+n8FoRIrAp9Tkj+w1T6RJnVrv3wOU6bVOIAbBcUTu7Xs7rjv9aipjNNzup1QmbmN76
qR6ae/Bn4sxWqYTtEaj7JjujSsl2eZPrV/ShqIh526pRbuIrmobHJh+2tVVDZkKmxgtTYZPsetIk
tckLzkpO48cU/9y9HmFtdiAB+yYKQgxUqf1DK8bklmbEuGJtA1Lqad6WjUp80bme+cAejcxjij3k
ITQFHNKiO8D03FO1z26jLEnPirAqXO4adPiCBCNNDPJABunF6E13nIYVuwrPa7/apQhu8zRy1qNp
xoTAynyjD11+pPXYEqIDGR1lafaxVLJY1ZqIdkQie99kmNY4lIMmuVGoEklkFTaWQZa3kwc9Hfhc
IrRDgS4JCiHMujPWyGk31PX8iUTvu0TDsyhlWIW+YaXfYrC1nyQu5UUuam2DLLAuQqKMSKnDlNCY
ww/sX+7jPKbkolYlcCcVhd0jAZEbNq7NXkS4LdJqOCorsq8znM5bU81mvpJhUO4banoX6BjlVVA6
4mE0AGYLpyAY1SAh1UvS7IIQAw/ZcckxHaHytTnY0L8JYTwOaHFPCADnPUYZ+1xhVzz1qkru6yJK
Hnii2W4ce/PYl3O274uiOqWzlX2rwk4GftCEziFuzBmLH0jcvKNPnccY0IghdJ3bKemo2WmAJ7aa
OcZX7tSYZ2/WJaxLhsQ+Gxv4E5Ubx4dChuZ17/btpSLE9jPVaLIczWnQCaVV8VUXpfVdn/YD3lwc
94hNi402xt5DaU3Jp0bJ7tjZpadtxt5JDjo2L2Mr8ii/QfoRXOAmGnbdrIe0Nzwo77Wyf9qqqXf0
ZqbPY0KCauhpF0Va5RedHVyh4MSX1Ef6avBQpooivDDgkE32woXwzFUFuvw7cZNUW9Mi2+us26sC
MxpQjFbtwFY6WyPSRzJ0Zf21Cuz+CD6aPG6LgChZWMM5Ke36FKXutC+b3jyjbpju+zKevyHEVmdu
SHBNLHf/GUiy8JU15GvGSbcuwRDsB0T0u8pKYCvnfZl+rGLq1Dx2Ros2AEB30uq7qcluB3ES6OUY
4EgbQQdDeWy6G0fQaPYV5Xg/IWQAJK9t/JzhfWgrHdk5rzJEbw+RdTWm6ioK8ptKdd7JKI3w3oBp
sJvJD9yO5kQlV59i/QoAmH7ldanH7jg3ztOosBOLdkIIX4ps52XjdVb3VcYGjXel7/Fdz5ZHuToY
YKXFdDMOVZkUa0RVpGf1ZnHV1x3pfCZTTZEVSNip3Rq1JT5gqLMNnz1iAIhOTt+QEGMbHEg0iFc9
dP59O5FcRXTeZqT0fGAtQbOBb+9LgnTqgr09TXJOlneiSdrbEJD8iRYWQsee7hrAwrT+2Ba9dxrx
ZF4pfM6PFeA9VjQx3GZxWYfYZlvnshiG6fuklcnk02ux90VhDwctzNUuaIU6qa4xDwZwaWSLdf1p
IHPvBvR8sJ4sKuYEbkVnVrbqQXp9+dXtCufnRNUhW8klFgNN7vchHROc0LO3CrpqO5RufyRE2147
Qu98reRz+p7WahcuFi4McW2mHklXFxkCceT5vpw1St2RVX8K+qLblA4SU9fOMQ/aMkl/FhZtnJYM
5c9uSGzvhkTW/KsZhu6uqAmA7mEwHJULVyAb5+Yi8lzQhKmRAS9gfVtlVpedOkv3rhM3b69Sjmgb
Yt7KQ11q3RUQEqK3rdQ+wfxHKa+K/rNLtWkFsFm1pPKSk7lqzaE/V2FL2qjmTT90E+jryuuB2K0g
5IVQTjvtLooAFtRxydSTaiUsvVZLimXSruRqnrHEdrpbXjtpYZ5iPSiYlhSQTRfUKpAK2905Xfn0
Tgyx6Ruehp1BRED0Ssd9TFHZbHVibxHylVdaWNgf3DBs6VaM5uVA9iXT4GTcEGau+8B4rpYHiIDR
FLu56301FTFpk7Vx1btdchEaJdmEEYb1MjTMj47bqc3oYLWq69LeaZK6KBkSGEIli2OWkgxJ4leF
o0Fvz44dWt9Qg2X4+rpqJhFReR+EnVTbAkEHZupG3NlBEll+rlXWTRrUS/q2Gr1zFhbOju536Q+6
eUkWOLQHmVv6VY0JtrPkePA6gyJBrNU/oj42upU2DUAHutrZY02BhAOewIcJ3t7gZa9u0qmq90lk
GPuRlDB/tolIGAawq7tANM5n9gLG3Wh6Ccnhtun8dHOtf8hL6D9BWt3jgXc2WuKdTaNpYZ6Vese+
Y3DbvcGUF64SYvkOQ9VoF7IwWnwilmxw49MI/RZX2G9xJQYD4fQYZkuWt4nEDl5NqyW9EB48NPB0
K2IW616mVrId3MYhkL2e2X9Q5+pPVM3rdVs3nwpqBNdqUNRFwK5aO9a7YqssIKsYIqatRkzoHuiv
e+0Ih/YgJeYHNmiyRbbrsgGZgn1fJQHe6tQzVtAuRXpBpq7webPRN5cVxJXGAg6GvLRk+0pixSbV
0uFWNg2pKbM5XEh9Qpad1gPjBL0FL4dH7FszRxuLOKRdqjOtoINcAEfsVAnyNPThg9Kz8KOeltlH
y2APaIXtbPl2UEMoSDvvOKeS3UpoBxcUgXp8x/ipsBOVrGArl4T1uFfNvEYVnhySDmM0AmoRE54d
4gzNa6o1P8w8cVoPOTmiIJeI8Nq9DBRwBZpdzcHOoprUrta8sqxmOnl1I9Ykni81v3o8RMUwb0I2
/vezdI+JJe9CSZ2oN+ITEinBt7QOeeqILzFailUzZZlfB5ImuZMj0puhokwaORkK0si67jVS2835
sYmmr7Gjnd2KpGAvUnKd4e9ZtXWs+2VXDDvd1CwYANlCZzCOcSZgGiThRx4LGRGTa/le6/VrM2Nz
o2XxNZmv5lULA1m01NsI/gIZlJLhnqYutJI848bkA1El+QRGDk7sisZncQij2twWBL7gUwf5H6vr
aLKMT2aD8t6ndoVXXlIvpipuAGoZMQWlVJDmknzlkoBLxx0JMIgT82FCFbJLYgK2oeHsvMB2rqnL
pn4lC9rGvH6PWutgFLaDOyxVcl+RmXqwDYowETCotQJv5M+Ekx9p51C/rRwU5G03+wiEbAoXAIqq
sgtPBXYgwMfJdG3rfLnEhWoxdznnhKqhm1M57W8EN681KTgPDZLjAJNjAXQ5H75sakWBNWVx78YX
Sd5yrCOcJjg0M2g/ykSp/GBBDvtWsZcqWLL1dP3LkfkfDHWv1D6cSqUBX81YJKaU3xer5a+ypTku
GjnNVXwBqrX5NidNAW84iyjneunt+5d61bxbLmUKl3+W0+9bjTVxMInEa8alKqMuNowRnNPFFJY/
3r+OWE7Sv4p8lguhKQLxaODtlHK54b9IsdJymiwqi+EF5u5pixbSupD9SImoiLubuklRnCkv0mMe
ev5YOeGSxAPs5ZoU3OVwHZD4sHn/I719xPR0ENgtMWqcaZ1XZ/9e79yo45SBCKOYr/ABkcycLJY8
i2hKsdbDqPk29ornDGntOW/rv/Wj39SPaFFZ7/bjPj8yzouwe9mT++vHfunJeagwUexyEMbO47zo
yT236Z56bn+7hheaoWHhBOeHnqpL/27H2f+icS1orS8WjaUm9SftuJcDl4RsfMfCQ00sKX4/NdZf
vOQ0r5Z5vpfnXGVYFot47M9N1nZAfoa6/fIn7+/Txahd0WHUPUvydV+9v6E9WpkDO/Yc4Rd6eLKj
TZ3yPqVxR9sGB371ECK5ffQWQ9x/cOkladYlClNyU18O5lhLxdiVwjrPaLweCq+huv0sgYc5Iu5M
d3Eh0j1aRJMAWOPV+5d/WbVbvrljoE7UXUovPLjXlzfMOCw8XEvnLKdEBJ92MWjrwEGqQ1wulxth
x/1Gn/5KKPjXRXlVmDAEwN7XWvGiKoI+rDzjTMiKcVeYrnlh5BLJMbMMAS2d7V6yFHPxXvQ0XKOu
777LiiTiTJPch1qCmmJew8DRag32vHmerUfpGgiaAlvp4qiYGPGvzmy44JZweF+PWYH8+v17x9j4
ZR5+/hoSGfqyviHAfa3WcAdOXyPRXWfRa7wrfYZvPSMOY+u29CWQQ5RHguXb7+9flVb426su1FDs
Elz49YomNd1JRrvBXSaUuCu0Od7VThH9xBlbo3Oax1vbwkptO4QOUgbt/0zo//StWeYWWbnu8d68
HivK84iKT0fBZg/pX7wMmMnDUx6qWvwGPSFeKkr/utYiZndZv6lQv1rpCObuCl3vxdlaxOlaFaER
U7FA2haYJjrD1LIegYotoxPXs488mcGiJezKE6qrv3ncb2ckxzSptVNmdzicvH5rDbD0Xq0H+rnv
agaJBVquvDQ6vKHgTFhz33/M/zRIHPREjEv+QpWwbDd+WeVFlaC5MZVBMbAjfG+K0DValBOPPceG
Y94k1oWp2vKICZu33GPre8qVN4KvoZiIvzGZSwoeePapLIwktC0azS5V3rOlPooUYr9iShhltluM
w4EdQ59t3/8Sr4waTw/QMXh+dDfRXL0x+CRZGPTu5IlzECR6vX1SfD+9N2OXVw9Nk0PcdAfmPVj5
lzkkPiAE1Jx9aj71vgI0H65itA2UivBQN2Ad9RYTAyyG9z/nP8yCi6wLZbvFh32j2deocioZWOJs
IzNm17LcZlHh/RN6IO7qxRv8/gUX1cqLUQyMg7eaNReIDpu41y6BvAuNRE+n9vzkt38Sw6J1sB8p
CdKs7XVw340pUWgFcYCKUVcJjhbKRd6HuE+xP5vFhNe5RBGa6MwA+qKij9mDo03lnXi6RbRnWbxE
HHmXrXLK44QJ8fJJ6Go4fKF5Qvn+/rfiG7z+WnwTnjP2UMug4Pk6i2hmWw0ccQrPdLcn36umuVkn
FAquazObOgIcIjXQBFdQ0g2bRr2P3zaIth56iGSV8Wfr/jRWHuktBmD2JUBUPXXtQQn1wi9EOJmY
6u0Acbk5ezi4o0H7WGl52K11pywp4T0JAYg0R+aLDoORQbAImSHPgoEkK1eWWxVn6lnR0W3z5NLI
3fKkksCp18iBSfOswMDeowpOr0U5Zd/0tMVl/L/snUlz1cia979KR+9VoSk1dEQv3qMz+djYYBsD
tVEYgyWl5lmpT9+/PKbrgrkvRN3e3k1RVRg0ZT75DP+BPICOiVopzuhKpl+UqJV3GhQU4Gzg/D6Z
oSgdFGAl44szymE5Ix5o85lb4acAeSffN5qHsSrkDMXb9++osekKtxJ80aazJ8rwUiQACsBCqS7y
6Lt8Rt2kC5AMhWWBnDhj4E07jm53YbcqMy5iyFhXdjLC7mmm+GSCobpT82SNdEampHtnaAfRjRRD
JSL6QHkalWnSNG/xeyq6aMGyMd4iexU+JOnIsZuzRpinseW8GipEW6YAyUkN4MwzXOPuaiEe+xBV
4Ojsk0wKSCCe4E3fvtA5ld+DpI0dVFKCHrfIDQ7Uha9tX3LknmMrpWsQrS8gFARVQKSgj9ZegRUB
p5K8gFYaLbzmJll6jbv98BRUuYcuGx3wg5nJbouWQXLd2agsdWGGFj1k4Nk014+Mk7KTrVXfAvKA
zyBnatQvtO9iaMd7W2vElVotrnYQuUVnFwU5rSWXjFpWbtUKc+bI54nSeKgOHcOLbWkhQ8fCKk3E
0+KzQp3SYnUBqnXwPL1oAZ3S3BtnVbupCnok7qoXvTsE480wWtJC1f4WZ1uAyCj3IbCEm4UrsHTk
V8uebdFE4KuYEm2giCmPxjzmTM1Hg06Gw+3mskLfELfLYG+YOvlZ0Yio85wPhJpyfWkmMEGI9gZG
0mAHwBgVc4NGMmr/7xe45BMOqpAoS6UYf05+qEEgNbHiRTMkDSwOU7dq+TuA7MHB6Xq+LBp8fFQs
a4zINCF0z7jWNDjcao2LfCJkZ27ybvSDFRskJF8Bgs8ztCMTyuZQBESjchaPyC6ED7MNva5fITV7
GkliuMQh3y2xFOvStt+07FBEFEvNTVOt4OaoOOpL0jpkTzQxMkcS6BLdfvu+NYX+oboIrwaw+Uwk
Jz+O6SCHJXNMa+D/JOuiKXWMi65tU/N+mefCgQoEL6eztQjsADMfLbbUktcj6NMQ/BN3lWBXdRX6
9XL7DQ6DVMHbc4wkh6O9JThEfQmhMa6D/gusLl5l2LnWfd+P/Ov5bksGEZJumLu8rUk7bVqbmXrb
nnORHKZpd1OVOdodTP2uAcZZ15NLZqjs2bqfrDXE2wzay5hRbjiFxBFGD7zTAcLHVunsUdm8e6tU
PBRbkivl6dR/gTS73GLs1X95obYkkuzTzCfxeCaThzo9agr4VWf7TJnDPoyWrFe350RhzVt6VYss
vEd7Ib/XLjSfsMFCM8QO5BdQtz7QINKhi7o1zGszZUt7dYyOMYJ69RXLiG9n67ut6paDp4fJc5Yw
gb5BEl5rjpOw8uYTWuCc5iq34SHGdkiWfqbWTrWn6ou27yDlfKN81DNKJq2BDE50TnBGnapoa6cv
L8UPZnO8NAnECFEZ5RaRa+QtILwGJzA66wrWWSncxxTOWXHg2OEGGxvj5k2A5YbcgXeJPxdGCt2n
Om8hKxbwYqal02kQJw+Ir/ld4M7An8Oeb9TEAckd/xkmWhupcmlwbmtdquT0eA6WskgMNK3L40tj
F49eLY9TXzpMeG8zoAEKycGCu51eyOCcuINenqIqrGsz0VQwms6aoICp0lsXY9/xDRwfIz2WWFWT
pXnAhTYIvOBQCm6Wm4lB0m0GF4zFZkDZ62GZMv9e5kFb7IbWzA4A1VkjBQSOx7ScyUqXpuT5z0Eg
L5zlFq44b4XZAYg7JZyLNmSHNZ6+fDnD3pB612PpDEPVqhEB0vws0v322MYOXzWzYYIXHOS8h5kU
NKyy+OEsv3S2c+20lECOhW25e9HcSQQ7vut67uS8Eml5Q7lCfUevDXL0ndUVBB9UrZL+bbjAa78I
av2BZOsSmuw6bo9lZ4UP2bBiNDhQjva7leEWU6BgJAey56S8g38lHh0prXvb0MJLTFTwuV0C635G
GL3YOLay0EyNZcjkKQuZliUN2XsLagHtEp7wLO2V9B4RqGPUczgXvOussSbIr9xPCSVqRuhmgEtJ
e6+Vgu6RF+KzDDpLW8HaFi8Z4/nYZCDDimo069EJUp59FU14hViMsQFCW0KbGqlktGhV1zCB2crZ
KtZtp28n9XiKPIOi2oxYREdVmoRXRV4tt+aqnHjrOyt9676wgo3oE8JRlrO5bESLwHz2nXCworEx
Y6zyWLMtY6ZFMwhMNAIEykAiHAtxu3Rz1YFxcCHnGJ0pHt1FRxZ+Gr/iBVGjAs2Ti5xRBcrNYTAX
J5Rc+dNoAdvtnYUBIEskznnRqz5cMnmOfQvUxkOdWAR5UpFEl+SM9wBXlqyJ8wt4iUW6cEcqkbig
AysDf06c89qNEy2gdZYUWfxMfYbAF787r0/4SfFB0gg4QBpw8zf+GLBEAnPsjq7Ip1OaqC74tiDK
uQyeG3/Kpwjn4+7IpC9EmBINuQQxhfvzqngRSMIx07r2XFjwVlvBQRa625D3BoMwr6osJiqiIhLB
WTAiaH40ITpBa36T6QcyZnAJm6xjsNC5M7+nSIQgV1m2dW25qKKw5Bi4Qeaat9r7LIj8uOWEQbjC
2cMoWt6OsibaO5l1I3wbfGe6sqhfKLXDTNA+R0AX/hsG0bHPyx5iQx/fg+QtOf7MttEHEGiRBFxD
xFidoICJDRJwrREgIlXB7gaaOg5sM6dVXDdp1HJb0jj2Ng2l2kO4KBI/5K/osqgJ1PlsI6bJzLVb
rE1HLgTs0wpQohrGCRNoq5dm/WIi3Z0Z/SIYuELCMHvemqCeYOeJkSQEpFH4YM5NBl8DkMyerTK/
dUfbvxuDpbwBxgZjI8Y3LpT9UYCA3/gdkR1HbPmc4JaEWUcLBtejpI6m2mEDw2G5lYwzMJbO5jXC
mmEIyVCU98AQg/ecYTsO0HJel4MxSmjEiDhM6MjWwyadQMQAsJNvHBc/zIhTs7ygsl+OldVUSrs9
VOBcnPo5XAryhTPfzz0LZnW9DYZ9WZBWP7U6+J9krB3nwxRQC6DOmgqmqIoLbeN+X9FlA2JWxLNx
l0ibz9OVDf9scVlcN45Y0bAzwcUG0HeOOJMQl9qJHKfUKV2bBlAok4EMb2mNaGyRDDkXymf1r9kJ
tU03PXsg4B10xHhF2yy3mXBu3XhmLyznwyROidvMW+v8a02OyekSNuFO6jPcMmT8EAdawOZcGCZm
UjWnopANIW8gptUeMxkcLJfu6KNhdpWFiXuhUeXXySLCB8sYMHRcYUt7KFtfUIPxXSvP5vzsNNVv
LBOi1VlIbuLK0TlughQiOIYcmLsz1d4udL7ZxGFwVXZBVm5BVhOjF7f5lOMHsqkH4l7XsoWGgsWT
xUaORIfYe4mOzOtacwJR26VHW6TZV3fyoA6KZmTHne3YcRUPr4yXDKOlR2JwMpdYRbkXWDGZ/gUF
G556QNlG2Aljd6iHHt1zbUlGrTKIR8iK1n0QWLTsBGPLiD4Pr8QHa0yvKbapJEqPg8WblHef0rHe
nhm2jVgQLVwTHQ7OKbMwy2cvsRfgF1Vp7oFl+cHOU4O958rpfdphvbCknlaDV9n7Zkzybc8OITpT
7YBPLOzR3/headoMbxrjbXfGe5NOg/12Omc52okwnsbGEV9QzFq/FmSVz3Wx9KTbc8Fwx1M2nYve
vLI0kLzQkHLEA0CXj2ekedtWst219dKeBCiq60zj0RPpZR/KZkjuPHJ8FCVxL9/mGr+uAsEo12ni
96nh5091q/ibxBnqnp1h7+sZAl+YyQzleTBBNSIV6306txX+PeH5zYTH1oyk7zow28fh8T9euFrX
j+XX//7PN499//iUjv1X9B1/wAi//MlvQx4v/APhJw8JAkHf0mLG8deQx3f+wDOPwQ/We/87zvnf
SY/9RxDQFQv4YyatKk3X+gfxykawisYs09zzjOZfn/SgwMMVECzQ6GUuZr6WqwkdhS9mYzTHICue
0zoJD0ZQw8oPCJjfvZ23LyPS/6jG8m2dVUP/3//5Y9Pt5UqUf0ijMGmxz3zS71uqReVW7rpYXMle
MUA1GwiCkO7nOB3/Vq/45Upcg/YewqE0FvWdfNe8TQCWrV2TN8dhzscoHs2bfsIiwAPR+bcfiV68
zcSZy5lc68cLTX5hhXW3Nkck/Z/zIn+OjexZ8uu/chk9cWQkGP70jeBJrX0qluaIg2u4CwOg2mep
snzJ/oVXx1pFDc2HtopEjO7Vfv/qkJF065QnmuKyu1pMrP3imt51V8nfPJT+m76fo7Pw4NpraR4m
X8jRvHp30LwCYwihzKczFn3eqG5VsnDaqQdIP8H212/wx87oeUWADfDQZUIlA+mRV49lWKJmb9bw
81vKKL9HKxNqeoxEfPZoBng3ZW7nbDDhGP7+UoQeCTsgxCcLTZpXs02vq0cbOaTm2ICCuxu13oMI
jfzBkPzbr59Rv7CfXigZK1GBUSq7+sdPt45yRC2gbI7gILtjOTZqJ20zvvv1Vf7JLkZX5x9X0UOj
7xYITXV3MsaCq9Awv7S75QFVyep0JiP/36706tXNeZnWU8WV0mJUW6yeH/VEEY7ab7eX+fNDIRrE
CBiaa0jW8VqzqY5LEZR1Ux6bCbx8Y0IY3ahmIIVyS7UL8cbcWmEHnQ8aBhy2pd6eO7N0narT1DLf
j/DBW3bBkkC/rqv5yU8zBDc0o4uxN0bhfv4M4sm5SKDpvQHkAxuv0VWHDVQSwQ1+RIHQ3Zl4UUYj
J8bRx/n6nepCGydAu74APxj/Ce1NbRHGFcdYS53WqgoPs2Q95zgUJExtRhxCKVgDTC5IIYchrXZj
XlS7wfaru8GQLo3ydX5qY6I80s7cu2dxFelSAQT9JKPUD9J6R38HX1M9wst67uec15UxD51T6eyx
I2tuEnuttwOABC9CCiQGJzzicEEHfggPXtw1e0Z1y062I2bgXWNEpcnTrdi/bkCxDSQrQJdjn+DC
6AH7c48joPIXaz+koKSiCdDEyS2n7CA7KlXLHOptgFgdlAVGVn5h2miwTuJySSz5ZxLUxYM35wxi
e6f51Hql/SHm2Rts80jKm9JF0MiLJ5Ly1MfbMHIcwOubxXMpvgy3Kx76ORCXgdGX7+g9Dn/GvJrL
VLbNjTfKZ9Pim47Ssz+UQfa89HN8N3hov8w6NKY94x4F1TEneTSpDjX9JX0rkeu4RanZvSCiD6j3
0rKaksLB/tTDoo80szplCcn5xsUu6jpxGnC4XlI9ewZZv1VLXiLtggrS4xwEm/OyL/rERSuPvlhK
dbbLM14CwHYZrW6qIjC9yT3iVzxSglXdnyE4+U1JLbONRaqbdsNUr2jgdl5xyLDPa95YUAPCLQIu
08c0bmh52dZEf6pCAnzdeHCsrwxg7B/o34n7pcrLZ5vi5MQzql01EDmBVGCoKGkQ1bZGSlQ160fQ
0wD77YopBxKYTvV+XGjxdgtCHjCh+ARDzFAeFdYGmwsjob43pRc+gPtk27nmamiMPNbikGcPg9PA
MBa01dOHoTKS6TAGlXwMZ9vYhxX7yPNrMJhZOBWHfqLpMpP9flyxNz9Qmgz4+hidne0l6fqqvRpz
2OR9MuN9CDfj8xqitWCv7C0YdsAViln07zGXZZotXcEoBhXVcqm52Q620QnlikxB+QBRi9K2exJp
kv/ZJjZunjEMhm7p7Sjv5LMd0HaLLc9BHG9FniQp1dYAzY60S+ml10keLrsxKcKDNPhCo8PRNzpE
NXBk0LTSML6TUwfWNW2W9GvVhMDSc49ZgqfLFtcaPza9mg4oBOE9BNi62q1zUJ1Q637u46yF9TKY
yHuB1u+Sr8PY+du0X+4YMxyHevo8pio7ldSOuzFuvEuOQv9dqolfVsVtmVYxvQH1zhQ4Z5+7wQDr
pPHzDwFGbZdmuOzhGxcRzf4GM/IZidZNnkkcfYaCRX2ujtOiUbCzZHjjkFTSDWHXg8zAdYeO7gYp
I7VbO6IbDc/pYOlzt3F5bruUjxkk45sA46FH6qngnTPR36opbO5RdnFOwNe4GgH1z1HXuCbDne1U
8fgQZNlGZdCGN0M1zk9AUgpsbAD9R6mbB+8sD6MX1yweQX8H2/PI26Oaghi15Bu769SW2SPFvXDG
4F1c592VNY9EsnOmNYYwSwqzHBEllwQxe6y3HnKGWxif3TFDvjWCxDQ/paK6aKA44OyF89OEsuCu
y4obpxnqfTo7eCT2ZXPTtzqvru36srAaFtPcAg/ZlBYgWZ+3Qw9w3pbeaKFnT9QFFv5pyDEYNWei
1aTXiED46TpH5ouO2ZLsJwV12p/JJCDmDOJaJmLfuxKB+bqzI+EwbGrRxI+m1avxdeANrX5cbTHH
7Gjf93ME8p3IXZi0vOAAVfdTg7Z0QAfuBI2ufNePxB4jIXrMIZseSj3vPKzHvSNFu0nQt752Ytv8
HFrjcDkZ9OPyegTaqS3XPBMHapoZB/SFjDfYctw4mTN9RPa1v1FLCsVArh8y05k/BDmdjQAW3sFd
LXFcw2zd4R5U3jRGF78t8k9+i/J+5mDGmWh7vCF7z36GKGQmRzuoDcj8ZRvRDG5uXNVDcMDz6UBw
/2yIGgtZn0Mv1w0VI0uLh7Yi8qKgQI8MpsU9vpJNTetkVs1LkPXcvtmvfIM9tde8yenMRJzbFXSB
YhmPpS3c7lClISzKtJk3Qx9KuoBFQTCTFHnQE2wZlpGVmPkFTDYTiesGMewq77ArVxOuQ+jyOVm5
cZJ2MDcinls0KUobdz0cAufWKU81hXwTQRZpT07Ro0vA8MkutrQwa9+7VLO9lCuHD+z+Nx4WnfFt
i7YpTUA0tYyDy0AfkL4MHbw6EN2dgpM7jZod7o1gaiJy8Q57Swyz/OdeyRRa9JSXX1EyT4AqJP4F
ejENXH3FOJLOpTB3bb8Q11Xg5zCeBmTn36JmQ+NKumOIjluQyN3QpB1UIGe0JvRhrP5PhKXwzquX
4m6WzlJsGsvTlFMVIxHe+Go6MYXPt1ljfnaD8dhIbaWqYMC52H7vbWZTWwLH9E4IabyxmGfL7eCj
aGi4tjqwT21nU0s818ciGOAmjMNuaePHPBX5jt5svrNNBJVrv7U+loO9XI+c0RZtus7cIkg2GlFY
OOs12zV5Sgrfwg/e6mHJ+EtIamkYF9kCZGTPlJ745nqEb5cBvRb5QSFjdsNCbGHWoeQ6atuDQInp
N0p+PwGMsYUBjqjRkMJBQEnDTL/PsPsVg6wRDbdjywGKUsM8vRlQMvNpH5InoMyRXSsHW2QU38kr
8rCrL9nw4nJgOp9trPB3hdqPQDtqJ30/dAi0LYoudl8XaiCY2QPcT1daD6OpLrucmDr72WNVjLex
4pj7deL/U2UYmjTFbK50ljl/rbHcu5Mok7kpjlNLEgZaMeaA4jiu0F65NBjfXvz6etZP6b++oC/Q
8kS11flJKbLqSHBcL4eSGrSzAQ2XOJ/16AlsZVc+DiDPdnmfkg8i7fL2fOzM2Al4B2QbMMG1CgNW
AXM/QLPTYek51399f84/uz+hOeae74PIfV2UN0tWGwEUhGNalu5pnPryuXZa9tTMiNSETOKSbBe0
lOUmldZwzcyIYhY3xZvGItHOeAhSmeoU2LA6lU3lCe+dAUuhRnHpopV3VXWyu8q9PtwNE6LQ2uZV
4PtIVHYWCted65fxHRhM99HxtAtFyD8OOKf575DS5wBGlqJ4MLMMr159KlaY8wZIfuT4df36XVi6
iv2hyuVbof0A0gnUdChegxKTcY4lp1d+HHRnWhjMLIZFJtHsuB9b+ChHg7RxE8CC2osuFFHSDS+Q
96flv5Kv8LsKOAHV932sn+pslH2BseATySdhmb6CRQ7Km70GBSwIdQohdyNhjOvOvwsDP3UstH4w
OvhAXF0bZP+rjsUIISj2qjo7ei7Js5cQuCqUv6LWDqkzvBy+msJKEO4pSe+v37H98zsmRXF0/wdO
JGSHV9dWVu5OXTGnR7fHB+dYuEwlDCSX/mTyIi77moH/TYgYzgPcrIccU7pnoxHzblCTgHGEiCLA
5aTDa7MtMFrfJUNDOumCwiD/Dq/Qpmd6GlvxcGEgD5+8dFz+3a/+Tb9aY/+++84/tav/X/H4+bF8
/L5R/fJHvvWpA/cPoK4QBwgw8FqA/v/Vpw6CP1yfxQ6/hJ3HP1msf0lawEjwgTODEaa/haTFX31q
JC6I4axi+h8oMTvh32IkvN51GhDEUoR0g5Y3eORXu05C63F7xzWQmzVcqSeQ63EM3f7+u3fyTzb3
61CrL4MhgvZdc8zgp829Wn2HZt9kHKHvAQeoOf+d0QxuynmiufLra70+57iW3l/aL0Fbjb1W7OVb
SAi8TnxUVo3Gn6dTOhgeJ3fFXKnxSqqqX18QRsGr6EmaQvAC9Aq22XJoPf2YWyzMlVrL7zAqVF0M
so4x7RXEdfLX2gBhiAk8gESTViq81TGZnK3gVFEHZul2dWgFrRAxUaFvxoXh/VlpNKy1VgcJo/m5
wuH4qg378HDuMM0reI6SkRgM1aU6qY5eU5FT+hZGN7w/95/CiVYRRWJ2HSvKGvSDaHpojbWDak1m
xwnkzHagMWMb7vo1ZKr+kOZu9+A3yRuT6LvDwaaK4KSbx9V2csiPtocOqnTGd3Y/ls+rs9Y3UDrl
exsA4wa7xmIv2rTCmb2cIhLj+WjWMfnm2tqHYEJzrGvVvMOmDOrn4PSXvjXU110TkOsXufMIxxOr
am9ut2tnzMdWFeTC7hLGHtwNu37qwcBg7V0u7wBppeMGMEpAshy4e7O3u09IcIczjM208/t246s5
mftPnAFC9Vf0iOXer9AciuaYdR6BY8Vi1XTK6jN1PKigMQk+yDC3b8PEDNNoNvvwiwx6fGLpTULP
LG1VY4AkMwbDQAqA9CE9/zlPC21Hi2PfjVlMQEA9N6mv/HGGjY7wwUOgVgq3OOu2tl2w9uQKh9rN
pLjJHOs2XWBzxhoDkLaht+sts/tU+vW0rxdz2AeTB6Bzqb3yS1eW6SGt0ifVyWZLb0tcJmEwwiBe
RVruel5OCqTqTQud6IPr2MY71ObXK3ONg34DYSOHVTyZxpaOQmxujNq4c71MXMSkHMcJV6GdA7v+
Cu348QtooeFzbiExtluT1UM+YsjCE6+g36ax99QORTRbc3cNrgwUll98ASg0c2K6l7G2QwLB+T4E
a8IiRRHDaAK004xyicjbqqhm1hOFcYZLWDNcSqNz6RQOCIh5ZiAfkS3EeNjw/3Qwm9/iVqMgiXvt
bYw/0RUSVm/FMqM8Q3LvnsKJ3bMIe3rD1N7eQRf5upQY3IkOgn1uV+vnYalVxJcVn1FoyG/QRbG3
+ToMtyhwcNgPwW3bhtluFOtHY+yca4zI7B0o6P7a8Nd1N4fefFdVVGGJFU57VeK6O5cffId5zTHL
AxjUmyGZUvVUoexgb+Jp1O0LGDISLFbQoKG39nJCjrnMxc6ztR6BKlraTOCO1HJRIKSvUFRJWtOk
HWIk6wOSb0Cb6d4hdQwqwKjxb1ZTL+/dTgYJ2geWXIJpvvfVkO7Cs9CNOIveGLEWwBEg9kDRBFV1
mGlKIJGDPzelFgBFcQH9ALB2Vhgq2Peyz9DXScrBY4gPe/J2ygU/6TTZlFwjA4k0Dw2wasZ60EhI
PxvM5tLLMAaYCz41nsUnu0lH5uFmFRvpbu6W0H6Q42yIfbsQI7+gHsiHSod0ME6w5hO0g/Iyrsr2
YIV9/skQTX4X6rZtZ1aE4br0xXEyh+LBj5XRRbFjYww/06k/iWWqge+sE41F6tfwIACPnWY7bq+s
hVa9XUIZ2iyUzwrACQ51NkNWCU1a/28/9uI7pehbeXYVBxiCVWRKuUZ+FgvXHd0KLICmNgEqoGeM
g/RuKMe1ouEbI5hsBKBVWtcFneFj4Le3vL7eFsiW7IC9kYb3JpR4Q+FDck7fzo4k7WBUd2tv0voR
lTE29Obm8t3iuM1XlzHdFTeSJfvcZijQqBAh+dFLinTXqRn9CXysbwqReY8F7fgUQcbJwlvSp3M+
gzOP8qDk3mBD8HvCGGgaB/TXHZNJSpFjHbpFza2+S8qUEoOyfKQuR20Kkb74m1HWv7PA32aBmgj3
/9dpJgvs81dJoP4T35JAywatwHAP8wyf6bmn06wXlVgY8n+4MImYPguGttAg/soBfWSYtfsTrGho
3uJMY/yGVRD8lgDyACGfOobUzf07WAVHpyf/KP707YDiE67lQXTGWfc1mR1tUFWWo+l+xU68kc+c
JbFjbmcmAu2wHQZpqwdIT9mw75VT0IzqlRBP+Dw01ZVVi7q1943hAtrKMU7lrKyY7KHFERS59iU1
EQglILuNt2L/Hi8JQvSTM7XuFDlMILEpBG+Jlj087Manx2w2xvwediQo4oLDGZqYq8LMRjR+hKF+
cPoETTbUyKUIu6iYFyOI99Uk+wZIdp/GgLq/+5D/JHV9VRoj20v3wrYoTS2clWgdvSrb6t6zAFat
4mvTI0GCqljip/gPcoaRGoWJCLnkYmVV+dx6XabuAU+E3JpNpOR50BVLlve/vqVXlSS35GNjRWsM
VW0EhsPXVawvaVfWfZd8sQps0t80bpbkp9UdWxgVqYEIBVaLfgYtAFx9E9CLkwtMmI00mzp/rJde
MZzwR7RxTxzmvZnu1jhZx+1aYDfQ7wYsCcgIOy82lp0HrN67Xtfc4sdKKgOa1GbSj374myz6x0rE
9U1esnCB35r4iyCObP+YQ8cpsAuDsSqdeXgjd6LKjPoW/9N6ffvrt/eKa8qFHEdA9ibpB2XC9X68
kCLGhqu3xF8cvrYW/gb66yJQbLLDF4fO9s3c18JJmQ6Jwhiixkr86ZaT9rdYjR/LBv3IENdtzZbD
J8wLPf1Kvhv6W0ioMv+R3hdGhJ13LXCFGIZNVxo0lU/kYyvaQL9+9h9rI31Fggn9P0o+AA2EpB+v
aGfodzSZsL8sVoJS71ebVDtNL+JmZC0kdasfG9N77eb16wv/9HWF4wXEMIpdE1TUa1qxgReSXxe+
81SAoqjVtlWNwexpCla0vX7zkK/KMf2UTLJt6imBCiT799UXlghr5fNkl1/6whWlf8ww035f2AOB
Awlm5h3NzRKusVle1RljC3MnpjRfH2TvNzSF0B2JFyaxMi7Dd1J6vuNGKaJgxVUOAQ1JsnF2XZAu
f/cFsfAhUKLrAf0YQtePXwaCR98BL+2fFjMcA2DOfhFMtzGjZ5bEry/10yIQAU57ULNYCSYz01cB
zQrzwF5ss3qCbtnxwLDzc/k8WcqAS1aXXu1s43ICu/qb677y8OK70NwTHrUiLT74+a/DVmwgIoVG
t/F5FTgtAQD2RTb2kR/Q+TcjC7lbhlxsk9x/hBkMN2bbdl0Xoh0DmXW6z8p17rR6M6TBz0llyXDv
MHVVlwIIOGPI37ylM57tu2PR5wZBCerViknCz3RWQbMc7eOu/oxeNEyqjQzUsL7tvaXj+6yKPH46
hH3T42fqxBmLuq9cl8Og8pQiWIYI96onviX+yl5v8mY4/qAozJvJcmv5/BKAkTMmuuBJnngfaeOF
QKWm0s/56FMx9Hydqhs8juHKsSa+CFQSHaJRw0m5oE1/mPlq2gzLp1XpFGLTLitCiVtbSocgD43W
a+XedlvBNmvTOdMtEFeWX715tDKLKXPcr7iwxKH4yOCXXQA0RHKPULXDCtXgarQ+5n3doC82ekux
PqyD40/3U9d6020v+T8z6tmSjbxJIQfwzewUMQsQKQ7eWCqSTmMQVKhHte1Ird3BE1A5lVeJTT9L
m5/0kPLlR7Bx6EvvIDCXGt4NuJlwmCkMcAjBfYfaM7irJOTSRjaH/Dj9B301I1GNdw2ePGs/tbjR
TMfYpdf+pnBBzB9mq1+qyxRd1PE0LiMC3ng3xDoAZVDu1WUw9SmHpcn0l1/aILbZ2E1Ac8SOardq
8vz47QGEHFIeFeni0JNb04zRDNsIs2L59eCTCJhFiex8yWgPg/RyBwhZlTLqmxx1jW9/R9vABds5
WSyyNGLJ1YiMOukqeAcjyuRcemlSArFyap4Jywz9Vt08n3lzWrSdH5hnlB6Z9HUjk2sEUfUVHcMn
a1MN3BiYKspveTzirV4udThwajl5XbFoZOzJ8rZCB9L399LRwhnQJqTNnpoqlEABTdtQ4VTkLCZ/
IeIFVuzvh4R5uXMy3CVTT22JADNzVKaXenJODLbiu6BgqCC3KyyWYr6gvT6BNccNQOdu0locfk95
ZIs8hAxh1r5pnXiqkl3NKJo79u2JKLDrVlhm5a62tdDntgMExn9RhbbOdAr7yeVvqdGMZyvAhwj4
LyMZYMXAMq4Hbknx9PzPGUwRv7hhSl81YvDDFlQB0g711lkxTzlOdCi5PVlmqPjhpT3h33rdM60T
H7PR1WauYHd9bku6KJSj2DWVvMFxmUde5xrAqqQUJAV0j3JYsIPfo1yrl6hOraf7Jqj4Z2sFBRvY
l9C6rkkd4Q7swLiwzxWGfTp4pBA5H8EqdnpLuzT7AD+YLq47kKDIG6HqNJYz3YM5snkLKSqFvTpO
i9nL8s2EFRN/Ia4NUMEi+kqjXtVOlnXDtslDPe5fgkIskNTN+zAVIHm22Bv5OjKlRSrXvWfSMGF8
3zj7IVeJa25Z2zDgksls1rdCoadowyCga+3uwpK2RcV5PdfetSeAIHWblJK9xfohlk52U2O8FGNP
LUEvEq2ySQG7s9nLE0Nf5q0YqMBHHOo+Woq+N+bLnMqWe4yNnm/TugH8lceqt5DwoqMpGSPdhZTh
bnVd93ggBfSIMGArdgRiws1ucBKpYE00Yx2GaKl4ATqosI+H9Bg7chQJfJCcMOs9rTNE2VQHW8Uz
h3LJV+rnLl3SNLnK63S0/Othoa/K4smY7bMSh1m1zT5XsV6X5rj0rKHYydo8uay1eA/YG3saO3QG
hEOo7Fso0hBecr5HhQWYYY3tNZbmNiFXVu3IV6rQFOAsqFU583eFramj4MjLZ+WaWRMP0x5BwJmf
pIRp+b2hi3Vcyk2sFt7BjdIZYQqejfDUuIvH+xtSg+gw8RbZC5Y99Cyoqe0cBrh8/VYBulMJKz0o
sN5OLtPFGLm0a0HEoStM84mzXjU+p3wZg+jqd4Fb6EN2GMaW5bgg114DBww6RXxQQWq4N4upOng1
hCjhArlFvyTdISyANMEKeofrmzQq1BN4IaqRb3UIUV+/nLluHQArOd1e+LMJmqSOcTHKFSQ5HT0n
2baoUMc718Sg/g44Bg+f1Rz+6iwYxB37aG7xlnB/8NnYclxJp0HVj/oNflvWZTbr31Mu5gHo0eFT
z517tfZriMA/cWiBfzZ5x47fhd2M5kGRmOxPI8EAKHIDVOkspJQhjF/bSAfJLYKA3WBs/NVSHpbz
c9HdmeVS3P8Pe+e1W7eSretX2S/ABaYqksDBAQ5nVJaVbPmGkJds5kwWw9OfryQvtCX3lve+70YH
uJcszkkWq8b4xx8CiNcZa6hr0/ZUVo1CXVWrsfm7IcvEQPtXGu5FxCclU6Fq0vYrsKtc97lX1cWz
Swped1MC63ZP02oV0xUGiwUgl1Ggv4NONzUVE9YqQELfkkOBlmeahK8uuzaJ5jpEQFNa5yhV03wX
+YPCe5FnhFlkPfvtyoy6Up07bxAdKl1Zr92EVZsL484OQvwll+ER29rRvZUFuv14gyA1nw08Vuwl
qsMGSbwVsU6jeDgZEk6yYuOtxbSuW3IsV5NsGOQF2vtnwQRXDvkFFgVWs1fYkzPOoEBb7xCJQXNN
PTl4pz3wmx867mBbm8Vih1sYtg59gAEm5KGNDpsmmgQHyaNnO8O2rc0J63MyA8yDNVlMmaNmtkgd
I/llTXEwcIRx3TA3cu9HWI1ZfTChvDTtLqjNeb6bh9kZLowePuONa7j9CrORVR0SHyq7+9VD71oz
eZBe1xz8WcC1C02FynobzGuRH6J0QPa11i5s5TBgBmwnGw9raeJorDLzq+fEbnAl2eZyWFrmJcIZ
Ia/iHOuFttOLwTwMUdUKfzvmpijkIcJ2Sl5iQGDk+UHJhrI2+Z74FTReCw5SPsKGtsSwrHInncEx
tPsDXya7/ll9m0sRSesGJXCNOnqqU32gNqVTNuJ+WkTTuNsmmrqIUEHTxM3xuChPUI1F5sQL082L
rjURMYH3HtBXKX2sBGwkvNytr8vHjgOc1yFxpd7hStQ0bCW4HjE93mdLMcWF/mLN5J+tbWxQkoqk
VRw9zBwyThm8N2AqHxbP43fuR1HrOgWZle4cvMxa+bS4+ZbMpMa2TOUXQllIZjwQV+flwYHAErCG
ZmwF26Toeyp7PwfctA+uLaiCYWHpKjpYpoa9LPOhME7MGKYI2q1TouDaKauSq3OEc15QEsG7ddhT
yrE0+aLUJT54kxD49bEhloXNGT0xA6U0gYA1cIOaytMnJ6SUmU/axfCX7cPorV693ipX4E+yqfGt
4ZeZRLnwLvWi7vj80NL0PkkUZsGP2JkV8IkqLFit7om0Sl2vBpFit7GhiMpv09RWNerLzKvO4zpT
HItM7HUtVTWeLlmSAPfv4MBkXw7Wj5GUszzYToWliNPkPAQ3YFwSzdzbwESpW16why+6RHqBe2Rf
6lPq5wnmWjX3Ma9NjVjIAOPnKrScyOBGNrGbBfVhSUuajgJXLwpXn3OFTzD2RsLy+edOrC2vUDhi
Q0pFiv0Wv7FmWFC629wiYRblvlHopZia1AE3opwj8QUbIbCn18fIgWlpF3dzHO6Qgcx8Y4d4J57R
iLuFxewoznE7vV6nzIyCR5V7IoN908i4JCCRclTdrR7UjYTxVqPBp67DmTo5acxKFxXmwKQStpi9
6J7Yly2LpQSvs+ZNOpmdN2zxkaVKie1IV/OqbkgSOpqYKSv/eh0Su07PZeTh5HhcVle/B47TmXxV
lVNk3hW9q18R4ts14IWkkB8gtFEXanCRKA9bxnRVyJAqZaxJkkFBnR2/nq6JUjGH5kiqJC8UNqpU
gdLpdL05SL0eI1hEVNYmdyD7gdq14g/8//qnqUq69XoqfI/j0kr4XPYmSTxdGgLix7qYdxr9aV9f
j3xg+nVXjBMxwoeuZ+Mrz53ZUfFXRaoCylWcvnKPt7plLRSbdKEmyPZu5+q1W1R2UF2UkxWrYRsX
vW+Np/yC0qGoneqFZzsaquRa1drxFcyGEHlwEUuX1gEGF+om9oK0e4JMnUIt7POxGdhclsl1zt3J
GnI4kcJmnSH21E1g1gg6NtOa9QPp3YDyksaT5zwsYl3OHPxUljPoD8sMxct22vxJJdbMTYleK58+
NhW1Rl/7Hd82JdGVwuBnR0y+eUBhMMexSfdVxagk1D6mZ+l2mNoY89+Owrn82jSUaW5wZEloR1TS
xb1x9GXjjHdyJSXH2BiTxf1nxqSbbuyfdBWGXlw3+V6A/fQQxk3N+oj6KOapDWTgUK7PPuFFcMCU
YLaE6qtmjkcRwh5Alic970nrNdXU6/6B5SQFlwfai1a9VTbsyVjdemJmoIdAg6V/hDzCTHHJIe7+
/frqVQqazxoWRonsFjuZuujb7aBUrxdGNWmoyogQXbAkPdOfqivTnecK7/l41R03eii8rpnZevoV
p1uOmwvJuFabZE1ZfIiSCvdJqLhrf+KPs1UcfYbpfcfBZrjUB848KLZOiTcKvyZwh07T68nS4Eni
cMguvpleu0ZcDnLe0jZT5G5dUPCPctMDktnFjhhU3QW+NhZFtOoPXSOiWOINb9miKXG+NmR3lZ+x
0GmSmOhD0q4wmt+l1qg/+oiRW1zu5mREf0KoQaUNExrAEX5wXVhRi53rDWvgMRoJttd9mlahNNJ+
ZTKQOFX+5NSz7tCX150jmHtd6JZWrlflx6jRe0gXzAjKDq6TDHQ8zCDfQY9YI2OdERTTtzki9yTd
qMQoErGFXtkWhLmNHd/3D5d8D63qS9KeIrTCO/d3n1qywirfHBjeCznp6c3r0ih8QwOsH3+73y+l
uUq44uqBkWbyvAUpbZy2VgU68S11I70/1Wj0MG2a2azZuz6+1gsa+BZ+gzCEMSG+qw48gPcwZW9a
eD9BD/k2OyUGXmdjUtqsRDG4Ca9hAm2WsxASPpvGiJMN1I9RFa1fbJrBpu8GhdCTjYCWV+89rzvz
z9lH1RHaSYnkiZ4zAa7BxJ8+/vi/3SoHBJrCVntoWtCr9D//BdsnuAM7vMkTT0NqzXwODijdFnK4
0kJ9fKnf1hzKRCdgFMQkCGOU99AxZVRqVxRQT0GCeedyjBYM0B6s1dOviIxiQnH+8OXej1DgOFke
HE3BNYX9G52ra3vHj5kVPDVuoveoARem9RpypT4gbBxo0H8E1PsUEwt//l7YntldsduV4g8k4/e3
mampwKdUT1V53bDufHubp2qY1RTEzlcwCVpHvBRAqXz4PuyA/7u7bAvSdRnEmkR2MkF6D14TmNQS
mJtZX8eq9vILcl90a55mdGpHldi6avz4gm8J4gxosEEFdmbIK5jwAR+9/WpD5q9sJkv3tauYE0EV
cCK9zbEpIsggWaYtMDVJUvwjgo2Xo5xa/jSz+e3mknplByaUVc/3+Or2209Al5igqfGqr3j6kZu4
Y5a15jtQjyQgBO+lbFFdoktjZPh6//4Jihti0JBXKQdYHifT680pIaFxj4D+F97iGkMSuoW18CuO
hD4nx6Pf+s4A9SJMrXxgt/YmoQ9LhaUjhP0kMnnxcT5ihq6VCyPgkQUDZUop34DoUInmRDmcpIyW
fWL4ckPXVj00GjYLFGseXQz0F32cw6OgtvF6Rx/xTYOQkl73FaDvKe3ZNfPc1kVT5uP+wPFqW7pY
jrIyYycxEbtx/5FodCCTtpqVBlmqHFj24+f//rVm34MWhSjYR8z9+9Ie6SwSA5OkxzpBwdId42bQ
LVCwDroC+AlZf3xJ/bb8uuXqrRYHBGY0qNV/d3tn5rQMyNemxyCGzursRvLe8wt84e3cuDR7k08Q
ukUw0kTNVqSLQqPAx/FPg6L339yB7W6yc2oeJ+/cy/j7l72zkm018SyTx7wG/jxNy24o721EvN25
3Q9/cC19v8ghpcLeBCmSDmJl9731L5R4jBmbvv+qWjx3HkTm6WWRZY2urD6+vfa7V5rfjsMwvr/S
Y/KG7+676iCeZrMoKmXfVzjw+CQoWXKI9zEwKp1umk2cDvgCkC3nAE4tA+ty1rZGNGsCP6gGWBcI
hpZHz+8b0myoQ63V1YV6GtOhJB6bwN9JjWYJWGs2NAzgD/hTJSfKlxomho3FTyvDIskhNHLBWRTH
hp4UWQq/UboqCyZbe2IY7KPFvqrN2H2Nmv4f8vz1HSaYzzF5T90X24V390CIeAjQ4833Y5npkzmq
GVXAuZpqOueP77fzbj3rZ8rmJSFcSI7F33zIiSUBU7Xc6M7HfUFfaxRAp7lqdak/stWzBb3O3gtI
OtwFsvE0SvrzT50aNUJgTCY3V7iexjPpBRt2OrvEDHQ6MfJsNNbznldVMsFqynw6YKdIw7TLq4j2
OEVHSVvyc/DHtEgPkQxMBnl3Vt9c+WeqLvUDX9FliS/GyyTee4UmlDVpjNcQiX6SmUXVQqiyYuNH
Jd6lGlj+OULjjWTtZsw8OPcikmz4hYtVIqr8w3n79tUkKJ4hIktXcDBo/cR78gTK4NyDsFw9MwjD
a86Oqnwni3rABqQz5f3Hz89/+25yNTxtYabDjsLkxfzNwrjldinfbKK/C+V4X8i5EPbeZhZ7lDn5
KAwUElJi3Tk4W7BZibaNS9ZRaefFg8K9U4WVP1ZMaAkxDeA/9qQaDu19RLPcX6OGJbEm8RWkziD7
VPJ1/laN2zd8D4zsNgyO5JUSUX1G5kR/wfGXrNqqUuVbo88cgsf8Rp1G5NYLjAAD08UiVuA/sRoD
nUgBD3LTB921yxGIISnGeRfe0qnt0CztjgF88ZDATcCuymYkkTUD2GGdT8wLB6v4ClNCkGn14mK2
tqa1dZrOu7MpBp6apLZEGHUyAS+J+/5gZ1V1N3nO+JA6DuI13zTcCmm0wIFqDPB9NJruFv1lTw0W
jUdiUrM9M4mlgQnLJHsD9TE1whFXgNOiqnfDFCjQoSTLPo++lED0Eapp7NvquzWD50qtayRAi4ZL
AIz5yR0W8xuRzv1Xy1vd+2QU4yaZZXmWe31KSNeS/sGM+e0L/br8sA2HkEU4EKKydxVJtLqUdl1Q
PUvTK+EIzeYd3E67D8syv1AusbqbOa7LT4wI4U1+vBp/W4wvCx+uDiMbNvH3/cgo+qCGJV8+t1VF
4+oUDa74pWNBfPv4Qi+/6V/H8Mu31HYZ1H34EOnc0bd112yXua3g5TxbExmU1B8cF6Q5l1YKyb3w
bio0qDdpHxkQ2QsRNFtHkf9yUKmQZAIM0L4g68mrTnbBaWW03j3nbU+dNBbDQ1lSvNhDVWI1OVju
J0y4qx/liIt2BTz7SdmL/TnI6FNDq7aQzMZ5fOWUuA6EhldK0JucWZxF7B+GHcHynNXxwChhJAso
FuaTOQ+YpvH8/lALvSPhcUt0GUAZxH1xOKPflwSW4fWzC6n+2R31zU9SJzk4dVYc53V+qqygeHRw
TtmOiCqxocNh7AjHF9XDx09G6Dv/5smQAaK7OsiAEMfItnj7ZKw8wicEwPg5HhkcAKd1eTj76HgI
fC/WYavccj565YBhZWo0JdOeujzW4FYXqpFqQA8bG1erFbtHZ10Azjqt/kq1l3WXGxfpUnnni7Mc
KoIn78BAi6saUxgqVgZjy2YdZsYuWd1HG68JvBvKRqwgtEnBIjNU4x4WczlI8TGN6+aqFENBImLU
j9+WIhnvCbfNPxkV4gWcGqxp79gD3GqnS+O7qQhwvEha/GIV6dNBqIaYEQAewRmDEM7EW1cY/nlK
BtRnC1Q70hFSYv7Dsn9LS+IRc29d0AUMfehmf3N9GoGEee5ehAWoKy4NbMcfmtRZYGq3lXlpTZox
/vHjfBfF8HJJagNaHFRYUPBenN9/KTRx/iyIWGuy71mDoB3YDDFSNC7GGUAlYWom79LWwb/8uXHM
4iGN5+E8TQPzk6ECZ//xZ5G/Ly1KTQ5U27d1gMh7MmA3lVgpxFX1PZ4ZMNC319FXTLAStW3LBX9v
08ZpYyxr7fYhwAq3WSLFkYDvdAtOEgR4GRtkgnQ1CoB0KJSGfoHQK6NPLnKZ9sfWceZLORJoFAsv
JjQQG/Ep7DF3TkA4sWMIO8uvN3DNRXMwuC37LB+MC3RPxGACZRjnsk+W62WeOGEyHCr38cSBuqkt
JCQlY14qSqdEyFC0BbmzasKWQjH0fBCK1pRapL9FOF6dJGXhdLhxQpdhJTIu2khQv2snSIlV9CDv
kbw7M1caJA4AG5wEm4upCXq8QNNGwqslBN7ChtabuoOJLeHnoavTL2huhh9uaqdAPRjf/wn4+n3/
8Vz6BBjXEOZ4Pu+3ZMdmEprPU/6dwBvT09HG2TdYHgtTQx6ZdpV7XvsxQm5jfFtUNuFfIFXzJ2nb
v1uwvqYgc/ThCAU28Hb/gSnVlz12Id8jFGDj9uWByJUw+fO0kMPeXFVw13bVuMfZJNo1QTQ/YoFC
zn3SYwX58Yp9B9C9vD06/syEuGhDW3zP2F3LcVL1nGffY8+Ut620+htiBoytB7B7xrk4Xo5FO5w2
blWeFLND9mLlcZB5xTBfp8QHQEiuJnWeGqPzA+Z8K0If99/bP3zK30oGD2GegzTPhjNNU/nulhHF
sJRB647fQb3b+J7KQvQYSrg4HeDifGlLlTNT6onw2/qdqH8kOGvm4RrZzXRwvLp/EEERn5velN/b
nTsyIeEUwCO0K7jdceZt3JZx7+vO9B+dxd3S4PH49FymhEj0NCl/D79KZ1na2u3vvxdaXNbdkPzX
9imvhzdyi59/8afeIpB/CQmVVsBuhSbPYf2P3gKKqfuXVmAEpk0zzv9wDP1jDqljwAAd+MekaMD8
ZKn8Yw4p/sJOD/Y0f40X0ERC8X//z5uWt3/35zdSd+8dgIrvAy+OdGziLLX/4Ps6lgKjofr27PPV
FG68HlK4UEO0rW0zLJf+gslNsGtK3pRQ+SSQh7yH66NhF9La2Kl17FVjnEd8dmxojZKYibbeML3u
L+q4OiadM54y0vW2QDXyrB4r47YlTx5KSmycDalvwSQq5S2qxfk+82EIhmON1bXVtHVY9lm7kSg8
Qn4fPC6CeAieVZHD6CeINnzuOUxEfGTgcyFBpU5p8ynH2ujTtLZXMzopsBYzdMvGOrY9XSh9eY63
mDylDQfwYMKN9O15FBZBmVnDm6i6bNOR/HJBVna8mwh9n5X5t1YxoHPvjV2EDfp+Mdf1gNKElIjY
PmCeVX0O2GZ30CtTQER3R1L2VZcv7g73K2LB7cHZF16JXb7AutopJdcvrT7kTrnQF/wAa8kxvfHi
pCYUw1qPTW4HuM0tUchgTWHck111S2ASMZKvO0RZVjgCMmB51ECbMIWzhTokwqkcZ+bMRX+ap95F
YgVYajjlTWCWyPYj7xCUGLG4Gngg8Bg1b41FENbsWzsyD0aaWfAqlgcxqGWjBv0lyDTdDiOu6FhI
xBuY0nJX+OO3Et6MM8/laUP6+1mDyGSD3fOuXj1yW4tmL9a2gnsijTAFyg1bIY9BFJwOS21u/NzG
x3eNjIfFSevQMUfBOLWBmzPO895244Ag4nI5sesku/OyZj3pLV9tPY+obASkYm/3BszmmQ4XZpKE
h4oP0ChJy6apQI2YfW3mxj1rDf9kqaJyA4yOfLHvJhqk+JA4WP8G8F63RWHs8qy9Q07zAIH7PLMn
L4yVdPdGlZo7y1yTg9eUT8AgX7N2cA9QL7rNxEm6M4PMOMWg4bvLqJAJaCC22hq/6OcQzTB8vy5G
GJzhiqbnszZRISRPQ6P2KS3cHoaVNYiTFr7G1wUzJPzE+rPZyL+tizszVfSbXYbs/SgqfLPWtcKc
CcYU0t6s3Xpx4x4TCG073OBm/LH4/3Kr+wJNotT2gNFWVr2iRllQOPo8wZpubg/LFrqUk913towv
4MqVe8f/pk2sTucYx28wKOMOEmfZb0aZuFuvSNObUuXYxPXSDLEIXA5NGnR3pjYdtLwgvwFucLd9
v16wpRZ7P8unnR0lcr/mY7mFhuvtKhQd4WAb5nUqu3Vnrnm5s3o/2UA2tLfJ4GQUfJk8sewu2qSx
r462HRPmruyz3jDHrWEnzf0oHO6iHzlb2+VkkzHeWWIihNgUNflVIjPvsRsyw8GwIBhgvKSdBb0N
ps3Yq695dZsbzkIo8WieWkM/iTDAgzDdTEae7CRyb1J1S7kZC0AjB2/XPR91PPeMCoBGGufYchDU
DnPKcPNvqZLJJqv84kS1qMFHX1FYrNxPDB7xcSSFIkwd88ccJf52nmpx2qjVDjM53JqkshJ4LU/9
FZMotxM3EFVbBnBOvUuCGSHZVMit685DaLfB31ja3aQkF0TWeF0QoQTpJ7VgyxjfS3dd9kW3nnWD
d55O/HzvobGF3R9iulthZoRmtez6ZrtEqscG0fFDy02fWgzWwthfb/saU3Y4ypTEuWeEkz/CEzb9
hSyJ2t52JIpvzFh2F4vt7cfSfgogDoQ+sblIAHpxGzFv3ZResKMjCcHLs8Pstt8V1T7MxCW6FF3m
HMzCsk4jtHb7rCBeCtVtHy5D3mynoPSPiWNe1YX9Vcr+PIMHdNKL+QFJMBrZFNeTYnHkyWim1V0Q
qM8FcNa2abzvEu/YjYIVt4EJdgdp8Mxj/H/Z+Db5iV0ZCoKwLgqPAarZXRdo7gC/En9DKvMPGDvI
jQMX67d1rA8uBRNeiUu2a6ehOIda1h1c9BOhcKLgWGDz1TvJ12Dxg7vFXY51UVlnq8zGPThEux/8
QkG04IrVut61RBlfQzI7x7RiDmcjQnQ+QajLrbjYd6MQoVmK2wZ/060c2vRsafuTuCOVXWHzFsbD
aJMjwvGSQMh4LPL5yxSN49FbvGfMZBWWmUWyH2mKD2DAxj6uCBj2CJ+7ope6NtH8hSiC9QefLho4
/ptB2AhTohvUEvVukukeRx+kHdItTqzE+AzanuEbOD87aWOzF47jiQ8nk70mhZ8SRfLI/pueJtg+
wIhjl5t8Q2zGzi8RTtrOIV0dAZtlcvY2vOoNlvLWIfayzxMoz8lq+Hegbmd93nZhY8Q/HKPxAPCK
aG9AmAwRW1p7aP6EnLuleeo3pk0uMyf5yq66BxeqtxNgilN9K2RfDfduigwkZ80abVAd58lIiQmf
hxaFwsOAz6bHq9jKHoV7y+or/atIdHgMh14C9YKXrM5oXp1jC8MKWqrXSDu6d8apciSGr0tHX7tj
0s7ujcZibSaatIrklxvHLT3ZPUKtrFYM5BzVe7iF1Qj9RVhlRUrWTFg13dp1rzOI/5TXfyyvQRY+
LK+/T//1WHf525r85S/9LK1RJaPjg2dC2artXDwmBK9SZsML/iI/Ew4GTr8+o6NftMyu+Atatg+C
L6F00CPb/yqtzb9QfeoZN3wSAeVD/G9K67fzCUgwCGJhAjD2QWwGQv0OOrWUbKF7xTUDLx39mlex
uHK6qbmEy/wnhspbwOr1WlAuTN1GwPF4752DcNZYWxLHCN+YYFWphcyVkXHdojMJWx089cuj+DdK
5Led7Mv18OUAICPOUXNw3n23zqCfaHyT60FdisPJbICesxn3SpQozkk1IIHZObNPAoVM7T90+29H
ly8XpyOSdCY8Pc1KeIs8tIbZk0bWVScrboXPJWNfGUJV9c9f0llfwtFwrfzTV/43txhrHti5QIKs
tfd6VSbdWTf5XnkC+D1f5+zfz6oqsdKFhEg6q0mk38f3+LcLAhZgps8iog8kQkD/818Qwcw0ZsYJ
XXAkz4WUNJ8kiSUZyHfzHQN/EvUzBuJNa/hrK2j9dl+RGCKNhewRcHPtlxHYLxdceirfOJrVcazn
FtdaGaGFXxn74LYG0EZcz5halz42/yc4elg3LYTDh4pTetokMl8xR/V672ZYbBv8TomRXKom6THJ
COYvi+3/YRXQLnAD/oWAsw40zcbm3Ue3QjP83rawKgOYD+UwHhmqx+6dUdoiOuvjgiBU9MOIYdrY
mk6tOkFjERJCgtsT9JUbIkeIEDITGjGs7IgxeQkwcvpOhoksWEt9hINrufrWJQ4duG0qsNkSqif5
ciVa1XLT5mK1APh7bD4Mhp/htNirv2/EbF0anYew7iVgqDGIBLIGSUGH7LcI107V4puvHCx0KYxn
tcOx2M7OOkfM15JdQm5T3DqDY4Y9+eeswCv4pu3sjiVH1Qim6fULXnS4QiaW9Z1VOqfa1DPN5gua
dOV+mqtlOqfIJ7VKiowKIMAuiZQiNoLuJet1Vv18bUyAXgHHtY/mjHS5UQdGrZ1J1JrKAVFnpZpH
v3QoNfq+JvGr1Sz62cyIu7E6AvA68mHrriCJr1RR8+gQpndjtIZ1JwbcwNM1FU/4+tnVSbUE86Os
B7J7JKxwbIAi8nhGl5kI8jBMpsqi54KBDjqzszwnRcUn3rCAAnrpr4r7pqMAx4CHtiLZeZjaVTzJ
l1jkGCPD1pmEs8dYlgSoYDbwA38xiX5dq0kWEyCYOOk0XqT5zPiRABlqcEqlR3tRTX/oJwjy8HGW
PDkNvCgtieUy2pIRh42v0W5w7eRzAqPrgfEq9tFDPmIA/5rwpCqiGevebx6hIfLyv6QcLl3w0BQl
noXkXrEyZkI3XhOFO3Ph8TtNTTLVuBAspKTNLeXtbh7nOcNlNK7hje7Rc7GZBonlnOD7zWxpQqJ4
k054koa+zlJ7uf90C2LjjL67S3LP2wa+kcDtrQLz8uVnhijCPIbYNvaNNTkafNdPiTeo7YSkdz+2
PQs40a8HyhmyGfo+i6Izq0dvt1FEuTLimP3gBkKC1SEBg3k5MkT2zexyoOxqAEaZCM63jaTgxl6s
Rra4LzJzITHa4C9URWqZJ9CvPfxp0SBVyWnfD6lxWMyRYFYkHEt00zSVwKudvFOiLxPUjOf2GiyP
ZCtMz2oxWkWz3a/p9bQY9vS55/Ynh76q1KG3k2oKVzPHWpwubFMjkgwNoQT3ub9rnCjZIQ2FdlAF
yz5wkEwm7XwyOa27b/zMuRR+TVSnmo4RNO+zIa7nO1mO9SZpopTHbiyXZJ5B1fIS60tv2u22SRYZ
DstsXRlM7G+mpO1pbSMlvg5uHiDGd/rJ2cRBOp8pz1BH16/jMhxNuy5Cs14vfZzXnrHCINmoTL1T
5kbyEgkB4My4usu5hZ8TD5w00Zp6ONaZXuvwHKQJbuK9gXP8lsUdnLrRMFdbYhn6IMSbJHpwmMJW
W+Lg7ockxsS/axk8etllhgeHe2wnhy3bwieqCLuXMLGXoMvE4g8h+/J8oydQM207Po5HaUSc0trJ
bemH5lFAMHsol2TEeTr2SzydlJpv1jmJHrSj0mXjYrlPw4zrL2j1EyTj+CETkg2ztvO7zDCzz1j6
82IFOgKRPGmypiAxnvhNYCZYxNOhcYzWd1LAmE2zatvzNeI9WJUvTgXyruDzSqT817IzjPVkRW/o
nwDuQRrfWE0/753O6vJTSdTbtzVWQu66Kj8tgiY6J1Iwvu76LDmJ6eGYWbcPxdA9LeWsd//UeujL
AJ/vkfs0E44GftRY6WlQN/bX0YjGaQM717xAfebd4huQe+iypxP0VYbaOlNrkRFmeWduVHc+5vR2
dTWPhAHuV9d+KEFutvB5XSiCpPpu3cVuPbAbV5Dq60TVZQWP/VthOfx8w4nV3eMDb0ffyP9LuxAL
3Kjerz6QQ2jH+YhbeJ8b53g/jNy6MsK5ehDxl8Xz62OKlPzKo5XeZnylg2c1HZ5edtQ/oryjFtH0
jXNHe9jnluKxtti/7FLkJGwWbhF3l53fLyeLk/mXhg6o6xDilDDnZP8MohScC7opidYDtWZIFPJ8
g+oBzjwdLktpxLZvC0xpXb5GYbbSZk/PAn6PwtHigPA1OO8nHs2mKHQcbvmSkuf5qHzSBtl8mOQV
S3B28AiVpJCVqLxz9vuOLEHoNeyD2IvCJAHc88+DpjA2GUlFRExzmJQbxyP/tnG4vBQTkeWeNvAH
o8fBFjLG07pgCggXkm3Sg5/f7dBU8i0WRqfJ9TBVPthyM7nn0ziaB68QeNwirOyfKwdjGrDSjhUB
1VI8vQyF+lSwT5ciJXhQ6x0SAhagd52mC3Tcw+vHsipBFmqbZFQS2KdxfHndjFuXjoWFKjpfD4ra
t9Sp69ZaEAhrTzYgHUTk0p0vsMwmwQ7mQv042W2TXNlC8anTsuG74p7GJSvgVe/GbZui57SQg1uX
4AZxmxcAOKbyPBSWrjwdc42U4yiy3EZEuj3KxGJjXTojO8c2YiZ4sRizniPDYr7urXjSoc2S5+7q
+D37omfdFrVhnjZjYvwYujY4JOOEQT6fmSonpdd6sOeJZeEXnU7hCwbrzkF22oSxtlXed54Ou4zn
VN/RlkiJkABZjvWx8QUHZsdWdRvpJ4oPBI8Jrh1pFT2P0bBauobBRtJJiDeG/ikQs4hMLZF1hct9
orS8lQ5TuVuF4YNsEFclceLfFLkfYCqWN8GqYaqYuO49iiEjtpgiUC2DC0+DCNF2zzeFWYtdarpR
jvKpTGEQFSDrmFYeSiOgBvHsxDyFTJNcOuWgNnT6y47/tNsZ+uBpka3NBY+/valxHD7JEVF8mY0g
PTWGOAqxbODoWfzyGGOrGi4z9n/IoQTfo5VbzCiRbnvBGbb10aYtnU+xz5budPG4h+ppbbvVKtH3
QHKsoTmACxXWDb4daGApQ7qQnAjcvnMqEoRv+Q+QEIEhYx0dg7Uu03Bo4SLzBk5EG1U/qg6P3gLX
3tmdTljXFAZja14FQ2NeiXJRW2WWTFOW8jiPomWOEEe3M5lM+4xDdJvhx7GbXffKhdp8MRNf8omn
zblczcUpJ195cMuckbjhDEzl5S4Oiosxd/sQm/LlysRfj5R4OT52te1c1kRx1RuGCxSQM/EKQVFt
pbp2SuuGyq/a2bAYfwgZiVPHAUgjIQEps1mhgZjcyD8a2fpdtJIH4o68wnv4eFOyxRSMcHkqAtVs
DE5goEUEeewgCZafIecVu+GQkUzY2saJhJbaXPTEtzZhqVNeQXdZkSsRMVEYwdXrr5d8ytDEUHZv
P27bmBG+7Uo0JgRhCmDBAoJ43/avioAATjzyoF5iIiljQbw6Xfh+fJ3fuh9CiSE+g2XQ9rs0bm/b
wyBKBmJOh+ZYVJLCdsRh+o7EZ6Iv3ZmYRenq1uVlO/z4ur+1/lwX63qB5a/j4mmkv/8vXSIteeFk
NVFlL/HWgwEdvOznYt5PXsL+VZfVcgPUzl7cKl3lfnz1t9NKej7+FSBhYWoq+RDvpQ9Ln4GeWLI+
TiKiAVn9zr7z9a6beT27/RA3/LcJkf7xJdAajQqb+8tH+A9i9wfEzgrEh4Dd/+tyzDGe+l8Bu9e/
84//dPAXHsiSsXYAMPc67/6J1wXuX/CMGMHYIGaAczpC8R//aQbo/BW4WPT4+KBplO/nKNxxgPIs
ftrXfs4vEYrvRt8fjcLxO3v76sLw59+Qez3LAjMU75c2Tgq229jkM4vC95lWGRgeVIM6rFEynxZx
S3iJUaOgradp+f/sncl221abRV+lXgBeFz0wJQh2IilSjS15gqUmQt/jonv62rDjiuNU/anMM8lK
YkuUSODia87Z5520cPtopsay9SMi5q4spUDHUSkvmZ2JUwrKCetuoD9YSUKfbtExrcPWsM9R1rd3
U9LHD2xWsm3KMbbPMTl8LclEBzRoJ2D8LVjrbf2KZyTZwRXkQYAmf2yw7VXzm6iIVYqD0MJ7M6ba
PbaX9OAST3MT2Hq2lTrn8tgVp9LUYMhkARVewmGg0t/tizinzsoVi8WaEtqHvJYVEazZeMsmNttW
meMepzbsKf+tUbviKXbPsF/ESZ1icUIRqNBDkE2wQZqUbdVSC59UN3bPqpJeVB4op4C83lkQ8aFa
4BmK2nDZGCEC/0A/F7GmniApqzDMPBJTuosLkQGorM200DDHdtUsVa+Ziep9oG2j2teZ08eUWSQ2
pI+1kVj1asyMZFvlY7Jz265bD8aQr4U9qSiWNfmldOLgtpPRcO2oRd6wmE9PRSN5+KYA0/Qpac6W
noxXnCfE0GrkR9WBKW/EaNWvOZtoUodCe1P1WU95nfJrhOMI+aggrKIYtFVNqvy74upLPjW7b7e6
0YpwbywWcRmz4E1FSU9jBqc8rfK94ih7Fm7pOqxLqMigqrY1Y7OP0E3KVZt08U1nsXWxhBvstTzK
L1jlZm3jsp444K0KFF9H7HxTwY35HBKv/mzXVs7ixqoO5DsN91U/1A8usSunGRH0aWgFCBrZ6DEB
aQZ7Nh6a90ZpVNscuaO7GoBb7Mwxs6ExZrp+nSc7PoWhMW8AKGTZClYykt64UhGss3JBNqP3Rwsn
7IW0KfuAwNYKvGQ2sjc2RtU5sKxsN41Sv7HwoG3zyoqfpWPHT5SzKg77yrzmIE92Ixvrs1B6/UYb
zHLXyDK8pZhtH5JZd70xb7N9rkgCloIhWLmF6ZwpiLXnAi/aiZy7dB/jdNglSWbkq5z0IYSmkXmb
VcONFg0Gl2Pd7BTR+QgKuxdcgEwjJhLAfK0K7BemRJQT5FSHU0U7BjdmX8L0If9nGajahfZZN9K3
adCr0FNCQ3u2neKh7HWYOm01bWdRiGvJsBCqThQoB1PByrlaRuLnqOfZzEbZql/aoEkudpjWPH11
3X2LAyfasvhlJjrH2aMTU3z1DEh82vH8Jgn5EAfyyfeEwFlr8CD5va233StKu75Zdan6AIlhH2qD
dSiHeourFm++ZefFKiZY54pFK7szg2xnTUN3sIK52Bsp2U1tRWKd5LB87ko33ttmHmymGBEEWjcC
r4oxuata2KrziEhHT1HUztGULs749AnMyvhoI7y+VlpOSntXoYlsIhb2qOmqi9LwgM+s+qZu8Ed7
TJLMLsm3QUvLzBObNii79gFRc8piDEstXb0mItTJAXdE62UD8jZav+ZNZ5iyYm+/HsRob0t1GP0+
UyUhT6ysnzqbum1ViTmLiZ+ZSrz/U3g7t2W6VcZuhkI/mbbX9KPlgmMfylUYTL4sZhSZcykZPrI7
fgxRUxB6RT43oOSw5phDEL3KZD7fwOGpT2hDEHmoylOipax/w3DWaZFdEM4WJCkXCqOXKfEX+Npi
n4lW+JDi6hXzyZIVZQQapozcq5k71r5lhZ2vZvzn17hTUpQqhYcHv32xEnvcJjBiqYCtHG5nrotz
7ywamCCfafOdzPIhHbifSdsS59mIoi+NY8THfO6/4qqzdjwRZ29K2v5MKiBzISSsxzaxCq+bFPdI
Skdz6ZKgPiVwVj4rQZyd2zSv/FJtmaW4ZbieEVGw6az1L5g5tJ3V8Vs2gUNc2Zhov812KE8Dev0X
Q6+XhwvjqCfUsPEjlJw+W8ETdwFmuOFWAgiDxRMOnqIG0UVVkT4PrmGu+rAe74XkrS8ic15PU1f5
7ag5N47hmgni/zK6BWE6cKGpg+cqmFb5ZElqnBjMbot47BZGVPWYyWAbg/hDLxDMl7TXDb/qmUYi
HRBzAgSiMFZmOG6suuzPah9qBxfnz9eh1tI1/bSz6iHPnmJu8RsG99UO2ziEIsbb7nNqWfE6Lwbx
hJ4g2HEywRfttPWkWeaFNFXlrTJsGt/OUTZw1Npb0LnZ3iQucANDv71m0+A84lkOaNdqcR/1seDl
7EDxpkmxNjpkjHMz1a9FO09vYpYc/7gVZghko0ELyiqO0CxHX6FbujELoaG6p6VH9gGcA07RQjQU
dD8kPV6Zsy6Q4SQJH2jPyPlLZJ1NXqG73bUO62xXkrVG6AppfShC0TSxDQic+sMlBXnfZ5FG1T8o
x1jL/ckp8kvfFwTomPLZbEwG0qS7Y8ghEuA17axnmH8vIpAf7OefnXK8K9QZfvg84MTRa7YNhT35
NPgPWh1Whyqy7YceUdrnFAXU27J2+AI84tlhCK5wqceQO9NDBXdByANyhLrvtpk11rN1otQqQsLI
NFhEfgwcz/AXB+Bx1Ex7LYdROpe6qydok1bwIRmtOLusH/jgAJprAMKI6fCCUmzlRNWzzUkOPcVw
C8vnigOU2muhyY1Buqkhx+UHtqzNejGhrSny0hs1nIqDbGL72ZzM+itq/jC5BJhWbuzIVJsHGc1R
sM3mNANoPrbDzCwr7Mzk3YnGVnk0gcaY5ET0QbFicZCWUDRifV0oYtoysyk2vdV+aW3kNc0YZmsx
8Ul2ofFlZGS9s2KkSBOrqTN/c9y4mU05mUWHuDGOks0bLQqDmlUa8pRRbLJIqEUeiznK/IiNNm2x
q9xHShweCTdQPfii07ln7nNu+DQPc0dWRRQPL0ygp0ODXAmciSK3ajGiBpJLuaXPrOAIH2tu4niP
RBgcCAmNZdBBYgMhCxwbhBCJLqAKjWs+Ry0DACXczwbELYLsg0OTa/GhE+HRUjPCGJkzHkle6NYT
orGvUrdAFo3mtI3rnvjNjl2MEopgiUREfxIYaGLKCDhfF6CqhCfq7KRAedJlWr41RSA+DAldzyO/
O2Y65eJlf7ecwnK+tEKiy36Ths2K7TGojcXSg1M6zrN/m7jvyfV/08Sh11+swP+3qvnLxOyoCH9u
4n7/mh8A+UW1bLLfp5EDK6Eui/DfuzhVVfkjOjEu0EWOT6f2Q8+8iC5o3xwLhDzV7GKP/aFnFp+I
wbJJKuKME+zztX8iuvhl+rIYAISKUQ1diMF0QudH+Hk6wRhfjc2gHs4yJ0YkW0fZ60/vxv+ifPhl
7PKXF/hl7NKMYOerkRdwEvbFSKSk+xL359j1ovz9P7/UN7/3TwtuiKWOY+oYgnQemQZigD//MpNK
zquJOvOUmBkLPWZZigYZYuKWwYFjfm2TMXQwWYPgE1DoeMyQAMzwNS4OtLl1mL+XdenY4W0ojUi4
9hZds9jyfJC/xQ7axPwoG6NVjBthIbbNgIoFzYPDMo/pkVIGD1PdbRItNg9oH9RLUpdkwU5UHQWp
qGB3Vo7emCgXyYgZYMP1PKtIE8rrKL2vXS3sG7a+RW+DTi4dhpgxM1eKBakdGtJRH+EFy5ssqKXN
XA413oY06EzPb2zO4LU5WizP1NQcviolmSKpEjLxdDpIfWRVGfqtodhE1iadGyn3eKKZgPpwpwJX
AR6ZJt0YMOJv4nb77+in6OJu+ptTY7EZ/sdTY18Of/JA/P4FPzwQ4pOKfAOlzvdD4cfQx2IexFx8
cTFhrsYl8cd5oS9DH7gPBi0PDtdF2/HHeQFkhlxAcAygYpev+gdDH46GPw99ljxILhgWhst8iU2k
/stNlnddX9ixcxAQhW+UBA3tkGrp3YiJ+j0verJY6aVtjAML0JUiNT3rLCSfwbG31SqwW+UClZ8w
pqia+ouhd8HndNYCdOjxOL5FXZyENJx6HXhBIXXFg4odbqQauD6DaPvzZHbDVTYVMxs0GllwiBIn
e+/7yTz2tXQ+R2OZwDbNFjVmx+FJ+nI55l6nD/vINeJ9b/aZn0R6DQoTVTxRtLluvRP/lv1WCHsf
Ztl8Ttyx/9LFtXGXBook74Ws5o9On/NbeAcntkMRjoAiTp4J26hfjCDsv4xoGjyNFIsPRaczXhEu
AZOgGW2Y3b2br8cJ53pCXX6a7UYdVm5jTB92rijXskiGHjRAHp57RcOGZlS2tQrhu9HTlbpx1KIk
BbuZzLg7YRlHL3OFVSRDbeSzAYue1YnRrac7ubNtkdfZKxgN2f2kRtEtpu49ob9luIsHJP3h7DoH
wPv9VjCQBuGS4yVh3k8u8gxf2KZdjDRqEcZCIMHTQg0JiC3d90kF/k7kbWMLj2mcvLHchiMtSOuD
DNLET1rVmldaWdIJ1lj6mxkqhJlMtPPCrZwzAaVuvAl6W971dl7v4N6UuxRZ2itSLcIxXeqV0jNm
q7qvMzp01XbQKmgjb46bYaRRyKYlZAT+H7urObnlZESXEJp2/5RJhheWNDrnRoW1HK2ieWL+FMC6
O3D0B6Dy8iHxs7ZobpFONB4VVD2tdAtfgzGMUQnKt+0O9OaLuTYaw4vTVR8t30XuRDfX8Vpx9PJj
CNPMWOkDw/RVbMzdW9HolrILUG9/DuSY7Hu9qH1EGYnOWMbqXypMyBdrgBtQIt5gQKU3eOb0Wt+o
pauTGBWrQGQ7FFGfa5EiIrsiDI5L/NlgCDomaX18N0x2dGHXM6nZO5+uNqCfyBuIoqvRKCKlJSsM
UGZ8RriZB+ewrV0MMaWGkL3rnwdzsPYODtHH0OE1AgB0QGzvDYjnPupelTgFlbHiLihUOocyQKjN
Her1lEOHCbHGps2ZvCiJ3ngT3hf6FVZ/hdqsDNcofXgyyLq6hTkapRP+8k7zsUqjYwt1tpWpeqN1
rnoqhcqYoDTuhIFkfBDmcQb04E0sMP0RMuSOvof3fRmO5avemIJ1wYKC8WFRizNx1ZOFc0Lqno7Z
ehMnc3cA8g6gPZnsvT66w1GS6b0e6jzd1qaUOO3zub6x2loetETmd5OK2p+EccvcWknRIWVrr3PE
jZnCOQTv8agqHAOZk747TWmsWUyTbBUn7YMiteycDYRdtwWdIAnI6n1jpJxaTl5kK7c13BXw8JGY
Wyy4yRA6Xq8ZWL5ketGN4rNrNEsuPDe2UurgxkNWPAUhLKWaoLUvCi8BckEUTps5u2a2ctB3oBeU
pBwegM9Ea9FP7t4ujdnHOEaurJZod1YlW7w4YJwmnBFMq4zctxCOoRsyWnky3ZRw6jEZj4zs5i86
IJQnO6c2oLPIaISj6GDLzn6AE8KAdLCykUOq5UyBpMJZSRWo0JOPJZawNJxvRcrdS+GbXGbCc39L
w8rZlQBrdlJx2ZOrWPb9sGXOAFxYemClWcK3hJ2GcVqfc2b0W7vJnZu00V6YzeDYDGOAj0xzoBvW
nZ8joEq5DYvoOmRMTAIU7Tinw4x3WwMG3jCvcpkLxtNCBdd7OnwmICM4YaU4xmbU3ibAjt57YSo+
rTvdbqcJXzgV/mbDlhuE6/kTdZRzidhxTV7Ix/+UOHiiTKmczXQsbtUeg8OCk37AH5t9tJPRPdv4
++/teiyudR2F/qTWYpNVhjz1c+fsE2Egtc9SJfVZlmQculEs72NDLw9O1Oovesslrev1QMdeFycH
AQ7LCFO9ZfCVLqJ8yV01TPehmjOHyRU1PmOJ6o5Ms/sju41gJyIz8fqkTdcQjTkys/CW+LVkFwdK
fFFQ1DmrtHfQMXDmr/Wk00ixAwB/EFkVbfI0yc+xlgWPUTEP0QrmcPt1+masnpU+Pmpg9XYtOWxM
/9TxlXY79dADzA96r2teFSRkHmVZzGbdrtvHOhzwOEbBcAQevVjDLZFwvdXRnWlJ9Z56VcNBTbTh
NNQdcYAk3H2p6qq96CT0XKK2JE2Tg6ne8UQfXyJGvQ96ZNjIOaC++mwrUrYJxuwlXJUHs+munWRb
eRs2utp1T6K2XCL6JmtQU/GEjDMrduVoN/EXFIkBBXVXWpInUUoK4e1cRr22KnSZ+1K16vWk92Pu
V2Kc352ut/wgnQqvaWKO4AgMCrKLhsF5GE1yO4j8YUBRsI3TIfS5SIM9H2W2lkWRXRGeUqEX9kGG
SsVct/l9O/vvavRv6mObnven3u4vybz4WYvf3roYB9fPjfX3L/vDzbB4gAl60XTsuEsf/KOvtvVP
IPhYuiNxMharAzXsj8Zao+Nmd0Nj/WMF+lOhzGLUItDJZKPJvvWfGYW/yal/6kaRW9PWa1zDjopQ
HFvynwtlU5tY4OKq2WHeVYlWiZlWwb2Fgtk9TVb6iiIpWVXl3PmFHF2PNMB2NY5TeqCPqzzROQ9O
76QHEPPpaZTZsXfQj9iKxbIH4WgmFEaaSe+iMjdGZpXFvDH0XCAZxbobIf/dVK7COtOSMAZd7VqR
l7EWOL6Ix3BSX61tHhwqr8koqvcSWDyeYGq7Jsjoqc9cxqp4TuuqhENpJq+WUol1lvPXU5UpY9nb
zb7qmycVvQBgwF5fJeAB/TywP6NWuUt09bVveHnouU9ZGX8wmCI3tLRjDzjlVSVfABItv49VjZ0v
mvrJIhOIBAVSW4dvutgQ1s2YF2LdK/a+aZx9WICQxeqE7NYNSNDO4W4l6Qd4O7ykFm8loOF2LWq+
adbzFhikmvIr8DYIZ5/HbbsOGv5WL/gZwEWxQQloryVo6V1iELpbZowlrdriT1Pjuhj+OEE485HY
rGIXeeeMGA0XMm9Blemdb3bqfA3L7OpOWU+ByUtmoElvTKNG1jvomi9rfiC9stI1PoHHtEUjFtjL
0qUsPqaiLsF6NJpnBhOD+XRiPgCt4C3IFJX3wX0gG6vzeSiSg0DyDpUfSRiUuQ7g+J5lcOK2D4ET
pMQLs2OEgzhvqlnMu8Hh4tBbXnQw7b2jKjiDuUgoetneGXW7rmyuA3qGa947INSF+zCwX/Y0BJBe
LsxrH/NDhUlq7Nm/uRsVfPUake54sF2KvL5arqKOv8t85By3asq0otV8uwdDYwXWyNvEhSUZ+ni5
aZ65nj9APzPT1/jRsyF+xQPEZz/zXwkiH7YRSrEeOocsKajfXp7zLrUqq0YMM/NJ1K3rQTZ++vZ5
5yGixJ5lk4cobd6QSEH14hJqWvK05rniZAehhh/c5FzVTEihYXF14kGBXLzcCyEPqscs4j8Be7/q
6vIwGl1WFFjRz5K3C5LIwzTzyQ8194ltD8FhAKpyilj0EXnVPtloH4mm4RN2JBcTFoTztzcDHTIi
bIW/ionxNScc2g+EXR+IxTJ9pHTgu9M2OEysaO/w6VceiIpkNZCs7ekdWfBkcWh+k5ZinVNmrmvR
8zOEUXvjtMq4RbhAekQdxJTcs+anNjclC1iMrbgwWfRzlRFRChCsSE+Oxo2qCw4Cp2c+zqQ/8wX3
CVHH8bWPzPO320snxWMnVKkhYssIPyhJRS2RR+HD5OM2AGofEIoV25HNwMLs5zZMAcx8+2zhyyz4
6uJo9fg4Q5VLoKhq10N1BqVwucpnO503INzdLcs4ylVQ+RvodtmavIzK+3YBLFc4t/iVZqrY6hNX
qNtzfxuzO+++fcydHJZEFS4jFBud3ydq8EL8nbIzI35VaNEsX6RKC+bqnF5m/Mo6hI9ATT/YKmNK
JmLVF5AIvFzvXMZvanAQjSyOdizGszmaW2dIXkkRWZqXoThSx6c+awcYIbNQdqHJfVrOpnqkB3M3
tsVFxqCgOCqty6uTHcPZmyPv4XBQcfLEo7EFV9yypxj5ZurQe0arW57dCX0Nyr5d1ViT9oMFhtAu
0NCNcS5I2jZ1XyGe07NDlcNt4KP7lrMQSO0aMTMGSF5gKO84TMDS9x7VFzDTnh9hkCARuEXKHY0h
/0Bk9v1s0txR87/dtH1s9WzolQe+d3QxGy6JxjSu2rTElwcKfli23jx2Bi6meqw2LVsYLy0zbLa1
KI6jZYxnaacfLC95aybugG/vteWa6RqRZXSRKp+rUVipj8WipVE2OQKXtSUk1uCisSRbg3jOtk5Q
f9Q2/xt9M0lWaG3DmPPEULJ4ozbNG+A7E9iRGnplbX/OS/rLVInw3cizveAJdSLDD1M8Lu6hrM1U
Ipsn4QMVJWYYvy/CVpS3X1NGqT0VJ2RJ33XUVlkRVJO8amjv1qxLXSK/hfZg0siv6Ryq5DSFrTyQ
PsBHqIsAdWoQquACElETyIKP4BKFBgjmFSsdBC7g+vvEm9KOzpVs99ZnCV2pnlXXyqEK5IvSleU7
4fVvRixKuQr1Mf1wal0hORXc/NzCFByHXVc05cbNU+JtyO6rda9K0PLmiYFFPuRRtNZUJzgRTjEj
jNWB0J/pLx17X5Deme+IHemUJ1Kfei8iiz47BpGrg6bHW2R59ZTW8dnEKjP5IZHFyl0hKR+I3nn4
qRT7Xyb6fxE02ounD4geuCRkhb8CUDJX0WajbPBfxxO7vTn6iFMeLnrhPBD0RFJYx11nYBVb/+fX
XTYFv9RTxC2jf2BJDcdZ/FJPuZOhEQJSyZ06fDvsuAf1OH0vQBTQ3qYf//nVlsXHX14N/hAKO9UV
f4kanYdQMeK5kLts4gJZKgGXYaAfImf5/nv92wT8TRNARNR/1Eeuf8tehpfmt587gO9f86MDYEnG
tAnvsQF27XuZ/8PPbH6Ce00tD4cYELP2x2ZNdz9x6dIdEKRKi8C26H8m5bpDnjNSRmFZ5ndU0D+Z
lJPM+ssltNCYkVtCHSSqFlrRLxdsmlATqbNb7yZrip66pCuqtVXpg1yNhH57dLN5t6nq6ZKV2rzY
aSiqkL8TpSYAuPVgTEhKnNWnIJY55M4CpxUEu+G3sbOU5emeoI5B7peF3aUgMgDDSfbVUBpuRQnh
rYBaAtBWhD5Z7+zAeBPjXUBNdp/g7jiO6IPOWcI0nVKGupGWPzAWUHZzsFQU7rLk4Q6RgJiaqKlX
yBiam5H4JrKsdIRvo5lsB344+AiNVe3tmcaZUMDurnBD44DA8mti18pTnOU8f+oC/A5DlS27/NCv
lgalctrqdh45JPKxvfZO+G5CGlmBoSFBJtKu3OvpxnXTaI0tSlklVP9b8pI+KrR6A1PljvgeQetk
VvEM6qgj3g138x1zgKulj2IV292pY40A+4ciQ3Uegl6eWCKQQToW9xgj1ePIQ4BhTtEjL2JQpzlk
yk750XCqJwIACCNTu/FA/fSVAnu/qGlWiwQwndKvtUntZ5flPQmX8zPBx2JdQXBdQ7aVGwbSuCJi
lE22+zDqgR/AblmlgbX8CCRmmnxrtx71LalF4lZPFWXT9SkZ8K2bfS5p5j6ro05NtFT+mA70DWuf
EXkhcNpI5B/tXF2EZcxkZSqHjmyKl9JAnVGRpwJaM8Aio1cZRAqtumQDUX3O7Kwcs6tvJwJUnozU
ebDauNyWIwY2tZ1QLASp7c8A2HZubTl+kzmP2VwpNcK84TFkuXEwCKxmnxO2+VVzA/mmCDh1nl0L
/dppmX7O4zpS0RZFI81JVM9+FhX3usKUB1R1E+G50O/arHM3rYObjfEmGTHcOauEIE8WzkoPM2XE
RtPUOuKcsFJVCoSpXCVgCdjh9FZ51tRR3oQIxwhWaxTz0SZu5MbILfHV4Bdft1NHoReze12TcliW
G9VpggZR7yRuhqk2u32JumxlkgQ6fYCgmpUtA98y+JhcezhlWsMQOiSchAow1psVD3wkaIl6/+2R
8u9B/zcH/YKH+Onh+5dpzw+a3H+VH//Fvl3mr/GflqPfv/7HoW994nEMU5C0jG9TH472H4e+/Ql5
BYA2RuTfz/3/GftwtCOidxfhOxoBtqAUFz9E8c4nZ4mJ5w8B9msaf/QP9qPL4+NPdQNtuSkM9iea
QW62vvzmPwsq2DikED5HsSO31MvDjwxq7DgF+8Rx1sUA4zoWhxbtDzfSk4pFKNHbv6mT3F8LpeVH
oDpTGT+50CbUpYD7yXFSYkWpHCcUmP0mcZbOfYzifDWjtYeaJIY1plNkt1lwqqow2UJzhWCjPRtM
FWY8dDBpTmKGR1Y6m84lutJWz3VkkR5gYpKtyA3oQ2xa1ZsxsjUo6bsLAMPp14QpwPKvk2GswEc/
tjOpTzkedsWfTHdnlB09eggDiOa2mFaz6CiTlabV9bVIpTfpxefJIROWq2E3LuNxtmSGpt+EEtoY
u5+r0fELOBnTGEc5cStTtnd667fpETXXlTNH+mMRrjQFCaDlPqu64reh/YLYlblUosKp0j3Dsr28
ZncTRb4sszVzYq+RLK+V4CGph8ZP29zvu+orTyqxjTN5CVv7huEY5lm2HEnq1daQbYmfclZD12FS
L4q3fDTENiViejWJ4a0wwnVoyfZYLBQtlPk4EVtebN7EqX4b4nf3/j1W/j8iC+6tpa77v6VZD78x
RQaP/qcK8vev+v00cdRP3PR/VVqIT9zBYB4ZK9s602IK1T/sNZaj0vgA0TAwwCwijB8nifEJKRdu
HabbTJE5ov7JSWLYv9aPOAwg9MIQV3UkYPh1/nwfQ53HLTiYxZ6QBUZiW5S0YdL75Cniq+hy5FCr
ZTo+HDttmry8rYmba5fCIgzsXZ0bMYFuAdczxbB6bmvDehhTAfM/FjhrQqs1vaEh6iW0xqecFciy
NzH1Fxf55J4hUuZJ1xw81mCGz+r9XRZVx5q7Dbcma8E1ju/aU4MUTfzcye0EuodZnG5gzHfHdkPq
ZA5j28F6m0zlk1HVzkvRtPlejuG8EbG1kS0wBtH1gn1XzJoLsfWumGKgZRHrvlXfGiyidM0qnyJV
1lutV+ZDy2AaSzVn+Gvg2FW0GvMqI68c/OSJw657RMrkHMdkFndyaLR1kdnXXqruSbB6Xzt5GH7F
y7jYEdJ+N9uyX5M9TuOfiGbb2CQQDDFqz0afriUJoQh7tWJjKSy4Z9mrt/DrD2GRrk3IuRfFCfB3
BhpJtqie/SwESSARmd03Quc8rQ3hCdalRzcZ271sZyZVyqwejDRSDqgRKj/V6tkjMnxet4koT7VF
BIhfU8czFxzkgxpXhg+C1D6GFO1bGGI5da5u8l3b+Vr1WnuyY4U4Oak9WGM+kj8nrSVTImLInLLm
TgO+0WRlGws8zVqpxunOiBP7VQajVxXTV8FMfKtWerKTiMS3PCCDz0yEy01C8O27E1vpdJKTlpxC
M6fJgB4KoH/sct/JQbvFkePsWqtpNrjaWaMKVfMBS2mAyDgVybZ1X52mGD5Cgjs3eEJGx6uDvGBv
qhtXYxpaiHJJReyAmjyiP59eFLoO5uazKU5KmfY3jrKAz3LBhxy7SPOrkH4fOJmzjubUOQTCKm51
tS9P2Bsfo1GpkInoRr1z8D1dx5KpDKGt/S16AfzEdcxgusIGhf6D6DGbJTbyaWY6KR5sV5LT7s1y
HA4WzURSaL27msdG30RG5XiaWvO8q0st300SK0cxuyjENUOKwss0GI6oQnoNQXBow2ZAdTdqc35R
FHPnmlCBIlnUp8bSXsqstoNjrRMwcVOp2ReLdeRdXppbRnGqsm9jaQTaNoP2mNqr3iWg7w3kRR37
eDbm27kf20sraVLe3AL//tEoMIs5nXw0q1G/NI6MGuljnXowgjbx3UaqPjtT9zCUtpav3KDNJugc
VnVXjQphSBDG+xDAqZ02j1o2kCe8NkVadBQAll1C3mhNRs8Y+hONJsW2eN/zvpo35NAXFq7VMBDP
KCmGzhMUDOd6ggn+BQMHuym/NSf1WqAGCd4RP6Jojmd3xQm3ilRDMXwhy3uuXDNdOUBWv0mhVLbj
/WI+Fh1wblsJJoIei16UqJeyQWG1I8my+I57QZIujROxgi7Yjcp8SVWWeSxFJjWE3tcJrFj1MF6K
zjbeJ+Rl6VZDXoPPYartgm1STE2DcAU9WWGmvOQM5sFa5aPApR9iFGeEnTFpFANIfs6+xSSbBlim
NbcFT5iHMB5XfewW5S2gBg3J0yTrSO9uUtotsS7LHmChPdqhL6LCuh17a9yYBrtlwQQ+WTUm77Fn
qcH0ANVMu2nwBDTIURqsNHPuDtvE0K0T4756n8Yu9/1oBmsT8RF6K6nbWwnyfVvYvbMtoya9FFp2
nEPiigHAm+VxjMzoJoAwtSmHJXIrW5aUq6LHBcBGW7JYSizt4NjN1lSYLnCvgvVTQyv2m7DUlQ27
MXFvZ5hLLK2FtwowSFlZSlGcQUSUd05vW+fOqvtnMwm0CaEG8S1MCldZ3ajrdDFxdN/8HPM3bwe4
c1Li8XvwjFpMhIaF5xkzCG0fvhBtsYiEMxIiUEnOIyzl9mosVhKYltmekWt7Wy5Gk4z870MPG+CN
BZx5Ieh43dpWuOfoDHZoYMVTapOuAazEee7VGi9Lt9haEhODCy32fEIw4Kww36TrapiSrxFRFQdz
MccYqFe6xS4zdotzptMjtQIigKEmWaw1lpskIINYYmRF9UjEcLefrB7fQFMANO5zBt2JOgze3NLB
Dot9B0sueptmMfXEOkc8KQ/mmokFO83F/DMuNiBtMQQRcxtdqsUk1C92IUJ+w63FL7Cp2hQ3kYpf
j6MRixFiEtxG/WI86h2tO5HVov7WS63EToZBKVUDdYfcSf/C2qHytcXIVC2WJmBIFaSXLjuni+FJ
LtYnrDbNxTRV9wjCoqDWL5JjGo3xFgnWf7N3XttxK9mW/SLUgDevCaSlT1IkxRcMSSThbSAC5ut7
QlV1W6JUUlc/35czTp2SEpkwgR17rzWXui4aZwkd1EaHEk9Vt5qr5tVmFa+Gqzg2Aj5EuFQCqx9L
rtasZjVpiSnFr0WqsH9L/Na0D0y3/+Lj6+rWEaQ1LcNd/931Za8GsCoQwV2xmsKM1R42igSP01Tp
jKka/ZjqyVO82smMutIpHjyYMNqM2ey770zHgTatVrQRGtPVBLHowvruVOPtD3xCs9rINlKcbJMx
fNJMSXapFNBRyFGftsFqfhPffXAdrLwQIeSM9DMxh7BjgILgEr2TkeB704lctHwe6p6Y3SaGzWVO
PjWFneaEyur5CnbpiwC5nKKr591bfe4DooDdlCXpg3DnNrv73/r+/6W+X73l7K7/c32/K5s+e/2p
VfCvv/Pv6l7/Bx+hr8AHhNOk8VHG/6tX4Hv/oH2APC4gDpXt/w/eCwtThk7ZTasA1T8SZ/t/KnzT
/oeD2oRSHE2lazLq+m8q/I+DFDacKKlJCHbongKmWFsJP+zTEyLlFr9tJDhniW8HByZOcyhqwaUt
rYAJo9PXl+RIw+MP0r9yN9gq/diocFZhChsbzg/8DQJBP+wuug41sFqmYT9K4MPeDKXEQDyGxTer
Dj9cltt/Tk1+JCX+9lDsiehew9ll7/TzD+0t4oUNQm32dCqzfWmif7YENR1Ztd1fmh+/OxSnMkDy
bqwan7U38sM5RddWtHQgsNSB6MVSuHQR0MsiHCZPHv/8qz4I4b+fQFiluq1b3BTOx+3ZpNDPlQ4n
MMhicndm8w7bvPvOGz+CQJxD9adx3cVwdFrdbv656f+P8EnuwV+uHrsxOlncxVAjPvzOAW91bLUo
hTUingECTKRRG3Z3+eef+OvZBEBO+gYtMwT/DFR+Ppsi8S2hulju+8Amv8X+nmblTJ2ntnlbwV36
8+E+eIU4ow7zTQZ8TGW4TT4CKh0AKLyD2U2ishmQofZvnmW+w2SpaMlWF7DA/8Um+S9Oo0MGbmAi
CTPYzX8c0cQp42/03XI1HzsMXgIiiPWg2f75d62n6YdZ4vffZdKJwxSi847/aLLCvUdXsCvk3soU
2nNNu2SMeIM2G4mTXjmbPx/td2fxx6N9uGjkcyZd4pRy76vRgDiYwerHTtTmRYsMJmBeXBRf/3xI
k4X0l1/oezRQcazxiv+4lM1p4frjyGNnpC5QpMYuHxN9zdRpFsyMTcI8qTt7amYXWNri1R10/9Q6
1kEmfbNXMlBbOZFo1I9e+22aLI1KC4W1SRriPRp3srfAqRtFt/xlYTJ+fYwIJ8SzbDAqxFHz8Y7z
BdKaZuAxAntpFxtbG9l8TZOjtppmMUUSRhe2oLTR2hbUV/iUX/TFA0tp+O21RwkWJm0S3Bi+9a+u
3n+8M53ffjXW5/UJh4y8Zqv8uJLlQQkj1imH/Zo0T73oRFmfTmHnu8NWdIn4NGUWtpDRDcqI/M36
NNV5T5wlaQTM1JgGKRBRhS1Amc+1vrGMlhAP4sbhdyczXVWzJ0Bn0Y4LOooIEzJgEM9h5IQy51FC
xHsclE9qiJV1YY97bEeiH5Wo1fv0MqfTQBQDSr2Spmjs4EspnYvULj7J0UeyYM9EWJI3vOuZRCL6
GW6awFsOXeYttIdRqkxwpS71dNaftL5T+7yGzwJq/r2YrfPgD8UmgA1xGABp3fDJ9e7Pd+uvDwid
CAoDnnp4TL+QiSeBusehe0t0S3qNqDoNcfcdjWx6kEvcbqWsjP/6keSIpIxiEV5HDB/jloJ+Un6w
FMO+j+OjIYgLMRL28fYlewMaToH7/Odf+Ou6vQbXUcYTm4Qd7KP0VCSBIrBZDvt8Lmn6A6o/Js1o
bX2zn6M/H+rX25Rep4mzlb7nOnf5cJsmklkoWVK8BX3lAIzoDLxv0vvLCfztUYBYUabgOOMc/vww
VHqsVcPICdTcXgcB6QXaQXaJf/vnH2P8uo7xa3yG9mtPFA3xh+OAxFsMl8Sy/QQTLIIOke9ortHt
FHWzobPiUVJw4yNPSU69/9Sbyb6xi+xvy9KHzi8vDCBNFjxrny60gYLh55/bdTg/MuUJtv+lRzMx
KHfxmA87exwyHwHdYh9xrwfbXm/eymb0zsWQk0Xg6OqqWhbr5BTN35Itzd9+J49uOD3ugJr1w2sl
sTVNi1NL7OtE1keyCreBTvdmAXxzHUNSCVNPtp9Lh0e57LT5RrZk3dBrNiHu1mQL1eVbaUxsNP0p
WpbxBZyEGXbZ0N7Ptcw27ZA5B/IZx1M9l9fQaf5WXPz+BxBLbVmU9Dz/67X/oTSMjT6oZgI09gTC
nJPea3dytJNPKatY2HZeHsXC0AntcAfeWH11Iu/3i595D6J3g6Ns4zgkz0IRIdQEd+T3NA++vbwt
TlyfLB+N4NgmMzreXFt9GaRaZF37l/LIWC/7z3UEt8UPv+DD3UkMB1+4mZF1aHlyipegPg0OpFsG
etGQ9SzyEqFHnutHq0GEIMiK+stz+N3d+etX8Jkw8jAaQOV/Pon+zFoyO1Lscy0dWnS+vvOVsurW
s0W9IUz3tSnV9ATqL/0m+nCgtUwqhIk0wsIzqRKxM3WCpnps75sRC1wFTlK2hPnq+h5JSR5CPTXe
5towWCo9ID84bfS8iVwteIJI3B8M5eiXWGrKw9I0X5Ay37szB0psQ4btGDDT+POK8Gvp5sPNM9AF
YZxlEPPhlNM68miksyB0eflU45JWeRlpC0gj1KHWX+rE3yzbEBABnVHX88Ef8+5EieeqZ9HZY/B8
DzI/5q1Nz9Ce/ts8gnWB4UiQAQObkSfhAD9fxi5OZOvFDndSnzwUhpWAT19obYDrhvM7F7CtdFej
ze4af0vu/M3b1yUKwcUdwYuJwvvnQw8J1DgGLmIvvflzPPi3k9fhD4zfS2/4ypbXjf58BT9O5P/5
Wx0Y5Abh5Q7Srp8PGChNTFnGLcs2vD5Li7pnJiZprtFbWWp50+PqAZbwFCVzS3GD7ypUIulBpC1/
eXp+ezM5aBixrHj2L46QTA7KSRXPL0DnIdJXn6+dwjzVsiYhTyx///Mv/81LE+YEIgkkADS1Pq7Y
9C+LpJITF3nuEZG3RsyUw0//skf87fk16GRwJ3F68Z7/fH4x/yaNYbdizx4Z256a0kjVeYAbAJjb
KDCQJsompWru0CXFJHXRDSi3k9IuFhy/f3lef92U+y4jW5NNue0hOP5wscdZOuBZCr6MQqmbJl6y
E/1yNasZa2JlaGErqnoP352RQSH1vzzAxu+eYKohTjZ1u09n+edzMSQKBRak9z2YvvRr66FVQuWf
DDcgzZ1qM7qN64aN5AM22owlgdChrnQiWBWY3arOSwtcBPN4pVILQbI5DJKgucQRr3++M37zNTFB
uMRy6Ay/EU/+/DVTrMYkLLvd3p3ififtRW1t7MME3znZX07Jbw4VsH6SvgiyhACSD487SXmi7Xqv
2w9LXL3b1uzd4TWvegwa+v/Hz1qTPxB8ri21X1a1dqXBt77d7eE49ncwT9xdM3vxRd6viZT/02i8
/bWj9ZtFjCPRFqFE9GhqfbjnzYVJfCM5UobAMopRdt5XSWduebstG32qkMAQo/GX5eO3p5L9tY0q
2bCd77qfHwqYJNFr+B1Ot5/N1avjTHjR84o0Mt0UfzkUbCNugQ8veioNZAde4CHU/Vhx+4XdSKYz
3CJ2T0AIyWkDw9PUHpcITN7q1e2FGZEpPpAaYKlR27FzlNN2mTyrAmPo8HBlDNSCYyzm8tEEEEnC
cV34MmrLkoTIIe7SL3C9tKvC8h2Bm2cduwliEpGB8pOs0HPx70aBckZjN1q6NV84Whrss7n3lm0D
gZoJVpEaD640AW+XjMrMXW5Uk7sFM5mazwFsm+rNzWmWJJuWHUx6MaU9EY19VvTpJ1E2xnwktowx
W5oZFQGUemucqmWatL2QhRLXToWG/srGmRrfucBl6h3/WwO9MjI6xuVkB0Ud1YWykytmHiukixS+
fCedrrxXGrrRU19rzQECP8Hbc9KbPWkV2WMlGIZtJmk3+REiVoJHSTZNsSK552RbtXPdX+aK7ST+
uaBFbyTEGBSEazrzFDVqjvWLShOxTt+has2orZy1uMoAvn7xICsSABpjlV58VPr3rQORfN8MIp9v
x9hT93Vm98OW1IjAO+tNRb6XZBQsjxSx067zJ0gNNhSydmO3ybKE5F0E+xorX7Mt4zXMXtdMJqgd
8+FPedqV4VRWjRUKG7ojZMTWwZAi7+jz7qRy2qe4NcvnUvP181C74yau8omIjbzcWl1wIwlhrjux
m/BXnWOPJqqN6ZpknGxv2sUYFUFBQqpUJ0vNY2gCCswL4isdacYkkE7WrrKsV9vSRizgMw4Lu/f2
LoTFLaAPd2+D/cZxRshAjij5QoDZ+uoNJEXYcsbN46kvS0cMt2JItVHTvIFd/0gI1tYFUHnrBFW/
NfQ6uy2Y74dw54wLhA/plTVyPdgtZBtBCstE1BuzVOMuy+Amo/uLj3FgM83OC0lRgWy25C0BxMBb
7opyOnYDkIBsIRQ8W4qbgu7SNNr9qZgmMyKmo9tOhERu8jRWIRTU6mKEBcC41L+Nfftcaem0NUY/
3eFsgXaIGjZiDGvuF0rXc5yU7QvGJP2yTj28fgNE9Ukf+ndX62oQ4KqNfBrWe3TLzrEvA6ZZdTwd
LT0zj4KwBGTi6oTOdgfJ39gVzvxc6bJ7JmvmAGrgPpPzszPFSFv0gEadjJ8rV0t6nsDKPyrpAXjT
ujjCBPpQBH58ErGVRW7S+LjPbI3r0JFtlwdLlLJvOGe9pm67pPfPQiIjHC1xOcyxBwhwhVZqyLo6
slZ8a8gOxGZXh7ry1bstBrmZM+QWGJBUNixzKJuuXiy25qbeJ/G2yYLhoWj8FBoJN88T8UPWFHkd
+whepiwSOWrCz0jGi+uOUHraI9j8/MI46pKcc60ZGtTWi3/BvzTbiQdiGzumM4tLIhmSUXye094T
3YYACXssokWY/WfNsHZ6Dqh+o5l8572nmc23yVuK9mAV6EOiyu89tZkblKuXmubiZyo8Yk835awc
7UR7Vhc0abvs0PecKcQGdRktfqUeUrr6t2aZmw8IZ4rsOOYIL5wg666N0fR3OIvHZQOZdDqlmdC/
unpMPUl/t916i15etLxkvw3k9xFEOydNmI9OZiH7F+69rYr4PaC5L8FvErSy+e4NXmZ/+sScqXrv
2x6r61wJ46XGpRCxRXNuyPBoP6N7IGklFfN+oGJ58CGHflaCz5m1klTbwexOS8N+OpsIvTJtSzzR
hVv1+xBVkLlL7gR8bd1zmvjdt64FM1JMWvfsdWZ2yPt4KMF6DISLzrp4cppuZn8IPDqCfV8NkVwE
D0dpErZY6LgkE9d1QoQI1lF2eNI8WsgkEQxBvyvYN1WHqiV1aTNkiYJ/MiYLAiWcAFAvVv9Qo9t4
FitGgwBb0nK9B7XxBGc4vdcrwgsbr5fmTnA6tUfkGPxEry2C9CIxF76qWygyPCY5XiVxnNxkPvDf
RsewimTBv7RTMt1aCwGJjdLtXg2ms2yoRLqTC4bjJh9F+0LrztzSOHMgHvCobmvQJbtFTsVubCa7
2nseHLKybJUXtg70Xh6ijoeKq0sTvjsVVWATbJK2X3uV9Hf20hsPIuN8Z3kx75cZ26CfclI1OEMX
GrfmXev07VfSeuo+rN2lRfrW5WSQUPEdoLLysRoJHEZvd6cWK/blokT7dZjb/lmlnNfF87pvjZFg
BSGzntPa1VV8SuhG7GUwiNcA+MeNvXQaKVpNkNxMmYO2ZnSran5dyLHAwtCao2WjmB0Rv1wavJbX
oFPUsBpm9Q75fUq4DTqfGK8k3JiH1pidm8xp4k+tmyZkmMjmxU0QFcCqXoCEaEtsbBS03FdH4o9M
Br87zb0eR4km1cUKZDzYgTd98rWcdTGJs8N3K3ara8mNxOoA4ch3qMBr7EU3ttWVx76I13yNgCZO
BA4CtFQ18AfwW6IfScZyiAi3QLS88JzTxqrFE3jd+d33lHj1EtsJ43gmQbQf1rtcpq1k5mI691mV
qkfkz4DbxoYvWSK0OvtD336x8tS914IFCnJbj+nN7Fa1sRF23T+X3TLd+q6Qj3o7FedsvdzE//qX
DkbYc2crDlRohDZ5Hjo5ioz0xhacNUI3ZiJPtfldX5oMCrDt1Fh0/Phs4jI8doiSLl1r5BObpThT
sk+fCFUXr6Bq8JOQaiTSrValsKla2nxhLFPSNei3IFICXzrWoas1ePTtfKkQ8mhufLZTtlwb2DTd
fKwU0b/8du6kRet6ll7X5k5jzUpvyiJvjLAyluZWsxBcMjEtudY6Qcfq6FqNX4fgyd8bFJDAcvUq
R5kxdu8A5I1HO1lDwEZhvGH0l0RSmVN3x2qxvDdm3sLNM+u5wBPvyDfTl4vDNcPspLUtp8XlTS72
+kj48wbXALB1s9TOwaCzmnmueptav7sbYuQzRGG0AFnm9vOEXubOGPzkJna7bD8EuIExNFpH1jEC
gmaf57vWkuGpw+ij3/WaL1jjm2JlZc8NJ4+8qCv2xPGuJVmHRQykG33TwZIMhC3/ZRH+cB1XbbJX
ZUkKlltxaXhtXlq4v+XG8ZLs1rVFu2thJHzqWxWT0Zy+E8DFfxJt20axaq2vDpSxnd0SHtWC2IpM
a8J1pCx3b3C+Nkw07agYep7Dwarms1GRu0gRMm5qOydArkxswM3N/RDYV0iL18g6ncTfoe+jUQb5
NbngJ12m6pRXbb8qk9wbfayM69SrWDcAL+EOz7SrCTTETT078b1LDuAxmDKJZC4D9GPUDBs7/HZH
JxtOap5L0nGkutKTsb8EGl/jMccJQKlPCUiWGfFtyZcA5fCx8OrpXAAVf1Wlfeoy3WBJ8/mHJbpt
DV8bmI59QRSc/US9raO7n5qvwbjOmZphl9JZPnZx4zEtSylIVd7MT/40Jme9TsedRxaHixozCgjL
TTYZIAZ/XL7Q/6s+FxWSMd45nCSTmC0WenY4oTcjhQoJ3BNHqGXI/2JNvykqG8+0lM5FBQEssoG1
3vEvHk35WHuQneay1AXJWQoOIp3Yu5U69jMa0/gEvNj+EmSB++iKoTxkmfc45Xq1p12aUgdSym2q
1QHVkN9zlfk0bmCyHWP8dl+Jbxl3ZB/q+wGHdeRn0opGxcMo2nTYjAWtwmSe3QuKC/spt5197UzN
jseJBbghJW6TuFitgjII3hXa4ScS4I3roAoWVAuV/dCCuybmkCh0lJ/rTxPl48oqvJuRfu8cJaZu
51EXkgXVJ1tQ/+3bwqgJfFAyZNddzm2AfC8hZQ5BGstaS4aBXZGmNOF0DhkgbMB1m6H0XAp6O8m/
5JDnTwnGmAFCUL5xbA0XHnEDi24+DZlW7XgUdxlUfwo1h3wkCBrXle3En8qiocywFbBeZFkYCofs
7Ov9EhWV5V8IoJ5hrKfb1CmLTQF48wYcUkN03RgYDC3K5TjPjbpyHY3XTgULmQfOreEyT/lNmVuA
4TqiU3juehhYm1Jb4wWZoamrIB7y54oo3T1SuppXztTwxlpaWhoy00iKhAl4OdPMXskTKgMw3xNO
EIyZfnY8rJGo5A6xWjPuRXFVcpUvRI3DRdgNsTwMeGCHiOGSvi9cO8hPBulJzwEzU/Y5X/qmlmEF
PjzswAqCTqpT6BVqMJ4nmGDHxvS+Gov7FvdN90LFWr6UompYtOAzg2PUdpaSyXbwZHU3u1Qs5dwb
DL2DYY2jikELVPp0UCaiypNmNaMdKU8X3sErDBS2te02NxogvGRTz15zQ/sG/73p5yRsyhIuGfeo
k79UVV7fmZ1f3UG6Rv2fIWHe5+k4vJbC1EF/5+lrF+sLCAyND+xQAUB/ypt77N3++NxT8XDdMjY5
FemivCVI3jiWLVFm+Araz7wt6Z0thGkCAKQheUSiR2ZYXbAzJT7cPiVrdmVVNMOrkIImgphl9V6Q
MJluxDLEL7rIja9F2vOmb2yy40U3xS8IDNmE23GmBWG7xOJVc1qtglKiAryRhVPfwzVkYRApefU7
LxlUs7MDwGWRnFJuj9SUFDhNXTb3qSsLhxqziV8cw+HvBO1EJpqXB4UT2bXObVRbpLxHCsBes81x
I2MMQ6XlsYlBmo0r0q7FRbY4A/tGvVZGGo7kbic7ilc+edGQyx/tkfZjlNrBrO21eS0BBiakpCRO
VXCZp7pNglRPOkdYxi5XSVt41YXlJOMX1asUAarMVhoN0v53U0qOKjuLzM4RHOjLP0+mo7REbpAg
GfAuhI4yzTOgwwFgdJs9POEktDpXFMSor00By7Drewf9WL0vs5x2D8qCjA1mMRWH1qALdGN2zmTs
BmdxLuZ+aO6dEUUFl5B5azjGHb+v8Bz6IX2rF/mFQMWg9tWM8OMKMIh6Vy690Y00nTa9cjUjfShm
ZRJyUtdPFbDUu8ILIIa2ZCw/gCERMxYy24hvbMmPPphK5ztSlfOtszrm4rnzVGvM/xqnDLkmPLv0
/lNiZsk1J6ZMI72YRcIUrxm7l2zDl11TXpR4Aw6Yl/tA9h0DjADL6Z5ITXMKS7LLqHe5nMuhpv93
GjOhkW7SDFR0DkaC/KjDD2uAvJQkq5LRAvKMZ4oNNy9h3l8hgV0x4eqAnACJLtNS3qTK0sNuLSFL
YjcG1Nxm+snIdXPblY1+YibdH8ZKQvJJ/AkWRJE9Lks6fhpNABHf+53/a139i3XVMNH3/dAa/sW7
un9r+uRnu+q//s7/1aCuBIAAkZH5HehLA/zfGlTnH7geaE14aHxWvSL/179dZvR+/+0qw4vGiwGt
KRIlFAH/Fe4bZ+vPfV22PJhn+TCdFjLda3dtMv/QRA7Mpvbjxi8Plp98HtF/bwbBOsSQ8LnW3Pse
uH699n38ynieRzqv0pt3sE9Ow9ojoqo3jxahREexdpBqY3SOwdpVwmnaRt7aaYJo2L/PxG1HzdqH
ataOFPi+9oWRsn7Wvver1s6VVdJXa/0MyqFWT6D3vDPMA/92hOhZ+EN1UY/ZyKfJdcvYdVuhmSRR
rN0ymlphp6qbWZgOugE6ajmttX7tsTkkJkeNN3ohriz5YGL2gJVIVy5d+3M2jbpx7diJIXly7Srb
mGs3z1v7esPa4cvXXp++dv0MV9BsWTuBlPJbm9agpEUo117hvHYNK9qHDeYlFFFqjPq1t5itXcZi
7Tdaa+cRYxolwtqN7Ne+5Lh2KEebLgkUgddh7V7aax8zWzuaFDVfTEWPkzbdiTdFtcNTj1F37YQu
Q51suaqbce2SVrRLB9qmdFlu4rWPKrVuOrQWPbnJa4xzsPZbh7Xzii5nh6HkDoxBdS5QvVxmpd/L
Tc5Em2hHWV71rZWMW9PHgtfVXfEs2THeMaiH/CW0IbSsmjK4hUt+31lafA8oxbmwi5l3mlY5/YFw
o45Vp82ue0w6z3HAcolQNXicKqsgBKKRNG4aul4pAGScaRDFOvQCd944ss6VFoVEaSrnMFjkQntY
01wKGlU+1kUNRY00771ulsa1XX9/4xslDfJEb/tLmkV+1GaWwckLTGmw36R/IMy2hjsR43pbGr0+
ddpCldr5tQc5tCwwERmA/KF1Nc3FzMBjZ45e/uKZ1BfRFCc400z6ubnJK9y34mo7VVlzT54V4a0u
cXn2+gag3M1f2hYW5wbLDa+srFiMXZWTZTXQaLydHQVHbCgSolMTe9qKjDTfZSTxzxpGpusO8s+o
x1vxpdOt8nGmzfW1l5511CxL5mEiBs5q3/BnUjXdcgK1kMY0AaE4vo0HekWI/AY+Es3ELCOdcPZb
E8/CoyNhyB0c0rxXsR/p3wSq8R2rhuBx9ONUmHjCi9CauQ6ElvGBoC3Sbgvxvd7OqpojfH1kc/P8
7TOXwRoSSHa88ZQJd+OlQ/nYGnV2PcPWe826Re0NabVvzsR+MpZNe/P9m+Woc/0dbks+vjRN7y5Z
UloETu+4IUHT/p29+ihsbajey7VQq51aPojcHsPGnZmKZusP/75RZYY7fPKmij9Yxrl5dBSLSIRM
d97qgUAuONr5y/c7DXwJR8MApSQ2TPYr2UR4rG8Hzc3YBtQ5FGf0OGmwPFKumU9jvc4xhsr27oh5
sY8N5OWzQU0Ho4tdiZlIzz60iosqpV2f4Llx1Uy4XLtyrIbXwUszYpka98Y33Pmiiw3zHGNeOo+d
Vm1T7kiyZgInfglM+mSjU6W0l+KJD1I+R/Rm0l/LBAJ/s6B6XFyqXrJqgn0DHAM2MFerGivMccks
/FAUK+bUQIUZNsADAJHZzqXRCTuGXgcrhuY6Hy9HBtteOXHXL/yDGdBnn5ZfaBIsGxL+eC3q9FrB
mJGaeFAdtbpympc6o6NVuXMY+FfmINnXJ7fpCuQth/RQ5f27MwYXgcWOZKAirk3vPAmL3UO6H9zl
MemFi1tw8i9dGvw0jx1s89rGbOcm9M26OQ+8x+TGXHXVRma4Z6qfT8LICSJWrOGF4SeR67VWaHio
H7NqvgYdHY1THom4OVm1F98agzbdGJOZ7wgIZ1oz+m66d5sC5F6g7O0MZW/jMVc+KAUmZcCLnEZa
b7zWkNBVZ751tSJYOM3ai3yRYlublXFEZvutN4ZD7Tt3vCbLsFDSoi5N4s9aYj4Lzf82S6TmSy2q
XangjldzjRC4smbSoxe2kWZvqrB13eZeWrYdQuBZXivC1E28VJtVd7Brh+m+zmV7Crxijw4sDR1n
4QJnrrGbOhmDip4LPB3GJ3emaKdoPRbTXB1137QOI4twpPuyhWNQxEBuyAdKlpXO3XzudMnEsG70
y7nQvRM5Euv0wiUHWMWfdaPqQrB8G2nM79aMxzPzvbfMpAdmj53+4tG0i4yieBgQNH4hi8na8qyL
TWZ1fkiEDAMIGt0nm2C8bqOWhfXAUuUhyReL4tXX7XChuxTE910lXtN5iLd67c/XDFNHTBwJo5iw
HkxA7PWCCRU3bH3ZGO51yZp/x21FipsbG3CBZ3s7EpULF0Nq+aGoCyxbmOfgPZrtm3Ag8MFBPM5V
Axm6bb9IuEhR54sgyg31rMcgFvWGt33AXgIhqPyGNeMz3su9Pnfxp9Fo0dZj7N6Qf1uEjc1kubdJ
xUH9HLo8huys6uTZz3kP18KKBuQKl2A+ky1Fgv9KzqY6e+yxPhUAY6ghMLMzUXTn0zjEgBwU1uMJ
JUv+CWAxm2ZhV28CtM8b/bLyFPSVh51MxIxnNVoSrj3uCsHfTSprC7VNv/bivLkjrhOZUdpRWVmr
MqTt/etWteNLrc/ly2ga1rVL0F/oUGFtetzIUclTxEo+ZHSP09rpAI5XPm7aKU8uFaMS4wTQ2Zg2
qVgAwwYQpkl3xj1H7/JxcCftxjV6PywsGqZcRFx7RJpAzC5yeYnWisxoowZx13ROSyLWMvIanGRz
3YBFONnM+bdxR+488Pj4MUCreaa/lOXbRYAwp1Fea9dD4jtHKoVib+hNBwO+jEmvcxry0/vpvQZr
eWNUyfBp7LPxQDRW9+R2A2NZ1sKIbSF7W28EHWi3ZEt6y7GoqMLoImsnvWEBaw2zOzTo1MK2H3Jm
PXPM3Mvw+VolMgi7/OpBUN+IPh5vClfTr/q47gHnNf2+M5F3ybGIQ2qGK0IhdghY94mZsA/2l895
3zdtlNeKAfbY9eFiFMYmg/y8q4h0Dpu+sPdLs1xNWQrjjpHWxpSwmJxSqNuloMYrVCN4cyn/Bv51
ed/lYmReWWifrYFwT0Lt3kYPaHkHF3sXtC4RFiXJ9JpF/Ckk6iyS/cIjjqh+nWGceYM28AUmRgaB
nDdCH51Hq52I5Z6SSFjL/exa3vWUmVh4fT/fo5DckzNJUqCBGVs1yVs3zXtr4JWnSF/fqiyHhqJP
0ylThgixbsZHmKaXWdKd7dhxIsLQ8uO8uNNFnKNeZbShpSRA0tY9BwWrq3HhSeiZq88nLWFPFKQo
JHeWm3eAnqQYE0Z6ow0WPNC0hFdC0sF/KAI9mWkUjOU8HSfq3+XSoVQpwjypCmcL3ltFk9+atPlk
QRzyhve2bKLKzVA/kaGazt9SYgSVvXGtuDEPvA2f2EvfaXqgdlUdrC0fOd7H3rJsjXkR10nuwCtQ
jn1FY+G5W6xsu7TuOQsajdjNAR4YU8uoxJV703mt81VAGghzs16+EhU0XI0V+eOZod76ZGYY55jq
ylfKikDL2Sfy4cZ16y5uafSYlzRcunNCqbI1Y1qus+a9YHWLNx1Qyy/jkMxMQ3obszVpYJWWkeCR
6zrJYaIOlcoICqC/wKuS2E9a19le94OHQBumDYm4F4tFoU1b4NUzAZHZXYVbGkt82djfUgiy9OSz
4DQnC1ngubEW/QktlK86zcJXr3Cg8Y+1oI4X9sFyM4b7eXCvY6rRwTerRWNWPhTHZYkBKCwgBS5t
pu93bVktT2Wvl1cirb6xAU2qbWMSbgvXZu3R1HETZXX6rasq3vpaV716yl3XrHgYdrIG5t8bev+Z
8sXdmkwezkNMAiM10NnKcucGwGwiNgZ4sJNuByRqzgtPmqzHR5dUvYuuhaW6lMrHcDIP5U1Rd56D
YsVKvyIIIWYhzrNpVxHpUfAeXKnQbA0b6oAy8F9BG7FwqMQxzswa/KcBLffnxaqA9KQMYWnPW7bG
ku8FdSj/D3vnsSS5kW3bf3lz0BwaGLxJBEJmRupKURNYiioIh3A4NL7+LtTjZZPs+9puz3tGI7uy
KyMgju+z99pirJ6qdZ3vrov9eF3xtzwYd4G5nLJ1/a9WIwDNt/ImW80B5moT8H45BtwqBZCc50SH
Lf7Pb5uEoST/5S6oVqMBot1qOgAz98uDwPS8WhKm/2dQsFezAirR8DNdDQz+amXQq6lhwt0gV5tD
uxoeUNWvpe5LzlmYIbxSDHfJapCgSxIlezVNLKt9wl2NFHq1VOSruYK/2DcOfnHkh2m9p6w4OBW/
3Bj/UX3+V8lje21J+och8J9UnyNgyiz7M5gSRM/6R34XfUzXASoGh8xHIEXm9fCB/i76mJ74jeWA
Q9wQ588KoPxD9LGs30g++hbiDJZC2ENoN7+LQCb8MrF2OFk2PsrV0fvvBI/d1XT5D3Mf5VQ46mAR
kGDGkkkk928iEFmeYsndxHpsW7WuqZeynSFxI05tlwIFWTl4CgDW60/6M62nNJXGA8PFfKgcY4Zl
nQXutmintd8nLsYIdsu2o0qM4WFQb60Q/BwuR1x3xlBnd7kGz0qJj4tan2Jw6B1g179MBpYhqIpY
PSW/bAs10McH3ALLMQT/AC7E6H9Ui7HoDb5D59bgZXw7VQUp/bTtRkhFan737XTOmKn42LZpAt6D
eKNe9pyAm7M7G+qjpz/pvUvGmf4MJG4WFvPbrBe9Dem08TkUL92PQScm55fCoUNYmPdJ6rH9NbJs
U7O0+LaqPjL60/XyPxhI7dUJ/LevYPXf8q0K6LLmGk3/sw5XwgbKjRgzzqLt8OTavbtT1gSJJKwn
gLa21XRgz6wyvKt9ZV1Tpc2vpryghmMsBafHNJ93PpL5KQROdFliN72xcBR+mZk0XqrGbR/SGWHC
zfL8woEaH3+wnuQ5UgeHJAV437d2fRsE+ltX2ERv1HiNF9ECv2QdYF5/5Q0F3//6lw7/apvlunME
4N5V6URWdf7J+6+wBwOOUdWjU5fxm7l++0ldm6+m5Ux3hi/0qadw6ASfBhR4yvRISUq37FveJlQg
TOJDSXMVX9xxuk3gNUK3sd3HeOafGvJ+PyxVm1cJjaK3ae+BTIe6cecG8TNijEVMG6lEVqC5PVmI
YwaN75Aa2jhIVuYRJUfdbhEl17QNROZKLPZX5fXXo7bMY9fH7pH+q3WLQHQgm2a5m1wg7wKVgcXM
W6HC/Ow49fiZpSCQofiMn4rn9cmfC33UHZ0jccpAqoZ+32Xj9MBNKW/8weBmasmPSfsLHlOOQyHW
XhtJyhSuAl7JtNYHUx9lGa6zmh3SgcondIoMdcav2JFPFd/SpqOL7FLSaXY9B4X1MmNH/hEUjBHs
Ejmrw70EQsv+ytxXadse2aNlV0XXiUuMY/EuqMzh4jKpUE1oA+7fNemSH2fsteGWhlPrwci66bbt
TD5QaxW9loCaAXe9Nw25UCMwti9O2jYfIbvBa8fR4VaglN3862vnb88scvbg0FYGlG3a0BqtX7Td
PwnX9M3gtBp84yGF1nKPJaM6GGaLijaNQaR9Wi7I1XDt6Hr5xB+Hc7Wjj3xLXCn9ylU93SjoUeem
E82L3zh0XaeFODTAXsGyQNzvvfJb2fBT5KBdLJgUeh0KvvvrOmZpLTrsY9QbTcDsa+thEpwPNj6U
K0AhxnwhxZFteVzN+4FMwPpArSVndNWZO7czqMZCUednTsN0A+R/uf912aocA1qWefNFN4DmTQWP
tC4C8RoYZfsSYpx/qYyloWQhA7tb4udLI05a2UclqLuqtVFuaS/oU1JfPW7XeYHjKoM0uA1Eg1T2
rz/+X5HRfzyv1o9/DeWTSfKAJ7OJWG/tP338YwNRPVk0PiKtwA93pAo2s26Mx5zWs4s24UQBQ2+N
p3zOhnTjTipUl0lX6XQIqFjjaM49iChUNPE5kIN6l4OHUzlkJAK2Cv3tDdmKX2bVfE9N1hv7f/8X
cNbXK0Rv3su4Dv/6C1SLbLVJIOSh8OAGT7k53TQqSeCXxayZ24rnDD2oPC8sj0cMHd3GjgoJRfGz
cK/MkcZl7j2qNay5frcn37z2RpwLqYXDZ98UQfxU+A27w7RKOJH+67/7r/fx3z58emB91uwWVS0Q
BP76d0dBzvTijO5D3bv4uca2jX9yNUPM01gin80lWy5w5qbbwh+qQ4edgdVGVVEAp7LhjMmbwgA0
yVPhjrgEADM/deCGDuHowM3VTV/dLkGbXXP8mO7GMixYJ7dj+xNiMJpKmDkfbTz2J7EsAb7k1ZnW
43+tCMP5NMPl2L+mVfDsMO+9WNhWj0aAd6gl6LUD0+fti9ZO9qpIpzd8pctBj0PM7J3q3VL5VbCl
xWr6YYIX1hurdIAptcoydzRTUaleyw98S8c2pV9vY0ulToWD4lX53OrMBNPdr1uPHtPkS8dGOuw8
yb/s0c/OINysB45PSOVlTjcEslH6JVQL4o0anDeuvOGHU5TrE2T9aHI/PoNaWS6OWHfXTsmTT62h
ytkq5ZNQ1gKPlHqYV7/MP+0aXwVcuOkkR6ulWwph0MACdI1BoI1cBNkb0N+8S/71hcCQyDf9lyuB
bCAzA4Eumt0YB/82NvCspqBDDs0Dp/KOzmwcTfSlrM9m2uqQRAhVbH1K0jKKENNkzyim3j2sz6yB
eCbtkrIFnNX4YJfzAmMVEh0+X5HJ7YDDpcTmWO27BuWKjb4vPuZRFN94/HcfFof9H33mO0ZEhVIJ
6i4N8BdWjGOXoercXemLmevAqaCDF3YRF/vCpIscu0/ZHwNOTtG8KP+EtfUbertJugMXcbE1rOyA
GdO4RwmZsRb3ov/CzMsjUlbkRejjPU7mQmaXu/boF9k6cq7fK46I7qXFXQA2nKXKZGXLLrTnF1PR
AIeZ0IbVNKflBsmhOoAk52LNrdbZ0pHqfxLOKyM9DPJMH584LmExgzmDFXNYkI3qizXFDkaQXqbP
vAey59bICUQuarQBXGdl/tKyYmDLIRsvOabMLWzvbZ4G+ENU+mVQ3vxgDOM64GAOOosA8rnRll6k
ca7DtEwpmGH/Qh8HKRMeeUW9OmnaUfPPcdevZoSUhNEW+6fjRAUdIE9J0rWnGNOzs1nM3P5I7Zh0
dUJWXV7RF7mOP+F8jwWrNnYLWswHhZo8VzvgVtG67RJbowJ5nrijPM9cCMj/I4sww6GJc+sSmX41
64Vo+Sz65Z64RMw+xc+nB81seYSRFiabtl2Wn5YngxMOS2MHxllSbYGwSzm7XsYd/SThNqBEBLwd
2d0NnG6uwqxhytxMxCk7ekM4yKpYRNi5ip+06zxwdC6yrcvYGmNdgxpWjLK88f0yvbNKf9zyMkDF
aMN5uf91I/3Hz/A0qx//9/+8f9FJ/t9Y7T8fU5meHA57f0Td/ulk+/Rjem//hz/x+8E2XHuGwdaF
5grOIEePOeK/D7bCW5FaFiOCSdgWttQfB1vb+w3QBv9pJayQ/V3PBb8fbC2XOgaMqJwM4FCtLQn/
zsHWdP52rnJ5RboYxahHXnE+JIxX/8Of5hTRGQYKKDS5sbH0y2A4uLaK+TOYKPRcTKPZpUyNcGNr
3M9jcOEAPLxiKm4eVW08NkK3537Gw9wEKzmQDeyJrLAXH4Y6p/Cmaoz33vdrWNK1aI5OEPuMOq6V
tHeV7872veMgZZYboypM/7QgvVs3obOImrBZY9EhxsBc2wclO6UugdLCh+BCjGOa0E4H9pIbcFG5
Q74nERiK1ah1860IeL5OG78qC/OchpNnbUhQh93Ox+fV7lNsQYomABbBFkknydGL1/E8hzueVIt5
9uvZenYouwFGutQm58fOiafgAPVudk99VruomHLO/PwJ7Cb+XO58XjBRiiT9nldx8JV4OWzTxWon
3LcaiW3wuNFXVOREw46KOv4K7QHeuXUVCJuqm94jKBHzAoSL2Plk+wYazIYdbZH0xKCk0fBUY7Ku
sq7cFJXdHdmgBwSLAveNUIyzgaaTHhl7H2ljVnxZfX5p2Csec2t8zuvMPtBgkW/MMkyOkpasBRE2
SV9o9gWzOQ/ZyQ+mC/nAq3Ts+5c2KZEBi/bOLvHqge0LUQgT75PO8zXHNL6hhLTsS5n8J/uUTPJ5
GjrSL6GZnxFPPpKs1js7lv3jEvQtKy4Dny4fqWGDBHF9NR5aP/X3LD4PEKAehiV79gqLST7rrpa2
hm8qkxtQqYDH++6tLttzOdTVUXYZhpnMjiZ2XmiByrtSSph73SwUD5X1hkKqZ8IK66bAoBCpHH54
WeVdSm+J78aw9lgSTAbwWpaKLZlGOffy4AyOSbkI2NucI+0wDGyszLjgEDSk11g+9CXoOLWS5xK0
y2K9qSbM8r2RQHFum+Aj6y1cd4ObfQRpM50nPc871bjGA0qLQ0Fw8iNGmL91je6RBSSrThx6B6FK
5uVMZUcaSjxMsPTPs6uHHFq5nHZRok48F9I9Q1K4T0rXIepuhIfBG3/UrixPXUqZR8yzYyOxJeLa
nbIPeq/r7eBW5S5JyEqFoqSErrZ5n1fdzEIfczWwE9qSIUBuAmt6Ml0YR7qQz0YRo3VX46Ykd0wX
kfHikpdkdJzyc9q44dZQTvYTuUV/7xef3kPcQ5h2eHcPDU4cmqXkNeZDOq69teKq10ETAVwxftad
V2H9hh7jchQPiP3qfEDvncvJOFpS9LQND6P/WDhS3QFfKCu8/jq7UeTFmWMzllZgtNutWfT5U+tB
zeyEuSSHDD7GuQKEVcLAJ8QScWHJZROP3Wdf0BAl4mG4y4kvsEfgssDrUJibYJrmL/JTQuwS35nP
fZdVR6sb5zE8dFxa09ZgObzSokw4u3U7dj/NphlBgY2xAmnT9+nPOW9D7rUxXJN5olHjDVSa9q11
uVosFDcSW+ZQiqu0CsvDmCHVp41hYcqp+c3kiLSReyhFYDjyiQ6xmtTJzsVhzO6WUVmoxt6xEiAs
SfYGAX15nUwnfPYzNdE7Y7xzS72QpYJHhZN7VzaUcBuNc4O9UUa6sPIrvBpfcRvoKLNU9lzqvKg3
HnHWCxAjsqZlv9BgbpbmHceub01hMdSEob2Kl0V9NsNujzo7XFPyqx6wtRqPsLD8d6t0UQtlyDa0
XJsDeyII9WacUCTjupr2czGLixfPuERiOs0S2GDssdN6x8+p9rUh2Aaud610Yu++XAabQyOudKMp
0oNfDHdF6mS7bG6PoynStZyXqFKzdrDMsVfdj/b8Rl+fe3SGMvzUVnvvAxYdN620Bwx53as355Qq
CGHsLHs4OYUZRLJnPINYrLqfce3ApjU64wqLTLoPMNusLTjhDnmD2CQhxH2M63XTspzPxkDeLgZE
oDkLibvOvc8+Z7LonM65tbAQ7Tpy0Yc0pD1UIJhswd2iXJiwC9ZcJ9nLS9jz1FrsmTMgesxWdFN1
6iQQW2/ULs1/40MfLNaGZkC5qx0o4fxu4bGZJjzJTXjSYliDC7Tx+IRwPmdVD1Ty2d22Nw0jIlBC
JXlZ47EPA6t9CrM8jOxAzlHjFGHUds0pNJg7taF+Qhz8VmZ+vVvCsd+Llm0xXPGFIxddcWk1pfh1
aJQzZPM1yOVSdHF/ZU7rzD6yMi8sv7q1mEyurYkvll17vuf4IE4LlKOjAUmLRVklN0NVZduAgriN
EfA795INJWc/nneN931ZVn8DDk2QwN13q5byilk2xnZEH3hsj/NGzbl5zTXQHtqMuMgo5c/eoyFv
Usv3RPFTyWbwLMuJylzi2ozZ/JLe58WffJTKZNgtOn1HD2G8JUrd3oxOMPByt9TGE8kb3vqfKmx+
cGDnZOUyMAyT81JyZNiWsm2ei4AfteA0JIk1dT81GvsWq7KMyH9hlWnH9A6vc36P/1OtbpPleoAZ
tR99+b0vGcl5mNY8tbPhJZhrXhid/Yg0xe4yYSedTwHPdS8rPix8HtsSCeTUO6XH6tWft1VoVPuW
QNi1ZVrjjpI6rDH2/NGmMUsFQDCbMeTvMKZS4t9qgudWWAux6rbmA8Uu5W0gR5FcGqXir8+uMn/j
tpfdhZqq4Im94JrNFPMjmeMTreWYJIswue/bYrxzuzh/o17p0SWnQ7VMcuNYdXu0+yCxt1Oas5HA
EcjDDHDBN84f43ZyPY5XXbBzltiDP9X6Cd/0MM7R0uC5yLwhNLdJbX25HG1dVGGJ7UeZ9e1gLt2R
fnTiEJMbfB9lK956MX3mKu5uF2Eb+W4Y0uGYq86+dUtv2JlLPpGUEwoWn5vitbKGkAOe63JFiPKh
CUL3YSToKrY8NQ1GDEvRBuu0VJFrO8Dt0+YJ3yk1xzWBIe0dlDJdbpnK62p0H2T/bQ+sNpoT+xHW
FgHVTlyjvOevLR6+jyohajim8RLlNfTEJrG/CjofHisvsz7NJEc+XHAds5jJ+umkRhDkm0ymeR9N
YAY+RREUEWnH9nEZdXOKeXhCJTHwvlfeHcoGq1S/86OB18F0NI0l53L2Bv8rTvxym1qtfxt2bvbi
Ku1czD5zI12OBdsImz6UWi0FPkifjXNn1w/admjWnvkobuj6ZE0u4trd+J3qk2jRWIEj4PfzbRVk
xSExdb6P/bHbo/SxReLvdei0ZxxykOTloUEieOFpJl94xfWvaCLikU4IitVzPzsJd2TijRvvjD+M
noUMiIJcO8ahVVpZPl8Nxgwrf0n1mZJDboiU2OBOZUV4thpN6WI5kZdB46DHbUgE64JW33cwdF9E
sPRfrFCGY9DW4VWd592tw5blG/sJLbn/6ryLCEwQTnIxIjNdLc+h7kpW2q7bjlR08oTFK+b0YbSE
ygYMVKh52GU598MVe5WS3oW48L6NFHp5r4k08AYNwcSbNYBCwY2opw491puSHSKBB21dpm+DP3rA
8/3+ET4ku682rYxLUU3ZW1xCVSROWjoRvIvi1Pd0mOVkeYKN40i6QempL19EPMX3gM6rI2bM6azL
8BEbZMUQ1vQfVQnVzUh9CHndklzpipG0qIam23TlUD6Z6YgyLXzrMAalvM7rttnPtIbSJQw0QhkL
Zakkkt39aFbjPbWhxA5dEDEo7xmVs7nZX5fV0hOKyatj70/JnaXseH4I/FzXtxPSmxuFyURPvCRn
5VkMC0jkIc7JTd9bsCK+GDcz7F3E7ZvReaw7ssPsQvq5hn/fHvMwLfFU5/OwXIH1xC9AMGhH81ml
I+DEPEenoCDTA6rj2KWe+2IFWUnTKLQO/6gRIs2P0AviSIChT64zPB5wAWahc4wYCcZnqx9oU6Vb
lqdPp+vroTPUsW/p/53Y7JGDbYyV2wArqZuNM9VD6qS5JqO+s7NrNNVsG1u9/5N1hvMpqtVxhAbc
5Qei2k+tDOPsDW4gYTB8rZduVRoD9BkXUGEQ/KgDlRy9vmQEp/rVgLKn/eclx4rOtmFxdiGksX1r
tcu7YLCmIU1RVMT5mE2jOMBy6s8L68d7pTL1mqLYPeCEcc+Lwo+PQKsiNzVtRU0f3rZkDV7VImY6
QDY8THIwUUPz+sbBxhKtbEOcn0OJ3kXF+VKZ+Q4O1TqcN/MO2bXb9YV/MlQ1RDUH9wfoYOFeS2G9
u87kHEup1SaWPJmQs4KNT93UIUvsAWHQJSyblR5fb5uOH5SSDoClnVt7YnUpKn1Lfsjc6E6QTLSs
+diYBD5l3yfXoFiCaUNgY9xx3TR7FU7ujvJUzjdclAKWcpbCqSrTXVjwGo/Zxn5vmelh5/rl0cjY
/0GJHbfV6FVU6xVduzWEwaIpt+19HYPcq0LfuO2wO6JSpkci/cVlkoSp3aSyAWbAG4TIkKY/lPKc
SxyzloxUkxxjtDtHtisYRtE0y35qu2jWcVp2Ay+dcb5n8xXeDFMid3mVeUeJ2QcmLSw60db1ORPm
XQA4AqUOn9O2J0zb+lUeVTVxMwa7JriRhLK3U0kJkFnEDrGJ0H771R5hjy2xozJLyzdDtW+N7dNc
QsmEQ2hLbGo1fJGwbY9BJshNlsT/TQ6e0KtcTC6UbhUU4+Jky/3Ei+jGegdumeJBoxzMqqZXQllX
AB8QgJuvKi9e0WTX660X9a7vKok8aNvsWvDDFlkYn/OspdWjneJNmQjCYQTTVvkSv9hOk/pbnfXN
dU0PCVcLQE7KKv2tpekrKJJE4jLFfxD1Dgb23aDEcNN2zNu5GLCSrvLPRPHkKWxgkRF5X/C4BuLH
WHFEy7t8OJYOyZSRkMt93tHEKRUIjXTqzkSeqQQJpH9G14rSdFasVryGF7Ahz5ZfDvTtILcnWfPB
eY1RbK6yOXKWvDxVvRoIoQzt/DJ0a+B9GC+2XcbPjFJPmdE0W193/lVKKn9LyJDBsU5P8bg0GCB6
Q0fV0H8PzeYy0tm+SXPrmZgOjrrBcfbKw9s5wmR+SSez3NjUMkahYEeDV9F9Qual8nCR1lU1p9eZ
Ub11ym+Pc5s+as/8Ce6b+W9mOqoSNvJpbb0B3wbAMVTOV+uSWRSJtiNykM8TefafSpUGnesV/GGs
1+RkjEkhWC9e+RDMHZatOsnNCP4WGUMBPWkzDYNGoJjHh8Zk+UCFEAurAwLEuHdbB9NGXuLKJhHj
HmRvh9QVg4jfKNulUyUfYr/fBDrtDO6EcucJqc9WxSi5ZMnEUSeO+KqUf5G5S/4ARlWygYeAUWuR
mbnxrKWodkNQmDSviVTRH+kFJ/6B/ySr4KfFbsfJax4eQZaeQyKH59nl5WqytqesnbopachkN3mY
rn2KviO3mM5kKCW3uvmseSVhvFzxl9aqBaoq2c4hzFvf9MAuux1THri3A9QPh1CHxSPBm/QwHkGG
Hf2h+Z4Ey5mKOzouMiVOMjEucdgy6xRus8sbHwDH0EG8Yp/rS68AlI3814QC3zKjPsiWydri1L7W
yXAf5u3qHOCKj2eIrFN1z24bJlU5UxrtYKv0jS49cHZBQATZcDtazktmOu0VeVH4G3iMtwlF04dU
KIzQdWkep5zDmXb79lR1iUC5wK4rpPulxji87w2BDBePbLvr+btM8JZa3WzvqRHKNnlnf8TuYD6O
ATgWb5pHvc37evzhQkd45NlnbTzP1VtfNP1ZN4hRwszpEDOcS6EDA50ly6ydFlIeQ68Cu1W023ix
YQda2Rj2Oz8xcVmzvGPdwfvRJGW1l9ms3lsTh7wLlKGMJF3bn3RmU3JlztJ4r71S3/qiMI45Lzwq
QX3i14GElO1LjkhAlPOUMnZovsT9d2AS5g/mLG6tRJXvwOuCW7jJ8WXpUnpPM+9nos1ZAfEy2jMx
pPB+mZyYgiMfMobKxPgtmNz+zrJSZ7nRU1DjpvTL+oAKSq9t2NFRsiyhtzcxMfuRJ7MpUlYGkQUk
lNpnyiIsDz3gxsy0S9s7L4NjFg9Pc+J+Y0JwH+F21vsEx+SR+2DegWAzOVwFz8QjeMKnlfWYCPIQ
bEtJqLTxe0nKdZuXcUDUwqKmq+CQblyxsfTsa0ptyK13Q3rFDNFN+8TTNW7HzOvPTsXzZwOkXeWH
JB6nVSSiCHhEC2OmKT2T4N9C0Zg91spdMW36WSunuWqaIKCFtsb1tOkFGt+s8ng781x48+optG/G
zBVPAz/Ai4KmX1566HEbbmPWTTYCNblkUnIXu1e407l6GrzbIwUVTZVdL1AvNFZeO9zAmUuYmGay
8qbVgbaHuMIkxFPmjZ0UvlydgmOSfd4dMd2StTWmhqE1cIJqkxjFsHUCe3p0e9UhPgmpPHrSBJEy
miOf2RdTRUxsKIlgxiRThKY2P8xymMhPcaPtFozWJJtbDt6TxSuaEbRU0WCrnyPjNQ2Yzf0Ms2Sz
tJ44K+l1kat62MwZRJEpGayXPGcCj1yHB/aiXZMAem1mm6IZYGGRCWbipYvprliM4YUG8v5spw26
TEljzUWD/HqRyhA3ohzng6UCM+Tw2tr30Nj8h5DerHKjaTmG+JNaH3ORyTMEqOHRsmzEUPwX3KXk
P3W6Kd2gspgZaS3O3BY0gz9S2hkRJ8qpVddhkt+g8He8T0JtFzRgWrO77zxs6Zpm3B2UkCSPJtne
YfOlc8eblbWzkaGewOMn55xesW1VgJEpVGm+xWbLoLZ4VPKgdOibNAxhYiR51rz0Hg7ucc2DJrXD
y4xLKuKwk+1E0uYHZYwA65FGr3Q8+adhFN1OUSx0TR6N1ArFT+K6XurxW5dXeKm9KSuj1BhZ82on
5nHS4XOWjbpxqeg7lqmZ7NphUYexJdJC1/AK7dJjdwmK0n5FvTV4iY3qSTDfXbN6Hvd9x/SPnOmj
0hjpw0xqZhuECS52dhmg/9vy0nfhpzGYtK2ZZXz0UreLjHkxSa1za9i5le6yZvU9msFdNXnTCXry
cPYMfxnxehWR03Hq6JkYt+jN+gxepr8Y2pfXcCA/qmAyd0M8i30ezO9Y69MtXDxOBkGOrGjGBPca
PT8bmR3vfcwtOAgphTK40A/poNrtoGfrJFuwXNtaVrOF0AZ/zZ4wOJuE/Dq3ZpbF1fKWFUTGOCos
2L4myEi+2fZ3gV+jA5thUUQV1vjiYXJTmv5SXjY5gHGoGqyzrw2fRIDL+gaN1WTSqNO9KQMii/Vy
wx6ffy/i+5Ym5tsRm9rGGuRz2FqvdsLDmhKyXebYS4RS8h5Wq/kxYeExjimhB6MQUeUb9d4ypXMc
QWKBC3mgMIejgkNZR0hrOX6F5dZOMxx3efOi2ia/85KepkXryGDVHYbFGb4b2K62lm282sIUe7Ew
IU+NkR3UwIt6Cvr3Msyb+7Fv7vvaKuDR1AGvdnM9CKaFcQsNfYZIYaWnphLWtTMYX9Qh9JfaqvRG
8/zfZKzBEHpC57Ubyb0l5XQ9KEUiuWhe/rO2/t8Ysi3TNTHQ/v/X1pesZfDWf7Fk//6Hft9cB+Fv
GKiJ4VP6hIPtj7V16P5GlAtrYfCnCihH/OaZJlZtqm9w8eN8+2NhzS5bsMIWPv8DPHFIL//OwppZ
/G+GHgBdcAFgMQUEyW3378xvDQitockgPdN8OXHOLRJvwGX6q1+P8+HwJpLSvzFct37IAIPeLGNI
q1BQChPhtc935JDFY97JZeZ0NMnb9FenH519OSUa+gDO0z53a/UfVBdaAN1gwhtTA/hhSJWjv59T
KgOHYqyvxa+TILfAtVqrBf3aDg7w8dLDurc6OL86CJPSiFfXindYslSf5FpW2BNkYKxpERrsHkrs
phwpNpwLy3thn1ijS5YWTCHKa7dYX4jvGlZ3HKo6fqgbx4Fha4zTqRcfkt34uy+L4LJIO7Y3zE+4
gNfqxHGgRJGornc7srlOdib+dbGFTEZrxxw7R6kt43MVMKGWZSHZkyqAC1PqH8lkxQ2ynTLvyP/3
h8629QPRvfFMySYgp1nm5JV4Sv/IBdk4NERIZoWyG+jMiXcDcBduqFqMz8qD0sczobZusGRWpzlr
Xodwah7y0fIOMg2Gb6nqukfwi+AsCyzrH07sJ6/akDLc9q4DzMcji0y4FONQH1SngmMrj0OR6VPq
husR1jL1e4ObtechP77g3bf4pKvig0VydwyXDMnTybLPRfTFdSb0rbEk7lnqTp11vCxXKmaygUHb
ArgKQPMy2sNeEnNv6U1tJfIV3hQTFp9Sz0+DH7u3Wt7ss+nHW12XHr/oxKKoNeP+2sxcBmZXpIep
iYununLSF7aKK526Uhz054lATenBooso8iRyk1q2JE/KBXhqtNNf0CRXH0AtAG/yYo336eqpKxI0
3i1SQ4qrycY45IbT+DPLmUu2tJjyeqiKdjmoPK3uMo9Dj0Ov6DWJeJjDy4x5VAflRXVGfm0Ztjkz
io5kY8D4+NBb8Ts9kwxjjRwiEXw00+iojVQuO8qCc2iN5n5c2EyiWRN2gktRmTdL6Yb39Kty6A6M
HQ5bNN6ZZLV2bxB9h09shvKEJ6TZjpyK0Orafj44WO5Al3deu8/DrvoW1nn8aiBFQfNsrIby1co3
v5pRtP0qIPdYAsY63g2zNN+6EIjuNkE/vTcZFb+DzbAIIozmu9Q2CvMwd/NDO/pFcHRsObYbHYT1
MbPmdhOWNu+amIgfqe/YtJ/tQaRXAP2cj95r6PqhXHXNguulONIfEHzPfcH52J1mcZpCGT7xtiYW
N+NzLGHhEHCOFKXF+wCf/TvFG+E3jdHTECPittI2or03/0C+n2ErmGZdYeWMq1cAqq25LTTyCF9W
pd+oWeXlN/s5igjpqqg0BtJMHfbF69Saukh1+t5sAzbNTcb9rAULOZz0zi4o1MIqCWbpMvRtNBEB
jRzGH3SZDr4lvNSzC32K/WOaB3wOTn6okampUIUhvjU4tAPPc7IHazBc8luCBlua32Nn5/havFky
DXcLShEbKIENnA0UrB52CsUpme2GjiLsEAwpdvegg4zK+hhb54vM8mYGWYd9nyda3J84AWBQBfms
vrPqUvrogPo7NiKEzu6KuQW6qI3P2vUx7ZFwH+7mBjU3TsIk3ORUKsN7dkCUGQj+3z1OLD/YE49v
s1OZFxt+MLroyLIWzNKs6VqCHHabzmEso8BSZeSlI+ASy2C5bor/Yu9MliNH0iT9KiN9R4phMQA2
0j0H391J5x4L4wIhGUHs+46nn8+8smoimF2ZXXOuS1alRIavcIOZ/qqfVo9IrSB8UzVSGsu8JMd+
uCHkdnKquYO4X2T3ivzqZuCoccTSEG5Rcus9x5OnECPGvm3GgMS3QxShRUoG4pHOIBe7wd3WYlq+
L/Yw5dvBdOtNaff5VpQR279M+MntJMxs6K8cEp0gCRxS3/GXBaZLcQBKUKQ41ufURWsArm123de+
J+l5y+wAJoBK3FszGYPdYmYN+bZMPLimF96xLE57z0+X4xCOn6VTFA81prKHnmOrtRIxgELEieKr
bVBtDKy5GE/RHKaf/cIlPtqO/Kz8uCruRD/ldwpFYYfPB2tTnDo3CpfruhwWC7oW7P2VyS0P1XOG
zWGpfoe1q07Q+PP8JlGCl+umxo4kQcQHkxHIgPRhOSuT4MR1bfLyme9YZ2zXARI8BLFHx2/cYxKn
TG16w6/RSYPoh71QeQMSss91WLK8nsUc3Kiyqh6x93jHkDf+VsHOYP/fSCKgBLWnoF6+pU6CVrtA
KzmEJlyXxGGbPpldv60ZYm/TTrIe9bG5XGHi9TTGhvT8mNzVWd+sZG3ZtwEZJYdFNg0exiU4Ioxa
Z2ynEH+LxcEhDFr8Lly8eK8/z6emnEw6yReaVNjF7pO6MW7TlNArIc5R3gP1ib4HBFQP8WTATGnq
qeJ5RDdjG/Xme0Bp417NSh0Hs28/N0GZ3w2mHA7aD8E4l+Ic7B+ewqgzwgVYLYxENhzOonGNxMcu
W5+hMeXaWEWxyULni8UhoRPutk9zZBZPTceWGyNRJ2u8KZT/JmA6v5mtbWG2amX9Ne6z6JsYg/TY
lka1L2zKDFYxQFAKA5uImzT9Yhy8hPB28ZCkd4Eqx28VZlNQmKb7bGHEubVmjEVdpBdNhA0cyMs4
ymWLQckqH4tZfYVjRrBziPyouqrbmhIGgAcWmdN8VM+xEaSwzlRb3yHAxIybwTgYHG/dVK7zxKzx
GbhwSfaVMgvBVKiDQ8HsQ/HJl9bCILsON6gh/ryzI9djAOHqbH/hBuSkNa/HKpMrMOBtfug7I/oq
kUTjF8vlJ76eMRrJbTMuTYhdyp3qxT2b5oRjbU/JHjGTE5es1aQncgA0S7/UwfLM3nf6kqZG8ZYM
k/VZAaJ9MuuwOtV1/FQX3rzN7To/enVbrb1+IL9dTg9utjyzAL47cfSSdO6zR2r31WaIh0IFOmXV
yv6ZEq7k4Hp+dsd0ZcsJzbjmy0FVaKr0WKRd/W4vcgAUUNVM0cfa9vED93F2gPTS3dt4kQF4905E
BzCCQ/jku32zzRdruY8W9jurjnaA3Pibhf7fzt+/cP6apNE5e/zzI9Qxy+ICJP3P5t/f/9Lfj1Ae
Nl6qa/CMgTfixMTj/W7+VSa+YOmSK1WUCknPJ5dAWrSL/us/HIs/wnDgU6Hk8SKc/2f+5SylbcS0
guAO1t7ff4ltRpHlr2cpOjxp6yU9C1TNk/zqPmSUYjd2EiT/6DTVHIvAa2AjkFBSrqraM1p2raYD
/J90PKIQeSzddgIeYvAlUA7GRPWhQcPBd19m7mlZPCfYZkOJUNMJMd2DfMmdvZl4s3GfqqT5UkPE
lOsBiBbTOmbz2EqtdiCHkXNTyALZW6s+FwtbCwpfWHNdZgWY/Bd8wUun3ZQlO5TMsxtuuvS3rpG+
wOa3QQUCADX8VSWz93Yh/XRoTtsQk0mxiio9cJx9acmNGY6Oda0shuqtyt3zSPqSY17/0MJI33kt
tU6rORuEvZGuGT9WSTLfT5HobprQyh80tqrYelNpgLb1p1Bi1xTM/92keshkNQARHmtMLOV8CEcX
B0TVxFdm5O+hULCfjsqYEvICuJPVRpib8JWmJtYRaK1O51lfMsWGILab7NG0aORQkfMtBK18K8tZ
bcjL23e9lTTHoZydTWRad5G7EJwpXG9rzNATpsrI7mzPyG7sYnyQYmzXMssYPFaTF71BGq72DifU
dQNj8srMc9DCrIYPQ0P0a9VHcXhu+9a5GSOdR+n6pb8W47a2yvImqJr8PRlctRsoqty1kthD2Hjt
g+WqNxmAPaBUPSC/zLrktvwD3OoXBTpu1Xg4iatMnoaxZJWEhf+YNK39YE9quuKuN97B4a9RHKPX
hCLbFwZZbCPD6SoTct5IOLArQlsOYJfKuB/KKX/MmjRnqJO1N5yfIoJQCLGBSu+bLOluDIbG65hf
7CdwAcHKaa3pZqYNYVNN0tqakldqADXGuhWET4vvQfHMfFzm66QoFQ+bJIB38ClcoSCLE8mO7xn/
/W3YO9k9twfgpYDx1INH38O9bzkDcnSQBIAIluXG0Ta9pBoIxzL43S9GXzwIiyvac/vu2kodRx/w
WbdtB5Oo1Z5LqpafhwaAzpY8SnRyksjcwPfPSG3Zg7PhDjDuqaEPd0aNt5Z665OI3PMwtDU4VxcP
XV36ydpPMNPaRTbgx+Ua3EwCRbsPoNER2vtsGNkO0A07PyTRwLtyOIKvYNGA0+mTu8jmTEzC2SSW
uWF2/8CdONsWfvXWcv8nVFx+nm1ATUj833KvyZgdMbti6G1dYXmFA6q/qfm7EcJpKfV0b+nFFww5
EKXYkx8w9xjn0VdqGzBa3yTCeWYxbG/ZqU87o2V4kqWhPM5163x2QKXTAeK1mzwgQWZwZHYT4+TR
4spo0MKYE9TbnkPDntCgdUza09LF14wyMIt2EAaBrRUBzmb8WSjUhJXyKcm3I/vuXTom09pJk/bB
D+zsvvJleKSTjm0GqsmRNtDpPp+yZV90Kc0wzEz2Szq5Z6cZQBXb47GZHc4Xo9mO96T/PvfmbKCV
zhK/oRkV/MBK5BEBxIo4m9rUJsPOuzkY7fwaWOpN3vivZLLk1nUX9ZTAmtpRCo1XwI+Du5kb/C3A
lJfCqZyjrAFSLbH54laMRNmcie5b2/CWqVeoNk2VWVecIPKdsCSXtMBDMOTOxRmR3c0su6sIRQDf
RwO02Svmb0uvMBwErM9DzzUYz9P8Tc2M7kBli/qxbrCjC8LQoV/ktyWEObUaVNZXd6EMgH9hxaBX
z3K8apXJgVDRkpTHKh3A28dFR4VuVaiHLvHeq1KM69ACVjtGfgaM3Tex9lDc4RO/L/IyWDsYgaZw
XfYSQaeKXU4PC2Zpn1kUcho8YRZ3Wnum/nOUza3pHGYScqe8EFHPvcWo31IjwfsYOQkdSVOEgnSb
Nn6Jz7Kc/EPao+5fT07j3k/csB/tJuAnko5cescGsuPXlungKVpyNAEKiOVrx9XPNFSLiGvTCDxn
NbqV91DTumNtAlM0p9KibrmeA2PXqaTAaVJ3KFh2eBtlffZIQYLtrTAfefsoDbhw1TJGz5XvtNuB
2fXBjMPoxcdYqFZ0mdDRGM6dcx3aDWMrz6n0AX7EmjlUPr8Pm9DBCl4CgxeW9neMS4Kyd8fCpDS0
7R1Ry1rQCjBPDUG2osIOK8ErrKg47LGb2fVL3Yj4mXsyDEXYtmfYR/ltMEj1LqaoZ3qRBTbhupTh
WJotN7nwjkzdsx95brt4NpVki0kQvoe4TjwgVE58lOVwzFlt1y37h3lDIN/H5BfwKVKVGfmf+2GW
11gjs+9GIhLoPdjH2pWL2+k+qB33M/cRHNbTAsJpni1jDRqsCmijJkx8bOJpekvjWDksRiGQrLQY
7iavxg6Rz5FxFyduSwGvnTfPdM2kN3ZG5JiruONkZql8AZ5ap98dIpd4haBMY2q1GAYXwTE10xxm
W8SPtSq7+napbQDHpHKRC6yLdDBbSpxJ1Y7PUisLgdYYfK02xBfhIVA5IsSk9QjS2cMd0iAiha31
CkcrF3PDGWdlaz2jv0gbnlY5sNQheMxa+6guMkhykUSwPiVf6otQ4mvNJLnIJ8aEkuJqTYXfHPJK
f5FaZq268MrV1tZKDEklRJniItAwYpP7Xqs2gdZvYE576+Ii6gDFhGp1kXokfrG1nVreNRPe+mRG
HaYiog6bWetEmLlhUmrtaNIqUq31JI683ZYOLEQms61Q1tpu02oFKruIUZ7WpSatULUXsSrXulV6
kbBA/iBn0ZFYfk1nCKJ44hWCF9H85QeFX/Y50HqYbbmvuDnVJ09rZaVWzeyLgMYSj5g2X4Q1GrpY
ES9yW6yVN8Xp+9sgG9S4qEKYs0K5IJTZs/3qjU2EAQMNT13kPP8i7eEwJV5UWuUBnDP/N1361D8k
8E0e/DSoBz1vNl8GNWBpK2T1LXSC7l4qMGzrZLJwI19kxlArjtVFfIR9an5XF0kyuMiTRK+Cr5CL
ik9AT5Avba1k9lrTHC7y5qKVzlxrnglOKrH08VfOhzchEkSptVFqB7YQ86J1MXfq3umUuOm1lhqq
3Is3UlXWLch2Y+WbobcnKi0rLJ6D80r5N7KsoxXa4iLWJhfh1ryIuGYbC/oIwhCnlrVsR5KvRyvJ
IJw4zFKXys52vRBo0ka05YCY/8ADhV4c965Ht1vMLHvQgjKT9uZTKL3g1SVNuhsu0jPfJjI0FuT+
jBiZQnfRMnVwkaxjJtgO9VVO8r2CL1asGv2PyogylhZ7PJdEqb9kwZQ9YVqI9kJL4szW++vmopOb
qetfpVhi1yFn/Cgfw5N/UdULLbD7F62dpvX0a0tmoFlFAREsfOg41rdVZaG5ac0+NczqNAILuuYd
ZteW1vcDrfTnWvPPq3rYhcoujnUW2hsrXb5Ul/mAqUcFoV17d3ZdGz9MPUT496DxfzJopFhRR+r/
+Sn56qVofw3I/v5X/h6QdX6TKFcegzwaUZVlkj/9R0DW+k0QTgXoz0kV/A0Uh7+fkTnJMr/Ux2V9
JuawbGJ3tF0wshAA/s9/vk3/O/xR/o4Vaj/8+//CGHdXsklp/+s/TEdXef4MDMAQg8uaiDe1UCTN
3I9V4jTsZkk4uVe5tousiWOYuJNN7hi4F1uj6uqVx0+OJm96M8rgpsQoLteNFAa76KVDL37MyloY
OUdT126IOi0T5oqDH/SQ+3t7kO3Kq/FN36QRBe7eLm/Yx403HVz8CKeehbFk7bTsn8Jd12a5ez04
dfuWonQhMzJ7Mi3DWztaCMscpTiQoY7hY5gfDX8hso7zCvWs/puUZikrWfZc/TDFi8nMqP9qBQsO
hm50uKz2+/oOqlKKxBao55YhU7RmTUO/a5ohqa4ov4poiUPhM2iyL3mK2V2200UD5IyAHmhraVCn
9W7TunCfay0cGlpCjAcnuVtk5+3KfobBdNEak4vuWF40yE7LkemSZ8dES5RELeqvTNjQLXF7qbcS
LTOb5hsqSugOHFIQ6vwjOA+9a1NzhQxKFae57bQ0Ol1U0kELpv1FOxUXGfWiqLLhQl0ttdCaXTRX
rNnDAetyftdrSRauAOtnM497FIz5Hq/FfDIUOi/NefRLsPgZ8QH6Q/yd60HeJxftdygt4zbKCw73
5GMOrRaJAf0VT5EWjsm9cm1qMRnvMfqz4yOIOxIvk3HRnl0tQ5dO2G9UlSFPExw/Dlqyzi7qddw7
/da0ip5yNiYKoxFMO3sE8pVdtG+QFcs3chfVjnyHsa+1SO7AP3gTWjiPWhMJXYvpvZbVy4vCThxz
vp36xR1MsLqD04ElWP39fzn3OEN0NqQF2mwdC25NYDgH5RTNKanacCxOtNqMGZX0VJAmaoea8eAb
pj+K1TACxFi24EFM8fbvFfV/tKIqy2eh++cr6nXZE+V+KV5+ER7/9rf+Ljz6v7ESkp52yD152r/x
j0VVOb+hKPoCydE1qbrWTo3fF1Xb/k1YviUQKl2NzdFy4O+LrMUDKrRI1Ew2yQJn0r+yyNq67fen
NRanCCcYVkLpSZqOpaX//CfmAIW0Y4+jszkyJKLyIEkM80EQ8YEmGle7sk78DvAFPJXW8IInL1IN
JvoiOBlNjOLXwI7xMoBCpXCLPUkP/Ns0ZOcr30+NJ78i+uxF5F63pejU2owSyNgF9K2kgU5FpD37
7JDW2Faa8hPy6z9TbRhNG6jd5CRq6rfNUDC16bBvH8o6dx/7op/+gs714S7DJ+A4LmAiPgatEGsU
4s+fALn+ZigxPR2nxpzuXHDS+3AGpmV1nX5fvO6fLpHf73M/39c0oPDXT5ybqy3gT3A3xeWnXTU/
feKWYQpiEGl1HA2YTFOYvYbY+TUtLf6LZ9Ka8Ydnok7cRNH2Ub25J//6TAscOawtbnakpKbdWGio
WNqlsackIH4crMzZ4woMHv7lt+chtQtu2haXqdBv/6e3Rwa6HfOiJZflRjMJPS0dkpr0JH1DEmrW
v/5s+E3ZloCkZF7z4cMMlT/GRZ7QKChGmZ6LhibKyW3MkYJe9fTnz2V+0Oj1laI8fq2+ZyPTM2D4
9a1NaZhFeSriYx1NmY0jiIaxTV3n5cZvTESfOZpu+6bn/gPm6IA+TuMlNQR/VXD9xwuIMQEUMyRx
dmssKr++DKYE3kx1TnKsGTziAG/nFqB+EDwpFwHoLz7gP15DUpimtMjP+5zArQ97sKamv4uQYsKR
elnuS79pN2BK+h8cDNPoOLexTMD5QSH/i+f9796k9qkp03WV5+omm58vozRM6I1yqR4qxnpgPMG3
Odr9OEJrgEXy51/sh+fSNFFAvspk+MIqCN3x1+dycHGZQ6TiY8xscVNPMwmiSjTzVQjr/NOfP5d+
rJ9+k5fnwhDIRwmQzpEf6+uTvHPhNnINLfMympsS78Ypi+3B3Pz582hWzB+eh1240qROLlfr1/dE
erttMK7HkJdoU9lMY8KbcmaM08Fgy8cojjGfT7RZMehusLpvBRyS85+/hg/Xjn6vJrxWR0/PwLV+
vHYGBvtxLTtew0BEhGRIba1CzBfnwJ7zUxn6tIS59vwX6/nlI/zw1i2WINe1mekhD374OgGkIMEG
ZGYjZOYvTeLmJ2g7803FfnTf2BXu684oyTeP8xR662Ds5+FIIm76jhpXw42l8+VEg0VwCPXZIcDr
cgqWxPgbx+mX887P94H/7nVqIJGuqVeA0T4eb1JpE1XwDOMgbM99nefeadZDnSm+oswdXTbGSeWt
5sTwGCyVY3oWgzXTKASm+9inpXOFfhIcp9i3b5Thtt7OHaIyQe5Q3rD/82/yj1etL/g0OdsxKHX/
cBITCgw1+l58zJWAiZ6i8mCSb9tu++fP88dfIkNWvjKMpYx8wTH9etXGhsWHAhflWI6gJlWsnXek
7OQVPhH5+OfP9XE55/L0BRNc6wKkY97xYWmb/ZYs15SwnIPM34R+MGxIoNA7x09lx5QOtiPJxSuz
n7xnIy/C/VTK7i8+WFNI/Uv89XL1bY65OHzZFPByPrznrKkMi18GVeX92MxH70ID6dRkV8ewr5Z7
jnviVWpKZxxfAGtVRPNwHKO7r4Buyyvo88GJTON81w2UCq2wktMrW2cd0rqV5jAlopZCYJCGD0tm
B+/D1Gef/TlbzkvWQG9XdeM+ejVESCv35dUA+6LSIWrrAdS9++hGlTh0pm9eRyhgdPdUsfFEOHi5
J8pm9wSno+E2Z0TykmH3f13o8jtzOIeoR6QreAfoKKtTkde0qhZDFRwWxgrYDz1qhleorHqPUCK1
r4racl4ixO03RAP702hfch8kEukHZS7xng2dM27ybiKf2RJ9Ooc2v2xHsrSYzRC/9hGLd9mG8j0s
GR+si5xt47oIhB+ux1iFwDci19kzaWYzVHhULfpeb20LUmvPPhEl/wGiHtcbv/6Qbu9SETthBmUw
YGxZO7FEes8LBQRER1R49vTfbWXJy5iljZgbj/AIPY6BTzjz5jP3mexzXc/j7eXjDVywwFYRifvK
rgmBlYuXEZU0Q9c+WUyVzilCJMYp0Mh0oF9WK8ZbVw3xdG/tU6T5rShTrkiKdkiUZpm5HIDD8NnN
0qdKoREienKm2PnSg8U3EGxFcad16GKTODzOiPnqjNpNNqH24tdGqLFYBU0zh3sFQhCIDizwxyS0
7U9+MRB2Myw+2xxm7msW5tbOJMr9ksiaLgl+NDBHgzinsWw0JlBAKV1KYqin23jm9LrxHDP+lrkd
SxPGOUaagtGYra/DXLsE/D4ZyRzi9Y43C9HPaGPm5bKjzYJrycu75RyOtCuvAo5eMyzPAUyvNOgj
0FOjTR9pMG7CG2hXoJYhDbZcYFsBvfAlGkNxYAzF1UszwXTXBNFUHvqIEwNJHePJjVI+MBE685ko
VXJK/WyrFiPdIApNt/Rk1DuGaCaWgaXc1rSx0QxfNpAJI/ALflNcjZgW1nGexRvXasXZtIvl1NfC
xUUlg6ew87al06cvOA3TMyA2msoC6d3mi7dPY0pDa4pc0GIT+9n3+dlVxEIEbiLMjJQyCGNa1hZn
vrWJ0rNTE2N63KlZuuZTxfkUD7cxCbNTYqpdFNX2buyj8qT4kawig+YD/MSgYHLeVpb6zRpgScbQ
gUiWpVuXOuk84xOwz2Ee34Jb0M2r1LkMtEGvueFQDlLHn9zAzSm6qKyrjGpJcrByXXXFuE8VpSy0
haEBL8JFKCHQH6vooY3mV3Tzl6o3WtA+Oc0SrlPo5lHraAj/Kx2bdBQQLyNiPfnc1frK+pbbzmnB
poPhJL6J3Bhvm+M+DUNwVRaYzjvks23kzNMpynIWYEfvkYC23LixbQMLaOt7E/LnyRiIaS6Lew0h
Yfapx8uZWCsoPjVAux81ybjDbJbMOKnMDBgwh3ZyMkunNFeBEXrXvcx4QWXm2Agns7V8Iu5q76Yx
w7fYDZa6gkpa37JRcqLNCBp4g+U+o8x6Dj8xKBof51KyfyjbihgWPRXzOfVILzGp8HZO2vnfkxxZ
e8rITEW1ynlSdtHnJhQPvhzHB49c3tZe+n6r7z9yNRFSj9ZEHPK7tvOWtccvLTs6BhrtykqZ2jYz
e5GU6D/9cm67doUXsxQBCmOOwmDMC5V3qBKOPshVKeniudjRNevse/pIqnVTWfltK7rPXrbUG3OM
hxunXnAshBm+hU0HdjbRlcn5Ffn5dFckqbzDm9ruXK8Pv3QY+67snjRhHJA9GHsBa5tQ5Tc7mVqc
xDSNxjiJGuNYqCY62ZC6wpU1MppbhpwLM2HvwBEhM+6p7PW2+dx8LUpfUuvcDc80lfnvnTOlZAwK
03oCceV9mUYsdHshYxzfPQlOPEjsx4qpPlQkUG8mo3ZxmbTz2i7LitrB2jtwglawwYlUAgvomx+V
5fvbakxmoNn22aMXh+7jBqOEo8xrRzJ2oujO2/depu6zoIaSDRzO5vCfRA4yRWM+GVSiECsDn8KX
qh6JxmLkjwKatQpjcN4m+Cn3HlyMI/lMCt7K2tr4LpcA2f4KYFYo9yMOoJ3rdwNzp9ihmqnFzNq1
9ioPzOQYJLWlucfxxmY6VQ+BuR+k5MJWxdlFPlgHubLu4I2At689+xqTIY76agEZL2uT1uex3GdU
Ee+ypfVfej1JY6Gp10M7xvba70rikmkgdZqusDJg6pAjwzZgiiUm+6YXfnkrloBtP1Vp7qoCE0ud
Hil0ImHJkO2ztPCeJb1ET7y18GoypA/oLnCy42yo+UfHcfwap3mPEA7/EN+sGmBJpAX3dKgezboo
B3nDiV237yCpBoNZnjJzBh47dNV5TPLsrnJld+u303Swa7KD61iRcySOdhz9wqDRIfCvSgwJ56RH
23XCIX/VTSvuNoUl9cUJZb1z3SR9VzLHCVd5VXnE6YOWlGTNZ6+tvuU89LapSydbK7lY2bqlhetF
VE4ysgi0xjGsdL+Pb9KZVNNPtXHoW7syg5k6pzLZ8o3H2zS33kb8+pu4r8DtwIagkC0M57On+vLV
M4sBVHNibHzFPZA6r2U/g+zbAMjv7kwxtK9Jk7JmQ4rNIW2pJg0pz3a8OpWfOtEXXvvmQgR1VpQe
T9F7BHoMGzh2bn7YXcExqTPeazcqzpOsLLBosv+ExWd4hTnkP4e9Ir1QgLDK8Botvp5YznkGwghF
pDgYrjOfLCvBfgfRCbC+Gd+INIfR52sKX1LT5BtrNB+7qPBmtmZv02lmH+0NAb6DbLJ5Vd10cIpE
nJ0R0AdNlNwzKLogd5TBbcc+l5YRtN2EGk8T6N/JbPKq38BmK1nO5iV89MknUSsDV/5IXobbiIk6
xHWZKV0ZuRhPRFXETlE1vK24KextUXWnaon7t4qzESeMiACnkfMpkHT4Flj6UkZREufIq6yC6U8z
HVxhB59nadkvhlUZ7xYlPdeBP4dPsliI6Jc87ORM6hM1kANNWMATA41RxFyoYGjFn9gYU4QTuGIV
pfWDa1MIpYfdmsMYAGQ0+vyz0IRG4RsPHllqUCEFTauev0PLd1eNpjo6qchhn0TInR49VmYB08Hn
jE1fNjBIBRUyzayoWBuck7H4AY2cwS8z07B2PSxJvDBqz1neWdcNoElaBj2dVT9ZLbkAkxosMs+6
HU2Fa+lbBg1YXM4imcyrWUL0XMyXhbksvsbe31szsNRcwy3hrU2PtYv32wIqdqYw7N2oSI7VC3xH
dxisU4ywu8UXTdVWM2cHJZAHrGkg1FE1/b6C2fKK81wB1HO467AROjl96WxbFde7fOzaa9FNyXVq
TvuURscVVZnTmkO1S/J8uh1dQb+pM7kH2UD2FvkAmqmmvKAHk2WxFbybzFasuixhfNK1PzrNCq2M
ctmbblyu8loRMTLyXaP5oviw4YmF4piMLXZW4yV2HYg1oMlEr24KTSY16ucxXzDjB6eudD9RYXFm
yUUw0jRTt1nekzr8bII59cCdVuymsRlmL0rEjJtwVADtUq8msZ01BnXGQYYpPwFCxYdYWq+TJqpm
1MJs/Miir6jpNsoi2txXV1PkjaAY3bdc01mtC6hVGpwIQk1wXezlbQLr6ia9tdOErxHcxhx+EUxz
yGQ0fnpyGlyzM9A+/JL23ly2Qx1/JfeLt6WLrmX9SQBLfKr9Wm0juLKeBsx6ODbWTT30Xw2r8bfT
OBBL5Axz3UNcPTQTVWfMB8VJ2rH31W1BiMd5Tes6vKHmGNcu8uiY6OMEJUzTvhxNttCx7oVYTIrP
cGoZzQ5i2IPEWPpduPiGT0aVIegQJm99sbcGa7SvOj9vW2pbo2G6y+hW4PGsOqWlEdEZNntiBh3p
kY4r2htTshiomk7SrQRGZ0IrjONgmMiRfqneo42v7zBitPAHcKwpRFO3HTlypgrKP2XDz36YBu9t
4PID5FkZMcjA5yBC7wNuUDquOBaFXPb9hmJU7J2hnmnMZR88U7NlbAOj5oxRUrOaxAvtCdzjPvt1
MJ8NBxyHFXsG8L/aFTeJIWmO6zS2O+89lqWRxMe6MPXpxIyn4UeyUNGSuDO+BzMFMxqSWIhSiOnk
SxG5Q6oQHsxWdltwIZxEwmUQr2U5uvLcRYM+8qqOIrdIVi0u7IGtQ2a4Yl+ZlAKwt+ehDbcwtlHJ
AX0jKU7beabH+Wp0u29ullubuGH7RwiuupPNsk7NoTjiRUvWC7f8o5W23Ehh6p7sSCIKMEY++72H
RqAnNZfnGyrH2M6l2xwDF3gK54RhT6dT/vXynyhYjA/C5dh/qWzxqAA9YDyBU5LjJF9PjYVK4Nvj
7UjV6MbgsMmsZyncR5XyYTJZlisRdfXuIhRXGeAsayr9TZ+iG2d5XIlVHNOObCheYh5BdMcbW+zd
XLZfyrjjDcQJj8g6sty3CC93Ms7Mr3kv+NYJa/Gax6k5NmBk7tKJ/e5iRDDw056KnWqeu/UkeF8O
RvinSnLsq4eoghE/JzXJpoqzfQ+yq9kMaTCmq3hBFUG8ZDHoTU4nAtNA6QySWtNA5DnXv1iMa1WG
1QviX7wXaYKi6C9Xqmla4AKZooCCewfG1yIE59Lhc3SuM1pabqQ5SkB6CxMyOJ1XWbCkoKG47gxK
GnZDwjdgL7rQqMkIjHQtCLRh0sj5PqqCdwN2gu6ccpb7rNefSdYzZTP5V76rCdIZ8H+MqZTGmNVy
tgqz2JdaiiNxu5w9DK+3SzbSXk4x3M51uAI6R1cqq0E/YJa4j6GlDFztA9wQ+P2bzqv8zVTQok6b
wrJLC6c5eoX+07Lj0zLpkIawYHvzeeCBqARtlNzUoyG+RqZ0EsJJqdrHLdc9bGTKYDx0Vhw/HPhN
wwreF7DuV0NCAZC98KC4pMsXpMQCV1BhDZ867KrXyhyD00Aq+iWIKFaaAxgQKyPiJ+zYPbNJekxP
ASjLl9RrOxBYk0EAuh0yMQBODswHDge8Q1BYyF8BKC12wAEVSaqIrWvOLc0XKr74D3KRpae+5GMa
WqpwRjCi7LR44VabRt/zJa9eMAry1FPfDqesm4Njh+SKjdsnkLTghAsFilxX8/dUE6dXLL6vvWyJ
3poxR4+ueiuEr9aKYd6+HZrgJDq+nQ521pd64hcY9LNCsSggHTdDtw1LGnRsJPBzldMM0owSe8bi
LuZVFlrmbQG9/SQzm1fecfKRm4LlcC9sifjBWNQHz8JVMOKNuZaVRFLA1kPJCdTJZgV0iKvEW8Rr
KBKaYFzfwIscVWrvlY2k65XTKeY01kdocsU+JAL8RGw0ePfoecRj2ulrsBEzV56sglNM7CJgHzAv
B8PTDU6+x7GPZuPhh+9yTgYpZ05f2zKevk2Drysh2JA3SKmgmSK2FdwZMSZem+1Q3ERj1z8BHPK/
V4MTvMfgdU6DxG8MX447kxOP4BalN8POLrgCBlUHz4mry2OAizYUB0KzGzZZFf+9KejfAau/Cljp
drOf1PM/VCucX+Lix68mh8vf+N3k4GL8okTQoUNBB6lAVfzD5OCZvwlkdsR2E6rpL6AKIlnSR+gH
qcQtwxJYLX73ODjYH6Q2ojFGVgwEsD98MI79mZHs41CBaQIHZh6HWRQ1XO6HedCsbMcGVImDINhS
LSDnM7ngnz6Nu7+p9T/Pcv74FJg84GCwfeQl46T4dW7BCElvDtVyoL8T86sPgwGqpctH+g9zyf/H
s+hX8dNovQnUBMeGZ/m/7J3ZbtzItm2/iAdsgkHyNVumelmdrRfCjcy+D7ZffwdV+x7YqYQStZ/P
QxVQBVshksFgxFpzjukUr632Wo5vyj4jGTh3IUe9ZSiVgqM7Q5Cl4uj3kO7q+cfnV0Hu2fJT/mx5
AJqnXU+Tx2RmGMax6GSxKidhXzck4BTNz5L277BlQYDuPzC0HaTZF2RkrJ5Zxye61TEcg+HZSk48
+2nsh31cNc2zGQFiQHHeJptGOfd4MXp7w150uPIASHA6aPSNpcYel08QPMR4gCIKzBDsp6WU5iRO
ctnKnvJ6SbHAJVHZddttVhq93+FlIncuwv5CfxowmxNdZxV5UmndAXKPm5IDRcd2QM+cS/i5kv6Q
U3DasafoWq81yfqdTetZpzAaaXZ/qUJsF6t0xKyBMrq76tDPP6GTzTZRFUG7duqfktQYeo1wSTHQ
9ZsW5N1emO0VIDz1NBaTuB+QLe41albb0moStjlL6H1niF2buighx8qASpfm28QCiz5yjvtiOYof
wgfhypmTaVvOrjlR72wN0J2I2EqKAwCju+g+SPrhp6fy6b6frY6zHsiqtQPJdg+sF8akDL7CIGmS
DQFb8xPNSdvaDLPx1jSjlq1po6nfWi0wAkK6VM+eGbsRMgwl7vte5wctNxgVxzXJClTo6MtUaznZ
EqJWoLAvUOdYxUuIb2AXTrXm90sp2UCa7YDt3ySheFOthjVkUt2vZB6fxGy+efglvo2mHa5Fp8Vf
FRkJB32i8LtqotrYF4N4W3bE3ioa6hmbtk6GOs09QosD3FgQ3sQqH/k9ktFJL3LPbp9jDUV/Bq79
Mne7iC/yEGwhIBv7DgL5PTnKyQEIar/xmqrZDfQv96UJsnFlQ0eBfzAFWxdeBRvxzA0vbIr2Pocp
BjBnua7rBBZc7qaQSZL+gRy97kFVAX+48VomhhvjXw8naIVZkF7Q1hYroZXdtqdzfOvCAsZcZRmA
I6nlbkzWzhs1wLw/JLRpSCdDeIhbIsb61zXshkQXhDTnYuA6BWHVqwp23S3ZdMk+CkN9b4gm+BHg
QsViYWrBjUkkR7BOI1paK2EUeHko9N2ScWbC557kGvuIuAAgUV/V2nK4ITrgIL1K3gWape3bKrLu
HILSrwZhPwd5zf6IfKwFV97rdF8oQMBVgZXXdWM2rlHWBj8UHUjYk0OpVpbWafuSdtBvkaTub8pb
at1qLaAIx/B+RJ4OnayriQaBsKBvtVZ51IO95X4Eeio3xjz+yujVJOu2H7NtFNKrNFpj8kmaNxeq
qnjk7DBvg8kFHkFwvbF3naLZ24MYvrpm0L8WpI/e63mt+31sZhKT7ci23ol7CrVUOX8aUIIv6rzL
bzD7DN8bYgyvibzwbsn2sh45BNBTaluOmBh3bfiE4XRnAfLfhVXj3qHxL76DKRrum4m4yjGJ1M3Y
1vLKGNlOt7VnX6YVpzCjhpkIC0M+VDjRNgpxiM8OGxyqrRMsu6qNZfHKTFwTzawTKT3rQQrFBCbl
hv5/ueuDQcfwLkmlibIywlLWJ7/sWbY+vpV2mxLLuGdq0LyUnr2rpgr0eDmE+aatYgAmdiSAjYJB
zAY5JxSS6uhxZscH6a7P+Jl2EEnim5E801KcQVj24aNJ7NbFlE71Jb2DaZ3ZQVyvE1nocMHzxDu4
7Bh20MQlHcHQO9itxxmJs8QWw5y2b6I0BjcsLeYEVUKOufAstvrUNId/TpVRDWQgIA5uC2IxaLam
nnlr3Efch7GcR+i87nhXZE39Y6iVYhnr03tSxyl4J/q0VqwCr3ib5m3ZO46PO7V/QyM970xUJ5fv
Z6ahjEk7xEHG4RZkyw/lFDQcM/buv1uPDvnU4jhFNMSBdzlimYW0H7DmUVUYaYmuZttZTsEoGrE1
KYCtKdtR5vDM3QUWKIxw6cwsQ9L7o7JCFaZfE77D3t3KlsJaqtoXZySog70vf1Q0lrYlt2C6fj/O
w3I0v1AVZusrovK5j3PoHEtwKCfyYBvPoI0TTc/XA0CXtT4um/2y++56ljq4jnTTVdgl9sYNUhgV
w4IwmJr+xqPozGk1Ih+yMbz4WqZjzyFNYbaiWzb6JbV9GAgUIw4NIR4kobh9fpG0BmcBp5SQDqmR
zz4ZrfzCOrQ934spFRhjq39979TGRACQB77IOe3KJbhuWAIp54rMFgD9nPFGwhrhk3CgfY9yxIGI
pEsbefSuhWK+dCiDdJkV/Xo/EabLaTVvpH0ZGCWyTNkiY6xD3Ch1oLl7dqPNwaq09HkAELUvCJR9
8Ajk29pLkKurqCwQl0L9aPnYgS9vV1pCLWWQVHssg6NT6dGOiagp3Vl4S78bOWjlomKCy4BY3pkZ
DfBVqC39o+It4Rt+oO/bwjCX8zMTKbyTkRbeqqTzMJ3SxpEC8WjcVMXebSz5VbEhVasuNgOc9UU4
/XPyMwNtvCP3jlxDTe/f+iLQnvLFljcrgIobV5P/eU4pMU+/J51fdhTWsNNFZdxQD9EewyBlkbGW
zgIo6q1mQ8Uvuta998oeP6/e2S9WN4kXGMbiBcjwdMOXSu6iOtI2UxxrG2oL1BDxi1/PodZ8wSBV
bM0G9wDuofHm/a4rm8582boQR1LIgwXAfK9pk0u7oYdal0jpC0xb65KJuBvtUr906KFsCy9Rh3xS
1raqc4NykY5NPXA8Un44R98GuKsOtPxpu7zP5Zkk+3tPE7A1OaFczm483jhtEWxpY4RrQ6ieGCS7
SG/1Gho1zkv51QuCfq8CpHUrIDrmBkgBj39GsAwskopDTQEsHDwrXyNUilgCjaUsgeQhncYbFoXp
YFZBcQtqat7EpQ1jn4739IxT3IYiMA/JdgYBRNEtxYLnTaTspE5yi8Nd23UWxS8B6fkS4cF4ZzgD
dcWmGm9rp+XTjcFO7Z26pDRBLpaTbvB6LBkHBm5Cvk39gQQVgAykPtAAU1kBBM8pyscOJdquY8Fh
D0RD6NIQprqtKRtS9pQ9qmgKONOA16pGQ7JD7qtBeUoL7fGfrHI3hwRuC6tdZT1VQNCjvJrKrhaK
66LNdPuain+1RKsaRfasU2rd5hWVKcuLjR/vYgiR0+AWw6D/mEizAYoel9ZKE4tmiK7xFhy0SZcL
vU+TOs6FHMS0ddXUHNzJpFRiTT1CmdyT/bhSPUqeVYHx9V4nqCnCPZ5ROwr4j0eh1fCMPCo7V6Bh
knXAH71LLAMHdjnXgQ+CSuxj3ZoPiRtIwLnxfrmiWycazTXFj+iGqFjySrs4f8AP12zpXRfbuYq0
PTBQ0H2AqMzXqZjchG9D/WD1FmK5NNYu6ZjdddXkrEpBHwIa2ptLjAFEOhBNHa2wDHvrFZeRbjL4
mWzowrbZuW4zbEllMfdQ7nsqfIG6RPzTIA+rdWfLDjGiUWXnaxVNxDvE5TptZf7TKbSf1PxuR+wz
O3Mc8mXfVh/cCLSDM8ePANLnNcDo0Ge12nMj+jWC1GIT0senD+Z+1WBNr3HSlHTn2jrYuAOm29Si
4aC7ih67XYlt5lRcb1HZgl2VSfKXW9EirILrqiAtJe3DYkvgDcrOkkgrvDRJ9Bp2ve2n2I5w6Hdj
vx3duXyo0MUTBRoiiFrlZnQZJbK6K4q0+qqFabHiq55/Q8lFM653UIgZyGQ2mQsgp+un+cKMPVLb
sqjztQhU24ZwDHEHYGq+S+AxP1ThkoVBDZ3+39hABAMytB0dWGFBE0V7aE3Jrq9TjuR6Fl/AWQaS
ZyjQIc2cXxqeZlHXzWyv2QxlaA20iAgjSC/b4gfbe+PbSIDBNSB/pa8b0y7v+zrBSwWxcbgLZiJ+
1ESVOdGidqdcJBFmnkP6W0C4hDI1PMXNGNg/RCTqYd1H83QrDJXcF7Yqdx2WiG+yYX+1Go3IvJlc
T31Ls8i5SEVcvASTQ+ZgXXTWs758IaWRV5S83cgfi6K7jGJXXEd5q14KZdk+sKzhIrPD/nLQpvSn
go2JigbkNy4oFdz1TpX/yltHX/fSEN9pppSAboPKuTBwAl3BqCGvCr8AxU7I9px1W+xIgJTFk1WQ
QEN/n0wX8juim1Kb3tLecb+apVPQ1J8Bg4TZvEOslayTnngg9ngzn0KSuDGYA9PYSGhelxCdE3J/
euAk0tF5vHxtLyZOFchIrXk1EOIVQpHctHH+qGX0pQoFpoBVfkXhxt0UHn2r1KheGishWExS16Vr
7NQd1HkPrpMn88cyzcsrNWfmoWno4LKfz9FHWPRMK7eDmNEOWu5zXJLa26SAHqyGxj5A8HOfoZEt
1BiampxihpVJgMUT1VAFocwBtEBWx/fRsMqnpE7rr1UHXgXqsk2TCmB1nJJ7aQf2KsUczWFKFffC
MkCdv9co00aa/aprhuSiN7u3cHDp4VHeuRo9t7i02Nn+LCpdwsaBgyG19GYul5Cp1iJESCE5WtMV
Kq+IAicoxqsrRXaTG94AVpOrRGRJu3Vdu0bwAxerbRLzC+//LwVEYdXxTfNWnWOmdEvVfOGVbXeX
YqbYCMwFz2PTkkYyYaYzijy4byur/GFp1atI2uEVVdTD3KHn2jnUXTcaJVcgaDMre6VZECgWHoLn
DGqNPqyBOwOFax1glZZRp+/mnnQ75EzC19xS7CNMi7BQJEXWtOnwquUeZ9PEDH9QgsbKzUq4si0t
pOk8Oo8cdfieoFB8DXJHh73ovYhRDJd6ZZh7fgr5FGOtHkQsfoF/JMCkVBOulqCHU4P4hfs2Jdce
bIY9mBXuWOm6ROslgBQ0j5tiBc6L00fiMe7LhqZqzAvbkDc1FOyppgjcjY33XlmReccZ5JkFOb0d
q5koJCRm0HuU3FZZEXwvvXSG7wgvW6ut5EaOAY18W+MUY8KO80dsjYRZDMWXYm7hH5jafZ7n6qDc
Kb8PYk3eOcAPNjKR5o0R9dZvIwRbViZDtW06MPtBEXW3hT1GV5md2g+iQtqEknEOtO5bUmBPjEiR
yVlut4CVoOWrUb8Pgk762YCquFRpuZ96K3tQrLirbiyqref1+r7JOmh8UHJGR5cXVlhOezU0rxEo
Tj8JI75YbAQhOzian1tef8VWzrmAWIbpPKxT9r9l8bsjAAREvqp+WIh/v7Wugs2wClGa/ijJL9Uv
jaoLLt0hIKRHQ3MniHZ4JABknKBRmrYHMhSw0ros6noEoQ4af1eTr8nRLGpor09N9ljkXoEMYfL2
Ubyo+SlhPSKDfBtHRIY6fkb60VZzoc/DT8fm1GBnZr5mU8UhqUZRMBu0z/LYM7YcJ3wNYcoF77/9
1cnlc46iZi2CMvTZFWYbyh0/WzOmk4t3EpkD39dpGAijkd8djiAjiBG70e/ZQxG24VAm0jrX+Cm8
bLgUpU0cS01ss54SpBMGht+Dlv8dScu+wxds3rej97smM+k55NV7Ive3iTZ2W9b0x5oRPrBrQJcs
7HKve2O3NeO62GD/7VcuouQzRoWPVVAMfI4tcfMRig774e9yrhwzkygvt/GJy4P1SWAgGsCSOVnv
OY/nZ5TmHyq77jKaZyDix4Uoj00uJL+N7JOcxp9KeFk6OulVnDvjNgurbPN5hffUUNjNCKCwTRtf
3ZGiXW9lRfnR4MIIM3gcE8EnI+mNa13BRvp8qGOLictVQU7DwYiBhxGP7qGR2vqUWQxVNEV3lWYq
9WWTsOVk8q7qcMz3Zc/k+nzQU9dnGpZhUYez8W8cDQp5DeM3cCt/gpq0MtGirSSQV1Rl/OvzoY5t
PMv18ULTwnCwCwp5dCtTFv+5qrTGB8liBaDZwBZqtZscUpOKJlSx+q6aDCqI2Rxdd9k4nhl/aVz8
XalnfMuifwMyjx7NUWNjCkUV6WlIfFKuUYAvuEBZD0+fX+RyEceDWCYTc/G1Yckw/34RRoPPhfLM
xleK0q0zREvYq2MFN5mpz/48mSRGdt64LUEw7T4f+tT8AYFiY7WleWMsXbA/WyqeLUYDskazFEkm
NGi2AuuzFIIdTV/4XyE7sCkCfPH5sMsM+XDFQmdvzpM1cf/+PazVEsLtQJjzwblmF0beP0kUJ34o
mbWew/z9fLhTExajMN4awspdvMZ/Dxc2tW6gB2K4VtmPtVnvOfyPcDwc/cwq88FUs0xYOIam4ATO
QqMf31Dg0v88Szl3w8/2fW5OQfdrJEVtpbWZgV8CvYt0Z/07AY8UkwZK8Z9f7qlJC91eOlJYeFA/
vDSOpci60xt0+aG4tztMGlXIEvv5KKduKo9waV/pND6P3bUCT0oncpae91Wghw+HupisIkMk1Znn
d+qCBMIBV1hU5TEp/v380rEr+ikbWFCHOtugnXuVbvn6+eWcG+NoUYPuYko+1MB1TXU9y2Yv3Pyc
4215+MfTnvln8HCYHs6HyeEl7tCYqvEr9q7XYaebFyQy0yjrh/hrpLHCIFHSb8OGNgtsSh0sN4Ct
z6/z46sHQNemhWIJ3aN0cbSiCSJtLK30apjFEOMU0djrwUhreEsJyp/KKzafj/fxvi7AXth67KPw
Yh+/ezXHKnfC9OPnxcgGRU73TmQ4Z7YSH+eiRQ/dxsUv3QVyevSCe6Gh5gZgoR+rsFu3VRmv8RRc
OQm9jM8v58RIXIRrO0Ia+Jqco2nitTF5T5Nb+ixtqJa09hIQ1mPVJM+fj3PiMRmOMHUMc8vuaCGv
/rkwyypPLa9xSp+Y7W2TfdfcbJ2kxSK4uvh8JPPjN9b6a6ijbyw1Krk4N7AK9R6F+0IAQBschT3W
67Fk9cX8NNnsx2z6H82mFlT3dSAt3yRH1q2a4XcldH/3ZksZLSdxKKdxhODLdpPqQlkjQvMhmq+D
jHOgqMlhfxckcq5S28xUCQF9fTbeDGVHBXvCt7umzJbAwYvnMxcKfuf49eMLTl9P5wUw8K4crc0Z
wUyWB+caC16kXjyofjcG0U2TlPH3fO6ciy7L6J9mKJHwuhOMRlwYAMaDxBcU23RmjbpKERM/5QEH
IyWBaZU5wC5SLwIKS3mZ1tsWkTi4fKh8QQNFHklPiUarN50LLdG69ShK4dPbHjZK4dFjnGRDCc+5
SgVahoRw0PXIek086rAmjWncCBYYb+uGpsa5cW71H84i7Pp8BpyYayZ+fhQcfLPY8h/NtSDva3Yf
E/cl0dqr3vCsA099JGCRNNDVSEK2//mAHzc8loVFWdg4eCB4HG948CT0/VDlpe+5SuDgLfNtTUjH
lbQqtQ/cUF1FlF4fBa7Fy89HPvH6spvTpcT1itf0+PVt4KFpUSeJpY2n6WsvB+O1pt/ziFE9eft8
qBMXicCD1YhaB/8cbx3pi3LenLrCz/uGrgiGjoZyLRg8rCbNQbYp8NqWBvu0GkyK9p8PfuI62VdZ
kl44JwN0Jn8vH04awkYoi8JvgzLe10PxGC5ebzeZmjPfk48jiWWRMjDwcrwidf3vkagBtSHG0czH
cvQyTcWwMd2x4y2yrH89TdluIJhCGMXp44NfvCIotQv7LkNX0AHnlRRereQW/LvcUXj69W9voNCX
UCnTEBAY7OPPVhhnVUFoApdl55aPnbco6SHS02mzhUP3+WAfX0AGY2vD1sCmoX38+arRhkRk/nJl
mniMLO0Fe9qvZLQeEQSe2YMs7/LfWxCG4lgquTQ+L+9u7D80VDmJW1OhIcTAlri1qJV6ZMsDZexn
8m1w8xDEe+biTo8I/wcZ2/LSHX9eROVATmXE2ugvUq/6Xk7Go9WkNWpfmRGUal59fjdPzUg23gs6
DagF3d6/Z6QNbQX3rZP6WtddANH2icW+jaV+ZpiPGxuin3CsAzYCMGEeFxR6Vx/jmB/t95q5GMIL
cahGvoifX8zHVYRRDJ3NBigH+cGkj0NmhAZtpH5jUdGi0oOmtPvtFPI+IQBy3bnz2prKM6vkws37
MEuWhQN9uw2Z4RjNEOQzDoCIYoJn42MfMo8yXFGlyMw9uvRzQRO7nUCvrTDMAb92ZqwfRas7ezXW
4SGjj7wb2BbNk11/QYgLXaCq2Bws24J6MSEgi5NPngnkAUegfea3P/lgAH8w4ww8Q8cPBklClNHZ
AN450JJNJi+50EbqnJ8/mJOzbOHzeeS7gxg62nLmouYzEpaZXygH8nLZ+3pqPLqOOrdrOfUoPMne
lnVIcoY9ms0OEa9VXbAQjZWFkCWIDqPUx93nV3NqBYJXSBkO0CDFjuWe/rEszGCLRiJRUsRDOFp6
Z0n1sTs09W32A73+v99Fc2ZEJsonY2EkHZ9Q8b7LHsFVytkx+LXcuyaW93kTvHx+VadeHmCMknA2
6jcgWP6+qrFNCTsteXmy2Hbv0smgxRbYv2i2lLsmtN2fQwZhh2phe+ZTdWrNewdAUjg6ceihdKpH
luhTPwzNW1VoOCjCXZU8V8n8wIt4ZrRTE55jDzEMBDViKj1aYYEhICHFukx2VJXuyfZy7gcTV+bn
N/MDrwX+kc5NdEw+RxYy56N11evMsbMpuftuN+jPcaSXOw3F8SpIrD6jN+cMT4Tukl5eqv62nor0
xiYiYR+ByN2SkStpLCfVxqjxmOPPQI/Rdcm5061x8s47nLB5M2GZHW98mqDV7SHP+dqMgjaBqr8b
yivXqMraQ+y4L91IdcKpIpoYhRU/p0PfHsiZeY1QdMxycV8OuThQRfJWctKWuGCu4/MbeeJdo6fN
FtQh8WLZH/49KzOH3yEe2W4Pxfyrmg210wEql0GGfmX6/vlYJ26H8a4xtpdCLbvuv8cyoU/oMB/Z
2gfGL52Cwya39e/tRP6T4xUJJi2pzuwwTrx0hkHHjh0NX6wPW+y+ySCEhyWXl9hfSXOAxoFqhz5G
M68s3JlPdTPUG9QYvf/vrxVGmbdUpNggHq+UAlRm3LgtmWvoQ/H4NVSls3uq8SHO1vCZ4I3wzNbm
1JNky0YZgMBKj6Xs6O5Kuo2tqEtf00Oi0YweVUJhqfsB6IGfSw7Sn1/hiW8OF8geyuLDxmbx6A0k
kEBEccmtHfuQzoVoho1el4Rvo4j9b4bycL+7ZLVQ5z/6IFSOiFUOMt83vLK4s7Mat6aj5GXcGcaZ
5evUHLV4oRYfwlLpP5qjPZI44q5qzip59wjV482260dgns0qDut7F1P7vz4csYBhujABkdE+OX4B
DXK/S7OdC5+8IjR+zvCl6ZpNRR3gzEAnFmZK6roN34htiOktz/OPr2o149bTA46AWWi/hOO4d+f6
8cyUsPgZRxv6v8Y4mhPkOKWJEIyBoN9YQaGuLkDU2F/MTgKRycghjOGKr+yhqaCNJeFTOTQOYiF6
tZ3bkAppdKghi5hOryBEDq63AbABN3RsEWo8CxHdm5Dl4Ybj0AoqvdjnLeIsTrfTGhksKXe2S5NC
HzErGgvNiOgb48vs5YitCgOeRpm3BEf0UH3fgWO3SaazOywXc3gaN7cRoTB7qMDTIcMwetNbUX7d
a01P0rv3GJdpu+YOp7ucWhEoboSCPuJEKLrDXJHmEdmIhdPhqhRWDOUo6Xaf395Tc1MYjmMwT6yF
Uvr3EwR9UqtJMjeRCX+vR/WdWLFbYWk7Ky8x1Q7lf/Hasedms0f5nobQ0Xh2NBW1FU6Fr2rSp1nH
iOY5kL58ZvP6seS3EE9pbFHLpEznHQ0DcCSCB+0VPiLy+6qKGzSD7s86faIJfY0ghdhT8zVsijNH
Juv0uFRpuaMcro83ZF4FBqsabGoi5TR/jUaozW4jtHuMLuS9oJnhjFPbOTyCtK83WYFIEKgFC3lt
9gcblb+dDNrB0jtyO5Qo1gHCUCZctaffSQfbS36QQMBBfUQKCJIm3HjKkNRenHkTGsED4Tft2p3t
eoXzUaS4CrHnJfw+oB+qNzwfxl3iEsAC96ze4eji/+ezvY5alWwd2AXPtWWfexSn1nQJgBbKLWUG
a4GO/7lGxHpr50XaFz4AsYnu0moa9H1qqP7MzDq1Fv0xzvHGqK/6PCvBXvmuTQBvQb1hnUfR9vPX
5dQHUULro69Avw0q6d8Xo9dmRTBwU/g0nYiiWCyLuvlSphGa+nY6Yzo7ORj1Ss4sYNc/bHtlw2JU
ZLwrWiRzTqLzHtrPDgUoWmoVn7l9pxYCSdmfrwWWvQ+b32yaLJmgovKbpLkHiCbXkFJeyqx5UzGa
hUieuZPGqXmx9Lw5wCIhcI77NHNbZdxf9mnJmEETmU2DkIJmOJjU4jelpUW+qGoc35VnfYn1IPKn
EFNDCGz+2g3ddOeRrfvkYAnCnhGEIKs+f9Infz0WRMpI1G+944VxGINWIyck94e6erO88Dky+4fM
QkfyX4zjuJwUOf4ulrm/Z1Tba1NUocfzOYlWVHPU92LShg2B4mc+pKe2rQvalhLL8i/n6D20SJO0
A7SXvsIzErVIXIfivinti8Q1bsHoP+aZd6ZQcWoC/zHk8YY1mQUZdbae+6Ro78OufPNEhrhdXjRl
f+bMYZ2avwuIm1o0uG1qSX/fRzW4oppHJ2eZMadXFVW/YQLKNSgcd035NlwvfIB1zoq8jevFa6AZ
izKzQfQH2ugF3Hv0EtRL4IyJYwFXGz6jSDUP4eyB/y2ybA2Z3d2NzuA+uzarJkCrFsGU1o6bOV1K
m6X5Wx9M7CzwEMZKf03K7gYpTkWaZ/kWu/1A7I4Vb7t8Mh8qRNd87E37zGw6dRe8xalLiYN5e9yA
zbKqbQv8CUua9GFWs0E+oHjBPH5JzfRFxdNwZsBTj3hxZiGUcSi2Ht/2KjHCqWYz5Mc1zIG+6ppq
904nsELgOuQOo0n//IV5104cbQhRzJAMSiAWZbTjb2yoTRld0iz3ZT5762jo5IOIDPLFrcm+jMos
e4aHBodAoJx8twu4ESiGvJuBUyHp22sDaL0zt+HEfWezsViggcNznDg6KHlycuGgWJkPOlJso2aS
10XEtnFKyvYlAR7to4v8ceZGnChiokqg6rOs2s6Hs2842nMV9LzR7RwgZbVCsUOQau3aoGn3MJet
FTMF5aQNBjFsovVETwbnhTiHIrZOrJWLLxw5BsxsGm3m3+8ewVShzFWc41tOwKi8+xpiC/QF2urC
vuTOOAeVoEbGYgWlLKOIbGg5fVR4Iv3dYA36bpoCcBPvfHk161/ZFhf7aGBK4ZhKd4j67D2S/Dei
GFYs2f1WyCTaohUWm0YrlB/J2iGurHM2bnhplqn1kFrFeMtriwmNQKH5JXI77yLTnW86ULAzB/NT
108HDA+6s3TojwtHlNuSrFUW15+l4wOYUrSocoxfYnKBdp8/9FNDIbxGa4Abnc/G0QaEphM88uWz
BIQ02lS1u7j5xiq98KIsfPl8rPfndvymLdVfi9Mrn8Hj43+hyawb8pjDQQ+MZ6VoGGP2moWxD6qy
h7GaGZdGqQd3aiQR2TS18N5UGtwSosT2VQHO5f0X+j98wxl8A7I8lxXnf1ECJ/AN4Lu+F7/+JDj8
5y/9h+Dg2EsWxdIY1jlOUhxgIf9P9o/jEZ3LGZ7eJh0lw2TK/f+UCu9/6PAysz2xbN3/JDhYzv+w
l+B4RbFVOHwNrX9DcDj+ipBzISmTE3qhI6P5oF0tdAz5eZQCPggNe4ZgLoor+rnTU26MWKRC+xwG
YXlN/pzZDOjAYuaLxW/+saIM9jFS2iwnfxzZ7upaj7dPDvH+j4dw98/P+5MacXwaZBQE+Yt21WZp
/PBxVHTq+tqORn9SuJ0Gc6zv07IhCsIR1VbXhmxltJS4RJ1oX9rBGZ8+H54MiA+XSZnSxIUoXJNn
fHwMBhkN7WZylE9qcDbCPyUKMnMirNAIJa7IbGsuRlT67R4fBBTTCkjmAqGM2Sm1dFkf4Hga4aqE
tsehmayjVWhgSXLnId2R9s2fxf2VE4iXaXNPLC7mYJzELYwbJPfTbyoL6RcrcQG5YkfyI4EHOnBk
DXHTrr/iJp72C/2ZPPXQmKh41KxtKwqus6/Xo/GIJq+6aSAYPoI6wFFpwYoYiCz87uakauLz6Kff
UcsVkRfbP2ddMe3bZCyuAgNkAc48EqWG0iyuokCn/B1P1TfCRviLwxh7Vy24ni078uCL1wMl3vRt
pZcHblWRr0MyPYx1wOJr7U3Y28B4nBZ2Bfa0x6mcgOOMZXRr48ygLOMhMsNFhr/GiZv7MusJNu4X
k0aiHHh4EmXQbI0xhYh82JDL0VyknVnfg9sKLpDkjHtJQPmBZFV+HUv1zwkcvec6meUDT8fcoogB
YW3C6+3kWP+cSpJEQofdTjwU0xPC1fJbp888mZr11pcLXsMZ4BJZqvCupEGeUl1H0+8Bf9yT3vBX
Jr1pXyQGjatgDMUBz57x2MEYfUnUUFyNZeld5TmbmQ25TCJZiRz3zkp2s44EOau2bRVk66HozS1E
1PRLJSPcLlCuwSCUzU8R8J9hikBwHcJFCH3YoZhNRFf/HFteZ1dT017GXXYoXR7u5FTDZuwSAG+t
hcB7q5N0eagwpVK5gP/rwB7da0aQfgmR8MFajeobQjNskMZh/5bqE1BxjLbUznSdRcMoX+Ox7p9p
d8zXXt3zowgo3Fc53y5j5Iq9QatugnR52bXavtVCvUfSybVIkXgr5UX5usdOlK/6qOjfCDeY9gRT
idtQ8CQCxGMrUVTTJof+l8Mn6rivKfQwJ/Ps9Yj3AtbuCAEMa1UQfJF6UP+k+TxfF0M0PZl8SPeA
cTEhNnW6A6WqfumJNB5jeEgbknJAzWnc2zbkOZLSxa1epmhWgKSbGq5+xucUwnbkSQiJh0QYzP8G
ecq3LHSCi6xNvw1a28GBb/Lb0P0NNxF6VqzlMuKAnJvEVdmvwAbqryamlefQZG5iuUrjvYkrciNE
9ioCpwf96lREKdhMyoVoNUY8KAzVakfgaHVbwXe+9dRg33ZTYDwWcVt962xZvmJaY7Y62OMbMyhf
LZwklwk8hofRXfjNWgI2yy2G8nsIWQqZnzVpODK8dPN+cW7ES9CWrfZlnKqCRMw4ma+p0rYvFcfw
L1OpDJDWHClA9hq4zLMkX8tBj31Vmg4+5GCM97ikyXbIpM5jytPOWRjk9VcjxugLMcDBN2ISCaok
xm7zheIrKYnf+rIY1M+46cS3GEdWGvq9NRcCmeWsFVuEdkN3PdVDYF8ModWJL3iyceeKcXoygAKs
S9kR2mzYI7LBepY75qEN8ZKiPPDoUbE0dcVNV4J5xhnoXQgtvVN6q92XevZFs7sbkVf5Du+YfT/D
vFvZDujexg5BAAc38C6hhlPj80Nzjg65mT61NC633cKw7sT0I3YByou++5VGZn7QivAnCRPRIZrp
BxVGV12VeT9sCRQeIeOG6peB33Qbxu3lqOpgh9rYwK2fehsyqeGiODZZmXg6b8QMPx0kbj/9P/bO
azl2ZMmyvzI/EGXQwmxsHgBkJlNQi0PyBUYeAQ0EAhpf3wusujNdVT1d02bz2E/X6h7FFIhw3759
7VCxRuzk3kkUso2ysq3XQPpxe8R3g0tZzOBMNXYjqqxAk6zK8lciV9DjaIiglztrCQk2e1hqN9sZ
lfDPOfSOayT6iY01HlhWvvVztuBTH3wvIS+FD9LQR+2oQWC+qlwWi2VvertmEqSKmgTjjvWGONEw
Khqi0s6TnflXQ6I/mlXs7xFXuote+2a5M3jvv3dympzQpi3FubjyGdJ49OMVq7wEaegTvP0YnGYH
aLU2tAEPp6+jkvqktdmx00ZL3H03m2k4JHbCnccF7u3ZJB2D1MDYmddO+8B4Vmeltej2uLbSmSGc
ABvnze8eiSzBZBbzuZ631aKyKN7YUmrc0Jmd5QDrHUwoE20vIsICd8lomVSIJrMg3YA6O9ime0Rn
NIiV5RABhlBIowskz9W1VXbyDBYf7oWhGUc8E11kpilPVbeDi9cS0so3EBiwfZKOmp/XycxDtbEL
GEJdTWVkjqKB4+usH5Lod9S2an2SuWxYx+/8q3m1/WM1xMtdVphrNMZDeyoqaYWOUbLt5RRjUE5J
sess07p3OyTmJt5cB4liE1qT3r4VIzOWLXFgss0lIigrf3WdhDV5bZn2VrywlemPYt9CMcEoW92X
uuAuBw51zDITJjHOySgRif8CZUc/lBnfeMds0qM3zvHOn2LrukH5g309iQeyIrwbvV2X05bxVRJy
4MM5aR2CWK2kvWH9wL34M7730JomiL0lvjFMOmlxLbtVP0qmLW2YpY46l2tsvg25u1iBa0/Ycw3S
9s7pApQ9zPVc+ynZJCwjC1/SHGm5Nh7XtvVDWQl1GMh6fJvKISPvoMjyi9Un3ffKzB0SBDprZAKn
13piv7ELqLExVZCdrjU1LhQx18XeTe3xs8n1JuzLaasLZHvPyl0ZYdavmx18juws5s23y2Zy7vL1
q9Ij/nl18duusXDYIhwGU2NnLCh7cRfmWWPfLkacXa1pLT8NCdoQRPxSbJ8N3L6tRMpzk3toC5nI
7a6++AZZCF4t+x9EpU+SWQkt9F4rOi4c3L9EZZcltMhFxA+SqQPPAOkZFzfWZBwl9kYLTLMKxra0
b1fwEw+ikZKXm5npfiiyghVjJkFhRZGXRpYzy89ZDky3UswWLP1zO2OLbk+/F19tZuhPLIt3PyQA
Ly8y7JTXp1ebmjSTcb2jDHUe56KlLNsKRsAWo1VEeWqUR4T7+lJCfriytI4okWbiMFZ5kgeVhHod
pXbH5e5XjXioE394yQxyxpOKSqO2HXmTrF8/hd++mmLDmsRtux3K5FL86mGHkYngUp74bavfcQzW
P0zp0AUL4oi4tYlocRIOoqBS/Dgbc+KQ6mJ4STOYlIHeCq8GkayWQ1I5y1kj8XOXDuMUJds+aEOx
9YbPlBzwZSt/2R56c/u5BEfCS0DYwXhVzcsvFg2yw7zGDakmmQ+vdoJos9ixRtYBYcQsjfntP7gd
9P+oh9jyneiXmMv/zQemDOjdSSL6q0QY7SlGwt3KYbcO27xVEHm28t5svWjkg3nvFsXS+FTzZg+9
/U8Njf5XDXsTybefhLwNeKR/2wYcGrOpwEz2V1ZG5R+ygmTfuk5v7JIe9sxiURCmPu9sn2jznZtg
u847G9BA37wncc0XszbbU2eOy7meZPs6DJZ1CxVqfp6ouP9BqfmbTrn9sNsuFjN/3Fl/2yJEvSnc
UZjdlci2FIoOiO4iedA0PU9vxcC3jquIL5g+8o0HFsTWAffUFoTQfOSSutkFxvMPiV1feuyfG1+T
uajFfIdZD7mIfxEqE9aGDT9j349QemDweBa2ndihvayTGA9KDWnE0bzuFoQmQhMGKqhc0ry66faY
4vh6yCerPbFSAUIwtpsfMivde89JWHbuAbHFQjVEmvb2P7mz0FL/1syyXONtvlcoR9vw+M8qoz0I
LL0LS1Izy9/h4mYy37UVqbwN6SO8lziz/dR0fxGiNV4BzUr2Qjc+WNL4BpvHZNhMuSTsKYkGnPnX
ozKst1EC1shWszhrWmW+G3g9Z1bJZD2eYVh4EJT1ItIsoLkZ/OFDxVFylfjA1jQ9ZWl8rqhXy8q/
UEBCn57N5Yx/ZSLZEv92s50wBvC6hzFRzqMAeEpWUqKxUFpblgjMjjOWjVDq3qkhTXHgAAOQS81O
s0xfQvq3CAi25Rui4FGx477V6nO9tvc1vm3OFNbsIws+16sPXjmwtAwhHJTzzphjEo+x2FzyASr2
SHoSa/Hp+JKQzcaWhW2U78ok+unUl6s7Xtp4SniTMnI9xNz1885OilQLB2nGJfwGMx9AlgD2E50V
8YJq46WJAbZ1rQkqxHXWMjkWlDRRvG7/R0xBH0dax7AmjDMMnyO+OM84M+HsoAeYs+Q2pqZXWprX
RE6kvOKk9pvdzCEMA22mlHdn8FdiocinndbYaqQR6Tyr+6aBHglhTNhhZ5PdE1Y+hORZ0bh5qSU/
l3wo9irrs8MwUl1pxcQ3EgB1H6W1M7z0WfnuKvpHconkmzeVZhapZYtL2d47f0MZnNaVN59LRzzA
dTCPOhfHfWGO2SHGz1mHnt2Xx56wjI+Z8KAPa9GpDY3SMAIe22Jv9p66oxP1LkurAW+ZaPqdsu6+
1YQbfZuhWRy1mdOo33q7OvXLMCUmZQqttZyBxJfTsNfXpDpCYqJrqV0zoHZy7ytTDS+aTiIVSOXm
w+4UuGqLDkvqdM+RqldugL7Ru29GjqDUtqW8gbYOiiG2OE36uPYi0+vpjGLLYqG+sVeekY6ECh0I
Cr/Ya2v7valn3pVqJQOK7jCwM2u9Yo7enlrZosoZDNSC2d+u0LTiuLQXFwGoMtpXrNDeRZ+QWYAF
+pdEl+qULW59cRLeOGaOy6HWDDtsvHp8YRRKez8t2cHbFCAmlfKmKtCH3Iw2maHk+svjKV13mbfK
t8Kp7sbZlZ/g42m3NTshYNYCZzOlTKgt/tJabIXz9lPP1hbF42EgU2HD3O+ymBPBodujOm/nu1YU
U0T4hHy32xnkqKpycB7M7HbDmKGMbM1rNms08OlstfdarfhkmpxS5OsulnVSs6GdGMu5wFVGhoea
0HVMEBUIq7y60l3OawLgbR5R176+hmzJU0gkNfTBeRDLtZWgeJjd0t5/KT61ydeHXbQydKBIEe9E
Fww4KiN+moKqZM55GWIHg8YmD4hE8DZgyyaSnFS04EvIWzMoeoVEEJrS9JfyiCpaedzqcF4SipFp
w3d6CeqVJufioZVYoGDLF/6GW7RxsoJLawcIU7Ct+IiTSStJ9eIVMbc3EHFWHkFMFUhwMTFxSDsa
mVEDOQ5+zlcQkJ0+7Wp4kSGb+CAoCxB6FDyaQvhiqMrMB0UQgFf7upoWQpndT+13UAEkq2n98lyD
vgliQ5VHsYkrbLRxrNHRA7bflJot4SDwKDWIm1kz/qbKQOxpV444U+ef/9Jvvi7JuUC7rZvUIpdK
/NS0dSuXXcHHV1YUS22Hwer3ryaJKHtpIQ3VjR4/aHpZX2RjFBErKt7F67v2tdHR0EgvQFPDvltf
JlZKbkeLTgs4eM/hLozuBztrzfucUOworfUvk8s520wpb2FqkzCpwREF61EMOvtyFVKOQ3neg0i/
bN/nVm3HMItLHbGHJYqkn7nUvIXij3OJLucMO81Tuqne1CXbLUCD9q57fCWsdeh+DC0c9VSPk1uX
/MC9rrbvD/AiaETokKXDy4k39eurvPV8FFJoT8VDNY2oSKRKRQ52sKevu0HvkYAHL0lvXY58dCdE
1FHY1q2bCJurYvK9S+tThrRLYTxNCly4X8E5dEiLJAmdDz51cv1JOvDJsoEPkhV8IoRKrb7Ama0v
tkERW22fQUp5+NZhepR7tTYU55POaUbsz8syUSbLAn1Oa0rjiSRGDlvOsVfodPKNFRoo+wwYwy9J
cOwRLT0Qb6ekTidg85SfHaeJDGlziv2WW7lvm5nipKfZqXiw4cqYqKBNyUOxaGPzXhoCgXpCMzaz
mFahp3A2gR5EBuLyjsueL8/XMTu7vBsoR8T0kSD/ja5+IfrJqLZ+gsTC06zM+U4h2jxLl6pdrBOS
xdiNvJkax1s68hwVJAp905xR0uOZfNeEFj/ME3qZUc5Vdqwtuz1NskRE3I5KFraMnSrM4haSL/Bf
J7NRveB7mq3P/ZAimfBMKtRpljK2kCKdTaPWHX66W/Rcz49OQFrBg5v5NCHA/+UnuDhKjrZby2Ne
85BlMktvgXy+j6PNu0Y+qXk0vJRHZSx4D/pSoxsap/aVqiS3gmGG1R9AC/KpWwY7uyEWgEN2IhPk
pWliKshlXKJx4ANfPPZnCgNJ/es/vx7Mpcq5YgSRXd/tiTtVcqkc67Wf7yDTLvsqzTPSSRoe6Iyq
MnFtDhlmjcktS1VYLFY7W6+ls9KRTe4CJLr4NVhr4xCUQgP7JRS7JEFZUG4fpq0KWOaWloyMueGA
kMArnsjbzGHLeNYbsS8p0B6K2R5BZTfY0PKDgkidUx/3f/gc/3tU+U+jSgvOx78bU/1tVHmLgftP
Y8rf/8AfY0pP++1ra0YzuDF13zZpAv4YU3rWb7B5cKPThTobyYMh4h9zSkv/jU0ubJ7bPJL/sfEQ
/0GaN73f2L/VWDCHAsIfx5nxXyDN/820RpIvK0Q2houtEwa28eceJJ4EhXRt28dx3sQPI1+Lh7Tk
NMKRM7KoRswJiheIWEXPoGMiO3lAm978Tpuf7ZrjDN8C54FJRZjMTHb+3Tv5H8wb/9oe89NtO3Qb
lIeu0/mrD8PH7xzrk28d89GiSkwtLnctrS8wrahC2qyk3JLMPOAHgHH8z/9t+tq/9GceBhhPZ1Ls
MEZ22Br8y3uDAiOdIWuPcRK/Vi1nwzANmX9d+KpxIkfaAMk0r3Z4mxz3TLGWPetUEe/zypoIC1lA
0eW6mKekxOFYOAMktlINxY6INwemgkcu6EzUDRExVX/RpSn3liZJNFJDHORz5euhNXbVbWosGhsw
+qiHmte2bB9jf46GgSo0wEIigL70DsAZKGBvFEoomF2eAtP0mjOC5rpTTTk8pHi76CutegwEGjQX
S+v7KRTwNA85qrRvQimxo8F/GuZVETu4tkUSIOnWN0AUk51IxcRaPHzGKyKugG+L1QzytR8AZbkT
1FNccGko0zoNK2NeXuvcq2zwKcSr2FMeR45a+m+sV1Nhox+hAdFwcgHwAThXHkOI/ZSWzmEGxB4K
y8ADz6LKtokocvZBskyP8qTV3sqGOE9iNzVFrNXs7yYauWw/moxkgoxH6WFmF33edC72VFcr7Z/0
oUl33C3TcPQ9v0yi2qj7hzkj0ouEmIk8SDo6bV/pBXJAHfeFSSidI4mXspLVRO5WWPGTJDMIgUt9
SONqtfhYc2Fd2SMGkaC0HLJLbPsVCI6HAujUd4C85j2oM0OB6EuJqlV9XgcoOPoetJnaK6ZNdwu3
9mEFwvejxYi5L7Rs7/dIxTyp/pGZcfWw0vabVI9DflpzYi/p1NyP1O3l1UrQz84vZX+1QPZf973R
k83lgr8E3D5aRNyOZDwePOi8ZxBP84nVlPiFZLvhyoNVJKm07fSnNWnjrd7oM1wt4Iw/2f8vGsJQ
N/yqTSJf4OsJ7tBlXG26Nlc5ecSz95gmIiePscgGm6xMOBTTIyl6yAlBCx2WgbgZtwmU+ph70pN9
8aPOiYKmQ1L5NpibfhTFyIXLNmE1poGs5ahtXHGVfYwZA9krv6Y2ve06Zr7rsJrHUjPz8RX3UeJf
FptmESZEP4SxP8yKp6IV/fc6/moaKTWR0HrE9F0/KDKpvub8ZIABbOk0t2fUNIo1e1zMZlmulrE1
hlDEYAuDplZVEqEVJdy9pEGCYQWpVgc+hujNaQ+Tem2pKdOsry8K2pOMWs1sPjrwz0d2KEq+6vM2
bi+64kF3OTSTOeX1F2tW3+ZMxW+MoUFeF4bPv6a217aksf2o4pV+o7U7tN90RA5gzZIaRWUjPz3r
/zDVt9IvayZKTcSpt2nccNy+jTk8IpWGYRI97ywC8qaGTxa2Bu2alSpbu/HjyRxCibv7Q3WMcyMp
6Li+jnIKHN4nK6f5RgXmHC1EP97MmbG+lPAiNzDsZK5sm8yxASUj4ibQlw97GJQmT95INyRPhD/7
Ft+jRU+YqTf6Oo2vdTKXGcRqYdcfw9JXfHXU2p0btTo3bafzE4/N2AhygPuMObxQ8tB6Rnm7EMc9
B04DKxd7ZT7fgy40bq2m4cEilqi8VSwzVWGdOA188IUqaG7c3gi0sU+rCwOLDT7CT8B3l8HOsWYf
a8uLJVMuWE07HqK6U+67GOtpCXhzCj8syUskpddzaMeGlFELhag7vTW6aG5SZ/GryHPgaMQgIo6J
gbBRTF3z2en9s0mpS76Pn9sHthSne+gnZhmJwoLx7DGdtYKtqyG1sYELYtl5vNcHrbhOzS3TV5Cx
ckmZUz4ZBWzAwE0H+7s91g77u6ae0m8VO1wHAiQkE9gLWM7mDH04vQzuqsBGth69LPALm9wGpZ9B
e5IsRaKDG/AFEk8F9wxMANPfplQt0yi9rVwjxKHYecEAUDtnjLZ1APVkLpx+o5MrkkJWIhoT29rP
MQd+V1Hdf92j/104/lPhCIcC3+h/4nHL6vpn1/Qff6oef/9T/6oecbJRhbgwCSkF2ev7PyY33/3N
MD1sbx57m6wfOfxb/6oe/d+wgCGLw/pjX5X68n9Xj5aJNc5nuXqjKhL+Cpjrv1I9wkj8c40EkArT
Gdv020YBmwVfdLV/tzBnorxU7PVo51oTTdoOSFiOiJDgYiwH+ix3BVFGTbCYIxkkhKDpuBYYggPh
LCkFKs7HANtJd01XZvkNA7B8/TavpWW96CRQF9HU6Z+IrclzRakUZoljfxtR/K6Z0/d3K37aeJ81
OXuiDUwegtj5xXB0Zl8eRJ7CYODmPbs5Z2g1E1iievNTTAxtzxpmFGwVjtFfxpyp/rNZxIN76eCy
IxSXzjQgK1XmFt8CgIXI6BkybaMFDGP268IsjgNyiUylmWHqmsMbq7MTE/MB+9d1YWYIH61i9W1f
8Nk+YvOoqBKNuilwL8eUielCxZQiDYYqy0fnSBGKKMek4dGxBuPYuX16MOacpBB/2ZHtsdnXWk7N
kZrjkBvZ00JPfefkbpxf8VvMa0apcYVbB2WgZ6FVBcoCLNrr4mMmWZ5hdV5NiLCuCFccBTvwQf4c
jrTJ0Zq6rb1bLdE96FppX4++Pe/0fnD14+D7bXPuVz9+WSvPfZRbarzqF8M7qrg3RZR30i7RfKyu
DQFl568jTSsbiQZpsGyU8R7IMWghx54cvynPvXR5L4cKWiLSRIwDa1mmM0Jo4oUikenOzZz1oa0T
K9MOMXEUV4WOfaFXuPyNfsJ8TogjSW4L4eNW3OZ7b4njK4u49Ve5msi4ayfWJ790Syvok8nNrixi
3cuXTLGT+oxPBz/pbqiRvsQOGKvfdQdjyBetO6JNUfBUeWln+gc5vyrhk4O0brPhtqs6KzRQGm/I
V5h2sxZDK/dr/ZiNK5zk2CGZkMjmomimPMxsxvJWw30FBbjHOc4YLNgwVjCFbQP3CoxhRtwe9A3h
PhUz43vbOCaDurY3Dvw6UcdlzRZ33rLSB658JlXKLep97RTdsxDp/UzPGCj+mX2yzmQTjcubrk3E
kbhZvI/H5VED50yADatijH/zS1sJ7Shtq9j3cWucfNzlQdHp3a4TLHlV1pwREVA2+8lrGMyXy3rU
Wh5NwymNZ8I13uvewxajJ25AFowILcC9e0rwvj/hsM2PXTZ9qkaVJ0Ug0rl13IGU+woCGuMl0jnC
zpIDucOS90fgualEHSat8AWx53lKWED600YNYT6C0yRuJIuDGqKhpfApYCJmAjYsydbvsZiG4/GA
7P3YZ4JIjiajiDRsrlmV63f89Pk5txehgnju5REU6vATGWqhUTB5c3jYrlpKkMKV5pZ+iYO0bY/1
ZD+2ZvlAnNFl1eODTwG15R89ZQ4scK3zT24yPXQ+utZKkimWj12CZQFMdhp6o/Xcte3BW+brHO8Q
Vdkw75UsiVaJV7YCYuvFMVlyBArdRXpV/iwtdGSjngimAUL/mAkWv1pdD/0eXY0JI4dg5l1bkjyE
vAI+ydhQD1ims+4JQal31azq0PXHie+WZA+Fz8M5GF1FjDmdyZWnyu+ri58dm41/IswAOpqCwAoN
LL9J/T5HM8Jhz1Oh3ydpez8C/RYeL2pt6puZnNuPcjvNiiF2ZeDlnThLaVgPmdE6p0b2NHc0t3vJ
+tqb26avJIVhnTHmX2lf6VeJ20Hxy9oSvPy2Zixi/zQsmbnrONbve3D45Mo6/rHI3YfYUffT2Gt7
jgkS03MxuSEBJf03zpUhMkY3HgNp9vkN/QoRsH3RHzQ+qL3WtMMNpUr6YM6zf61m7WFVoifhBeh/
YhBK5g+3y1ztYUITuZNLF0BS90BWKadLus1+tXyPT8Tkx2usj9TKmCmm3A4tCLdCh/iV909lXTh7
o1rjx6mYrqVoVThD2n92Rf5sMykNSjF+dKv/6iSYlTAK8j0eJIbNEruUMe3Rg4+Nkx98Iyd9Esfp
jUEXdZg89b0GVL4jAre7YqPrScI72rogRp5VWo5nu520m1Q3HwZfXsoufXEKog4MJtcae4EBJ+3O
Ef7WnXShadlhsZ2lUnh3XmceuiyfH2Y+OqJsRsAGHKPeexEn+mtJgx0p0+VRE1YcGO5I4Oq4I8fg
BG2t39t0QWdaOy9oR0kcElbTNCyW0juU87Ae06a/6iXM+SwuUC+0LEx8GBsZhicuszJcY98NvIk5
FVkVg/WdzIx+m3gI72ZZNes+rTa131XtNXYiES7TSJpSbqefgJescDKGy5y13AlT+axb41WNIcwf
Vy7W3Pd3huofyX67aTO3+j7ONfC55TV3i3I38nrIVW4Kamw3O4/L1oVV+t5iqG+ECYlDNzOzFwa1
Mfndw5rqZzuzk/0izCXohsR8i5tBEtmnkxohVA/Z3KPjA0lv1neJGDtEFMU8jvFJKDEmg6AmmUTX
dbmvBzlcDAZnYWYYdKuDhq/GFM/oI9v1zDS+cfxAePbNpLF/LOqyvtUSOc6RtZQWvrFlzYeHOhfe
0e+K9TSP5rOF9vbJBj0hG3FFANqepCbmD2apg1SwrIbRJvessRt7/3slxjs9dbOwt6b+obPru6kW
ImwL2PALuPeCNZ1OmWpPh9Gc8HB+8zqWFOeMVCih9zudl0eObdm+c7xaV5O+xB/5qqvdxDLlEfij
scubMT04aPWBR3ZGWNHdAIsZ3/wEHYu4WHENk754kbhmyejtvF8OlJkIOcAI7NQsPxrPXR7diaj5
YvDezMKWIQZs94WZQhaJ2NFCw03zJ6aPWjBP2rbaxeqUac5NNFvbQ8QHlgd455h8eEyTcp8fL1Fd
tavyH1IVn4sm3AcfoeCb2Y1kRwzpDSq/HS0sRyKDSJ3peQZ5I1ylsgKpqfLcrWvDNGhAXuvq5Fo3
yqu+iIsQFwPK+eA3D+RIt3gSvHS4x6jqXa2u034Tq38F63l+GjuW0UigIpzJxxR3wab9oy2875zO
5b7FLRMRZDc8ZyguTm36B+mrJbInke1i6XBBsLoZ9SRUhSlk5zokNNy4qZnjhMC12kuud8Sa9N1y
qazJv5oQZbCgtd/LBH4dKXQZBi056o8ckN28MweTHDCnRzI7WHXS7a3KKri8OlG/tSSLnhnZ2vuS
WvBFm5S5MKYuPVjG1mKSB2bqn3VpO59kg2DEXLcorTilOdVLCoaB99yAHcagAn+YVY0nd1gFkzAt
qk3jNqZRMXluayTKE8P+qKLyCFN2MhJ0v1hniH1Ww+Tui2pMHolE6ZV+TaEVVszJlb8ibE0/mthx
Dp1OcAptalD1Er8s47BjTNp5sM62j6ZGvriyTnZuEcBDvHFUNk3OOHx4H3urD41VDqTJxCahHQ16
StxyBxYNCxk186xYEmzs6eWV2YPGS1U+nmriOmNl3uRpbj5nKHYHlF3vnKVVc85REUAP+I/Lmu7L
kSAKdvisg6Z/DmVK0ZQz68ur+Jnc9CooWyOKhWVGDI+hc9gq8OAon5Sz1Du3ZWe25rtXqbkL2HjT
w0bUMswQDD1iGjlSmH5Bfx5xmmCiXYv0ffJhaFLk78nkFGQSyee5wSQJuhEZMqvOQFWXCEZTFdGu
5HxFBG61xJXci2VzbBrrwYd+dMCo972sh+dGLmwBOAQaVvQqRm8zYppqPJWyj6S1EFwhbXUtFBGj
ahXGC1oEukJZVc9zT/YGEgHX3QLeOtcJpzEbCLZErzE9zBvCQ0gArVo573G1k9nexNmPQukRwYAE
g7Fhs5tLJ1g0UB/O7MXPrl5e2nSw0I/9Phza+hcFMPPDtNvp+dqEqSgMPtLxdsb5xortUD0rKycT
whqSfWvV/s6CS0Dh7QE0F3l5zWbCxlooqj3LX+2N48WfWqcgRkB8PZDMPt+3iyv2fufo4VK6VD66
9G81md/U8zLcoD2GVUN8ztqpIkgtbbkxsLALAG5wpBoT1/I4Bq7vThfPdH809BxYed8Mb/1IpHNw
9W640OouvBnFfirXY+wV424V4lCmv4TXQipzOu2id7m8agt1B1IW+TjliExbL2Ruq+2lpMUdDWUe
WIw5GI2tB2aen/HccYnm2kkrvGeGeKy5ZuvH7A7f4yH5bJqC709j3g/9tdvEz824EtE218m7ELiI
BsbTzEnXMDHdy+p7r55sIuX7zaHgggzYDWBDhOkzGRGafrEseZ9jgA1Fl2thPxC5RZZnot0UcYPO
vYo7jKujFxTVvHIt5DEvl9ugDTQh0z20i+6o+Aa/Lyr9aeJYJgkFVS01jQ4R3MKOjl2gQqbPga2g
2lcAxQxIBnNjlhR5jXIjloDq+wnFGgrj3AKZcopDnolEIVbioAqbgvGSMekZCyijTaMj2+dpQPka
MXwdqayLo09w2cHya2svlzU5T9rg7AlTeEJuZJ+k8W99b8jv6kzov+ysG85rmjkn/PbqyiiXLU49
XvbEaaonq15YhVfGB318fk2MPE1+ot2uazIy9m6Sizm7DH3YMLwGjYIRe4UIZDaY83LCdfYj6zz7
3nfxTOA0i826Poy1aUXJjG2+Ii6GQKx+Cx5hM6Q2oYRbwCAdmZs7Iy3jW0fvHRZsl0/WHnysIC4j
85J3jMKWvE44EsRCHCHswHGaxhu9aigtutTlPvbfWdQj6NhzzSivUkY60q4phdQaTQV/fedP5KrS
aBEow9e1wqduYE1jqTVs5jnfp6xrHKkdj25V52FZVuN+W9DdcaITjlTZ9a7EmZen8paGynsYmHYc
aIdRXcw5fxsLJkf4rtA1ua65iZjqsPrU+WdmTF4goRtFBmmtBNFVoRhpQRrdaM/u0mmYv8rsqitI
hlKKxDdMotq5L9r+1DXmr3ZlN8UvCaGkvzDW7EbndN8R5lrdoWyf16bA3eQX7JWV5RSKSeibatxH
ReuJ82Tld5lBzGXRVNeJ4740nt8dqLFbiBt8/bt53te6dgBtTRR7b9PPwO7Z7Nz8Vd5gBFnW/1wb
ee80/fUiydFTSxyt+CxRGrZoMbMOK6wcwdSnvDzMIlhEQi2dOZVtLb5KIYvscPLYFC7LaeJJDYfN
4q0NPWekrSuWUcbP0c0/8ciCq2vvsM3Nx6xbjIg28swR/cLye822xLyj3eKbrJPq0I/dhLqdaTer
PhgHb56QUlYuXqsn8lLqD0sujl4+7NbRKUKc3DVThnStv7WWQDqZpsnbG6X+xNn5YBCOyysae4aR
WzCfN4WJoiXshcYSNO4gVIFIj7PplDIrJnup/qz7xr/PE8EH6dmHFpdE5Mzm+szY9A6GKHtNUjfw
f2n7voNoZpFwxeJ+g1nWwTzG/qWbP1Vx+tPT25tuNc6F53yYukEC8EevV4eh936pzYSiedmyA/1I
Km7lR21eh3ou82htx1+yh3lViuI9bUW6ay2GNp0UYWGQSVauHnrJmvvM9Wr0gFRfKV3yGFRFfqdS
DuiwG5Qzh5Jd4lvMM8ZJUNfLYE5AoU4jjfnYLorfxE0ux4KZlybbXd3NtYrS3sUW4pwlWz1YTkLC
vCuKsaIc9ig5CeTdgbCuVXdbbuilHS4AbdTBYgHHZ3BK7GpWtvGdx6nWM5LVlU0qLYmWHsHHq9M/
Ccupun3lddhGlCgmFTIDQG5z6BMWjg9jyPa55estTkzeIzuW6A5Y7jTGAZ712RWzW/TshvodqsXv
s+//35r94Wdz81H97P7n9hd/p7jgnEv7//Xn/yT4/o9/d7NO/Ok/GLxm/XI//FTLw8+OwMh/adHb
7/x//cX/8fPrb/knNd7wHLaZ/+9q/M3PT0Vs7p/F+N//0B9ivG//ZupQ4dDicQT8G3tnshw3knXp
VynrPWQAHOOiNzEPjGCQCoUobWBMKol5cgCO4en7A5WqX0N2ysqsN21WtVBlKhkRDAyO6/ee8x3b
mt/vLykHdMh3QCtm0ze99bmr/u9evHiHwJtOvYO638VdTAf/LyWHpf8nvXf6PD+13iGU6GhLZjUI
2At+sR/lCZnoNOKmSKcU+eSr6DSl0jS55wX2awZNyo2tscrpUnL/RR0VCtmSaX+1Pensm6kN3me5
F0yLgl//JI3EuTdl49wNiU/V3BJ4vzSbjGeLKSSb/Snunqwmz8/Sc+tkxRiyY17txWdz8Gga0Y6k
6FZ4fitQPEs6HeJMhLyNPVqvN7ry8kua6sWlBVXy6BcOC3KMF+lGZ7c/MAr0CPFEWvmkY2u7gWLV
zEXtlf5jFnn5ozTbGwHB0x4J9kAh5oYXB/3uLHaUj0Mogo3w+fWnAKW31ouWnC5/onwQKaMAY1iT
IUdDM07r7NrRKHl23ZzciaYkZs2aiNKt66q5kM0SfayxWY5LvYR6KkJlbvzINd67dh092oNDSppu
EaCo6cVwJ8PevPPq5kOekWCxgHBJO8ZSwlzqopquRdulS90Y/kiJkmQnr1K6PpqK7+q4SNI5CbP5
HBPeyg6Mc/ghS5P87PUq2mhtNB0kOd7mIgKAssqU5y6TAjEhs3YtvjD+JU8pC+950CcbJhuYVSKb
ZRO/xk7vy/6OwXN3hxA1ppuUO8zd8358j1+/26SDT4wtfaV7jx3KbjTr4kSAXH9nNcW4Q94unhNL
lAf22+17iEQEXeeplq4LkzE+KfW0/RmwdqfJqPVNbbjaqgiy4kFrdfG+Ha32E8Oo7HU0G/1qqi5e
EdZc3Ofo2s8Ci2Jo6+0TxwrVSz0U/qVuvPwJ+YbaGKSBrorW1Nd9kU5bNNEaMwQ5fKn7prk32qq8
S0jjWfqo1mtGuCMBo77m+y+zkl8ua2nQ70OPUmRLyFspKJUieigapacLx6/b9Qgde5HrJVUO7np2
ZtazMpV3LGYxJXO06mxJI1x2BenUGko78HEhbAFDI8FJwSi9q4AqQoSsvJ2unOzPpAiTi07wCtdU
ON2ndlKhhLAD7YUyHVdnEDYG2ufeoSfouXZ3LGLHZf0igDVO0RZgqkpWiZbZT1TI+kcG1cOd46f6
OrKa7hS7lT3gfqrVA7La6RPSd6hKWlYNx8qOwytCSPt+njRLrwq3SrnFJdab9tFUEYNqW7QjUygA
TlyTBZNhmqZoeFsGDU4D72TR0C7qF7HnBHv2HsEejKLc22OCJ41mNLV6MKAlXzgyyG8sI9VlLDJU
86hv1ook4XWsVfqJQJiiny0J6JLwka4l86z7PMzDexlZJk4/R3zO4sxP5zH/8LEJIjfEBdKN7x0n
FeGyKjKg5IkR7WySTA7dpIqZPOX2wVJhZFcbXOn6fRIIuuPICdL8rLFLublGUVc8W8sAy0Vdgzoo
YqI+p7z8khmgKxadkw8nMbkoo+LUJpUxGRXBeapp/HUCEDagkCCiQ8RGAjw4KWpzM/A0pmvqVcOD
menGR9kERbekXJJVvcmQHOjDCdS7N8ScOAK1B3MjVRXmc2jz6Hgh86Cu0d8DiUB98yF086p9JPix
UwwYcu72w1SZTKUASNDTr1aWMtP+vUyG0HvBERNEBfPDTO/tD7lKepg/jPc13PRd1yZfwAlURrpl
DCAlDy4ebv+vn/Cn+EWWTfna/vhMf3tO/88D//+nOmBmGv1zHdD/a/ecVw1YgT9/mMx/feU3/Iz+
zkFI8jaTN3ncf0PPmO/QUpq4uqAnkWbwvaaT8mFOBSANay4j3pSg3yoB8x0iR36cUf9bbMB/xJ75
GQXDGJM3ciBec8l7lCQ/1gXU/UPI1nDapQW7HDFBlTWd8PbdQfkbZSZfsfredvf2ISSWwdjhe/7C
I21LpVW+j8mlS82aINBmWkWucpcVsTjrf/6on6Ez80dZHBaX/B9Xt38GF5Y5K1ISimk3qJjI8SxO
j6bJrtIoKxpyYdzuyDTTcJHaFiaQsfzNx/9yONnr4JWAhDWDoxFa/Hg4mcB4do8YcYf2+mrm7kcv
blb//A3nt/jhYM4fYRNK4FPJefDPfvwIlJdjpwdGvbON/jrY4oZsEio7nHpySus///nDxExa+vnj
LISpVLAWOwVfR5L8PcBUhDWeZYbfO6vHPRqmuVHhidHyQ2qzGGfMNa2gr9E/hHWrE6pLN2dRE38t
F3lKoOGKyileuGbIQy4ChrOn4etjbCuVz147y0IIhI2P4tGsjQpGID4gSVG5pxEh/jCTfst63L4W
1iw9k61u3mgdVEtt9LscOVIhzshIfBgAqVh1+jjcxgSuQeyEfQiN3CX91ALWfXVs8GB4skrsz1I8
BCEmcbvFFeLYdF+URbO2C9vw3MFYWLBcB+i9OnC0tA43qpumPQ+UE50NtRF5/mq52WMZWy/MzR5a
WebL3vLyQ6UPn0Nl0cLDWIXVkvfEBj+t0mqqtykiyaVER2Y3Sf+njPx67+KDBUqtrWK/lGvLxJ9J
ReacB0YZS19zgoMZipsLAOaQICVc1g2j1lipPwWjvetQNPFqNJLkPPl1eG0dRAWdRxnpq3DlliEN
zT5QxItlwTrRh+hUNBieIloMgYeMwg51J133TETH+dEU+sQEJ0yk49L1r7WrvFXE9mRperF7V71F
7BaVERi4PKV0PliFq32MUiXv8RHxPt4wmFeCGNQxk3G30wX+rFjKNues2tExyGt5KuEt4N8D/pL3
DAB53CWXusQykvSEZquxMzdIOvWbVeKYR3Q40JmIze5TF+voCUiNNu40IrOucVRP6yIujUXg5NYq
qsH6LfoYHeykyeAOR6V8qKZCXnLZ3AWoXT6RttNeLYYVO3oCxskYhENaHdcCO+t407XFsC1y8SnC
gURDK6ahnLhi2FlN7D/oTphscd7K0xRq5aXLxpXZdOMpHKi5lj4QiQ0p2/Wn0rGpM2OnorofbFx/
vtUdoQlgxJoi5xK7zSYIsG8vghaMN1rZz3g1I4a/9kdg7wcrD2q6I/0DoAJSFhr2DSrRthaTkGPb
sE2LI9UsVBf2D1pALrYpYgCdepXtRrrMe7tq6uMIig5zemiX9/lI3AxXNMmrC/Kh9QdUtuNzo5X6
MuOmuVNhoh3b0DG3YvBp0mSUTfQG4TGkQe2iVq35tDAVNE18jfDtEk/tJqii8TBoXvDJS1vYzF4I
RjQI+uOQJMnSJZt+6ZBAv6WUBgOQ5uTVWzqbpqBjZ2DjuRPkpx8mM5pjyIW3CRLHx0RTJuwbMB06
bvQsAvHRNyZ0E22rPxKioO9MJTCtBncE5IXv01JHM+lypOl5H1qr7JYqSCXibSb7AQYvupwGw94p
OWlNTfO6DrJVUU9f4tBDWUPUKyL4IFT7QAs7IIz6A73+TTsQzUx6G9JUv+q3E6aYJQL1+oM0NDdn
eeq1VVXLctOZpXhuFAapMqqcdTNs6ioUV9uu/GVhpLLYF65qLp1WiWfWbW8f571gNhSx1Zjr7Sii
yUenrJrOQZYiShVBNX4oDS+7Y0Ga9sbg93BO7E+y7NHU+J626L2gXOKwoO2nR3cI9rcRDwB0POhZ
UZqjD85yozg3ubfPlPkhzSMmOYFBN9eTB0t6GvoaLVgFqeadwiAFgu0ny6lu1m5nWs+djms46YS6
r9iu+ws7495jSXDu45Fthu9gyHRykmuFR3kMk71/KtkpL2bIEiuJn4zjMnO4gZgXDMmrzzblo9HX
+jVwJ+tBTImzEhnOBCPLk2ZBEpXYulnUrp2C68sYnOFLno/afUr+DYe5WKaoc292BEB89GPmSTXh
4WgEIe0kxCitM6/Ott3kWndYl3ucDNWk2DJ62o6xDGL22n1xDUFvQfmc9zqwE5qdnkvYwGBsCyZk
a2mC5XHVGO9ghdMadvyIqLiyPJZkn+zs1rbvnZhAmUgLQzg26zwEgpWNEYdfRcMH3CX5CtScx857
zK4CRsvS1o0qW2htar63amftkE7ysR1T6/OgnOjsgJr52BRiVdI6jhdJJeW5M6qWmScw+xYh3s5K
aWKjIdRWPDxfi7QxsSRIzPFh0Ox5PvZ7lQjWjBohs3OkETqa4IeypvtaV/y3yP9ds4994W+L/MOf
svlz/LHCf3vZtwpfvCNxwqH2tPABfW3qfavybap8FjQXU5dOu5ri+Jv01ngncGUhnZnLORdQ4r/b
fRi3IEHSI+S/6Nact/KftP/YGfxUxTHkxFJGBjSIedf6JWbKrCWPOPrWO+hDsVgWUtDpCEuZHqNA
2cdBl7V6H6IMP5R6HHV7FRftQ1SBM9qm9KtTJjAK2QUC3njpBp1AHyXBBFVDCJ8ysOIHpB06AxTy
P0O/ZokZtP4MCi8SKzQjwXUwC/uJ2/45Myg4eKsriRH2+zYtp4dG+teyAumfkUFmLUosr3jKDbpw
kvrp1PUW5gpuZOOxYfK6aKtWf/JTepBo5GPzsSj69NBIBhVl7sWMzHhh77h4cvCmnvOhZEyhGcZj
MEGnzplGvzamZOBdlWIAdZ1Pch+qBBkdsQnVs1DIXqaexMbJAlL0dqDSCcDLTDDm/MdLTWt4dU8a
zN5O5eRtqdeJIErybj8xzVoi8OWFjd03JtKZeTbk5H7uf1QJrpBlkXn6E8jF6eRUyl8S64PaWEdy
3PaN3CuNUK7J8GBwI/oZN03c+uRelGCFo9aXCALiGGds37DBkYlHDWxWofap66BVYuDJZ1ahMO6I
yfH1bW8b2W1MM0aOKuyMJ5m/+TcGnXfL8mi496pMe52i3l8OgtxZ6B/RF43F8lzRwti+/X7N/Ftx
ZRNjmfDn3mQYVizePO+u4xb9Rpddse06nNGlhxs7LjnIDXC4dTFBBVu4bWzy2DI6gAFdC4HgzjGD
KNoFmQHvlCaTFJvIdhkgimkuN5IAZUOhlelhssq9khZPSTSkLJXYPJ7wDxMsZVSjh+Qjhc/QtTnX
ArqjQ9I1zYpPR3HTNHa8hhwCwBMuwk2SgPs+quT4VFdRc+chuLkmk/I2DKKls6IQFYfC7sIjhL/o
I2kTYpFh5TmyZY2XWDuYI6Yt1btCWbVMJtqN9mTCZ7Z131qkdo2uCfGuM2sIp08TvpEtqA5/m2Wm
eO0dxIzLQOY5BgsxDdEqNJM43fiJ3kbnNCt5Lx/a4cYpEbuYS0sozvBCydJNwPikzWMA4gVGS58u
BY+Q1dTqwSl3cFAtVdh7s6/E2MgsEhBAPcLBvEErFylYymw1tHHubVNDb97jcnqC3IEkwdY/Ft4w
ApBRNf3kBL3OtFZpdspDSCHLxnBI2/QmdLKuWS1xoxSHEBQoA0/clcy6s/LSOFP+0GjCIQNwzC9Y
mo1DB8Jkwdw2XOcMs2Y1VLs2fWs6RFad4o8ye7HsM1t8GAyHTWI+ojAKpMONOvTdwmpSbgyziNWS
pl66KVo1QLFrZ9ZSkEwYKRttW1eiOXX07u+ZIaRH+pL2pbVDdG6Rat+gTDogtjwLkoWn+ZQIfh13
q37Q3Sc1afEpMAwQgTJJmBCVezly6qcKAGMB0JqQEaNERTYmwoFTxWuep9rnptcSiZIQklL9vmbY
l6x7ZUTrLlIotGFYTh8Ge9TpTdYRyTZgPya9Km+aY49bs3YxuIJ5LNF1h5WurYtxMrB3Zy0DbwyW
CLMKJB09C4Wx6DA5rpQDGquHLf0QDRNOWr6/2FvBNCR7kD1us3KmEFxBgBJaG2GSAoGjEl/kVDZ8
/7rrlqjzS2PpFpVcysyMro4b6sw2MmaiJriPo2qTFI++jKOFnphI9oRTQUfz1QBXMCyWJKA+l5Ne
r2U8mvuSvcC5HDvMQsBP2SGbsBT8fkhQvxT4epfMU+VFeinq0IIdI0726cF0aPySRNQFn95Wljpt
g1d/yNNDVnKHmsZkoNGb7yKoCfb7YWKNgp7nrRxNZ1lVs4Bk4Y48YWTpFNsBv/+eBrBpcTv05qNh
zx8EtmHAm9nwm2QK232v96paRL3mF2ee9uMZ0U45rsoS6H3TFdMJZsBfMZT/LZd+Vy65BHV810T6
xeL+GJVf/vzXvvmFyP31hd8KJuOdAaKRMZFDlMHX3ue3gsl4x1TFmt1CxDp+Px413/EKA8nQ/7RS
vzVFeTsmnG+eeSqsb6Phv3qTTJWZOYd/ln/9+/fUaiimP9VKEL89Er0EvwO/l/g5k6RmcC5zNFE7
DVQr8UNRCRzJbON16PkkhZv2U58rdWLoSUHfVU+kf2l7vce2WXYZCtgpmuEMVk5NlBcXoo9uIOrQ
8lYZJpTS6r3VBMxrLw3AJdaouZtkpBCB9HKuuJoXQHMuydDLZ1/kJ6fPTkLrt0GL376Vts9iiFU6
Ux1AWBm/dnoXn3OO47J2q2LRFWWN+gqdw4DqAPP0dCx9/eIYjQA32z+zexsWVC1rYHEM6dr4tcmS
dJWTSTUHd5zpe2x7ZkrLKixe/bQ4UeY8BgMsFCvGmGGmp26cLlaCJQpdIWRNbTFE8fNYteWqrKcX
u+U+V8YLO5Wnemw2ZQazFra5IFwErKz0nAUSXn9dNvMsGd230YqnVGXPrj7hd8Y+ocv0NB+BNges
yNboNakKDcBgm2xEhgBL5PRUuhC2k+rVNRT9o1cMzpI+abiXmf/C88PfGpFFNCegInbs+4kUBPQ/
DQdG19E9xQcz6kxE/MPVicbHvrKeIpEe8KM+yzph/bPPqOqks3CsZm3xhXorfkXWe7EyztUoWhS8
FRJYa65RMN8PSELxfCHgQqMHUziSBLPZEi2qqRPylc56Rk3hjKpQrbxxZawof+4MJIP6OKF/n7kp
82dVFj+g1dOlb/RLazIyi6aj4YFF1JR+rNxSA1ISvYqMH7ON+JRCWDU5OTtm32id4Nsiqx9vTLbp
CrRORmMR1xXOM6rcGEt4xAP5TtrJgXCum7TqAPndcM11ezWMRU9mlKSJUsbP8E/8NWYNBpTTUZlh
jK5TYn+o3Sf4UH94tbj3abhBIDbgoLe7ye4keZzqOtX2joC6lgtV7MKcczQbqpZpS68CAsHRKcdo
3TNSZDhriIPvciUMU9tiQsnFomr0WxEaL77oeahhX8GVlR0MV11r2V2tIXvN9YR5O5KrVZcPVxEY
Ee26ttpkGGixL2nYVI2YAnA+7kbhnHEdP5V1kcCZs6lpLXfTzq/jexIa4XIpCucpduW4Q/k2oWmm
8DW16jOjc39Jd3YEdhSoB+Fw2WVDGCzHGivFiPF+V2OLIOrYVvuGqfl+UBpdjGjMEP1V+X1BnvhG
x6dxyCPExqaWiZfWaD6PSjp3hpdWc3e2jGvSO9II4ZJPCboCv9U/B25Jd4d5IniDhMzEW1oEt3zQ
HHxSFJUxwj+kjlFwtooUiB0FaTpkJH8443KC5la1o0T0NETGSpI2jGyCqM6DV7bsQdz6nGnRpSit
ct1r1q3U6KoiZbKZ1NrPQzHiOSlMlNJYIdeZUzOMZutSTb6zyeMcq81YBhejtWk7EViMbsp8KRmq
oE7OefQqHYuFaWyEW3LeRm6BDtHIog4MfTWYlndv6W63HcCQLsbUfXI159yZdb8PlHzVenm0nPQ3
wcq/jknYUzNzgv3vuHAQfprExAneyKRH520pNMmiI0wr8IZzbNcnwlKdrxqo/+tTg038T1MSPJA8
0IB0sV3HZct//87Z6lt9Vzgw38CEqnJFM/BgZiJaOGg5fvNJP1NOiKOYSSMwqnSyDegQ/PhJvQsl
O6FI3EEDe8a4z9Sc5Tgx+nGJC6Qp9/yTvvnuAf43z8RfhmrzZ9I4cMC++PP///iZoSj8yGPUTZKD
Ha3tRl2RtWZLQPC7XgPOP3/fLJuOsmEB/OePFj95hq2370tAtu4y7TTcn1NYqjTsJ2AZc3yoRMDK
Hv8yQg+Zl4sjwr0UXOzw0jeI1An7VYdE4bSVPn0IZAYvEePMsJiOXUjZOAl75/u5tkQHskbPiF6e
5dtz2OhgWkELnJwKR25yWz0OeXjT7ShHv2id0RNryzkaYGvbZfUJwxBEZY/l4Z+/6d9cQoDNdFJL
YYj8miVlZjFoXtMqdpGJSaPUL7o/XehO1L85ovbfHVHLYHZIQwjByi9pTb3hDfxHrlU/s/ZIXS+j
EVtrPWMRLhw/WTVeempDAzq1Gi9uq+cPEPhiKC/ha61Yl+dShY0EDE5zOMLnCiCldVfNd85Cqm3k
sdzbFbi2MMRzCOpxeAptE35oaIIijMf42OmyeSzS4TZIHvudGVuHFp77uofHcbSK+DWI8coVacZZ
HLxyi0T6NSinmxd2m6lteHhXYheN9i6KCkxmGPDoBQ/H1AX3Z3bTxR3BksA6MDb00D9Lm02Pa1Bj
/fMJ+5sVRjATZdZLpJxpez/dibDDSnSzgrSxHgY/5cTAyoavib5UL3b//FlU2D+vL8JGNc7ZYsBt
/xwXKM0xxqdMGKKdqkcmU4ecFslvPuJvVhaiHU3Lmv/0zZ/pTgzWUkx7erErfVXRekIAzu7zZV7p
gcSO2xYQSWpaO18zz33gY8AusoM2BB+bJPkDowoz3FzhcckSsUOewkPWZ3WqxvzE1vt1cnqxdoOY
tHbhTCigRL8gu6O5y2Jnrbzqg9fy104DC98aY+YKNnULURoMPv262pjSxJDi1+a2G7Ds6Gb8ahdc
gnWcntSQMo0Ox7lbQ4Fq9FS/TKmLIqJro7ePZWFGa0tMv8n3s/7mjuVcEAyFSoQEYNv8cVmclW4D
CTDFzsjYKKgoj5cxUr4ZVct3hrjCEBQnYDZ659x26AM1Eu20kd+3CddykBZrzSm6TR9M/aJ1jHLV
RfpTn1QC77DL9l45ZzADDtJwG0+umaxsyUpUsc9ewQ+66Wb/MiGTx/H/fhBUh37NF5aEhgAzvI0U
Ykiqo2orsh7wVf8Y2s6MJOL6xGVNOJ2jmFVrVrKCLu5vTXu6+ZVUv0Eu/81NwjNj/p8xZzL/DOXq
wxorQE/+ae8VK0qcYeH2/DoWzZqgCn9zRhBZ/HqfeDyFWdYQUXq/3JO1JUYxQ3p3khYd850Gy0aQ
HAKeVL7B+YG9mC6mkQ0Sor52kSRUgGF2clIKQKweDnAf5AVAWeq1T58LAUnTLorRQ0HN/Fl595mP
hTryqfaHohQrUQG7TyY4yOMxd+eHMZdZKNLnoJ+rVFp6yaSf6o7x6lCaS8pVfJmJh7vePr9tLydr
EKvY5gd9mR4creUVVa82VdC1KNbbaD94w+VtExTA2F31tMwPRddfYzIfV14a0vWp2erZUw9sIST8
wIJuKhTUGONSa/FBCKo1A6N9XKTjav4HDcg+eTHzBVl1CCot2azn26gZ7HPp9lcnnDcQdqpxP6Gd
z2qqJfpwpwEL48qt+Gmp2U91glOzgBJw59vDi2zbFRQMtgpZfIqRvi39gVLcyqynJFKPvbBAWpT2
ThX5gdH2YcoJO5IhN3DbZgc2xVvSz5FIApKH0T/dnL49wbX5HKFAPKSGfQYsuaJfOy7njRHQMQKl
GMkekT2f6ag9mXSsfvM8dv7m9qbWYXaj2yTrgkD58fbORpHUpmUTMOiOLyhEH8FCnakvOHg2t/Vc
f71ttcu5B9v6VHpv93wRtZuxx4iBsPqlqHOxYlyerH2yRjyFuRo/CaZrVGHF2h+6cZcZjcYGLc2B
fACjYhYavtRa5p8qyWx+CnkuthNc4QKR0HJyxdnUWGOSdrwpQbmlS1EtHT3ulkOI8BZq7rkL2Rjy
PIxEyQkJKbPdpLu2ihUUdfSj9NiS0nU+qa57tOwOBmXmDGtgR2JV99Mxj/orfBCs5gbhIXY5vjjN
BLcUraLL7mCXxs5Z8RBhk9ldBZLouZpv3W/P1/922H7XYWMoyLr2D+6DUrbRv5bPsPjiAinnV0/D
/sv//l/m15d+67HZ73goOdTMziwzBE34b+khOElB883SdRA7WLdnXOG32DvnHVWGIebVU5i8jFf9
1WUT4h0/amDvIi7vrdn2n3TakOP9tFrDsTQFlgR4RJ5Bp22uVL/bNbnpUOcyQ6M+tASvg3QHMr6a
Gq7YlakkgupWkUsGj8aNcPziSALYZYJxReFBW3dp9rhsNoxV8nRd2mVYo3UvDVzwFcsM0MBINF/y
GBg1xgeLSJnWOKNBsPathUsPlC26HZy9gmGngS6jTzKNUUXGdYxFgrgscPSfihnCW+lTINcgMIAi
I1YC9h0hnsBnY5yZ7EECKMGNOTM1y6u2JmBqCfdYm18iAvLhUkToF7Nu/RuzOT64ZxoQL9rGGx4J
MfVveWwMX3HrQQoseC5lXXkfmgUrfWnL0sPE5TZfGk83IE6Q0sQ6Qw/FKOaiHKMu9Tv27Q4YB7IH
IooselemGcqdbgjjynbVfnZNqvyy1LqdUJH4MPU8UwpRyl0j9LJhQNkY59Bk1SHHLQxuiTP3zOo6
rohh8BPIN3gkmi/gKjkChVWa15i45k+oinR4/ULyY9ZglMe8tO3nEQ4g9rCQX8A2SAhb9PjJL7oI
gS4HEWq5ThALx8xs4FtbKZ/pwVH8lBH9xkYiswlY6XpdnB0LS3MRudFZpFpy56nAwNsYY48PYrUX
pZ/uC1gPwcKFeh1jIw6SkL5Rrjkrrmv+5usJzfQwxU4XB/7N7OYzjNRsuHBKm+aJzs443PUVIT6r
IUVyuNIbzIwPGm2WalHilqNrqyL+9Br2t0s76zgufTLn/UWwxSGMjxY4ZcLjw3hbt2wdd9WswfnI
bMsSmyyfGMepfnqNgo4joavCv41Z/9hOjb0BZQfWAsITwCRmGQ+uspgo4v2mxjNy81pYXIB4guer
NudCT7G0B5uxCnmnKTD5k1gKfrdovoiwVQyXCBUJYstWcTXgz+HM+qIl+otxpsBFaHTWKXPdFkxF
2HDxaSbRcwGPBWTyPfE3LryQcK23lXGO+pqb0PUHTnBZAfXCCBE2TEKpRMZDgbEyXqY+U6G14hJ1
2AkSuFdWPsM/2FJir0E5FxA8BL93PHUxloo0GGBozBD5okdRvQgMYN7DYPGRxaRx7tR8nYz+QKTa
fIo8gWkxtzug/EbDm7W1Hm/ZGvlrly3idlTKp2VKkgHe0OD2dgnHmsvxTRv0PPPNjk2h+hQ4aqD+
6DgkvRmOlyHkVsgnk40mCQwADBzLvwnT58C1pMiIZZV5XDCdq5fHrHD467dbgiFtvMVfz8EDnMHJ
1lk4YiOuP02upP1pV6T7OJ1jXK2+DG4aIUlQi2CrMtOuKYcy6XJz0gGlU4mqEhu4DSK1j3O+jg4V
Om4GTmiNv4f7AYQ7Nl0xN75TICHQCCzjqhhBbEf65OYCwa7YuxEpRGRn+HdTPdPpibfmHUrAO9Ah
NE9iI3ebSFySWoXuSpPNyHpKnvdKzyp359hS3wB/8u9IA9BWAjy1pCmZ8n0FTcN+MzVjF63ZdXCH
MTzkF5oEK1ZuAnp/HJuhOoVJ56/jEaK0GLmX5+znPURZDQaWkfE+WBatfZrSeUmg2l91RMvX1q46
jmBuDY8VFzporyitP6XkfFGfNyFzjsi8uoJr3kmzPiAdDobq+8b3bYsIARIpxMQXHtKUK0rzTU4U
ZFTjGuhYUg9h6UIjE0WeRQdcM5iSyYbcdowtpqXqOUtZHFjPTWyyNBvByDXFaJsLfHTgYi8hX9rP
OjnxdFjBQl5rdpJXIFH9uELILLCckFuVboymZX4xZ0X0aF6cRe7UxjkufeOaw4WVyChp766VP185
UA3K8WAlkrc3kXN9CdMy3sa03S/YNAyKJ649OA9GcmRLJnedMRvg3q55y7R4kd7ynaEazNc/O0Hj
3MXKv9m24fI99XnZU71Rtw+qttNho8cN65tsWm+FImC+Hv2x8ZZV7fk3TUycyK9LWtIYcb6qXBj0
MG882e0Tr6m1RY16WeLJ04yL5XB3EbuFWpC9RqAL8lPf7rhcedatL9qBlkdty2jztrKWZWQ42x6m
5c2IsbbfesYv6UcbV128zKx5lTIUIQVAdu1nP2O+AH8/fzDmQYwXFl8K+Lx7WYEdXXi1Pj+cgzmB
gCA149xPNgsZlh3uYA+RCZkdtH0MMO5jNO5YfhgJrYwQdzCZFPAwGEyUk3/Mi6ZlGuOS88khif3s
YUpwY+kxepglaIzwxqNU7gh+yDlFhc5dk3YDay33JHZelpiSPo6JW07U0vlSFvmtDA158IOhg/I7
ev1AHSLkle72vvTnB1HjFNkVw1kFY6jzLjiq9IB7V4mNrBEMQO9qzzYk2CPu1hCeXhh9iN3azhZj
EXyuyXHSzLK+a3TyNCUxJbqbcA8sutzItX7XtuO+iboKBJWP+vKiR1ZJgFH7scCsVyEA3mjIky6k
OyySHG4WOxf94+hklcZzosxxcBlGmbOqJtzh5MrTDtU7c1XpFSIix5yghTXoKUCqWQk9BjPfGQYU
20VsVRCxrFRs0sJUmJVBe+sdznIbZCJIHLcfsX0WiIM3owNJY+dzWYLBZbQwcPgj/9gKa7r3htY9
NInPY46U0l08aLQnSEH4YBmqPGm6U9zHU+odXDPg6jXIOHEir2TkmlTscarBXCSp2x2BkWAoIxVH
LBrNHp4zq0yILsk/WAlElbusbqyHOoV/prVN79GylP7GU0K9Es3l/xF5KEWankDKiYtsXYODgugw
SlBPCYZIBYN7HFrIQV41AA20MF92oklO/4e9M9mS28iW7a+8HwCXO3pMIxBttpF9coLFFn0PB+D4
+ruRkupJvLdUVfOalCixkoyMRAB+7Jht87sk0ze8X+73bPCr/aIInmq6KyiUnJ4BvIJuZJF08KLp
8xjNWyfNvK9xO+uHxNFVKAHB7K3cY0M4ON2lF7ytMAHdnTOX8zfQuk8GbMaNJMB446fJcikXSoRr
T5X7Gr7KIQpGXPgBGm3c9k/tyrnedC4no11ftvXNsETcogCubKFKNruYc8NZlZ08m31nHJ2g7k95
oOzr2oJWyZtWYfhpsV64+K3mtvV3BpCiTcYdi5RMmd+TCCZB4J+NJZd3PAQ0Rz5QA7FvuKeCpdMl
hn9iVQifptF3B6JqnFk1uLyZzicESn5g0PcMGMQzYXem2Jslc+D0wsQbqko85DjXrmtdDM/Qco1r
XbIYh4Hl8XUTZ9evw0g/dRih356HuWoBfgz1Gx2NJGdLVY4s3WkDfTK7yKfs1zJuBRTALU9eL8x9
ew8jXe+zOi9PILW8L0hxb7OxmpBYt5M76bp+byClQhn1AIvrZVAHQbnR1vFzDP1FGocLYRGAkslw
Givne5PE9s4c5LSVjVjbZGA56qyzvkQQjlsWpv38xol4x+m64ySYiirUuch3A7mZp6jljsKdv8M3
UEs8Q6npHUU/WwcwbjrsTQzUzgS56zpRBsGAxlIZ3PDeJXPbhoMjHmBnFXIXO0WnOYvDFMke0kiS
uZRZaRdHb+nH+Ds3/3ifZGYbLr5sYA6NkIRiCiC7TU3i+TC4icGNqUvdo5+r6cXAZEyfmRuZLsYu
mYTrbN9lSbvz3K6+SXs+F6k1TC9wj4rT4sICglBFfcoyLLifBP+aeemeVkzxPMUzyp60yto2zilx
mhGqBkpQ8A20bHwdt+UtBq3+dcUOXpWdj9ZWAaXjNPBYKhP33tS7oM+ZXYhiA6wHSOY2SpzKHFfd
2WjlsoLIQbyR22aLNxHNXOHyUHas6C4Cq8xpljQRkm9a++8R1WDdkS7iqdHcvrUIIqyk3YLxPMtY
7W/NAsrnJu4NMWFddYSy3v2k5Km7sj3xEXw0p+FCc8qrVnT8dzIHiwyFUw4+V48ZdDtHcQZNuoTT
VjX1HETc0ebZlLb0s52FXOYHDZLmibNosS3biWM5sYjmXywffhXrGZ1B9gIMM4kxMUb/Ik6R5CkQ
eNPsGNVAUCh7xM36uqwFOW+2XpYWzFfAaaSu8PSz6V4bgv4kOfwfO8EP5fbPOTRegU82kX9QScGr
WFcWfxrepwTFeoElf3RmCmw3UUVpUKgCGZm30uiTmMNm1BxSK01ivA/RUuH46qPbuBrkky+UvCXp
w6ny71/V//G2YLVmVcKxncDar96dipZ0jHx2fKxgt7N74unPygm0KCcyrCi4UTn5qHLhcGSMcfP+
93/7x1L5l/eEv54mDraGeL3tX1ZCFSVaqqLz9OjoglEok60mHNC3fpnxA2FjBd/QmnzrKfci4yTX
43eFRoozz24bMOauxs62EfkQJ8dhnaCbNq6yn9DcmWGqtV/zX7zgdUXx1xfsrHtVj7C9EMAQ1t//
0w9xDOLUsMjWAFMcsUAHelbI2y4WhQ1mI6fdVk0JwHbu2y9g4/RDO6BVtAmzfFrP3UNZtdt/8Yp+
3U4Gkl0vciuSK9FXHsN/fUWG0xqL4tyAvxl798YloPowIEm99Eg8kNKMdfydTFqobAlPvxmZLyjW
7oqDBK0P+rhv1hmMd/bvX9j/WkSvL4wFXOCu7jNYGuum409vlTeKhjxjmxwbN+aESjCDqgw2n1Pn
sdRIrb56bAAc2Sddc2wN2cj0+Xm0zfFB2SMc/gRbzYsQGE83RCk5F8uBMdZIGaJie+H4nsb4YYqo
Xs/wq9ZTBYJPNv0ZqCW5183wjhAGv/82lBItmh/UsqoAlW7mB1oT2EngMUeO5Rz3BbWfa2thlUuj
s9cwAf3922H+r0SBXLtIbZduGSRElmB/fTtod21TPXrGwUqoKcL7tFTJ2VfrqFPNvHpu/FQwmP5o
PFbmgngylwkvS6dqeZwDl3crtiTTibOwtM0Km1/yZvG/M5SrGGYyI6Vlsv7fTKCt5ms1qTg91jEK
2BaH2hjvYvB7x0WX/O2OCRMDhIQmV+QzEHz/+Gb/q0T/CyXa4i7Gz/WfK9GvP/rh/0HEjtMq/YsQ
/ftX/iFEe588dOS1oUg6Jh9u/tDfzZ4+aXY0G58LiSeJcE004j/iMaTmLSGF5+Nf5I663pz+EKK9
TxhRXG5ZLsWZZgBd5xeL599ZPl3/VyHap1GVC3m9F/JEA57/14s51vZUVFmcYOdiyKCo0cEKYTb9
FZxwOyzsgTtPjnr70Etjo8sYv3U6Qx8UcjrmSWdku4hN7b4jo/FIfYqB7lYELynjxoGH/xpXBBpK
yIw4MdSJIccukDgnTJAe6NVMRRzdDXtySaQ7tIPA7HDDMdB5iKo0H9vIPlec22jU0XGHx92Pn2XV
c7IZnS7aBm7GIWp6kX3B/tKGLfG8DONCzWih9+loiHCgvuMSwwk9D3WF93uu+mk3REYxbgkHtg8O
Gs41X8LRsRPeeGhq45JGTdbTBEl7WGcxZCyTrjYzcvHrQhToKrOEfiK9aO111ycraAbHWLCs3zlQ
5J7Ge5cjpMyKPeYsnAEJ1vLHOHGcvWnNzTbr+W20DnkVyPS5zmtnE/vDeOPbmnGtGLZGK+ow5lxH
y0RqD485ddj3US3JbrOpg3jiIokxHSm+48I3FsjfUYBlbeSsDvt04+q2CHnNObixwd7aNZFj0wAy
H83Wq8rz5ijT5NqztXmQKrmL6ZwdsLgJuwg9oprYRCd7wyZusa8HWLvM9pU74BWCphiVwzFAAXm2
e53hkEsXuTPgNFKSoq0SrYGkUzA56nrxzeOQifc0o3dd8b3s8mh4iSotKHjsnnWubfrjRPWZBLE+
09PpbQhGJCF2lV2M0y4ssjh+6G0mrXD06uKGSQsTX5WwKQwI8HgbYgHuXax69z63SHkaQBXeoy4y
Lxoz086J3flaL82PwcTfy2NicXdRm8b3y5T15zngMZO5THK+nK8LNuBoLC7F1ZURXbBdvMV9XW1p
EcpPCXwXyImDKMbLHMR1+6UD7vtZTK36SSGBvLhl41yxaLQecxc/AWlide30fQsTmXzVwMaj7G44
7H+ekLBvDVyWO3MSP+yq/IwboO7JB1ctMUebYBJt0XfICMDlyk7774gk6mkxFAGrMSp2LoleNt6l
UuVR2MrJ9hQtgPIpqmn6nMRLLcibqZTOSaPtZ+TqTpIOpjfd8Zjr05XzcxnrBVOqSMR104Lf2M4k
1C5jY94TmHpf+uCdTNOmE1aw6zxRQm12UwK+Nojd7oC7zDwIgtWvCGdPHHB/CFPBvcy8gkZknCJH
p+BEcpcUFN6wqVq9s66J04p7B38CUozVJ7d9m15xipxOVF+UBGNdO5m3Ku4n86YP+iU++BEa7FZ1
zXsJQkc9dCRFeUn9nphydD9i8950tPjd0Pk0hj0VFnslgoO2rQTBdRnbi4nIXFJRLUHPQNLJ6GwV
Wb5Le7IUG8qHnJvesaKdZ9XJKYHFu2ubNcfkGUYoGfpeISJoZzMsNHV4xjEe+uSQk8Amc28aeydC
8gmEnvYVDNYNzun8DRCFDsusna5ABuztiuz/ulZRbE7sfMPI71zY/dBo4ebjxp3WyuIxJ9dL/Oqc
5dYS1ko1hxFr03aUZXwDzpMBTWXL8tRCDjg5g9/dzGIwkBbDRBV4yPI4LIue83Ua1/6OupBynzVX
rp7fcEXT/NX1Jm2u0bJz+H9dwV2sb2RhUVLl2Mbc4fdrTRE6yrG8U+6SB3O9rr1YQWc9sRolRe7S
oZw47PS3uln0ITKi2kMhyPN3GIKklmYPjoJNFQE3iM8kpzOOeCrBX+8F3d50XITKZbwtllj/xMnN
xmj0PMJuMbEmL21ww0b9N5uc+Rp9D4DMumvNkCnUKSp1saVeEpBFoT6vFqA9BRQAzxeAZ5v1hLiQ
gpwmd1uW6fCN1YtVsBTx+ms4AsF+jOVj7Ln+0TJKcZWK1ahf+dmh8AwSnAtLPxY6WKsCfwcFQbNI
NMaj2VXiRNunBOoOmMCd7Hnn0uZy5Q7IJDyx/X3fCBOcoAyu5soD4GsW0PkXrHV97B2mJiBhH62R
hFSrVV3x7U3ZcO8lQlCEgWW2pxYLDs6vOG9DMVv3HdgSo55NJBA+ojdJE6e3qUBVzREtt1jjg9Ax
U3lm5xLtJ9VezWXZ7sQy99+dupvx/TWoAbSAXdNxykpM2cmpW4Kv2BvKU+x039uAlL/Kp69laaud
kJpOL8XjRnbJye/6+KjowMb95N+OtOEOxLRvrdLE36hG54LrvwS12N/GOntQojcuU5LdYxv3z3ju
TT6NxS0Ap2U/uzlwLxrHHIilY+/unaXviC4EcbVxRjVsO3vWzwxPdPEp3teHlsoql5a2QXOiRwys
dyZPzm5jpjN9cizyNPogWySSZbQRLJC+Inq+H8tUBMYbqdJZhymh4gXbEFZIMeYVZjE6CYrC3nmD
lPoIMOORhhEPJuZHH1ufF/btmEuq+sAIY42E2FBvBBT8Hxp6uAN3dGnvTLKbCW113fJqNWp+hQo9
n70BSLlaC+JabUx0xZUecQsSweMZgsjErb+oeA/GZABFQdGcLLljgsd3v+iMzAHnOfoAgK5bnNGp
qfPZBZ5LAUoTk/MOq+NEhGCttTOVcegHMn299tv95Ld4yT+a8MqK22veWrxBWE7nPUG1+MWG240H
riRb1+TYZ4ISg1f60bYniCNsplrhAuTphrOuthsLYKoqk90Ap0tCVtBqrYLNRrF3EJ/wAOvEh4rn
qXSz5CyPNIUZ6IB+P6qTSLS6AhRnnIx2LQoUkcB+wwQb3EnHcIdtPSxtuicIylrIh3sTJpZywxwG
2nuPRs4kmIns4idd+4D8PbGTdTUkd6JMNDFElIDALjguHwWHbY68TSqk89D61g7EAl9dGK29iOVH
RSKpDE2ZdGrv3d45WEOk2k2KhAnWgp6uTZunEeBkahcZ6xHJjLSPd1D6y1tbu2xYOQG1aFK4MU72
WuMILCWDXiYiCh+URc9jo9fOxz4fxDbF0vXGzXvZQXNxiRHJr7bHMKk9R5QbfqJ0lBU5yJ0NxjVi
HQP6GQ02jrkdMHKCXHMTkhBtT1uvmydqh3P8pnGmhgQhBZYTMu0JhR++X4UT5dIXa9clBQUrpN7t
dgE/NKZJ0OdhUdn6O1WNyeeAM/cz4DTvKrJptN+u8yfrEo5mIe0VcXBDloVtmfbehrWZTK8dZW5M
W1mx9paZsyNOGGkXCK74/t4tViXTFn9Hd0yxpvAsMYObAqTFD/p0Y9bNlPtwP03P6WTIHdkP922E
zKihVJRetGf8TT6a45EChpIVQjVQxyFra+e4U8Wmzcups0qDA+FHhdI/jleLN06gj0k59R7UEhBR
8zZzAJvXaOZfNFJhyxxdUx2Q1gSKG9mQ5sCmCIl8ZmkTDS2G0YTGkVF4383KnK8b5Mdbn9DJYzPR
JLjlfp6RVZL9U1CJ4i2moykO4fUFZH7i6IyHGG54E7V7j+v1SrSxC6VjmLYTudWTuSY/DaKZSOV2
s9OVJzn7C9YU9OKxjhiSnFtzWe0n2kwPuGWq0yw4izcs9J4QYKy9Ibrd0LTZXRp3hIuzcrzN0Oiu
uEmMqG4JHxZvXFka3PmsvEvBureUfq28JG3DrN7mI1VXddnzWQfvftWknFEK1FkOUEPxLaFgfQGC
nUy7tFXuz3GgIBKIX8KOswjmG+quZms/dXa9/+/8/29xcBmt0ef++fx/lxdfOLb9ZfRHkl6/6PfR
P7A/4Rjj2jMtuQZXAmTi30d/NrafgOCu6Zw1CYoL7R+jv+Wtv4MCiOS2KgJ/jP0WHD3HoYWGv2T9
uv+ozpi1OGP9n9RPKQB1kNsJEEBNvFC/JiG6MV/Dg7I924MB6JFyjoFdBYyvwb84tNPWJyeIDQJN
kECdXd65iuqWwaFpzXNNJIGZWkoWp2UZpNHBINTZPSkGzyuf7p/sfnCr7jMhTe/dWdzqnMiYUrMp
M8PAQJnHzZKWZ8BKkF7yYAyHMauus6Y1MJ0lTX3DZ6RZDqWWQMgpmo+XxKQ5CBtD8D6mmsoRXzBO
ILdp7kvTzL5Zm47H4o65ll7Iwd5ZWPKrbRA3fvplHIzkjYb6vjzWXZ3H+6ZXuXvNhikZ4r3BZ8xe
0/4px1cK13xrui0Sm5DIHuTO0twS3ebbTea+88h+68yOjmCprG7eUZIggMFVDtGFYtOaEWj4MFes
w299c4nUtIkK3k8eU7pU7Goi7LYT0/DISVMmxMO+TVPRT8suT3BBU/IGp4y1VZXV9K2UiuIJvXEV
I/Cm8k3I4vMQ2FhkEn9pbWhqWWMvW07vZNK2xOzNxMtBhah6yb6zFdW9A8O2jLUDAQNi28Yz7TE+
mPkcdbdAONbYLqQwkfnRZqGABMi3zX25T6pTYhjjISbN8chZhnMB1HI844BML7KgXsoNGv3Faxip
JjxhW2b5BPoES3jgxfl1B2PlUBMBpnSD/WJejS0hx6rGMjsW6uSP89ZT1IWUZUWi1U3iOyQyCoWS
Yg5dQJ+hPSBAZW5cH2mPii5dOZWvUWUMNLZHMPQXY2zuisx9zusyvoDo6+8B1XuXosnH9wQIRBiz
hzl3TTJfuB5qrBt1+gLZI7onK6lfSR0a5nZSNGZFLNxDkPEeack8ekma2TqSJzTuCHZQGMcGmYHC
66zryI0KahKNdMFE3uX6BVuJs8HU5D63rqwesRdRUYVYHbP/zmD/46JHGd8SNl1OFakD1K2BVh6l
quE04eA+TEUev1hgWK6CxVvtnxwPntg39ZxmGvoBQwX/9qecbE5dlrdgJ8DeUe1guS8bDWfnnpZx
79RNzlMGtKzPlG1hv5+9a4lHLiYQuxQVE4ka7zAjmldyngkD2kxuQ0a1E8yFvrvQI129dBDcDyO9
BF8nM3mVbTduh8L3z/ykyx08EHurGZluFmyWl8jtkzPdD91TDNDjTWGroWJkms1vWd2JK2OpWPO3
reWdp2IO9nbW/IB0GB2lw8M1mdnu5GDuCZT76k24WfGqqf19JfKaOlun9fPX1qgCihn4hBEG6A4s
bcwdNSPDPm3cq6mGmA/lpjiwgdZ3VVA552mmwQF1B2seGK7AuJMQRqjkWej1Bk2e3ldRNgNua2hA
roG6cRWzKUgcf2ZyHow+pIZL7+pJNdspmsC0rJEHj6csJWCC3oN+OtciqELq3c0X2zOsOxSx53Tp
HrPG8L7PTs0JBuwgAGX8PhxCzGbJnrwus69K7GzXYkAKcbM+Cr00PgV2793oqWv5aKj+cSn8gliL
qL+5CiRvMy31vRUFy9eWlQ65BQMqclBOzVWcxfZznBDAdVtoEJupbKknWIL4xjaleh8oEcAgH2+x
0NLQkku50CrdnZGC4i+9laQ/CvrDtv3YXqPXTOsZbQ4Z1603k80Jk7LHQnyeJn1tzoz9Np0HdN0M
xIE3uZ2IW4lJbt/R+cvqW/j1JccUy+J5kGxsVtfQ2KcYG/FyCub8csrmowlG+aGe1r0GEUbrcRwi
/2s+lWx3VKrwc/mrDYoTuH6wjQhDBGaDLwq771XggkahfXc1JavV1hlTkIqj1k8YXSYb/8vqHdMs
WW89HBd6w9kdB5SFRwCxFKhg6WOSaDRGZUOa9W2f9hBnJqfeDmL+RoijepCTq0+xEfVb/lD24FnU
AzNqggOuhfmaEAopar8BOlx3zs/asL+nTWtek8XuB1LQAJOLINu1bOj4kBv5zcQR7Caw8vw6EfTZ
UfX+LRGQXltBsbA9z8+16B5BJ4utz+y9rSIWmSlIoH3KvuAg0iW4tLKrOd2aibW1gQ6Ro6WmKx9j
Gi7SKOyqTr6mrWMfMsbsPZ/3b9lS+Q+t2U/bhHajp9gDriKTrjlPWQ7orYuc4sapyTg7fTXe1JWI
j8ZEZyJmZ+oabcxQF67cMqxEMN2nbNa+tzOugI3ZyIJjj+2/xC7CO68Q5OPUYPJ2GocS69wp78vI
oDKLRPRJQiLfil7MIZN8em10NF+6VVUfBjWr0Fbz8G52UEgLn1z06OWfh15+zVqK0lCHl+txKmPw
2f2U3Ns+ENWqr/OQRZm51dbc/5TEh3cKQfMxEy5B7dWeV8fMaTZGOPpkjegxHWV/6wpvOEyB1fIq
0u4OvKMld9kSrO2iZol9q0uM04R7KqXmzKno4ETo/tzC3tnHMGS+U9fKhLMIfq6+/znxix9dnvYn
i7ZsXGg5WEWHX0UIWxtN+vUIWhexiKVdiHXe3GNMlddLY2Tfgsx3uHcmxgFMlAHYJyou2VBYWJGy
dN8MWXtSHEh2CkLs0bLrfu/NnLyMqXYOuZmMV2kJMgIPNM4a6miNUGDQIe2Jdm4B4/g2OFNK0ycu
OxXTdaYT9ziNFhWGzs1iT82xsktm8yYw97V0vrWiuSjlc3SAo488vxy4RbO/sYw3Aq80ESXwP9N8
4YRRMObkor4l3nTx1pK5vj0sU6k2osyntcn+wQfxd8ZCEu+rrqEAkbDbxk0rzLiQ2vuliPeRDauj
NIyHoJ+nQ+Gq4GjrDB3BKi/Agu7x3yQQCKgAXKj62rqFhhCiZEjRQoH2QRPTsMC2t1Ez6f5QIAtH
i6Ymw7PujAEDHPd272mwzfRIaQneP0f+aCMXHJUGuUtEnw1HymAGETPheWCpy2TK4Ftaamw9Bpdf
3RuQDsbq4hJk42FM+8noKLmlPkyd5rILgBbH0AfSxT+XNHEUqfPZjrzn/85S/9YsxSTzt7PU/Y+q
6nUxfvlllYpSvH7hH6tUG/o3aRl0RugGPr/6xzzli08OS1QJONAEtQ1q8B/zlG1+4j+5PsiA38ew
/z9TBZ8wgDBNSV9a+POZwv6DVSoY07/OVLbvrQhEMtGmzTIVsPhfV6mEyPulbIQ+Ot4aOEQRSTmn
FxO5tWiG04GjXFqrcN2VqNpuG2zMvutO3NGk2C8tu7BtUggIHG0/FE6YUK9ioEjFilT/t4an6N20
crIYjEQIlGZmv1P6gLRKo+/xhmk7XNzC5ChksavdeYvGZ8oznlMUBrflsD4ROfDp7qxXahdLYcGn
Y1meI3OtXbZJ7+y6D9QXc2/7SHYEAJj4gIHJeeWCfSDC8g9cWP2BDuN2A0FHzazOkuqYUlv5A9xg
/G1aoI7NfM2bo+tMMfVBJUs+AGXS68m/YsqhR0GtDLN6pZnhoiquxpVwltbJcDNOUM/kyj+LBLeW
TT1ARfNXPlrmxdnIcw1q2rzy0wzSJhD9yoCzUhMB0VpJa37H2wzAFucj4C5xrlzE8Gqls5krp80M
eOcRAeV5WoLyflh5buh25UWsjLdspb1Rjwr4jXNddWZ+Zmm7cuHyKfH2pMcFurZf3qARxWKnPTY6
mw7SdbatsB3DvByuFdC53omHRwnaFUpiFwGlMwl6NNg4YdVVnbJeWB2Z+wzt8YBtPgNqt0TRDcYw
2NaWYACsgXc5ztg/0OPgZzvXjZwzPCTxsyc6vbNL+eCN9yU757Cf7PZgx+LeRuOvUUFN65Yjknpf
p4FnDPzz3dhnzjYogXP3/rB1qCshQTOUB6uaizMuuug6aLLq4nBivQEP+5oyeoT4//IQ3JqmKTiO
HrVy2p1rkAqdKAARtRzoqs6yB5RYcaeM3gsjIi2n2KVSL7P8HRWdnFAU2+xoqcuUCtQ6OmZB5KxG
gPwni/tvMgoMuFCkfYA8FvKBi5yt9zy3FO9IasoLKtglWPkwx4QXupVzqbnattCzrkA+J5vSb112
v/3bQthts8zUGiYm2yc6wnmVfeIg7kKckUqmwJkS4w3fXHxqioTNf9GwRMT0RL9vj1nXSPSuk/OI
Z78jdzW2XDdctgTqXfaejYYfrkjVh5mwGc8bVzk7X+JN09PgbMY4tev44NqljuWzHxVzuke6nlhq
OHKxYdhkUxIn/sPkUv7YbLVB9d6jaebO9IjELBx74+Ddli/S5lrYCSdLr1wMCRec/VHyOtsLer/C
U2Dtq6DGG0bprObvH9NbSP7ma8AsKTYFbZSUpkdgfna2rEkqQ5uustNUrzmnAmWA74ZgiF0dOiy7
4+OYpvYEiTRVHO/i2Mgsmp7FmL3n+dDRIL/8tmBJ1mWLbuhTC8ePHQyXWRy/l5L8OEtemfLzMeqS
y/NjczPrRbLGkR87HX/SHu08WeX7OwLBQx5DUvHtd1VX0/DNywOZu++8RwEej0IN9TkdKot5t4ry
weIfbpSfMpa2SFEJFXHRU5UrkD+itUx3aw4dIzwpmHn33yf1v/Okxrcpear9c9XzsVb/JH/7+5f+
8az2P7H/xaPkukL+JmT+4XqyPlkOPsc/SZx/pG+dTybmQscnGOvaKHZYpf5QP8Hf4SBwiKSjgmKj
+o+e1ICEf3lSk7sVjrBxEfM6JI7rvz6pFSTZqsvSmqoMT067gA4FKGAVK4uE5py9WwFS2NJe5F+C
1GJ/bWICu+WzW4cjTVsQcS1FQCpKrVc0EX1fu2b1yP4z+hzYkoQlRtcGg/7iHJtuda5SLeFcpSse
CUxwPW+nOXfLEOEVNHiCTmtdw9kBispnlhi77Vg0/bRFu2uDNKbVUutJEnF1k5lPZEY/bMlsTzpV
2/vc6O27RGbzfZ5E9rpTHo2daA3r3EW6KjeozBWuFCsxk9M490A4a+3emNQFNNvBJK2oSsviOehb
J6gFoqKbth3fRcmLAg8bDT/4WyTuK2pmWY+rCpie37D+4Q8u9G/hyjlia4UQOdSYLHiYH1MBOGZH
4qL8mfIDPzpYeO+5d5Pmk0safV9cBwJCTubjtVmw/m8jXtmrjdzyWk0ifwhyMd9Hc5rcTSqqnpre
r++Gnmq/q7mdY4fREsoZXczct3n0FzLaCtly+1uSxr9QO6h3LfAGYh0youddWGwaN3Y2e5TvLs1n
Gfv+fVRgYcWj0AkZ0sxuVyGLnHrv+VhSHJS1uSmbOyoxg3uH/htUZarujj3v336s2wDLUMqMlCRr
doGBa05Gss6pU9WPBIf8i0GCCkoQRo9A+w6tK4QgYTyQ1atz4o4ocGejIPg4K6++y7sWn+jCkwPT
QSbPSAATpcW5sllym05/XIxy4HuW1t6q0vbrBD/ivSNw/cpJ07Zo2W6BMjkArL9Lo6RiakhYoHHb
DS5zw21Yazt4hBERX+ijxBIezOiaW4duAQ6lPZ5RGhBIpyTG9IWmZRSbXgbXTWN58V5pQT/DnFXp
MfLaYTkBOwZmlEbKuDZJWrA8Y7FNGo8YBMEXjm/DKXF4pm3iCecOdgkHWcSaiWb5Brt32bnuc8U5
9Sb5LYRgfSQS/N/iCe5HViGm+QB7n/F7jOEj06A/8g0tNjJg82vqgQoCEhD5RxoCT+MajfA939/H
3UdkIoIkN5yHjyxF8ZGrwM9IooL1CvWV1Rq98KLYeESLA1GXRzdeWTJ/r1GNhMxGtIY3qFkmx5H9
Fuowf4t4xKXwqtBbox+OJZifF9IhYg2GRGtERKxhkcESxald4uklRUoKjSCpb4jCtruenEm2Bk5S
espc2tdNSX0w19ALJ7vYPfLxNqh6J7JSdx1rAMw5ZbMVa6gFFx1OmZygC/JUT+al4jUcNT5MRTGG
qUI9zPOV4YvsVCuYhjqoHurFvx5QHk+Y1HoUrXo+Tyn1px79XDt7oLm8rQFeGrbx3Vm40xQRBXHR
cph9mR10asoN04N3i7T9SGKbXpV4OoDZdl5ktwKxlVKwZFR9N/niQVoWh+UOFJXRE1+KbfrhxwLd
zscvvicdwdbZqa5E1fQ/Mu3disWM3uH8T8d5aovHCgfSXTbihaM7YGEO6cd7qSJr365+8ClN9MF2
l9u09fWBxvNhmyR9sdcSzR3kc7+VmCPY2Xd1Qwpqea8jhFhsdHdL090MUx5t2Y1ACyTzf2ijqttn
riFuUMmmO7dno5D29deAu+2hSqW/SyMd7fGac5qPnB6vAoVGSw1MBG+bcc4AFlxRO0pO34s/16nZ
h7GEPJR7ZN2oeqwBg9TdK7Uo01GU8fAMb23gwpiMQ9zNP1XnFgdNoG43dMRkRmlGn63cwZs0r5gG
N7NLLFVQfk7KhdZztErbuapgCuyDgMXKpmGTc2hUbp99LKzb2TC8i2qS4JAuPJqysk8Rn2ykm9Fd
PNbtLW1xpCrSbOe36YA400YvQevwkXXKaMezN6FCx2+/VthQ0c3nNH9riIrtpQJmFaWmvy+J/B7q
ZWzemykSr8hqBmQKABT1VC237KXqK5b33bG0Sv9i8Rs3vTsbd6CsXjxs8GIrAzKacb+4txzV5LxB
Fszl2Zmz+DrISz+AUee0hFJT5VFVC7Vl07rsWewJpdUZyHmOpsSbhFjMsJvgXTMaogO0BvsHr/Fy
amrjggwXUmLLFvJlaETPuqiv2jBVaOfC6h7cKKsvwDbFrZXlVegPvNOq4DKwYbjPZo8LEmiqSapu
M/a2cerYUvywWGH9IEqItZ48MSHqIZpo2Samcq7w7ljbTLdUBTqpfK4psXvAxuZ/p7kv3jVB61+3
kfnZCPCIplX8hmZBTYiuxLa3nefKdgyCiz1gagtD4AjTnY9SGz3HnX0AcPg5ctU332ydw1LbA7gD
VqBWqt/0qINwKGoz9LzuS1vSxTJa4gS6PmdwMZsfceSN2D6NOjQJjR1HE6/k1ly0vaPaTN4X+H12
eT/ll0q6t1U8VNcg9tSuHEzUTzP+H/bOrMltIwuzf2Vi3uFAAoltIuaFexVrZS1aXhBllYR9S+z4
9XOS1balskcaz3O/dHS7LZEEwUTmvd89h8rmeozVSICUrBrZry7c1kX72qfxIxhQtlLsL6ChAe62
B8bvGLbfQPel1o1ZlwE2p9GbGRTuHVSl1cRTbhuXYfJiZdmjYbl0+9CjfI4tj1GGxPe+KqFO/SC+
hWR6fZUwgWh4n0qGnSm5Mu4/ZaZ3GczhclWbPe1LG9NQBIuHk8Il+suQtbOutwNWpY0fDfYhnebi
wh5qHI2UJ1NXPCVkoK9y7nmKoK7YCdWC+kq7eI3Vaa+GvL6suulBLnG7Q4dc0qDUmqh0ee3Yf647
u68ewGYO64QSJzKjgpRnPpcDDRTA5nPZFrupR2ukDP9LGFkfGRkOP5mNY9+CfSFqRLSnER33lfOl
sApxAQsC0G2c1Me6hInbN9ZXrxgh5ItXRlUQRve8JRKJ7Xjwa1DurawlYQ/Y7IPvxnt2LN5JGDMR
0HxMd8RBp1ur9MI7FVaXii8drzbz9eZNPLdyzdwLtygE3c0cT9YGba24sev0acpq9xROcb+vx4S0
mGeV1amPdcaYLJk3kHih9bqSPNKviBG74MyX5w6egN5sIs2+JQsTka8PjlZdYY2PDo1V0JM2zNtw
bG+XnKNp3AFWbz2ML8VnlRMQXNrpcWz7u1p0NNDKa3ZrDCvp/GTeMTI8zzhgQwxPawxmNO58bLob
x04cULGedK7K1Pev3KLBAMm4JBknFFvMti53BDezN4zaf8ddfjXuwsHvp+Mubwe/zUtWdT9EXvSx
jz/4R+TF/Q1yONNiUFMdh5TEX9MuQqufqbHalFQkIzGayPTHtIvzWyDhjPi2zTQMfdI/z30Ub6Wv
K7SuzQyaPkn+qwqt/a5Ca+qDFtN+FGcpFXPW1JNd3w2yBQTmujBsjKOUYrjH/FdsF6mciyJfsq1X
9+0G/Ih1snN32PsVAUDBonvhC0YT4FeMjzPntqPdWsUa9IQPDswcnBUjt+Ua+AImMIS6WyYYTxGQ
Tgn8eRVKgqdSQoXos7sRsMUqGyO6UnR8VgKEE2BEDa0rtAVKZjjDGplbD12JqLeuLQ+0cUSCcRza
R9wd7LE9FAozYZZX0+gBMdhPcGC/2TUhE9Q093Mws8nErLZvRqz0Kzvti1OSLv0lIBs0aR4RH+be
i2xPe4VSVo6geUYYc1FEU7FN06VDnEWMumt7Vg8ENS7SDtO8Ua5hTUyoz+FmmDgbrbypAfHLAMd8
WBgV3pq1ZJvlNM6VqfwD/o9TbSJltMHDXReZOJbhVIABJIAQ+cAeshgbGeP34a6DwbDmhqm2fknM
tYky0O3s8GnWk1UkSn9cOpntPMfwLguii+uw4kzXS6/eTVZEfXoqUVFSEOZkk+XLQ8M0xWac42eO
rdYTvHj3YpKMhpSiQhTdNiBgZrsKb2o1o1HOqzhRlNtx45nHoQzt5QHrTZb122SsfOMLRCxBwJhh
R2OhaNmmbMvLql3WplMBmzBkR7iFUBTDoXbp3wQRAIgtAV4KV0pbRvYFBf4DoD1s3EXJZixhovh2
KsruZACX5SmSGEQDV/7S2sOqixLninQkkgjBVmxrZAun2G4IWGBJeGQ3xpzYtcFY5IQbYl/VHBPU
dQV20Iihd1XwUx1OYUPrBcyFT+VSXnph2bnqU2WFzkktLPkZD+sqMaA7KDaq6XgfdlmxL5vK96Jb
kibDMO6CkErbspfsn/WekSOf+zSaWt5rDLM2+aJ6zosArAulf2tnglTT0t/MPTuAx4ShzGbXnPXA
QpuCAZdM9wQ8YUrOZ5UwyXa0wpk2DCdn2bCBwUbzdHAQx5nWEVuLVhN3LpZiLC6kI8qg4ZwSNQxL
ELQ6lfRZ6zUrSYNQmgTpc/gmP05nS6yLGifyMozuQPpVq5L7JqYHyMxpSedDxAemZowtARoEyyMT
Ig/qrF2m5Tt9yM4yZkd7mZsYQ3OuXc1NPDe3rvY3A2WDOBhrqTNvwLxezFab0nA+T9r+nGgPtNuq
8jmgVMHTtdGiaDqhNDtoX+EQ0ibpWDul/dpDL+20DBkRosU6DXqmY/5Zu6iZR0NLnTpaUS3O9jzt
re61wbrRLmuvkatYDM5tkA7RY3g2Xp/l1432YP+3Evr/VAlljp6q4f+9Evr8VdGC6b5HEOrZe/7M
HyVQ8Rtj3PQVGeR8a0r+2a70bJKh0qM8Kt+eat+1K53f9DPK8jXa4G8PQw/SOo9IYqCCnoD3bx6G
uhn5XQDUQkgMnNbjHfLEldJ816ykd9AvYCOcg+8Teiri2Gc8pbFX312Tf0Al8Lz//lXALwqbz4gX
EAQuV0L//989cMN+aDjUReGhT0v8soxD+Ct/CqvPWnR0V7iMsedLo2kNS/crJIG+9n97cWJeMIq5
bB4X+8cXj0H5IZT1g0Mkg4qHiGpHnl8UaHFBZaeUduhLFBR1wIRjYm/aZU6+TgarxNZVrr3JKSat
5p69bzdAfLcbo7nssyrmcJuCJ0vzkLzHrDguRRGqttYLTwWaz83PL+A/fgiPXDELIRsW672l2lSM
A+BMCw4AUKztJKtlVxjQxRLoQ08N3Zp1KDJAd0aBEkGYZzgX/hCYkIB0uiTQpVcLAmLr+0D4IEME
AS6jwc/yiwlwKzOnVCKKpIfcWi7YEoyC8/XPPwP7t799Dz7jyqSMfXLN1rtqOzhACofeGDBsUI/M
2S7M4Q1q5hSffvv5K+lh5e9u6vPthsobFQFzag4hgR+/cYdaV1ELXmmAk0SjCUBb5/rNpers5t50
qMP+/PXe/YjOrxcwpU0kW3KT2foO/O72tkRblsTaeL0oUfesDi2zWNGv+Av/cP0ksFKbjggqAvs9
WiNQLBf5aPgHZcEy8blqtR0kh6z1H3/+cc7olHfXz7F4oCKwY13426KQQncIRu7Bg7XgP128FnNr
wD0zz3xxc2ErnmMxHXeyvdlpHuCL1ozPbiSl9lOMbepYOE5zr1A7EzYbOKfVQscCB/KihwiX62WV
lxSQuTefIPOVeBsWU5K7SUcqnjLiRaZaWrR8Sfq0ltt+GN0lOfz8Q9pnOv0Pn5IwCPh0OvfayB44
704BocUgbbyo6TASFlsV4CwuQH+2TDnhHq0ABCGvqL7hDsNLqg2l3LzpAY9rv6NYg7+0VuqmPktN
6VVuGrek7W9lyY3DIZmpXiyobCCoyYzWg0BwwrAxnKO1IkX8aJlZsIsXpL+dtqrGUWltSm1aJZcu
eJp/ZjnLDm6HjTXqLaDR2tDK0yU+FJhwt3bkJgeSrjORPJyusFjFvrUr/5HMX3qRGpAgStGwo6QW
8SXmOLUuiEpcoN3FcwtrqVkN2iFL2zwnLEWurh4siYGn7tcuJUcoMYLgdUZM/pmZQPjXnEtK7al1
CH2/zqTK6RdgsY1ozu6dUNK/Sl0iewtlhY2hzbdObJuPHKSKD14UZ99qEVfMIpsBtKdAUQ9iPg2A
WQX17qMHMXHjaceuEwT5RTqnEzzHwL11tYu38xPEenaRjLd4qqlRpppRiL7XmCDzxQh9DW32NdjL
kRtL2JV66rIokNjljDUQlQ60m6a8qcIaiuNEt3kVKQwzhlfu0dld6etJzSRlG6ltw21F6lXgwnZi
nHh4ZMwLhO/FldSeYuOsLBYM+d2I3iCbOutdmcnzBfclnmMkPP5Fv0j7RRGSvmOQqi0vOrPnaOG1
EG/kjrkG7gjtT+4b236ptFM5iy3ok/XkF6vKKtVTObfMGmUE6ACpUf/RbuYRSXMc2/dWyCQVa9tw
QQVwXs0G2OCViq1XW/GdK1fU97PKr5PQwZCnbdBDlPebXhui46Lr18o0L2uLOTgzkhLg2RQ9AH24
pvHwOdau6bjrzFMo8E+nyv0ww/e2OLBsaJCka0PbqjuGvne2UuLKm/qRoQes1tWw4LcGb7vq08Zg
24r92gP4xBKFEVsU5+RhpTsT+LIzkubkHnBoG9qmXWuvdoyKeE3vFRobvKmBm2sYvQ2PoQwijO9C
jh8TwEoRtm7VtsbRoRIPlACXt5qc+YWJQhO4WutxPjhrv00rrW8XkiEsU63gwDsLeRETcTkIbQ33
Kn4urjETa8EpbC2c8yxi7ytwclh9ujhcT2ZaflGDjD6mMFpfXa+dP9qDGi8L3x8usiFAsBzV8oos
ZQ30lt4CFdDhohf8vow5I6mcz3Nkoxj0WgGjN/CWZiMaF66eGVHlN5bpSQ5mubNNGrKMcddbmVfM
gs9YCWhkJXvhNuVVgrl1VZpkPhwkTldp2Wd0gdypuQxqIjlu1c97w6X92bRmhk18mBkIU2N1Y85U
w8OaTcEyzCYeQQsfGzHYTRLx5BBL6K+Ysq635jBaWz6xuvRczuMj7SvMjObMaZv6+RKM8tbih3oz
Y6DvN7AbsM6YRFG/ilSN9ErN5QAAQn2JPZpSbpV4zzG5javS8cSjYbK/yKs6vsV5yu5kYMtXVcy3
uBHnxg3ZGLq/vUAROTFGe8ppF31MUzvbZOYybuiST3eGU9PqyYR9MSLR3NVEvZ+rrqWxxtzv62LE
5iFP4SSmig+JiByjbF6FlwuWr8M82/WNHS/hpdeCyofDS4fZtZ0MgU5ZbwM18MmZ9rkNTOCZTm8D
Q+wWaysdGd0uXh2CO5ELf8YK8vZD5LoUhZXNO4Exbe6HoeMjGa6I6PR5jFZ2WepsKc04t4KFYb2U
9GDqzloOZurm68Drw0v2Ks66Dt2AQm6uLgeX+1XY8fyNPfDwnEBW29qVBQuAhCTjHo4EzGEWzZ6p
F+fYkdQ5zbwA1K6cJ+9CJ5a3PcfOZ0htpJwRAnUn04NaxcwnuASTXqHyYvHR9J0j6oZ07w1NtW9T
a4HLb5v20ZlMwu4sCoIYGvLORu7quJnAzhGpGfI03lV2GAN67R9FqIdlug5wQDYytJyYlJvLgDZD
HA17VQ9zvOfye9kXABBNfKXaosEUO6PKgl9IPp/xUJO0BL2VqyAsSBkxEN7CbYLuFt9MozUVy8X5
8f7fCu6vKriSNtJ3O6G/ySmfupf4h9Pq2x/4z2mVgcDfiMSwQzf/SNj8OawodOXW5MRIDTegzcN+
6Y/KLbkcJhwFlaU/a7bnAUbTtHV5lR2rtn7/i1TtOTT73WbN9Gngc1fCR7I5BREr/XGLXdEriKvZ
n68DUNlLtvbHep53hQtRDLaBfZFNTBZhBAY92zqSEMQ80zxisbybm1IdFNM0uleBSATQ4vYMnI/n
2bnjnNDqnQhRvdDHkkaFa8BHXbgyHKnOzeA3130woOt8isOJY+KhLyxkctE4UJw189C4DQo5FJeU
0egsrS3GKnxKsR6Yr8NIAGoaLiKP4GF4EZL0T3H++c3wUA9c5AejrDwLhDcbuC2bX4Xs0HOkfetD
Cl+zb0AEy2y6C/DIirQbY6GuqwoJQH7Mk5uwKOJ941kLZmECco9lYcWPS1fZbBJR6eQ4Nn8HM5I8
+qlUjOoUcXo/Vc5NNzF7tNC02cVV2L8Egjw+v1h6TYmeSHZNpLJBNdA7R2Gy0Bq6TOkKOh6AiYwx
r+04wok9Wt5SlGJNom+6iaNsMC6msdKkaAp684MB+GQxN5DnUz0WUIM+2EN3oOE0hGbVNQdhRqGg
XFhkAzP/J8YPEnVdTxB3+BYKKiPF8N8V4U178asVwSFG97MV4R/pZW9/6I8aFpE86fKPLE7UOnHP
AfevHJ/rQVaRAaE8ztrfazQC5Bs6/scq4LqcJ4O/FgcMG/ANfX3C9N8MG/9icfAE0wA/Hvh5eZsi
lkut16EQrA/o3x3A/QGSL/P9girWXEKMHiqfvS4U6aWcm6sE79YEYHougYsxRQZ1mt0P/UtNogbO
2d/YFSpo9gT2zvFCEYI9cvy7WHOslSZaVyV86hWFuosm7B5D9uX+eu6bF9Ou+cVsFHi4J+ZEy2er
Y8Gpi5Gd50C67tUJS6BnMaUAOU/OS2kyS7wma+C82DXnwJWuJzx3bmV8zSZvemILXExfA4+CXXqZ
tHK8iStvq/At+dGUHuEX1VjpB9Jw6IQQwq4io8fO17HosG+rjEdDOoT96WIP29pnm+9xlF21hRZt
emDHboSaiElksQ+tJ/etY0tNi8tSWdYBO1zE9LXo14xF66WNgt029EdGfUVjylXYZr/LYimPbCGJ
M/uL3DjIKz6qFM2UI0LJwY9NUh7a47Nl0QtBhSE4c7barkOO7o6ZRtMD+UPChUXR+MRGjk09Ke+n
2GxjZoCYplo1oJu8Z6AOMB88IiS4AhSBPvLKISTaMNDCD86XnXXbkMiE+E1Q9FE1vnzpWUYB0eZj
/UlGkk4xcyKP02jrq8z2J1ohCxCPQUbxdnWm00ZAlUkO1g5/fWfn1CeUVia0pJj6tde1CBpsWFHF
1qeehP0hDuAuGqqBgD+WfXWEJcMM4/m/5kSyGVKoKRiump5aEIaEgj8DESrzrmqNygdwQzjQ6Qrc
ItKHfen0LtGsQeoUN9gusTmbUPwqA6RLdzJ45ohJCl75Ou8WwHp7tITDxyj6AfOTV9GaYRIcHYAG
ytfkNdu9hBDFUj61yzEoaXzB6UNJYkWCJ2NKH0erTLgoVqPJEl22wHkx/Jk3MDLcGW2ZqeDqFkOI
ioTqBd7IcGA80JmVnW58oJRy43tkXG/CQYsJ2g6n80VXD9AnoyrtXsnvMQ1JzoheB7kPtBycb/N9
nqYQMZn3QmAFzFQj+6Vf8tdPrv7wPtXGZQXGkyuoxol/sjSUg6VLcXPi/I11oaUmzOyGsZYGmPdV
SHLvzk8G9+r8iq7XA8UZDGwU1Fe4N5uBKsw6HdG4jCoDWkwvGv+DHK1h2XN0lS8mJ3PQ6NFUHV1T
1Z8apOzDqnEmBTYmdeT9WeyQ2TSMLsD34vsijIMYo7G0/iWycz7WzFnwCgax+0Hqaern87v0eehG
h3yWSbmmIcmbdWqXu8xgKOkmUIABGZ9sGeVv3ZHvOcOytjwQTqMsXeX6K6XNqq9JOpvtTTdDTAwQ
uB1nVfG/g1kDTt8sJEZFOS6rtDSE0hJJKOiNnLpTeKCyMAXYQ1jM35bF4Y4k6KbvKWExiho5hl/s
q35gO+SJYuoJUWYTxNGsGzddwIGFjNZ4MrUeZ0hnDDfcaTZTHj0xxTwuC7EKZABvyqdGUTs+6SzL
aADmWHTu+oLg4hocoqfnMcNjGszBM1+mG8M68sQJoTC9rVy19adO9m24I/04MRYc2Pt09IsdoSJN
c4o0Kr1rv6QGmW3mMXG75EE+Pfgu9APPIuS0stSo+DBcgCuXyiGfrsgqm6lCh5RhN0Ji2ThByXwy
l4zt3ETx7zCKwPvSQFFklqSsfHvLDo9godUSxo2iVF6Qq+X6zsiFnxV0qSu3b6qBFyzG21E4cgs4
waK+1KFtxOIrglVBUf7CnjTpIPfjeI1vNSJVVZenfKhcnbnLgUx5FHiegmrxdmh+56/SK+zLUHXJ
IR188Zo7HibEqJ+8HfCJ9KpRbvLVZjD1sXec+QL2MAP4NBnWtGufGDdWz2wW2w15p46UIXi9PWPQ
YPVx8VwJylv8s6ncmT454jIyl6/IGEjz2hAmjgzQeBqQ681wyZbQ/sTAfAuPg6MkxmhPULpS2TV7
L2fjwPTlJDl1HAUTGJ1XTtTQ/oeW5ThBTJLMp4hFuKshBtdN/g1l6ROOBmtiZkXQss/8oRVX+RnE
Rz2M0Dlwvm6A0receX1NVl/jC65Wmab5lYNiNYHvV55Rf6IsP9rRyOByd0YBDn1iX9VZaVpPYW1X
z2Ocq4d8lHexMzSnWQOAx6gV1K2E91AC6WGChLrYbUNWjWk0sIToBsyPkTVORwmzcIks90OvMYbg
SEmDOmNZBfw+6rw+DGoKtkwBHKY6YJsNErFtCUKBd4ydba6JiaNmJ85h05n3bVxV28nySBBoymKb
ggNZka1AQZCPZmluGNoZP4f1VORrcUY1mmdsI4AUEI6GkDl+rKZa+5PZPVpl5n9KLLIpPAohQPaa
BVlQYLoYXJu7GpHQ54nH+xHcRn/TaZSk8pvrmn5Vhzhhql24JGF3RaAq3Qy0KR5m1JbHeUrFfSbc
7tsAsuHzfIZXTmeQZXKGWjLhk11EeVZiSVEfgUOF93Eswk2meZhsBaeroWOOLqd3PXguPIHWNm6V
6txte4Zqzl7xFb/ldNXogGnozNY9uoLhk5+A0oyK2L0L6sC5pVrIYHh2Rncy4FHfeEaYXWO9sUpg
hqZxL0GgbjzZj1sul7capDtd1m1RfqYnRZCtqp/CvjYvM1M9dzwSt8D+HZAX5idhRRcpPM8rY3bk
x3GMQJB62azWImzFNjTi+NhGFHVsypHXvacOfk8ROPMs9KwmAWPcIPUkr8a4k3xCYF1WLO18E9VW
3/HwM9BwcauYxP+L0Uc6nYsPYSq9VZS7pP4synYUlanGTXkOOXLgPrBI7MUThZ7IDsJFB6FR+bo8
wnfkn8BFWVZt3/uRdO/8QHUPlZI9D3rSgHweCFHZMiFogAVbqcxZ1X305JpwYkuivzAOYMdGlDl3
IP6KhyQFmsCEA5RZqxQJovE8JV1oTsaq75ivWM1tHN+hksddonm1pibXzpphy9wXCxQhv2tWoAEb
CYyETVcE93Znwr8t+5j/acn6SOq1OcUO/Ko1Ycdxy8QWcx+xZun2mqqbJC6lndC9IBYOwyGjp4NC
DA6vU/TPcR9TQi2ojzoCwkw0DdHTQDJ25bUTsaimtS9dDfidAIquZBCDoOxdvoeOTApiocIMlrXv
9TipZ40LHs7k4FpDhBl85emY4yFdNV6Rk2OEV1AHfPABzMcDWV9v105NmFJyFUQpUddtGLmHjROG
K3NSAl64W7YAYGPmZeeoPVZylpRsY2B3kwZoQViHpcWfmRgM0IQtj/XmNdXYLZofALjOLK5YY7lq
z2sOgQpAdemtFXFZRYwUkNdyZnrRM3KZiQH0lZZDAo3U76/HWlibEAXImoTQsMk0JAyC93CzwGOz
n3i+ZdddiUF9WDPVWtylXWLjwnKIaRZT5J5yYD2amRyo1dAB4YV+J3/PhGVGuwD8Aj8gk71g5ooM
j970EA35dAWWuN2SsgyArrV+eN+yDbi2GIBk5Z3t6KNXDNB4Fpt2TiiDTxGTy6clRMdLcyzeNVk/
w7R1nJumjBtI+U1jbPrK6S/tKu+Ok2jmvV8m051wuvYxHovLZmyOtb9MmyawmtsCgNIXl9VyP3SN
uiS4Eu5V5D+zURt3FGk3g6fkPUXsPF85Q5Yx5YuEPL+EPDWKXRIsUApGqep0TfewSleF5S6n3jbr
36esAMzKkpcPqxr31couoa6WNqHhrFdG8WVmsujOCObl1qDhl2yjOnH63/2upkU1lxlg2aSXobVn
gto2LkCn7hvmsU6VyD/UeJ/iY5k3Xnhll+ZLNwb19UTMaJX43AsXaCXAAOJnz7Z+lsbeKThrhxIE
RIEamQguw7uqBovkUOxQpPWdevywxCTapa38yLuLrLq54+l30b1Zjr47yd+9Fcj+R9kXd1VSdu3/
/p/vO+GBaTtkLkB7kTGRJDF/PBhHwcisTsS+1lNKXow2J1EnQTC2zPgUAyV+2eN/36QGRg5GzLFI
k5iSrcK7VjiZ3ZmiV1sdSnAKVwwh1Z9aFuaXzOgwTlhV/4XZdilv0NH39oUiYRHOa+bU4+I6dVIc
W2cdAN0PqW4Lpf2ShovYTAFyeB5ixGNDxjDGSi5lyLatcNtXExVSwIFedsuD5WrpZDNhQEl6vHld
nTovlTOM3QPzTE67WzrBwNm6dCkzfl44TxA59icObFGIIDCxIy3BYsV4LDwbv1k+t6/cMuU36Njl
gw24AyZO0/LvE2+oGZAD7XIVcTYy9NppcsCi/H+/MHTd7oKUg8Pej3BMzvyL6lZWNYowFQtUs63w
MRvqs/DZnvbzL/19HIEoguMSwPVJrmL4eS8myNgh0380q4NDH4iTZpJyNugJ4UVvJbUv0/+Kvlb/
cHfpu+e7oqw8vxDEBLYBJHqt93eXrzjBwSauDnlMV5biRIGpt2z4fvjtac+cdppGaDLc1cJT9tPP
P+bfX52Ihx8AdZBg7KAg/Hhv19QYPeibFZ6M2np0R2zQCUaGkyhzdagg07krt/M4BBhjwbHt5y8u
3pHz+OyUwC0TE6zQ7pD3n31kJowQqoJPJmr+9mGMenntZQ3WyrTl2Ewcig8/yLk6dpGWOJiq7Dn4
lZGXk0SaxFto478Nj1+VN7GR/LS8+SFpv1T028ofuh5vf+o/9U3f/Y1+h8XQseUwIUhE7c/6ZmD9
hgrYBZGIs+FMY/yr6wGikbueoDv/j0X1kbfxn0FlHViHrEiFkR8H9wjv8F/UN39cxCW3OBPPtIKl
nocWf+t9UFmNs55AwpHNO62MguiaI2hqLDPotHWnKCf+/Ob+pxf0AJswpkwvyBV6gfmunJrxqWur
Lpyj7Vj+RmhvIfM2RMhyHxApbOCbn7/ejw+Ntw/oSZfrhRGLAvO7ZFiQukDnLU8evSp2X9KAF7DT
VDy2DrWun7/Uj4vG+aX4qvmuHSKBPKLefTQVA2DoMyGPWTEiY/FSYifdwg/YpU520y1L8OxlTMmQ
pJlOP3/pf/iUbzMRNNeoNbxXbIwNbFfTUPLYWlQbSp8d4ApRAJZx4I2/iqS9W5/OH5Q7kPkGKqA+
ExjvPuhUQbpkylNCzHN5IbBOlNLG1OSBMHQedaPSRix4SYicUtis4gFtlqjQ4U4EydcmSPVf6IP+
/vGxlfiAADS6hyjju60IiesQ6WMoj/6I9gAKCWUr08j4j/+/1+K0DwGIW5gb590NBf3LzGnvSYY0
EKn20mhfva5AF5Rav3oK6ev41zNQX2cGUojoOg52b9gE7zY8SVcrgySGPA5h/O2tDGYVxi8Chv90
7ViESOryYqxS775MWBzS6xC3HRet9k39gUeLz3T7WizaV/vz+1T8OB7z9pG0U81iE8QlfB+f9ENb
DAuT2sfUSniSMUpAtTs0UL2ea3d+kzkvTEDyIyVXeprjzr6IBiACv3gbPz5h394G52EGdPipSsKN
P65CocU2JnQzeZwYFrm0sxK3ShPiJa+Nlju0CdhtZJnFY35eMNXCDuPHS80V623AvMXP380/fQNg
nShu6m/aM9/dUVkeuEjWa368dH9OtLxGROh0ASR2x+2/fyn2nyCbqDbYf9tCT7WvKuU19jFxuLzB
uecBBZKl3tfF4J+/2I9LPcs38U62cYHkyYLM4P3tW8ddxWx8bVyGsxbAGvB8P5U21ujlXAImjOb/
4l7Wc2Hf/WL0SxJg9XRPkLuZOKt+S989XTBxkaOF3XNpIkvY0wugCtuqlibwaEynpKWvzWTygjXQ
T7GsRVSWi6mjXm2UJEOpKzGKrXv65xWEsSD25PNi0XUIY4M+SiLISv78ItGb/PE98+BnmFdjRzhQ
0QY9M7++e880uVM5Fba8bHOz2JkL2aYqcY1dJNqsX1VmMU/ROqcMWFGpTevZ3UJxdu9JGtJAon7L
e6QMwtobwoN6hYfXvU5Wxq1LCpvflYV4Pt6YKgWy4ZyV8cDc5UsT+9Mpdynqmyl/TBGOuPAoeCoK
RRbtDittPnWIccAtS1AfKRdwRVF3vouS3FBbl2G7ZyB3BkHJIGzEQUADBqzkMd67KQIkd0i5k9AG
n5nY7j4vG17D50qfaSZNQ352JQdJNA7QCJ2xuOIOqaWoP83Mf0ISC5fAvRypydJIjAq1mZVAgYY/
oHvN0rz55NUopC4BBLEpp5J4Z1idQT+H3XDyWcwBX5m32C5I/RGq1zMQS+69LnNfMsAs6Juo8L3M
Imhf37bY7jA4L8WcWV9q5O8HGoXNSbnQq6hrN3hHI2axaEMwijcGDk8YMdPsMiiwHuVErwZek7G2
J7zbZ+H8DEZwH9p2+6padNFGZYlHAmBcn4CK+Imy7/JskV1+rQPJ93ROmohJta9ZEVk6GsxZdGlD
SqP+rILnvp75t4xwhqASlvwtRToL0hhcN9mbHELOT7mSJzXgaTe36c3FKtUHAYS8s+dxZ8uYSuOq
wFLkXcZ6Y4ITF/SptsiZNEpOGcyWiSK0YbgbNAHipkka7hoKe86L52ofOGG8GkFFRRN8TQrTcy9r
vV4ag0d3sJUDcV+Es7wZQtEaEdrxXHSrmN9fZUYo5wrkqTexUSDdm8+6z7DyiZnRMNA90izUgcrS
5l4eUiN4bqnecsDtGDNAPUPfW/g8izpGmTBl5zyXV13p0CKtbZJ5i4cGZo1123mBneK8uBqZwmlI
gURzZqFw4S3WYVmoEm+syJWfy2EoH/0lma9B0eSbhhysWKVGLnzkAKa6TPKKZE2u25xtPgHTKZeq
35ht6D7m+ZKMK9MlWLzyGMu78TnLHQsZV1SysiCA0dIiPUI4RklzmR8zRi6oazJITnkZPmrJPQln
gCnR+w7sDAXWsC++Vo7qvvlyAYluef1N4DrwDyivE9XpM1am9QKAbjuaNXW3zpjrj+SXUe22zux+
IUYjNi0zJVdVa6pox7nWG1dBX1PRJY+4H6q+umGMC8cuxsL4c2QbkKWrDjQZuoN9U87hUcyd1+z9
dnQ/1Umh5zTq5TM5pOrSlgC+YffK5TOFqmzrONZCTWXga/RDB+ZFNpafUzpf3aYcqOtSQ/f2ejNK
vWJqWubCVWEAs42J6PdWsSt8auMsTEzME6I99fhFLsqsqS9SxZD87PTz15C0/DY2EoNh06r4mGSD
XDMV31F/Y7gwbVrU75l6YU6V30eyGMiMi3jdD0rsCkQLqfKNG52uZvm3Q3K/mbLxhLheblcUwLWU
CsoC2ZGo0t98PV6x02UcwRaAzMtkIJodhryQzINwQ/Ucmw1FNubICRIsGKOxr1X9U02QoV4PZbvr
MYqty9j8kntt9RHHsbVKAjHtWiO0N33O+0C+W9zzVMIDvbC8X7myGQFtmHyjXmSlV5UXlHdm19cA
FDpuagP3avcyhyQGDOLG7arVitJtRegzPbpTyAabwAWNb1bb7jVSJgsSUnbxOCPThRbdDQFdxp62
u9+j5dhq8DyYfVjywwq5Bs1wywGEHwo53RGVNdbeTFWjQ47lU0B2QlIDliRbonL9t4mpbvdZ0rEE
sRrrGX+SbsbEOaptgQFvXNR2j0Mt+en3sdMc5AQJ6eCIDKBHzW2rrRS0qbO8zD9hYI/Yz8WA6wWB
1ErPerTM8GNy8etvcz3IVTt4UCFyQhLbMpXj18IfGzDDmeF8AN2Mxz4O2gMBdbhD5RQlOM1EGv/e
Dt1LWjvoQSTcuDWElab9mGM2Mx4gMhFb863YvxkAckGGZfA1HsfmkFL+281+WT9Bui68FZSm8Qnr
X3Fyo/qblS8fJ6YfbrPO6g6sqxAXrACahaR19xp1cfS6JMn4EPUe3xy/eJjNQxbBfYzgcq2GONET
yHnrXYLwaKvNNOYMIrdUEZGc9HhKDl0wmUfZVPN106I3caGjGCtVZD2GPb4FoLrUE54JNyAVn0SX
X08UWm/JQOS3TH32pyLxmzXYbERXg5FvUeXYv1eBOxy7/8PdtTSnjQThv0LlDqUXehySqgU7fgUc
Z51ksxfVGGRpjJCERkISv36/kZCXARtnPTpQq1sCbvU0M909/fjaTDaoEHE1ao6YrQM8BgOVR0W+
KZBYXoVQF4BIBJiLbVxXxfrBTfrFn0XmL+7UPAduDYYt/b0oTABgpkiCwFYi/TNaIYo/dYyKTlAY
r1/3ncIxR8HaZ0SjRXKDmKZzHiH0fYN2xL47MoBGn6LIuKJITUc5xpermgZcakDeYspQGOn3GIOL
nGiEhuiEBgAyr/LNXQaEa4A4+sWvPMxW+bnCmEGvS1qWw7EdK32gTrmAVJ6apVIkF06Qs0vccvtf
nqxN/B1VfpqDvneUCowwi0dZoJzSLqYFLPyjul6xSZ4k6wtUhlQ3CKMtw7PECVCKHau4XgRQbheA
hVfpOIFn0R/7a2t952trzP2JnlxUFTOovF+LMtPRdx0Ov5RUgxpF3svJxqtkHRVn2jLNXYzKi7VJ
ZlWb4ahyVkD7sUPLgEJUCy/WzNz97PRXm89+4htXhrFCWXZooi4it+g3tlRX3wFHzX7YKPI4X5eo
RN08YTTNAm2HgMtA5hRwYk8W+jkKC/Nt3U0wR/0+7FCmoC8PYFk0BGZrieKKDe4paBa2UuQ2XXqr
Kaj/UtKiPxnSDK0UVF/pn+2+niI3k0RDNFJbw2Ica9RhFzn27qMbBuXPxNazWTF0rXlhZoByVhIT
04tZqA7RkhKHFuB7bPQwAZtqhTK1AFBNl1aWPA6D0v/KnpZo3t9QlgGwsQxiVOejaT4o6aoaGUgX
AAIsSm/7QBk51xTTzc4cHz67v6nKElmy2AJEB2Lu9s0iB25M37DWfwVmFaN0yt883aL8w1JGLuqn
biMnDLMRmg/7dwEmLY9hs5lqoEYV4wHyHyVKzl2jucH+b2Kh24Xw2uzzugv5LvfS6pvHcGKex7by
T+u0zn38vi+1EceXCfV2i0dncR5lnAOfxkKcVOMBMqH7uWap5vcYhZBkNMvn3scPujMYIgll8YRQ
/aB2M4zRzNZ83HdQcK7aqNzE1bp+mhfuiOg1IRxfXyPN498RVkDmS/TbYbundJbtxooRQ0I04HeE
sEdiRwjGgLeF8jxJs0jUzu8KQVXVgWkCEgV4KLWQEAvBC09ICMhamg1TTXboeVMdboVXpWDoA4R3
TRsR7EYKKAgWpKABvxs97chWntryUdYEZuX2gDVA+TSCHqrTHAQsUli96mC2E5pRAaXTiOfUhAD4
HcRF5IRgDxyMcAboKioZ+bMvBGUIxFjEh0yoidM6AcBk4XXnUss3jAEylooFl7T5iREbE/cAwO1R
RM8jcae2fh4flD0DBlJmug7ECYTk62fPGPD2I6jBOvJ8cutHtSmC+1K/v45ZcJqKtIzRqHnlYP3m
QEVSEcnlk1OBGtqvpO2gw1GfDWQVeKoPz8H+N7H/h4h+IEfGn5OTAsppjIYpCTtoDTBdh+M4oJOD
P/veQG0HTQ6lyJtn/pMUfsNlePYwxwEN57VvST32kgv62hdar+rw861HdTX/+IG7jsIXeSK/efe/
rucnwVmoHZ6dD1sHqH7P9s+3Czx8tfCudlXtf15SLyVoREbVMxzTasvmlCzhof4RkgciTnCE2HEy
/+Xk4weBzx0t8AZhtiAtHS4TNPUhcSRNF2Pd4kgkXPuo8oQXJGKEtSzWLKPfs/33i6UYzwrxmCjG
JKSPcbo32KXxqmS5Rr1fnJJ53HLJuW5cFXnKUeTNMjrLhQsBgF2ht2SJn3khKUjqtZQ427bNXV9p
yttLTC9+7EE4+fKBCpsF5YAd7EI076d0LhBWVYWbSFn+L7w49UWWUbjKoalkKV9C4pS2dOrtrdcQ
lLKEr+aYAivQbbxFabphSKOYiicShqGD/XcVzSnZ0yK8u7NdxfsP+1VciNsC7eIwcbKyuDnUTahc
6eC83ICzfLaoWhbrfcHNb/sf7xfFlzin7EDMGF/VgXmZEBoJ2oNjwnXA84QgOkqiebt6Lg4Nczc6
+AknhDEyQ8jXyzJhT6PIw+hCJHQWUJ+IISzMA8O1VXb3TShsAduDvdVwV+/gwEwoQ3sFo0ki6CY0
dCodUY/zdJ90J4wD+nBPh2yvibLinnoPKdnznhA/Mx35X3LqrYlot7ZXG3mei94lWSYMcLHCwQR9
7uN3Qf/aS5knaCokPTmAcRfEJ15JZ4IZA/EuLPrUK3q/0K7UslmrFPQkdKC8p5jCEPTGJI1hKQWz
o+mm2tkLDiGvQZ7X4cnK/TagosQN7JYOyB6ZS/868Olv+fK3qYcx0y2L9U/ZBIdlRfH1jfmPknx/
C+K517tiB7bNQui9Xc77TX0Djf7SRuTg6B38pG9hr0uK5x7S9xjzBM2lo/5yKC+be68Ub5U6ZNIB
3dfAjCRFcQTUV5YyoEAwJEzQU/oWa0WS9E8Cu4N5HeLR3MarZI/mT49lvReBYtDo1MFl5GiThqxg
KoyVjPx2F3OFhQSU9qbNfCnS9JyTO4w/tQnHl/5MDK7xb8xCj6Sf/gEAAP//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C39499C8-BD5E-49C6-97EB-BCB31823596C}">
          <cx:tx>
            <cx:txData>
              <cx:f>_xlchart.v1.8</cx:f>
              <cx:v>Profit</cx:v>
            </cx:txData>
          </cx:tx>
          <cx:dataPt idx="3">
            <cx:spPr>
              <a:solidFill>
                <a:srgbClr val="00B050"/>
              </a:solidFill>
            </cx:spPr>
          </cx:dataPt>
          <cx:dataLabels pos="outEnd">
            <cx:txPr>
              <a:bodyPr vertOverflow="overflow" horzOverflow="overflow" wrap="square" lIns="0" tIns="0" rIns="0" bIns="0"/>
              <a:lstStyle/>
              <a:p>
                <a:pPr algn="ctr" rtl="0">
                  <a:defRPr sz="900" b="0" i="0">
                    <a:solidFill>
                      <a:schemeClr val="bg2"/>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2"/>
                  </a:solidFill>
                </a:endParaRPr>
              </a:p>
            </cx:txPr>
            <cx:visibility seriesName="0" categoryName="0" value="1"/>
          </cx:dataLabels>
          <cx:dataId val="0"/>
          <cx:layoutPr>
            <cx:subtotals>
              <cx:idx val="3"/>
            </cx:subtotals>
          </cx:layoutPr>
        </cx:series>
      </cx:plotAreaRegion>
      <cx:axis id="0" hidden="1">
        <cx:catScaling gapWidth="0.5"/>
        <cx:tickLabels/>
        <cx:txPr>
          <a:bodyPr vertOverflow="overflow" horzOverflow="overflow" wrap="square" lIns="0" tIns="0" rIns="0" bIns="0"/>
          <a:lstStyle/>
          <a:p>
            <a:pPr algn="ctr" rtl="0">
              <a:defRPr sz="900" b="0" i="0">
                <a:solidFill>
                  <a:schemeClr val="bg2"/>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2"/>
              </a:solidFill>
            </a:endParaRPr>
          </a:p>
        </cx:txPr>
      </cx:axis>
      <cx:axis id="1" hidden="1">
        <cx:valScaling/>
        <cx:tickLabels/>
        <cx:txPr>
          <a:bodyPr vertOverflow="overflow" horzOverflow="overflow" wrap="square" lIns="0" tIns="0" rIns="0" bIns="0"/>
          <a:lstStyle/>
          <a:p>
            <a:pPr algn="ctr" rtl="0">
              <a:defRPr sz="900" b="0" i="0">
                <a:solidFill>
                  <a:schemeClr val="bg2"/>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2"/>
              </a:solidFill>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FA441E97-8DE5-4359-A805-242139FB2D32}">
          <cx:tx>
            <cx:txData>
              <cx:f>_xlchart.v5.12</cx:f>
              <cx:v>sales</cx:v>
            </cx:txData>
          </cx:tx>
          <cx:spPr>
            <a:gradFill>
              <a:gsLst>
                <a:gs pos="79000">
                  <a:srgbClr val="002060"/>
                </a:gs>
                <a:gs pos="64000">
                  <a:srgbClr val="595959">
                    <a:alpha val="74901"/>
                  </a:srgbClr>
                </a:gs>
              </a:gsLst>
              <a:lin ang="600000" scaled="0"/>
            </a:gradFill>
            <a:ln>
              <a:noFill/>
            </a:ln>
          </cx:spPr>
          <cx:dataId val="0"/>
          <cx:layoutPr>
            <cx:geography cultureLanguage="en-US" cultureRegion="IN" attribution="Powered by Bing">
              <cx:geoCache provider="{E9337A44-BEBE-4D9F-B70C-5C5E7DAFC167}">
                <cx:binary>7Jtpb+Q4sq7/SqE+X7m5UxxMD3AoZabT+1L7F8Flu7SRWkjtv/6E7Koa211d3YPb9wCNewqNNmwl
JYpBRsT7ROQ/b6d/3Jr7G/dqsqby/7idfn2ddV3zj19+8bfZvb3xBza/dbWvv3QHt7X9pf7yJb+9
/+XO3Yx5lf5CEGa/3GY3rrufXv/rn3C39L4+qW9vuryuLvt7N1/d+950/ifXfnjp1c2dzas4953L
bzv86+v/cvlSVzevX91XXd7Nb+bm/tfXzz70+tUvL2/1m8e+MjCzrr+DsZQdEEUJCTFTD//k61em
rtKvlwOM8YEQjCvBBVr/4W/PPruxMP5PTOhhOjd3d+7ee3ihh59PBj6bPfz90+tXt3VfdeuipbB+
v75+W+Xd/d2r6+6mu/evX+W+jh4/ENXrK7y9fnjnX54v+7/++eIPsAov/vLEMi+X7I8u/cYwZ/fj
q9P7Kb+tv63PX2IbRjCVmD0uPaIvbIPEAUYhVSh8YZU/N5sfG+bp2Be2OTv9W9pmf3eT/YVmYeyA
hgpJwvDjkQlfmAWzA8EVlSHi3zbD42H5w4n82CJfh70wxj7+Wxrj7H64ufsrHZg6oFwwxin6HWsI
sAanoQzDHzmwP57Pj43ybdwLq5y9+1ta5bSuupu/Mq4weYAo5VhJ9rDqv/Vd6gDCCiaCsueH5E9M
5ccW+T7whUlO3/wtTRLdmPxL7ar8rzws8oBwJoTC6tEqEDeeR3uwCpYEQs5X3/bcNn9uTj82z9Ox
LywU/dff00K1qd3N3V8YWmh4oFTIOWLkx/ZB/IAzGVIBqcBjCvgYWaI/MZXfMcv3kS+Ncv63NMq5
u0/r6tvq/N8nYYweKBqKUFDxGF/UiyND0AHnIcYUztJTk/zxRH5skG/jXpjj/OpvaY73Nz4DidT9
pSaRBwzWm8tQPprkpWZ5MIlgIWL4RyH/z83px9Z5OvaFhd7/Pb3Yzt1Ud6/e1N2N+baBf+/U/D/U
T+h/8Nk/l5dPlfWzT/6nylodcASblFH5wwxIqQOEV0+uvirvF3nQC9X7+9P68UZ9MfzZm/wPSerf
3y7fiUR8091sHlDGE8X986sPrwt85cXQnxGRx7Xb3/36GrMwJE8Mud7kmdfeV3f5k0T4yZj7G9/9
+joI2YFUPKSQ1xIKtgWJN94/XgkPUAgOSVCQfgoJApeq2nXZr68ZPpBcwT6QkoOaZyHY2tf9eonK
AwkX1mEqVASc2neCdFGbGWLZ9+X4+vurqrcXdV51Hm7MwPc1j59b58pZCIEIZiEUp0SEAHbg+u3N
Ffhg+Dj+Pz0Bf7xkU7BP6DLFtDXmhhdJkuo+R6TR2TKQQc9+XiLfB8MYlSnBJyJz9nQRCZsijKty
k6B8uJM9tudLMlWfFCrmWqeqTHMNo2w81Um3tdVSfbI8oXskMDl3+Sg6XQyOni7YhEtUFja1G6+M
2OUivJauNFdu6odzNNzY2jmd+ax81w3IfazLfAiiZTDVsitRM91409lJ5z6YFx3QlCTxpCo6adrJ
tNw0oi0/Z0FJU02dTQs9E5dsajLn+3JqJ68To/rTdJ4Suu1RsrCYOxKyjalDSSNHVYF1ERZ016ps
yfSUJdkJLeQQbugsc6mDyggalUFZ3za+aT7WHVrOej+jqKfGH6fKj7ehHaqPrMu5iYYwnY/zsWwv
56ZIb0hGiM4LUmvb9tuht00keoKiKQ/Hs4VP9QWnc630GE6t07Md5c5MeXkWUjtdMkOXbTN38ezr
vZRjn+q27KOh6p0WbN6NJJcXuPWK6ILa28kbrOlkwwvBcbNPuqK7pvPoASl6v2HjTA+TpcFGV0FZ
HfEulXExL/1xOI15sl88bo+GxWSlRilXqc55K09CZEkVuWA276ht+uuelU4XPR4X3ZcD/pDLMvnQ
Bc20b0bebqpKBSfjQgrdVbnQ9TKzaJyS5WRJcf/elHPTRlxZdzImrj3OwnD4opxaCp3OXVDG3rDs
fGCV2TStqoq4GlVbaYzlcGqCyWGtRF/etHNhNqmfWr5Lc1tbTYrRfyoKY0w0Jm3b6LKl6UUVqgof
wnHJr7KmpO9JavNLtXB4GkXSXeOGFNu+zdgxJsWAdNbX2WFAu9TruW5i0g3t4Tjj4SrNrImELaaP
QZW6I4qsuh/dKN1WIJsyjekY5puxbdWVKsQyRr5L6+BDkVJxkbG8KvUQJkGllV/KW9bUVOk+I+Um
RYuNFe9w1FpcvQE7lm9H7LMLORX+1OM5O5KODGqD67E9yZKKxYGYUxvDdq3fhLRF56nrah8HLVzH
dcpO24H19SarbXNWVLLOvR4tnPIPU4ULVmiTKsVgeSYSouZIDTmCH3WF067TkxrmQlz5Wk3InFQI
TVWniQ+65dCO/aiTYUHJ1TwOdD7KeFYctqO4wGFRxg2TS0RpnuqZOXU9GTg9Gz/15mOSqFljkwwm
lj1TPiobUkeV9fy673nf6DnHXdSxuY2yKkdnrLHTScdFtmNtwbWvvYnKck43KhnKTUh72IpwXq4S
PyGp82Ewb6dkpPZE9B0qLmTuF6Ni1iw9umaLH60zWoqKnxHcBodj794xk42XQRmqMp4cHffUDUdD
WonTumncznYlic1kll3T2/myrUOy7wvT6jrk6T6cvbkcHXVXZiymiJVFvk2oMhvZgCFBMmib+Fzj
NjuzBZwP22UadfnJUBw1Yw53okG762XSblROPook45oXwVFREN23NdI4xB5uE4zR1Hr2LmOU7RPv
6gjDsmylCv15jthH1TdpPC5UbepxCE6LBSeH6eqt5x69r3DX6CRNwMjznfPDcbfAGiYdOi5y0s0R
ViXaIp+9nWhWaVPU70I5y70Nm1sOFttMOblCs1Nx0pl3KXXnYiyKi66tPrCET5rMxzKf0dai+nrI
qdV2kl00otlqNJZDTCozlLqfmvBQZriMZlEZ3Q++lXrJxGmbY3/kqD/uiiTdziocdoQOLMZ+LlvN
iESxVGV25FLJcni9ZvmYTd6fqmlkWzFiTWAbHQuw9glKHdEo6KsrNLX1LuBVsGPzArtprpez2SVF
AvsHDzrMeXPZzrO6oosrsxiqHeayDKbxXCh3J+sMHZV5io8Xq9pN4MfQRg2f8Opm28DqELbfG4lc
GnPM67idONksubdxKtL5zExLoucBu7dLmfZRwJk/Iyq/5C5o4UiUWeSGwZ9ZV9rIWWOvB5Mkl5wk
TLPeFZrXaI4pmEklaIxLQrMbMyU3mUftJWnkeEEmNR3nztMrkavquh9rG3VUHHlpq2jqYesUAXrP
fdZqHsD/smJKIqjf1DEp5e04Df4qDJSMln6at3Re1LYfpfkifFKdLePG90t/MnaMGu16z87AxwQn
RZdLotvMtlfcZCZuZVUeU1nTiCek2anJZ7fMGDhbqvY+kmV/BZvQnKkamYuCJ1yLSshNLhYfY4wu
JPMs7kjh9nah9MJAESMO+rk55yP+xAcnNi0OymurSqJ5J8n7rmbt1o+kxLAzstJoyAtEhJmstnNO
XKA5FTvcuPw4GIQ64n6cD6swn/aigxA5lYvYBwYLHD+tFT1LsG7rZnZ5mn2t0n3/9V9vagv/PRSP
/v3Htcj3799Ov1UHf/qp3X290hr/8kNrnvz9Xv8uU6256fea1Yts97Ge+Dup8E8v/rk8WQLu+Fma
/JI3rbnn45ivaTJG5AAxqJNAHiowhfri9zwZI1A+gOwhI2FfM94neTLChEK1ESvMHlPob3myADSG
iQqFBJov4Sb/UZ4M+vJpmozWcsBKD2QIj2OKvUiTkc0alARLcBx2SVuoLeDQcO4/uEGxyh0VyMq8
1aUKw6zYSd+JnJ+A27fjJrWKcdnBMZ5Zkx4xlYQlPa0CQpGYddBlKSoaHRqX+11fFt2U7ErwR3l+
wtNxaDO9wF+T/jBpF3jWW8SHsV1Snfa2n7ITPFg+LyXkhjLQWQhxAbZ7WNkj0CO0j0o6mnzWbZIM
6COpXNJFtehcM18X7QLIZBOydJSXYTb1mTrP824zdoolRtuQBDbifUUhAvRuCWYt5yApo5TXbdjo
/z01v19vf6IuV+b0s2NzDJ/tb8v5G+x4kJePg77JS3ygJOxzUItQcV8l5Dd1CTgBsDxTRMKmhcAD
5/OruqTqADOiVtZFhSDr0fiuLsUBA1lJFZw1LNA66pvTeOb8QE9//f2pusQgU5+eGhZCp4MgIRQ3
KRxRQtZT9URcAszIXLgk6dGAky6DaIfl5YjTZUvHqtvlrVRHA/pcBCNog5axURd1qK6GeugOnbTD
jra43UF+hFD0ZBl/MDNO4B1fTA1ejqMQEQGFWfRS906ez7wkodjLgTf1uYKk5zxcBGSxRZDwUuO+
vs4xC9gmd4nuUsjIg2bwkZ1Un9yFVYUvPeZh6zbNLK18vzRBejZn7dhFLPP4o82yTriNGZpluwwi
CGPDC4LOIbENfRAz0QXh4VgmS8xQWXVZjM3IyimumSzd22we0sN6CmwxRoqb9ipMvJljJj0kVCDN
1FHoerxK2GIzOfWmDfvM9Rs1hvRiwaJ/q+rG6NG1dtDKEANyfizaz3a26IoltC70wFxTRHkG2QUk
MJDNbIeEZOaoo7Upt/kwGwMijrLLqvVxOabjFtzHuylJgx30nLijNi3wru+pv81R5s6V5VMsCn+M
0/qoqYV/I6t8usBqmsEf9t1xkmTD0RQMQZzLBXSsAR101jI6n1Rptg3yogTY0OP6KmDqI6KF1wE0
dtTxUprsA0mSRmrU8/E0AN10CT5RTZHMZr8Z82E6SeVyjfrUnLu5z/W0qEpqPwqcbsMyYJ+dt4VW
Teb1xDlbQJWjXFyhsGyuhryikU1Ce8GHRWZDRB0uT2llPH1bpA7EPg7y82VpN2xOyLZVZnwzg/DR
VUar/SQavjPGVttGdlkZYSf6yINn3yyVxIcTTZqNXFSg6YLazYSaes+Wboxwm4pLWPX2OBSl2xbS
oKMUU3WksAiPMoxMGicVMh+aDvs3tayLL+2IJY/KPmiuW58vZ7Qi0wkdkLxLZSa2LOnaDfCDXIMc
7CIzD25D8roTGtadbZd2nFrdlE12U8K215S4Kepgp+nFp+MVksN4pggbjvno+41huQJ5lZlNFyyV
JmNO4YU6epV11gEhWYhOXZ7BlnZWJttxKP0cLS0THzjcJAomE+gkVP2GqxHfkLTIIlvM8z1p0+S0
tRmLw2lyh6xhAJS6ohAfPZkXFyUgCPZkEIWL65HOWbR0spp3Q02AFkjufahJayUBPtCaWiOq5tik
Jl00JKvBGz55kHwsMN1eAQk4Vg2v+WaCddwPcnFeW2yyk7QU1fGUjbB6rE+WiA3FpvBDtjUz4YWu
woTd2pGNQudmdG+WsalOlFEKlm9py1MOdGxLa5VEJMzX05WFLdOpYcmwG4ShBqiAGi9lhXK+k2Ut
9mXn3qpsXD7LYZk2yejZXomi1rmYlY0bHNRn4AnHj0M2h043oZiRtulS4bjMXamidKzGWdfeyU9V
IlUf89ZNha4xDoczIC5sP+FlBHqkQlloPHSZPZlr2RGt5mHY16moeezBidioSEJzzutaOD3kKTkH
mDJeCjdgr5cqGyY9V96cMzgYAI4gldFjPdTB1nncDHHjFnEmwB0c20yZXPeJse+Srmqv8p529WYy
hJ4mK2cI2hU5yJU+5CuHkDUJTIz7nMVo5RTiAVm4lV4MC3enI8myi5yM5dtmpRzhyjvSubexbcZy
A+4ZnC/3ZXlbpB1AkvwBmATUiQufzyb40NAUkMq00hXyAFrkA3RJGyfclq0sxi20PZotHj+mYQYE
bmU2eKU3E2CcJRCBg4wK2A56wDzdSnwyNRRbOQ7umtMagFCCRXaJOSHv68HmV3KeLD70zqcXjLGm
0cPclSYiMvOf6hlVVjNcgXdwK4lKViaVtarFmuNpOO2ABgIgxSPP9ExDkC/l3GXnwbQSLj54eJxJ
u+EL+HcARkE2blsp/CcRKHhEqtBywsA3b4uZFntXkmnTrmQNfMO0L1baNqzcbShh04Gfh0Negs7U
M6pXpb1kQaQekF2x0jv8APLkTFao54HvgZAG1Dd0bX/chUI8mO0wCLNji1yQaSCaERmw3PhM3BYU
JOkYsiYq24m+A1LT7ItGygtFMwxPtbcEkBVsRF7S8yloTooEXP/CzUk6hwnQyHqvZG+14MEUpdgG
cYiqZtM0rDibeS13rA4aGLBM5LyCg870uEJRvuJRQnoS22wGMuLgf3mIgk/FClUdodMx4y0zkW8y
gK5cDbfDCmJLKL/EztbTbs1LPpsV2MIu5TRiDxyXPTDdecW7vh6GDNJq6o5puCJiTjNgwdgvkm36
OZhZDOhI0e3sgryOJ8BJ70TRddWmXWEze+DO8wODTtnKo4sHNt09cOowk+NN5cMVIj2Q7H6F2vmK
tyGFA3NlNwErhvMAsfJqRuK6nBK+Kx74OGUOUFrlM3rqHwg6iFhynpQVgKAuqz/NK2rvVugOFBrs
lTyw+IAW1SfKWwv3BFRPVmiPHvi9XFF+2Hp84sGdwSlaUX/6QP0h74IKgAHFk2opSXkD3TsffYBF
zGdMgdoWqjkqgFtKDacuYJoCQc+i3iRjtQnq1l6NGerO6qKYL5nAOWC/AdFYeAwg3hkSbHvvr1I1
QrDmIT/NeJ1BqQCO2ElOBOYxYASAByPLQYVwy4DxmWyIk2IGbFFM7edQtc2gQZ2oIwAI45pgcuI2
tqjVZsZLx7Qb3bIPCyFrABG9OOksWphuctMTPQWLbLUsiuGkxQtv9Ah+pIhcBUo0gvTEvScFiJ7L
gTLLdj0E/Us4tcuoEeyBZKNqI46GwkEkYHletYdlC4QtnsYkSyC0Msi/akPD62nCLK5bGXjNilkc
h64ER5sp2uzCWpji1GVzOUXg2i0A2XB654hqrwAYy09tEha7WgDB1WVeBrcMJ8FRWMu22rXeTTYK
UouozvACIaOVWb/LbYMvCFALexQ2uTpPe9l8URVieWRQivZNWBgUVfUQaE97geIJ6DbtjkU4k1o8
Jtlfy3Rfs+zHatNTHPGUTvx/CUMwKPoncuQ3NcMXPdAPou5hyHcWAsCDIU6ZkhQkHIfmna+qDkOv
KLReCwTajjwUDf+t6qCDbh0VQq3xWznxGwvBB0BUQgS3CzFX+D8qGZKX0glBxxHMC1gGqDuY3kp+
nqo620rvp1KMJzhvzNQKHY4d9MnrkIsaHdfNEBJINVrZLf2uJIA00fsOCtt4U1aN9W+IZd3iAGVT
RDbGFa4Zi0gCSm3C61xUjRdd1BdVDny1GSdWbRmoRRtB3Wg+BKk4BllUgY+ww971xvoBcpeur7rm
tDJzUcXDkIdeqxDSNp4U01Ed2AHtC8i2TmeWJG8K2jZHVSA+BODjd5DgyDRCk4IqSwHxyfp8B2Wc
HgI15MlvMpEvFaikfgy0smOZ6hCQz2akbTtC9ruktRZGTFdLOfAb1JCk1FCHHU5BEyWQgGfd2Gs3
9PmiFU2R2VXTYHbT4EwYc1Xne2HTVp4p1Q1FBPXCfNcGQQ33hIrergNH0evABCbKLCsPm8SN22IB
969lUMGNK1YkU2SHZDgnPKk+dlCKuhpFVg27Ggp7ceb9AKSomckU+RQqo760LoaoP3zoHJvfJUst
ReTSFtKGqQ6nUieOw4uyBPXkQ2KK9mTk2Ow8ASHLcDlsRNpACuMxFOfqGjexZHKEOEKzRuflyPci
8fKdKubphHSj8ru8YG23zbxDRg+w1eOA9jO6bEW5IZDJ2R3tTBJBfjpBolJ0UK/xRRFEfLCD1KFg
ro5Rz7huxGAP2zqB8JAOfbgl4zgCqirqyKZkgDIB6RAsdNo0HEK0Gb/IJEc3CwcBWHKQq9syyd0G
VWy+sUDuyFY5y3d9PTXXuHLZcSk686FGBaglNOAxAi3fHZoB2FxMnDy3dnZxT7Jk4zLwvlGTGQyb
Bk942KSpabeg1qdNJp06n3jb7NrE9VHfsvQoU8kkdU1teQ3aAGIMz3pzh4qg3ndJQfadlTYWXCaf
4DS4QVcFVp8TO+Acau7dUO7SriVvEpP3+xG01paYQWZaVYm/Dtlwi0YexMMcLnESOiiwwAnI97Vs
qI3mdBpAO4gQn1hh2FGZ8fAjdK2R3QCZWwL5NABAyDVJqj2xAY190r7hzLizNkTLZ8hTkrhv0/ld
nzcWisIJHMEgQKrQTbDQzdAE/nyup+qs5UUx6g6ifK7JkCcRZOphjLOkfivSttNjoKp9pfL0fdca
KNJDOmGuStaQCGqdzW7o7K6rQ9iHMmG95qxElzxr+2juJqq2dcXICJ4lwclxA9FL97xrzp1N1NYL
ZO4rXM77VsFXQKasBaoxzUpXSXdbIBAbUNkeIx7m7LAAARfVjNxM4/yeG8ejqkzVFKuBQJ9B3FIO
dhx102ZNLy5GHyQpPLbkop/d/8LOR6L52AX2rHHoKbckDOjg9+8a/SYovug/erzlGhofxn2NjAKg
vqQUDgTEiwfi/y0yQhPyAXSHw1dbFAWGI0IA9F9xp4ToB02wABuhqrAS0q9REUPzLCUczjuGBmYF
Xcz/CeukEJSfAMX1iZggoJyUSAEdoC+BosGFq/BY8vsQWGevNqRhDbhu1Az58o5DJbu8YYHjflu1
0E6zVrsmnk1RUCfoc1o5VgVRTaZSHqmMz31cqgByylFZ408Ntw0Q+LqcePOZl10x1VDmh9yRRqmU
DN/LqZ77K5NN0tyEIW+SW2ppK85SkbcNBe4BnTEmYg139hzoUjdWcWq4A+RWj9zaEyznFqacWovn
Y2JpVXwJPCh/8wfY9XmzERMKAf9RUMtRa085QSsvfsKDJbZ5n4ksvE/Guiraw84yww4NGwBuHAKJ
6vIxWiCpyL8YlOQk2T7ZUV/z0Wc8Glq3ntlISUklJVBnWnk0TOb585eChuA1RH5X4JKWedTVFHSd
hogQtMXWTSOk2rHLupRlOmDB0lQXIyBKT6CyuIiRHnUQXX2p67oFTngGfV8tXPv5JNfs6d8NWUzC
1yAoC2ELCfiK3botn89xyvKAZI4GdwAlBkTidJGpbLcmZB1FunKdEJ9KjpJu//PnvrDN+lyoa0lC
OIKqGX353KYHZlQHNLxLZ9hzQg+oMf5DxhJSpXos8j4/rxL4FmSnswyAnHh0i49fsvuBbZ7z+PW1
JfSiQcUAMmFoQ5MvksqUD3mApozeBdLIFurIIxL8Bg5S0O3rJZfmLA9wjU9p2c79dekRgk4s6F0z
sCg/XwjwCM8NwAmUWKBHey2oEGiLe24AqN2BZC6r5DZRS8Xdrm4bm8ybILFezTtgdBNY5eeP/O3L
Q31xrXBCjg7Ukr2ok2Qyg2xrRu6OiRFO+XbGYsHllrsRKu6bHJCk+OR6WPVWeyGl+ATUfnBqM+Q1
asY/2AhrKfPpBoS6H2IMwZdtJDhHKl4c0n6EXAK1y/R5cp2D1UV9iWAWaBopDzS0xAzBdUOgfwp2
YzfW64+8Sfs/mAV+4U8l4goKwg/uAsrCdC2UPfUVKbR8cdV0wecsh1pQcDhBqRSOpZ3qDKI9lDPY
wqLc+hkYxaQIhbXhkHb317YRxRxVAXbVtbKZdVXc8tqRKwuw33/+ueV+M02MhWQCkL4KodkGXNvz
aYYt8d3sRf25MjwAH16A9wJGMMyom/kxTTj4fZ/2rryxBTSgmMg11mF+GAZFAH0w0EJBHzz/nMGo
Kl/McMymsoEejj+Y6Ms9hldbSiKggg1rK8SLCvYEIqpR1UI/+4SIwG6Kzjemv2iXLm+qaGznFiYX
QNUNrtVza+s5DstlDq7Hpkn2XjlTpJFdFjQD/22rLtEVNLVCRbnnKDBXwqp0sRGhAG1IRIJixtUR
WtQqX8o8gda3PzimGDoCnu1TQEAh9K1ClRK+0MchqjxfedgTVTtUQ/NJAuYveNSgkMMmSJJeKRfh
RQbg2pP50XuansG1/sGdNDgJ4dI0QpdMC80u9I8PNHvpxeF7apCMgNaG9oTVkbzYFuVUeptkdfOp
cbB/2w2FpJidEpzR+Zj6foblgIY1s7yz2TTPErr93NhmETj8UVyl7ZIEh86yYnnngt6LszAXa4Iw
scEatSt7vpqn9lTBFpoHyYerxhXl8m4xohwB5BqzBq0cVn8t+VdQfiiBzoESehfaaQLbUV7M8MMv
KO3CuOGe+q2Q/Wq7ckpzSDDah8erMA1mSMDrCdiqriF5gJnnQbXmBl3D7X9T9m29ceNas79IgEjq
+iqpu32PY8fZSV6IOMlQEnUhKVKk9OtPKc7G2ZMBMviCmRjutFsiRS6uVauqLL+GJUPpfi5XQ9bn
BFC5vTNGcnT4htEACIgEH8OVSHC4fp6KiScfV9RYWGR5IZBnrHqakaL8ebH/HsIx+zm404AQErTF
GfltaTC+TYKUaviyk3Ex4PvQOFcgOs79PFwzp9GDOf35ir8HTZojZFKCcxvoTPmPK6LCXVo/Mv+Z
7e5YjN4lR+ChSy5xeGerTrMvvGc7FqGnzi7iPkdgwTr9820c6ezfNgXL0dHPDyYAjWmCLPnvm2Jn
q9NRmY0fx2QaLUNd5tLox6xbjWjUymUiJ8PB+nxclwJNk0oBdBUnUViKhkQBAvGwVpYKfTvwInsO
DEjFhlYqydYnWwA7rnW6h/kWiyhuqz5OeKeAF2Rggd/ELcgpT/PaIru45r20x85fgW69ozjv1VYx
aVhYL38eMfktrhUMRwPSDYwaowWG8Ns5IUGSnLxe8pfVTTGS2NQYUBDpCs6KrwA7J8lVS9D91GB9
lcBtKjRWjtUbZepY0sz1nvJnHrLjRaq7fTRXnaLsCJF6X2Jy1mjiAxba001i13E/Hjk12YoRuzMn
Gtvoz0Oiv0W2AhkQaEYUUQ1PEPS330K1ZtO4z/1EXwrbAq06WyWOG7BAT46t+3MfQxC44d44qPvY
4oiVR0gxSuOgiVqCNJ6E9Hhp1nKRXwFn58lV5wHX6Upvfs4euA54V9eyY4igDGfLWUa5YWcFiIst
9YbzAsP9l6H9lmViaCVaA5Rgq8Rpgnzv7+vTBknywc3bCxPrEams0Vha+7B38zeLjjydqs3Oev+Y
0+k4H8doJnggIRsHsZ32MSNWnEsWOf+CLNVgOnzeM6w+tu6IJlMXlVhiiR/UEd0cwuZVR5VHWLPI
BXDBzvIY36HGIpgKcLMxFdbmbWTrdHA9tkRb0h7fvc3PEQrl1z9Pwm97tEC6gLwmp2mBsjP+R6oL
YnySbZmOPqxjDjjp/Jbe0rYIq6xRWbZi+rew8NtxdFwyYUjsgcXhfyR3f5/2uJ+RQqqQf1gcwQqx
m7VYUDj7MT9JrxL0ybmPZvS5AFNtmPBh5RNSFgQ9zJI3YbCP6EAWvD9zmxQIBtiQ65OBWBgnwBhh
49sw4aD69diE9hOmMgzFhL2CXXQ8DiHD8SCiHhRfWpdbX65P8TzOuJNUSpxNgOGOOvXPs52U7O8x
EYM/DgEECaDVyIJ+r2yQtS6RiMP2oW23bACZx0mmau5j3j9kdE/MdtKtyVRRlQDD+7YyRnf6Jh4c
C8Aeke1Et0aMUXLPx6MJqP0cxLe4G+Irz12SNTKf5uF70g+7eRrnbIQNDMiu/l2ykjjsTdFPZapq
kF2SxZ29T9G3N7rlAUDvGI/kDtAfKZtpMiWp+2AdCEdzKDS6wMByDWjbIsgVm2Hdjd8GNK5SMPXP
JSUuAaxot+RAsInz7qJK3xJIWzYu7LVtc2Rmdb4Pft9R1mIpqusgN+4qvag+O69lLliTjlHYP/hs
pt1HlwyCNyyxlNQb6tN5qzJhF6DjR3se7L9BXOWU2QZkdL/fcrSW4gvxpKVnES1FG5+UnMfkZUtX
ISOwkOIQPgQgefY+WuwUPeHEyN331GQZ+NA5aPVzpQAlt8v7MuyDvPAO6MZ5n5NiRMtOzoy2dW72
RRevZOyL6XtL1byGBktl0z9KZ72Pazn4hfRXlk86LRqUKyk0RHyMZPZQkjySEswMRZeh/dEWE7OY
5UBYYZL7nc0rlvRODDrF71kW2yyGQAXt/PzalbxroXJIg9Ti1K/C+hV4OBcdKP0J9A7pE58o09dZ
n7SiOGOtZOiyK2ggcKwPS9H5shJRkmkg8dzs/XbtxRK13cV3I06bWpY+QYBdVefST3PksnS5xuLw
Ea+hV1iALziFrKusLCgCIXs30DzHF/v2YtSBnlJWcYmq3tT7vCT6dXe6pOtNnxkl6BUJUZTn9dan
0uWXAGh5HICvrse5GKdRh+EIluJQ+Rr4lsVl3adtmYp3m1de5Y89j3o/nHPJIqqupTuo+O+ynqVd
WemyPDCJ3NgUPetccFBjb5NkWDBT0aYRsu8RtXWb3kaMm3xApwi8fjC/e49+8QnNW7+I09yB8mRq
hKzjlrY1GtAQikW7dbqJlexN0UzoYafTJyrohOuNB4z74kShdW1QB2NmaeE6nCA1yBnHh+D+kbJU
YIIcOT2IeBg94Hoysezct/6YMTZYiS/z0troeRrzI+QnqxVFXpfezlgA+4R842LRI8D71NtQW5vu
mD7d5/iDs2ThuNrQEtTCE+mOx0NU0tL0P2QIxzxPCRrIFhz2yOBRRJMs2uSH1iho9Nl0HTKt2hdk
QzOhK9rUQcw2J067j7afXDdhvqJ2ny+t2xMS7guQOnArHZ602p8zrCxcgeGf9CuPwrHAMhMdTz7d
Irw2lOMxNesKMlmHI7bQHvewTgsuW/8ajzGM6VcAbi1eSwMYe88yTXgJKoQvAQBVClwszMWv1cP3
pcRH5n10DI7b7edkoIGM5/crxy3TPT2+Y0sKAl3cmej511RHb2//7yS/vQ81OpX3OVUjboBMUbu+
yi5TnbmAkbdh0JrucN+qBGWii59RgAto4NK3BzXv4KeIEypvZ8T1RMoNigIi23XLwER0M2ZppeOA
t1AFjM3UABj4WlYy3o6kV4zgi2KP5iLWr+XbDM4KOwhx7W1MLe1Qo9VqniApudpccVTn8dujfVse
GZcD5idLOvzEKc2HY/Ah21qsU0HMcZk2aaEfqbdZx3n7skdd4iw6jy07pvdtIe1uQ5PlhEEen0Kg
4sDPgaWCzkW12Pa49bcJjXa/4xswCkAQPUVxOsn+eoc8NKiLiIFoxWBCOqh97speHADNgh7la7fm
VL+STEAld3AsxmPwZkWy+24Bln18IOh2+JKsosCXYYqP7TDu6XH/k8tE61/cQbHrzpMo8LmtZkSw
KxD+cmJv2dta6fqltPnl15SX0HTidkLHJD4EJ8CMi/eqkzjnV6L3LH5B5tYXYJTpCBrAOl4Ex8XT
voW9SWMHBWxzAGAAZAmPqXXX+SyO7exwvuI1ubmsL84SyWLYbli5DGG+sskcjyNoG8kAUh5fBGBD
aAbA9Kxaq0HJRAM2SocHUCTx9wYRZfYljT0BoqWB5Q8Pq7QcoIA3Pa5OWjGvH7OJg4F74pDEYGX4
EqG8PwemKSJMYdrBFadhxBE7nkI08XK5Bknb7OFznIUe8UYM8yzl1S84ubdDayAmbAfUu9+2ZEkY
u1J9i+m4sJ97BlKyARO28IMV/JG1xezti2a+9dmVfRt6KMWCKWIq7BIjksIv6SnbY4Ioh5buMX0k
qGPVAK86lvgbflos0mMGiKPHeG3XUXwxWOB4v+4AhUbgOu7AlcuEgltcAbLYsvGeKWLwjmwjRw27
pm7BunoDWXaCJho/u0kbTq8FxAn4jP0NIeQoy4HXabTygJdygi7aF3RQ5TzVFvpL1KGjzI79ZBPf
AYQXsrAIlSzjG868ZUOk6c+o9Y7Jcx07oALqQEmcHvthEvhxsw0Y5WeP9Ax8GA/9m+keStYf8ODs
cNzdgwPHMvseosFx46fA+2hrIQ5T6bA0gC5IllQ5QKDsSyIYQUmOwxCMtWqPkh2jyqbxODYgVT6W
m6GGYPG9zWRvZyDRrIs7tt74PR15/l7uYAc8GyTTQBV2pcvsC+It1lcEcRpmoE/iYwxcgXSgzygv
D5RqALfqwALKERK2L1kJ5jh5TcKQDQ9ZptXGzwmdFxv95TsCvdYJJxobIHccgH9HdTGQ3HwEIuml
/RAL3QtR83RjbXjyOXIb/R3CzVXTzwsvAE1cjHTrWNYR3Rf5cU8cTebK4XQIKPYJmZFTQoheOuKw
yse+pPWKF6N8rXKPzlRofo3k7Vlq1QOaraG62Y5h/Qw3w7Ae8a/cxBFNkP0fmxcSuOMd00/0Ht3u
47WUxBHesYnteCNnQCfGEyr3o7fRDVxhKwtki/xhtxtRpx4b9diV5Xj8y68li5wSkahM0exBC+An
Hn6E00jUJmyG5RWhJi4eXZsL0GI92v540NvOS3rt9XTschHtBxy4oE+ELwnSMnut9xjrO4nRf3gA
bnncuezQafzy60KpKXGkaSyV6PmtYpu6fs9l1U/KJe/lW8CSb0CjLsiBmUeDPkDIBTzUJGkgbweH
oWp15qJnB80hxmw9unjrTUfFkca1ScA18nU4bsv93HDRLHGOVDx1xyZX9GgzQvQcjjWZ853KDpyC
ZRrHUwsVKlbv24QABz6CnkTHH5+bLCTqb1vKhrz4F+Drt4IeWA7iA1bwTwUK+QesDJEDklOp6HML
WjHuOhciYDf4GWFWR8mxg6D3PHbX2unj3v+luvt7bXdcHnaTEHKUaQqm4+84q3FhjvySA6p6C409
MGDcBeoA7KQ/X+o3oAm7KYbxAq4FyAp/Z0dZ/z/NS19IXXCkkv9dI7EM81xrxZPkHTQ4x+ous/Z4
qK7r8YTnxCR4ZL+C45/v5e8QQhrDwRH/waUuQzsc65z+/V74yijg2148w08NYawD0wUhGgT5HEz9
Ganzv83zPy9IYRIBiR0UeAAXy99wRdmamIDIxZ90mHBQCIkT/zrfJMLcr5395wGSA7b7/12oY4TA
bt9oblAoJb8DmVCIJ2KyQ/b0K2L4dj9A+y1jW5qeQ7IU67lXfDfvnWdb34xuOuI5xNrRc7TsCc6j
f7mjv6903BFKqQLkOQY/D5Dyfm9IbWUc+Xxj+ml421QeeR32eHCSI653xdrhEbQJCE60KRkOB6QW
UXvcSK+Ydnu9alT253RkcxpXAaFlqxHqNd6O/cHJQ7cx1JO1f2u7qbcw++dB/P4Y8eCSmIFamAKS
JcXvXVacu9pSqHAe2kUekWn/mQipJZ3c+y0qXHL3f79eGuNBHn+yLPsNnM0DshEYCbiHX8deEAdL
J4Z/RzpXZunE/wlaS2NA/gRER2wMhq36j3DAPAcSvXb9w9uxhCT5eBq5HLAvJkjMMeQ/D/AAzv5n
mWJBoP2UYAeCjwLy5e94pt/20Jk9lVf5FBmZ1vk45uxLBhX5v27Bf14Kj65AB6+Ayh1N3t8wvJHT
cXOQlF+9pSJrCnQE6wiKGHz586h+UTH+Z2DACnGpEgSZn415GJr9PcLEMfoyedcuF7PTuF1ONA0H
G8HBis7Nfy3QN4GzNS8C2OpharCjWqxsKiwZb3Fag4Ij6lkqID93NAH2ED+OHByr+WpDbpDODxwO
JiRsNadoOX1etB5RBpmeJhNkTIPbqa3jOc4goi9MCqjtjgUywyyjfOvnyQzFCHsHUhrR4V6KdoUu
BklO1hFgIj2oGlcoNPJubIaoV3gUvxKUHAI0rAH5llYgQy9wWGQ/w9hbqSF9jNDt25EidKM0PNIA
v0IMG13NoNgODxN1eANSrMzlD2wZjmQuesttFJqj2O2xKsjeVXKxI9mraTHl1DWZyofeVf+FPDSO
TTg/vCUyPzModNY85nfXxXGI53oFsoTaQmb0pIoZlxwlqor1Jka3ohP1EMYF9RTw/KEfXhjS3pI9
ZBvUu1BgZHF0gAHLaoCzbm91WOm3hemmlW4E7AoEJkeXoepbW8y8jtwsfDxWmoE9RB9LXcJY4CQ0
HDlBCtzKdZ8/oN9wdLSQA0JS+TDbBU2ED50C2iwakJDQyD+3RhPS1yNB0vnXhtJzKW7SLHj6haRh
s8UDYDOu3k9l2Ut66qclAi9UIXAEW8MXCb300zRveLaND3Q3G8wbgEysNVIzSC3rDRI8fyfLxS47
9AO971BNl4VBX7Rr4+WSxIP1rzBckVvb8AQJ91SN+TSaTxOQl8hVxVvL7Vcs0uiHi+yuGBG3+/PU
Dhl1yKJ/5lkAvo88cZtAXG5/VaHDz2xwygeJks2UYMRA9GPibCSIZGLOcRtUQlvnZbSWHxDE5+JZ
wexmOI9dKtKqFcI/p1uX9s3WeX7pkpVddTHbr0cT1isgGfNTbjJahzJtH3J4UMTAjFfzgWNRXyVQ
Xi8Vdl/7Csb08EnEh+ykJBBrFwOzFxS7gJTolN4WKv4yS2zHyavsLvPdwdNtWzzdODq0hiE59XPn
3u39YOMTsnJ7KrYY9g5yycZvIEA+U5KoW5NE4nZcF3tKF0DQIKKIq3V2ZdNCZfo+V61GX19137tF
82Zo1WHtMk1Nykt9U+x0PG98QhcYGqgEH11sU53Ab+bs8ZHXBeqxVxNmd6FQ23zXkDVdZCDDXm1l
n57bHt4hKgE2DxlUrCEFZbN48WEvvg7RlKKUd+MHX9DuFIP4e5PEZdtVcxSxuwQw3dnYZfqx9Dl/
D/CwA1/JsvI7QasH9QxR5GmlfdvBNGmKTmQZ7dOyJgAcEAqaZQvuhi1mk9Cb+AKCxJK3xadupeV2
DQaC+7bQpIfu1imLMqeD/Ai85rT4UdgURN6IR+ZmLEFHaBJi+/dhZRJ10jjfposluuZFO3+N+0Xd
hTyJb5eMHCuUp0cPVaz+JiCdvY9zuV4D/Y5uOslaCkVUN3wn3kMDs+8FaVE2q+izV9r/AFk81LQj
+9dl6WfIrKCSvSn3fcHKbQcIUMCYMq5Ru5fhJnNCiyomqnvYSI5AjJKqXj0b2A1U6oO6MUGbM1WO
3qYHTxdI78fUb99ix/lDQrB9Vuh4G0CLcVeJAIY2ZEAzOyW5nR5Um5jPmwrIyWK0t+GP5CQ4ELLO
OwHWc+RY8hWd6blidJguM4CCisajfR8gRHq/tJDO1dJa8aLbTX8yQY0wFwku1JxApQzvrXhAx7UA
5oaNF1qINkPhH0t4lw31tK/9135UMP4S8QgBFYwYlFrJ+xJNhGtFTVE7E/MbiAaTr0uRhbseeP+K
tkMCgwTLbcUdnFg24cRdVkRzVw1Ell9NhKSmKZCfwYKlX/Rj5jN5RqDPsrrs9vzKkrl9BE8H3A7f
mhc6TyAzu0AuvVqzr4bxF486+WXX415ctEq2qtej+LFhQi6tzZ07IQ3cnq0pU16ZRKNjK4Wt4haa
zawEMxrq+JRUIl/Kl3Ky5SsLin3oDZ9f133dfzgs8GaFtPI+AbHgEuOkgPWMts/IL2F/4qf1LjKL
/LJD9ndhA+HgRAFOfmi3OMFZFhCR4r4rgAelMrvK0Zip1TL1F5k68wJWFcP9r/SGxBOEhhlbPgOX
04/l1Jorsg3l8zia/VYsPXTNkFseZfDYPUxJbG+MS/zjtHDzwRRF8o3JFcGB6m19SCDBPIE76d8R
Zt1tMLm/7nxgM3CbYrrwbEwalMdgWAL2KK/3yPA7CMfN+x1q1JcC0MlnvRf2Aw58cYXNlsM6LrLg
MGXdeSh5eocON2G1HcuhKfZtYljvZjrvIpofJSD4RwG9p67BDInPBoL4z8q6RKC43vc7UybuFkQl
CXRgnD8ItpcjYvYYTiyXxRVBz6+GmD95V6yCAZk30feIU1Dl7jZoyruy3saAXBcuVoC0izuZsjW3
p3iGjZ2F2l3xOx8p8QiUZXiIkm36OFjzFT8D/r3tyMdlRAbTu7x/CGUP+mWqSHcDFT/94iLufA1T
qvgeVB/30tF11ZeWDpDglS3JbxM+m+IMTSdsAca2UA36uAkEFeh3N0W5j3nV77Zcq5HB0WeO0O+/
3SKdY66z2Ftzp8sVjR4CybS/nhJoBFlIIiiYyw5OdAGSh1NbKvPUi24dT2j5btCCdnLumshMKRiR
nJPokq/Lsj9txWRcezlSj7gpdYCZsMSszV7IG4ma3Aw1yZG51Ono+HoPtKRfauaI+ODzfd5q2ANl
d2AVctJ4ghTx1qIQtx/TDtWfQRwx6rD+gvvcBFrR1Wqz/CalIZ76DzuDPh9OhUHHpbuhCHbxdZGg
I3DRwzaZpl2X1D2XkZBQNVMxlKYyYPkPsobhQHjuGFgzFW2T4f28kWi/eBSafR3nmsZ3vuzDVFMD
HP8+HxBOGxDk9mYGsnXTU9vVGcnljY22sPTvhi3Kyp1h+qc4jA1wmlEeLC1F0/GdtUlfwKwv67OB
AmCH/dRpLtDerB3Z6AiVjYNEXbbozlbjBJgXEvgAfzs2bmj85K6XV1OXpPNJoFF4LzvApE0funDF
REKKJiviNgck1htyLYVRaEe6NN+g4Ef3O7PUPkRpGXKo8XmyVHkiGaA4YHYfiYrM9xUSqIbBHYZe
5pnDHUasLXVQ22ehjeYavXlQ0XwFu4GnLUrmHImZK7ZuqBFJLd4wx1GH33iBIKSL7NSqAXIXoUko
T3LMSd6eFIW6M70n8KhxL2jmjvyq10XyVazrl31vxYto1RcB2T4cGrUfnz24HSdecHOJcXjECBKZ
Qfsr32+h1R8eDOvgl9iaslZa7arKQdNU1Tim47OBI2NjDBx2HOQfiK+QmXyzgu/nfIaxhRaB36PD
WMQ1CYvXzY7DJnksoap9zkEgMk0HPz4kfi0WTAU+nP9OZiXfKw3V7mnJcwGB8DQ/Ow0fv5ODKIlf
AzUWsIKEP8j1OPcaPmd6OEMTmj5PMianEuLcW8nT6J7KkNxShablLBY0r0uURQ2lfP06udxdoHWm
QxXnOISbuFz1clIkmx/AH/T2WhnPYRLo41BrCbFqki2rqkoycqgHQIh010uGwZ02gNzPOzfdd46+
t7706K81BpvSV/smzQNOeRz+XSaHpuuRX+AW+BNOne7s8jKr3aTajz0sz74AeQtnkHbKyxyX4zlX
ef8Y9bGp1zFrP0Hm/jL0YIIJFG7nnPL+8+ypnStI5ufPLObmxlHGA4RloS9qyG6TG64g3pYiBsLd
hbVGscve9ShLblZPum+yZfkXyQX5JCGBvVvRuW1SpedrBsj4I8B3Ko+YFlTF+ljfZ5wz5K0Ijsci
TL4l8iiGt2k8Tu1Al9d5LaLuNGQdGqEAk2HHMKVTN9eL6YJFr2mfARbmvic1GxBHqgxOJOn9oBb6
2sLBRVZQXJGp6oe8LWqJz60Bf2FNtJtKr0f4dOaNbUHkNMi1pLgZ1Wz/o1C1tfAxZCz+goPXm6qM
Cr9eRVZmjVV9dNXplL4cvIEz2Vfpqm6LYHWWhv7VrYXC8YDK8zw7DjbUzFN2h9aduVUbSCWHyI2a
u7A49SqpDV29AGZcYXQ4hG/Wbtgr2JSo05wCivl9RdcKHhX9up6mfmU3AKkFKFNd2JHMgzb6IwGF
lJ/HvLW3yYb6rYqQjthm4DpKT5EewfmN9zX9aJdh+JyrNdRyYUszxJGOH5zPyTO6a0UJVhByuCqz
vh0uHknVDaLf5E9Bt3CR0KFE6gkWB6wuWOtJVDt+MPHgRpOqk1ErFAZgpGARwTtnbPtErmexZmil
jLLuJZI0czrK2LXmm+4ocmo28f3TtLhJvqMzgX8pqgouEdLKbN5VbQjMYLZLBDuHKXmXOcaLShLd
sa8DaKPRVK9REeDjgYaZDPG9bOdsLmtU2wHWl3BIGBcHdxkfp1sDi8K0gG0C2NzJ1kzrxkd5C/MC
yuJ6cSjA1OOwAh1iVQDNu3Rn45TuPgkhkxkejNgqaKNAjcMmeG7AhjCzZ4Fcbbp2rYvGvxa9hDU9
teA/jdMp1ei1PfOYovdyUSBK2akxWxLBuLJ3ChrTj0kEupSDDM6hB7CCjY/h/xhh3xdjHpd+2hr4
3IT0U4ouU/v8BtZG6mg42KE8oFFKeFC3cDo7WvfgCxx9EOzDHT4y0H2G7AJe9Y79pslSdp+d8i1M
BKYCQFeEypb3PsMRgXBsP7oWgEJxZ5FQhoe4L2MYuTqxOC0vO7pbeFo48vq5f2WFm9axSQfrtumW
OQxvr/CbnChdapBe2MifmU1Vl50yEFU7dhM7p+Fj0LDOIsdB7SD0+af4j4KmNzcSLKR7WIZsSN1V
iYi5lfAZtkVy6Ww+bpsCCrsCSe2gGYZE2CcnMYWkg2OsB+OmBHYwzcXdjtSvOPFoyDi6YCsvlatI
osvklG87Sy7o+40fVeGGlwjsGviczhCfwZIRe+cEtsn4PZ4ksiyw31sjT3O2lG2zGvBUQrVTjebj
DvHgT5b9DcSP62MKduwVcODubo453IJp5u57sm3jCXJNkLXWEo1gFQ3PPRw48mvYe+7wVZjUllRh
8nK6GBuDxRgK5SeIc1b5XcFt9dDsJiOvMpyjrrFs356WDn5aSBCi4YQMFBUi71UKI5IssWPDxyK8
RnBp3lRFhNfkqYC1QNrg95ZN3wwU5KZa+hWlwbRHK6oR05P2hHTCLFeuTeX6XUThQFyQUcP0d5et
OEOntfLoPDpSgJxD4cpb8ziZZzgmxcsVWeb887AOCYENJKdirgEodofvSb7B9bLIYtfQOHX2E6gP
oE1URoFlV4PToSGHdYSCVwRw60Gg8oanikYefh/QcAuVZzI/5TIbbiKxzKCyuxTiCnDr1AjqBt3c
0hQTnIKglrbtBboFPJg8CJgxgVt3pdWg+9oBMHvdQVjA2uDlexfFM8a5q3NGVHiEmVRoDse+8tSD
W/EjAnkJ4GGvxF2EMLx8QXHp2/d5P5oj62K0u0IGk92YJE+7V4RItl3YmvRPcDPi96BJiu8Crjew
+/N7AF2NOyAj+94FOFLE/qUIqXv0Bh4XDwoyNnSH83FGNM1HiBVkWj4RwId5U/azvyYALbrGgxvz
H88S6AhTuSRXUIT3oCea9FlzMZ8tneJPGdx7qjIHD7E1ww6G/rJvFfRP2wM0lbRrqFtWiLoGCO+r
slvL9VpkMJQFVXwHHVRwD8muh/EGqBGohms1wSvmjA4R+qwxg7CwESuDARQyHw4Uxqoc9EImFjgX
imlb7plT7k5QshZNnAqVn0GEUB88PGHBOrYTRgk2QP4lMW0hqhEJ+DsdHRnvUiTFVCGn3roqk7wE
HUXqrm1woPdgXgEuedxHIADVnimVneQKgl3D4rE77TrgZ0QKOh1oI6NqVqb+8ks7nShMgWtv0+1z
jmix3gY7GdUMei2eltRYh8ulqUZB0AEFGul8zwZOb2EYJHPQhDgE1obw8jaKWvq6DZ2En5laHsHV
62twwOhXqGLchD5DXm51ly69qXOYl2yN8xv8zAYD6fPJtV0xIP4aNtz2hG7p2WY+/RjxVoUHIFeS
AQyYx60a4IX0GYauYqtg6mEeZjBM4lPu4fdY7yWFqkHzOB1PI+nbDzBwMx52wzifIRDPmpYZXRzz
lr3zzAOGZnTmD8Uwsk8aLAtRrbBeZss4fzIWfgP4lRzAHsGoBFFKrFjyg/ksIh8L5FYhquGqTu6N
g7xnAe7yZRIuujY9NnVjOpm/s87ONxbmMjUqcnkHXCC/inhcfARiDHd0MYnsVVGIxkMSL08r3Hqu
5TJbWvdr4Y9sLR5BnZkA8eTLUlwtsB3OGrimIXEauzJc4PawDk9Qy3aNAbjVGCz1pNYsdSekL+R2
2uYW3EBPPrV8C59KbkmlFhdDOpnK01gM/C/QiuMmSRP7UiDdv5CEk9cZDPRP8GnY0ioKmDhQ/j9B
c1PcBzT5Lwo+WlUo3FcQlO2jcvHGIV2fY4J9sD+WIoIXhCH/j70zWY4bSbf0u/S6kYZ5WPQGiJER
DM6ipA2MEiXMgGN24Onv52RmlaS6lXnTrBdt1mVVtSjLJAOMQDjcz3/Od+xqz/Ogqzlm9NbG9zCn
8NPnuTW75xyxA9AZB5UWOv8KNt5oPmh+aT/kKUiZyEbVPwpRwwwOcVrCaPq6jKj/3bYQ6EHdFx5Q
RTVtmIGTYvrIiRZm931n943t3Aw5qEG57X0YOERWW/LPmATkklctswYGjs2NvWClUQR4shrmxmp0
OaRHfUwBTx8xci/DU5zJ2fnq1HZTHCAvVoMdxXanD2CYJseeOxavAjcLMy38EXlgZABjMN4ZK9tG
X1+yqCvcTpfHERaWQvqa0tnZdj37n926HlhUWlGAymYdc1Ld2bDPw6ew0RY3STC02HissCOzjcdV
tZCF5kuDjR3cwzKlovmmt9ri9RsGmhj1tr2YlyJlYpklBW4hkcTKRM49CA1vn+TJqrd3k+UPHGEy
S7pd96Hx53jKNwxifc59RIYymV/yvOnHZgMc0AdIogtr7NsvY7FOxhLyW0S2RHNjsyULVygP7XSI
yTPnQYRirf4S2030oNyniZy89nnUktV0wgykK/8ML7znypM29ByYT/nSx6UbSWgq3rT7i/HczwER
hn8EqAOysgw5selhfPh5OFfrnDlyKYKvek6K5Pept+kWDuOnzoKJcZhmf4LYoFd2Z3qh15UEkcKS
OUofDVYtvaf8bdD159f183SZy/KY05OdheHL8JBZ0c+XlTkL0aQk816LRqhsU/Vu/KgK+HnsxhvG
ZX8xqPx5Jq9ekRg374bKDjPyVYiBHz0ZiIb+oJOX+Fa9v+L07qqxnLpjNN97qT1igpt0qRH5yHKG
le8fxd9iHP07TvP/NRDS/4PAZ8cJ8Mf8e5zDj+1t/2Q5vP/UH5gjWEaGRSJIVzFrAF/8wj8wR6b9
m61jueDL/Rap4wvwRzUKnGiD2bIqayKXz7T/H0AHCwSExS+kSPMdgmT8HaDDL/lStuMKWYsJDouN
TmRJMZ1+vLcGwgGiHUd5qWdA+hNcL3AJ1H4wqgALeOdqznKVy0mR1PRi+ASRfHoq7B7OZh/U7fMP
797t++D9J3TBz3f629XYAAvUd0znm++qJeEH95FdL6II0nG6mG1tXJJireNw9BqEBjkNOKOn2R4/
eWBZIIBW/tBGmK14RGHc9mye6l79GgyDfsPvSNlwl6XxhEHFN/aL68TfDHzj8i8WKfMXv4J6/2yS
NxiGcMjpwKJ+ueIMyQRj43AhGZEkG5d8x9MEfdjaDd7SOESkpZFDg+VsvnouW7al0K19xf7AQKpq
hlfF9TeiTBPgK2lO5pRWpTozvM4psEw3eXpbjCjeHLyATbJQfgBxfyIL4sgtvAv3OuvSqdr/+efw
rx8Da5zu8UEATmZH/8uCAw+Og5Uo+wsB6OBDk/iGGdqFya0h6lHezpJ2CxEb5cc/f9mfV1bla1Fp
Vs8ixw4fwLTUZf3w6SPCJbbok/pS+6txwek+XjAWkB2I0w9//kpqjf7B9/H2SgFBMeUbIyulOOw/
vpKAkQSeN20ujJHtF6JOXbmPB/BwIfDYrd5iwo4sffGbiAHhXP3VTfOr7Yu/kuCqA6KD2klWh19e
HqNNxnLOJMlrC4fI/Oi8FLQqlnviF/2Wg0mjOJZ5up/LdmZIWDTeN5QNkjPBYp+lizYRWXPO1CFn
8v+Emm1am9QHPiu0SWx0jXEI+Fi8eQdA9Ov4F88j418/KExVLBvYgYj48WT6+e3T3dGpHSfWro0x
rl4yNvRJSHPBUCs6IqnkqznNii+Y7ZkBry2mZDYbWcTxyPs+eOvaREuaeGwN8+lbhpX1FTh16l39
+UeMV+3XD5k0IDeRaigkxOV4KjH3w+3kdn6m40u3ruFziTjwNwPFRnuV0wp2wzSOGGlb/W6qFmeE
9pF6CGr1vjc7sS9twE0FLNl7AZVGhl45J89zXjVHeFVDKMBfPTG/8zcxTttofKNCoeJwZIvzvr7M
ChvVKoBUkhiwpFAi2KWYU1odmPOU92ae3CbM7STUea+9wNp/HN7oVK4CVRnZYrI22OO6hvrs5+dS
Qa2gldlXqQJdrWzLAqpGUnbX3PPZUXujYs0KkGXMoLLWXH4VPTPSEZsvJ9pq8HZx345HKCfmY0tO
mASap0HfWtMi/hK8MblgO2qfx4r5vkAWPuJjF0cDEPRrNgmX772Ce2VvnK9JIb86Bf9aeB84ZZjB
DXMMSbFS1+6MN15YCdmPQeJMiCmaFFKs6i3gYiK4SWMG2LRhNMOBR405R4QxYOsNXvlRVnp6MrtA
PDgoZfsxyDUTo2+1vvhu0217Xebrbir8ZKex2X9B8p+/Y82ChoaRCjJa/UZJkwqYZil02pJMUNQ6
BVQrB6s61PyrmFcVbw3S2sTA8I3D5sWgOb03OputQG3WG7Otg96WKJvj3WyBdMt6RXfL30hv1qCo
b9Ly5NlF2ChjzJntUFWU+Kgh3Gsap6a5fupnTSpRI+hYypuv5lLlg9WhsY6j0C9DMeB1QjRr1z22
riHGH5NhkcjNsnnQoToc88Wi3GDkM6BZhXkfwk7KzHVTxzHPw6Es5nYLByHRo64cjPgmbXUIoIdi
8eZ0s8gyGM5uP1jcUXPcGP0cjTwLd66W5vHNxFfHTSJKDtAjDAuMw64usy4IOQwgBW0lU5NIiwMj
4JwS4y3HBBeTPEkDwCm7ufRKOsxidgU7p06qNfKh3cJrNQvcBlXaaYDw+iXpIRdreLabJPO/a+Pk
ZTpoZBMmvu2P/sVhMhlf1ZY3eE4e1bJv1+XQ66xuDNGS1MN2309ruwu6vs52S+lWy0Hve5rDHBNh
IvKks5Rw2tsM1q9rm8+aqFZjg0xdgJsrKl27YWwDkXQc6vo5r6qgOlpdMJTbAkP3/ToOFkN/JD7j
lM5p79UM/cx02MfdJOoHHsbWFScus9iNgivYNgMM7q1vAF6P/HwR83Xl4+uBAVuLDseYMV51ULvK
TRJbybjxcGgCDPR69ic1TKb1G4ffwGWuMzDzIn6ctkcDftuBo0ThRpiqWmuTNVm8Wce44LQ+dyIg
nzjndmRhKl8RSHKqOfS4tHeGiHE2eGngia0BVKU5ppkxJ9sisFNwB/x7oREgq3D7JJhtgR0jRjNH
0T536AgLSRi+R+bFWGGxZKE/2Zr1uJSzOV5cESzNpua8fU0xBo+khDMVPxAg7ls7wqJG/YkJTZ1e
tQTo5K6fnTU7kVcfHm2OaS+OjBFqfYObl+AM/rtt766QIRFOc3yKFkH9iCPrNiMs+amcZ3YWeZJP
Dxwn5y+iSy0mNnMSb+HG68yO/Zjf45QNcdkagveFmZhl3/WDYzwaA5OPcHZJ5EYDIUO5JZqVZ4eO
0SIjfg8t9SbTvOBDrbfq5szztt97ZZ/2t3KxBz/SW4W6TOeaC2vwghgnnmDBBw793N1QtItu4xuB
BGLYB7F5m3e4fe5Nvw5gkdv5PF4PclCbz3SRt06huZKipoqXbpp1ZWhhVsOKYcVTf7y69Jn1ietC
8LrYTs1fMbYka8K0aIo1CgoKyyJRJkV2V5MlZZhLMdhLwj9jTTWHOr1pDXtBg7FEqvNxk1Yfryst
Rc/M9LFlfImv39ouU4u/j//PsJ2/iAWE4Y3aJw81GHO4NVc4uDM/JI5ZcF8wFX+Za2YTzFjy5d4a
pE6TH9vcHMIpvuIHn6fFvq9149IGSfsJOohLt5KdZuZV4yfBeAL/gpa2dF7L0BXj+F6YvK3KUrB8
LcrCuZVjj9zcgnIqnmdIoP2BMW71nbiZWkOytkw3nAN8a5vhkut3AsTOs6bH1a6aRYKsbbPMLd2c
3sP570/MynJn45idSQ6mdGwvZHoffOjADCXb0qz5mqwaXWRHu26M9lvFgrxc+Qa31BYHDvdI7jD4
2TEKmrY8ZOb2ZHSj6UZxUA4TT1pr0tl6t/nnLsDeqC1s06/WYOiMV+x2i4LrG96Em8fkV4FGVyat
GbfyUfCxUEuDkESse5qGa7l4DDmmvg19rz/YFWLLYZ2V+ZI5eQ8Suyya5rp2pX3WBgYJ27Stq+mU
kEtOI9/pq/SRnUj/quOrxYFJo9sEMbufka/nyW95CiztQ4nxIPtoNKvlTyEmoWJ5EgMeD34ZxiRY
neh3V1os5i9APrWJLGjvFscMt/edhP647jtm+9k2WxW7NTOH3LqVRbk6l8oVykAgJt29to1Udaqx
u6GHAr8DVmG/puMOAbRi7ej7cmtIS3abqcQotF+J9HOptqRVcYkZjkSxYFz/jKRrPOYpUEu+Dlnw
gXu96m9rqglZYE0RkIarUowXcvyULJ2jmUAajPLewWEAfR3PtY0FrATK0MZgmni4c0dvRWbxaXJw
AMaaWUPRnL1OpNYtbpnSPcIeYA6WSakl10WniXlT9YwdQ3Zj43BdljHX35Ev3PWpTyHaLHX9uLSg
5LGuYKsG+ZJ612+70r+lpPz/WJ1lomb8qZRy3dTDLxWzv//MH0KKbv+mm5Y6aXPMZePBdv4PIcVw
QUkHug67QAllpvlPIQXINIdinXVJJbjgV/5DSLHt38C+kVbF/e84KHp/S0ixVbP5T2dKx9U5y/Ff
C7Qfc5tfDs2CRBINLkt64wni2FGJmx4TFmn5yAEFvBy8prDq3YirD4ZsZonrxCy1qARj/kqAcW0I
lVWmiDA3tfKY4qjEFkHm6+vamcG2qjOfqrxKLGdYN135nK12e24gW73mViKD0BgLOYY6uLtlU2nT
ZO0zzW2ePKgv5rHH/DZdSSvr5utOuPUWz4eEQWOWC0Fjt7gmTWtHHOZo8Fq0s04nHd8M9oaRkdcr
jsul+zyNQOdNynOO9iT1JVpy3/iGcWZkh4gvaxdwSjfhq9ROimEnza7LiQneyAnnoHVjd5yaigqw
Lqvl3dRqezOn2KAxg+e5lhgNqTOpwByD2g2XZc2fpdMLLHOW2CC7n1NU+e6gHK3QfOcC9OhmbMqc
yZ1ndc4QGjW7XLMpuz5i9S9WI+ST513W19GgciNzroCMsRuFwe2eZoiAX3lHlhPxrhz/JrO19Uiw
uNfsk9dBIVGj4FBQjkLsvPNRyLemNOfrJrfLzC4PXrmAM6p37urDMIbcj4XGOuSZTJsWBnUhptE7
0TMI6WSNjB54mmThLMY8xaSSsD2ZjkaF2Wg6QWoA2U3lqAF4rzgmPigLscFQYH+aLNO477Fq35Yt
PpnXoPZE/p2O3v47G3Jzti5m3TuV8eBVsbFzh8zDOM9Y0vsoZgxIYUsA4owhsbhy65FNAgBgWgsW
rIhHCAu1hcWxuOMYBjA6qzo2McV80y9wsfQsA05dyqLZIMYlxGkN44p2U9x49LTuVjxG+6JJb8Ci
y/vBHRnQYi8wNxkh9joq2yG58jnOYXJBoWBfyzT5oNf6NGxh7uAmknq3W4O1f2lMUX41GbRYuwBT
vhMSLsb37dPeAr0q7yxSJYFx1XPcCm0rKa/yKsuNg12PnzHPTIOCSTi3Gu+gEza0zn1OOuzmSW6z
dZCOtueMU288Xu6a3mLOqash7+pmMPbpXPj5DTUDXli1PojxwtSLk2kkbGFms58gAuJcmTDGXOAo
0Swph9LGNZ2vVxhy9HDN6aosxvSFa+SppVfGDnrAxU37sdiMtnvGfQNTVBbx57RLoTtXKz6X3LK3
RUvf8Gh44inv14tTe86durNvmPJQ+Klb9dZtjes1x8yYZmKIfEs4Oz8TZsc7IPTvjbHoNw3C4Edm
OOuJgdh8bqaiPPQlZ/Qlc5M9RQ+KL9PHYdyyfYBn0++Fi16X2BrDK8BLZ7/wPhB3uqmtvI08LXbP
TIacs8ha7ZDn/fzstM0M9wyQ0Rm+gfmJ9j0pw3FZG86SpW7du6Y9bo26t75rnp9SxMm7sSvWfDiO
Q/mVaFcQdVnc+5BBlhYgxeTaD8KaZUpzzNR8tX2qRKH7JJgdi875MlRNtq+DHjbXKrRj6ZdmZOES
CdtxKo8gUpsrGqwrTl05TsmJs4AFp+EAigaXl6gnPxyBEewIZlHx440D5xFE5McBy0pU8v48Ilff
cVs39765nIEHAV9n2H5AHQGH5FutR9GYBvEFroL/Kt06vQ1KPztMcVO/cmgNcILB8QhFhZaP69Bm
nKsbx9jN74eq84+LpVg93N0P1ByJKjTmxTwE+LEYw69Pvp4bnMcdfJOe12YXRsqs7KNufW7KBAxF
Omr0aRh2vpHAYD85+BA2liHW+0YGWWR73fzMxo9uECtvrs1S4EKYPPlVk/XEiccavifFrEXUbK3b
piTKJvEafjTrlZpyg3KMSfrr7VI7zc6gbefW7Dpxipl6P3hGtxZRD0sNOBcZt21P1PPFF2O3seXY
3Oe4sAYAaakVpfkIMJ9D3ncsdfqhnmrvk2UOK1oTtxY4gBl6/7BMCDkJduy6YeX3Z/pJPX9yr02q
HCO+kdbOTgzzKSF3dfIpBbpqIL3ctgamzaHVJ97ZIF2+ZUs3PABWwrfSmkg3vb7QO5ySYYli2bqh
YUzmkdjUMka4ur5VFbVdBhu90HLwMsicvjfNarvzWjfzXelp9NgUAX3QppOF3pKl8dFyteI61Y12
AxUh/1z2k/mY96W49oS/PIDL6GWouWlwj2V6OEz+II+NjDMbl6I9R1Oa6TcoBMVzFTTtc4IX/Lam
DeaDAL9/GmVL7cnsr08G5QNbjmr5fummBb7G0Ia6S6XNxuavheQ+mPpwrMsVa2uC4R0IGSV1md3X
Gy1zajxjHApacIO3bQ/ACpBk3FzVs2YPUVXMywm0Jb7BrDPMrd/YFu/jMH+0pUeX8pS6e4bVUxrl
bbxeGZnhfjX5/bhn4zq7TQaOKm6uB8/L6vQH3V550PtgBcuwT/ps52aFe/YyIR5jb8KBoQGyIi8Q
4zHe+DSKkXDpdr2wKaH+z+b4f9KQqcYdSOz/fs54+Ta9vL78xJl//5E/9sYMGZne4QN5HyTq7j/3
xmoi9cNUUfcsxsnM+TioKsokGdUh/T//y3LYJzvMG3Wf7bOvhu1/pxLT/JlGx7CTUQ4vYwaqE1Oh
On/W3tMBdwG2I+vaU2UZy2w7rJIGBWTOikdloVK53ZB6vGI6Q9cGR/Vpq68JB0zXL/ej2bfUmuij
+dFJ1+KCIZr6ipagmR2ZopXOZuTL9QHT2fRxUG0fQ7KsYYqlX0bBRHIlFKoZRL6VhGBLMu5Hq28+
1apDZO0QsTE6qGqR4q1mhB6LeZep7hGvyytiVKqQxFPdJG7AJQIPzSVQuKRhhdYWS95iOfHcXYpJ
KDkEtrGOG+Xv+JKPZY+haSmK19bT2hsiUFMVzijjN3HM+oofP+ZvrzDu4dIm9uEdm6Wz2VIZ9ITv
EaD4p1bvCPNq9JPlFrBYuxwTooDk/qtFUorEBTYEYVbquCmeqqw70xfNXWDnyf2aF9NNq9od6FmE
44NUDC1Flb/kM9h5skJ1G+V2gyUaT7i87fyxYKWxOzkIcOPm0yAEsxmxmWO9GdpDbDjZuCeOnVje
3gfElABCy/SVMiWMgDXmdlqcLpa3VrURsfRrR/AbzchDMmlTN8oxUNQMjbGBaaV8BsJs99b9VNRF
2HGGwhzoZPEkL8W73ly9ic+iSbpqJ95EafywSqGmyxu5OmZ0S3Pnm4rtvGvabA284dyjatBk/q58
6/1Mf4YJsyjetHY/qRvHWw+rzIlLakDmCiLRLuzXq+Fdgzd+l+Q7KmTmtQqL2QSx9zF51+/lu5o/
vGv7zrvS/58F73+y4Bm2Z7Bi/PsF7/j6kjY/rne//8Q/1jtD9WjzH4M59dvR/Z9agPebaVmGw9iJ
kAzL6h+L358oAdQLBwzykRfwbjDGt/7O4ocV41clgN/ATpAzG6Mhxru/eAI4n7YEkmL34qS2Bjeq
lu0JQ+libvEiLI6nUM0VYsAVvim3fKALwgm+GKb3LW1W54FqXIuCn8Z6ZHYsnwtPy04O0iXuVRBe
MSN4169CTlAB/RhYoYd7jl8opWkyz+2TXrexFjJ7KK3qVAT0bU9TmecgS1NMwnNb+jsq+OojsH8r
8vKxjarFSDZ1VdpM5XxiyRkVx9s8GO8KgfAZ5vocn0tLiHM/MrpZ3Km9giIwvzIF+GxXg/9qY9lE
yqfIUBeZ+NxVhR7ZTuUeyVO+WHir+Xv9dKHclO/maV1SedDJpWJW87VLnWuxJFo/7VJYMF0cdYGZ
THhKxWhU087p8dOHZjbnN1qams/YKc62kgWMTIqoJxF/v/TYOoexpRRr0J9LyI1PkiD+jVTCgkBh
kJKg1oRkEVtTdWfnWnvAMGVeOsKdxxHfYURENDtTezcfyd1l16TZX4KhZSws6Gl0hFucWuxd+7LR
pi994cVHSHzWrqiNEoWZzqVVaSEwtph2AgVoDoGZfRuVXhIQQvnoGD5m9iTLeQQoTaWtSv+zaY6U
fnpwWKXfPFdZ9QxGJbsGMs7UN52nTzE23S2BChzmRcY0X3gIQpCqaAID/kZm1sqC6sFbpa36nFJx
VHfkUzv17o5ulgyf5FjySDPHNgtTzxu4esLM4IaRhvTJcpcNtWY8BN3CSO7twihucVKuNzFthlGq
xKXUMpmdZbp0eBWr2VI7Yu/Bv0IsoEkpe5jdvjzT2bKcAc5a1yZA4Z2bxvMtY+BuV/c9UR3fpjHN
0C34+YVGRx8J7jFMZtvYg6Scz90aZxzj6v48vClg0p2TVzKf6A9COBCtBzIzyyi8kyGClDLZwdOZ
o9ADyLFjJSZUm3odQcaEQer34wdLLuMM3wHvNs0n7YIx0cP7DTiDBB1CXPGmyTWVGZymqqJednjb
xU5qQxuws2XMNp+91hVX2Mf7p6TDXRFOGF++N+PabCFjBAdP7Y7Rp1/dFcCNRfKHAX+cuKHVaXg1
OCBVkcU4YOepHTYV0xBtO+8k1M6b8S0NvImjf5lco9wRane/Ep5br4BAslt31cadYxNSiNrM49+w
brUi9jY6m/8d/uMgodGJvX/zdgzw1YmAauVZbBippNtlNNdbTx0bVhVPcF0JZ1BayH9m0d2XiKB7
v5zHDw40dI7DNbH+PC44pAVJdtKEtYADCHyO2QF/EpYNHzIhppOo8uY2XNUhhhxXjoGCnpBMHXFI
+kgsWa2xSx3dB5kAYq0b7PgaAG13C+FtA36ue6TU0b2HZnDoamu9mUedGJsk0jrytSZzZspjFlfz
wQfOe5tXJryCtyMY24DlgdSbuKb+znw01VktU6c2Dcd3OM4dZ8y381xNoONB5i205YacrRT6dcW5
T1cHwASL8XlRh0IWT/3SkyiKGqcmeqHOjZPeBpvEmvXj2hrgBxz3Iuy2PprqjEk8inZkde6UNU0g
6kMmLsOJFBr8o8YGkbE8x++HVZ1aK10ItEdvOWBOtu9oGlKzBXW0hZKdYpx3ij3FA2KTxSzkurkO
QMlH+VSXur1rRZ1Erjoq67LW6N1hIQrUQTouAv8Tnub0wLgZmDtD/W1nD4tG0arjfuIhuB7sINC+
GXlLaYk6qi+uPX6HatswZMya+751jUiQKQE3rr8ka4Un2Sipb2ZItfenXusiAu/pJ3NNaDSoynva
yEcK3dw6spRSQKn6cEtBTLOblY6gK0WhR1dpw4Fa6a1NimJf2Q3mHvImGywx02bEj/oNe8u0hdL3
laTvFBWsmQBVC8pLO9fRzqlmt2EjnPlZvGkcSu1wle5BL7v7CQ4p3w3LpbOYUNrRyAp5XSuVhJER
Cp2T2Z8LpaH4Sk0x4rom9tIYLzPsi41EcImV8mIqDcYhXlfBVyGemmWG3Ah99Y9she+xCB/ZPcAy
62g52EJM5QOuyXtsvGy6m9E9nzXp0O84Vj00LgShnM19HWptMn/QE5cCYaUaUbOMgKSCGwfWTS3q
B/3c4924X9fxdkygcrSlXp6ovSDNx733mBN/voqhL/CVUJKXUZ/dNUmPga/dFxRlM6kHqBJaVpxE
ttK4MumOO4oLym1vjTid/fhMh3yxJ4k1Hmm99fEW6ERkRGUf+UKlu1FpaclAeM6UJdQCP67OidOx
fM/x/IJ2IfYaU73TOvXeVyj15ZeuF9rF6bu73qqch9W3n8i49ZciiGlGnC3v2NGPvvdJ7W5bx5ue
GE2OAG+qF8APwzHNvWTXFlkDFmIBZbmWngu7O+mh/cVEF7LEvsfS19yurUOolSfXhI3mzkiE+Umb
6/kc8FROQ8uIp2cjy7QDgohzrkSWX6Hb77CithFGvpvCtT9IbbZD3a/KbVZbMfOSqXykukPsx8Fv
b4RPobbshbXT2/ibX8CXh+ya7v0+oPU27VFJm3I9p7Y9n4TSUKegRxKiAQx2SNluoOGt3522fEyr
mhx8kXsPKDokV4xiiLg+IOG5dT2xqm5hLX+Oe1sLq8ZOb3LRnMtZW64l2I0lNuynUum8rVJ8ba2b
9lg0g12m9OCOacYeL1z3GZiqGzJAD7bNxECAcO64K2m/ng3WFSgHxi6Z1Rg1qbYlUrM2ktLsFmK/
ntKhg2AJvSIpCfecsMfa2DObCvJE2SRR6qMupbpXPuWaWz+wqSpO9ZvO7SjJO3tTvxslhANGFxf6
pneVEsh9JZUTswK8qORzNPZqp6dmcvYgu287BjaHJFZi+4Suf9s6gimVXRo74iMMTHNIUrM9f+4N
1toG96rYY+5YbwTpdsTJzrhqSJDsUDfly/im8WP3YZPypvwXDLJJJTN73TjNKr/WsAE+u8sU6WpQ
UCVBvOFCvldj1e5yABAYCAGRYcbTfVL+hXZIVkIaEW7Kim54u6ivBZSiyCpsdztPFZUzmp28xkMH
LRtiP480l7ZhqpnkfVHkN+x7I2qgy91suutOjwVPUOAMV6uaf/AQFngrff0QW5r+nYorJxzUoGSk
FmpD0jWBaMwEha0HHjWGKo63Em9CtpSnOCb63tZmftT5qD9zfk0Opozjrfc2k0mWvrjq+rGPklTr
N+374EbNcNpU74KdMaLmZat+5wkeSOG8JPnFmAfjq4SzdbNKyYIwmWVkxYW5i+u1rI0HX8ZjHm/i
CQrP12yskN5hLADLfvQk+VuS6VRFQpyQftA8zki2kYcJGYj6EgY1O+Uw71xjpboa+OoU1bNyWwRo
FWg2CXoB85AhnJJFfsMVmL7OAVfIHsH5yM80n7ENx9SUTuIYL7Gk/Xby5UYHEn814lm4bgX/dkON
FKGsjKKUpdvxitp1EQTtZkwgMmSeg+KSCFm/drFuXDeZ9I94lOEezChZF290H9cUH3LbOe6rTYI9
DldUi1PsBPPWAR5931WtFeZu1V1pSC13+pymG9dqloRen3k82OXgq9UAJH3bMIG02cJw6q/CJMmK
A+gOkrHgzk563dtXnd6xBXDw1fjUDm4cd6mIb9GYd9Ipr3qS2WQ/90SnZdjTH0o60sC20OrgNoiF
5/czVFFwAMPyCaL+TZL7vK16GcgHOQfJZgI1Qof2uEI8IRUe5UNP6ouAPtZ6ICJjGCfCv/F5CqvG
T+ybeW8wJe5FXV3JKs8fE7/EkM/WkzNTP12Wek0eKmftd756s8mX5nstGDh9OWaVXrR4ImrW0M27
dTEgHgnrtQ9xXOkDrjP+1XENHBJrXX0/JGBDcJa0H7q0Mz4awm8/1k3yIQYDfbbpGcE4WuvawTIF
aWL6sUiTT/rJA1/7MGFnB58Glcy7HmVq39Vp++KtDBtDscJFDLVUxy4464w2sjWxFW+c+F5RLuVz
rov8yc+BhvlmgH10IRfLsG4anopunF8nDeiNMO3k1FeJYMiQ1Lu8y/kSyo7gWecSeWSG2LHXodjC
3MSpM38BqaPnULOcPuwaiajmKadHHZTZfZcE7MTaFRzAxDCalJlmbE1vDY5zYWdM4Nf87KRTdqys
wLvQe8YBFkkRnIz2pfSb9YmmNpUHM1z+OGth0dCdYnkuWCpM7nwaGxjkrTfa0qybchTxnvah8h7X
r7+xVu6rbrWZXLd6chXDt42gQWlRlgXNoc5jGjI4lqE91mojazjdGQ5xGWY1ATNWMDriQYfg7e0z
onAfm2H2qxujyHtrW2Jdsa4ZqrB7nxqMLRFdlL0+h5gj1leNGOJ8awRafnDTpuIXUpTwPNRSyMd1
pgrBDrWBA+9wO+o97YnbcfRMD/aG1cn5xFsC62jXvCl81rvc978rei1TmwT2BWPyPta89pFOLPkX
hn3au392V/gqKEN8xmNXhrrzq6CM6jvnpWXMFxo4nA09AGloQMLxZIX/GSN28tmsrP2Um1dW4ezQ
NXdOamx9DwLKuDLaGrb8qXvq9jZFm/1FXOJXO/zbtbmmbqgkCHGdX5wflUG9lx6b80WI7uIJ9orx
IZv+Asz7370INU4q94PV5V8UdScfyPvBMLpkJhBp/ufC3Ku95j2b8B+D0ntx78trldW4tYcu+zr8
KDDiYggYUvx7SfI6+5pCaq3/mx/6XZX0zd9swwy84B0T7bjYkH53KAU6SS/Moo7qhQWg6jJ5+UOX
9H8z4KuiVgbYlyw1efljKGMbv7kBTxfPtw2YHkrN/DtDmV9kSRM1kvZTC6YqtxCUVV7oxzxEKzVJ
OXVPlFhgn8CYn1QwlTo6SfdxqtcuQ4V0qRoOGIY2P2WyxucqllQASwiE88LJqCaYsOgAOiW0OHel
Nbqm2jY/JSa1ioD5mBKEwIO6/i++YOrKfojr4Kbigln0VcDKcTj6/XzlSDtzSblMd6JeXt4bKSWB
zpwH5/9i78yW48S2Lfor9wc4wabZwGuSnTKllFKWbckvhNzR97Bpvv4OpKp7LKmuHD7PJ6oJV5Rl
MoHdrTXnmJDCqAdpE4fLXx7tPxjRkD28uSS4b+FYiMbwb73h0GrUT6sFGHqkzHtZdo5GBUEJIXeJ
BagD5nhNGVE0evXgDTUMML+3FOFjnuwhzdghLuiLwInxqc2KjfqqkEE/74xOjjeIJ1FFl4uRCoe0
uMsMgVDYCoryyAqPbDPER60I+ghYJOoGsh7RJTBgOBBAPjhqUo23GQTVNdsismPJL2uB7gEAWnkw
euDLOgGCZnYcSKuf1dGSJ0Kdt+MEihGEg8okY+OugU4Hhxng/iNu2ngHgQVd5dxV4tS4sIt9J4wn
ZLOxh3hWLJ8cy0nWrOsoNO6E0BbJ6JO6nZiL+kFbVNChHPgYo0FUzIZ2fPVgqAFxsyyNOroeo5xP
5E22eYHTPho/NjXdvXhVozC6A1Yp2qNB7IdxmtPBwajgTLK6JzIEqXnXtLx/YYuMW6PZqG45Shh3
mknt6DMc2lH7ghqBOxe3I/eaaDVE28jXMCwowHSzH0iNS2eV4v9WfcqnM5LFODzO6A5WgGdw2QVK
AKSDlZPToYe6EbMEF/Zjghj9Uz9J75OiMxiivhVNTp6EPEdycYnpbc1NiieLpyCtrkP4Q4222lsz
SR105lMk2DbcNSR/cPKH9Wh39fwBKQ2PFU0CovMQJXR0AO5n3DnLzfHqGP/CgLn96GEOF2t2kJrj
z0oNV9T457OGRBBy5b+BaDWxQ92mbSYGYeZBaGIz5AwOFAkj2xBFFa4zuxZUBP4RkDbbffkYJp19
NS2QNE05aNVVld2YZho+GrAd9oQGWoCtwL48FmGqPlemjggH90CJc0IfbxSbNBeVyMAdz7MgnQ7G
KDEo2iXye03WbXc24lmTaxshM8w+AAqxT0CUbK71bqSU3tr0OTM/72sTjMNkkURjrhPeSOMb/VOe
HXpJa/g5JRSDH/hlnvysxmG8jXMdUbHMcIOAGbMfWwNysR+VnrijosPjyVINzYgWDDzbdJgRL89O
WT1wZxhcHGwZlOzkObXQSaza+zawx1t8pAwEbXaYHWOjMuQuzXTopsbMwSMY22YfKrx32yQwaAab
dr3AVOhLmAXiTpxEPVeRtITnlWC0eZuRjmnuO94is+8pxRyLKDWaOxqKmvZJ6525vuyMRmtuppEi
zTabTKZfmOWT9zG2gE7eInkiHDDXGuCqUJguZmUxQcxwJ9j2dsAAqHMDwCXhO+RGVDrJdiilMWfA
92X0VDU2dv/pRU5HjQdXaqAv8EAtgwLdI38KqFLmUBAJxl3cL/tsjOiRvCfZrjeuk4BmiO+GAheT
Yw7ihA2NXgacDa6JwjwZ904QNmjmRTOE4PD6sPsOjKpLPzfMEALzbjDbzXVJXUW6gOYwFnHICjX0
pKngT6Kblhzami4DrDLSURJcyeNntw/q9IftQFAivWKie77JOe4a1znrz1yvjD4J0XgXhgtHlVgG
xNuRwc6a9A1O4KSdhPoXsBW0MOLQPRWm7t3bqg/8ckY0qcJx8EVe9h8XO8wm7dDl8GIsmEbKcSaY
zbUZBODU8lgNOKRo260jJ7f3GlAFRHcWBdf4cxhZfbu1KlsWHDKoCBdMMiW4C1f/tDTyfTPXv2g0
41ZdwSEhhbS8iiMqqXuRGuHXrA2cH2NIKasA4HlNDsAlZe162qRZM55l6YRfbFMVm5xFCg4jDXS3
DoovAnzY1ij0MCD1Lodi1DkNrI4JDm2FiWhlzGl2RVh19tFIWodiUtttZ61D1KTG0S/AD20U5opr
gnnzS9tS/aYfnOzMtF59oe8XfVBWdjM42O12DYCmbT1xRiZcsdiRxB1/CFuZfRxyqw23DcaqS48F
bJ2l9XzINC8l08aKV4pkRPpUDiL6WJnlHYtOdV/QLIrWCHELNI16+TmSyP0FS4+3ciVmIx/043iq
5GjSLAOlFQZO+zNunIbjE/mmxpyEWM8M42SH2L3XEfFQE2UXtgPrtjHUsYb0QoejnjKfo0J54UQj
gX22OCdBWe2IXe/XxJRV90naVPgMDAUmj3Kd2ky5059qGhcfwIrJHcEK+NogZRLiqM3uduJIddKi
rj4yYWNBKwpC7rSF3ErG2mZqG+ALCCL9up+SfUQ+5B2xNPN3Xc+SowfG79igBM7W7+9Q3mzm8N2a
/IV7GX6995pCASXFdBNgtQf0G82eIPfM1weTRYiKo7tOdFWSW5g1+/evupxkXm7EiMiBYmCglicM
2Ft2Tb9YapGekOI+2N6hzphFYytmYqg6AwfW+9d5ddhhw4d6yOEqHrs9Ql5fnahUVMq+9XAHWuS6
MqfqDXM2p9QH7GVMGH9+scVSwO2kWQ9x5OWXEoxhLWQTeKA7Rjm2jKyLNpK0W2Kqs+9f6u1G1gWF
wn0D44HT/fUptg4x7GnIPA/0X8Wp6Nl622Cn/BbozrF1Svc3b8k/XE9wDlmkXlAm7NdKBOGSBV1k
uU2DMQo+PS9BRaSzYtB0ZTfSxhO39/3v+OqkvlgfTB04BYsKStM3m/WJNgypgh3VM4nsm3IZwFS2
JQErcIHuIQAvw0/5Wq74ta4lLB/vf4C3L6lrYzzwXHTWMDf0V/KLErqvPsKvP/Q9roFhwEs7iqE8
/gdXcQSyESlsLCmv3hqYWUOBzloekFM2+yku4p3jEmj351fhQIl3hcICA+/VVST+3dqGtHnwAFCu
ZeyQ3jxW/8FrYnsoaahH8vCoMLwcASm5FEDuS/tgAFNd2hW8FGqifbeZgk6cCONU82+OdG/nL+b0
ZZR7XJhfvfpiRazIlsykddDKQN4LFG+HWVdsRfqs9DaFO1FEk+3MK/L+DX07syyoDlOIJ8TEmxHh
GQMitso2DmnP6A5K5slOgm2bE+n+JhbmH74iLwc8XqDEDkd+4+VdBRrQcKncOECXzgFni/I4t131
kFm8MPg63fW4vDV//v0Q2LsCsowkEPjVRZVOa4z2rThksm72RW6ZF5nuRjsOOr8d6U8EppfLgUd1
wl6qUkA03o60yG1cnfnkMDetR+tA5DaFRkfPbgmIBeaWZFGxCpBl3tDX5FTBXqs9qVqNYHG11uJw
UdqPWWi038nGNdl1zkUW3WC/qLLf3Ja3E6GHYIysF2Yk0utfl+iK2B7Azwa84YuP2Y/p4T8kI5hR
ar+YWleJx7b+/Sch3s5D1OkYVSzPKMFc51XVIqRHbQSscQfN1djrjoRsVJiwx+672wiWzKgKlved
oOgTwJH6QSl7sa8Dg7utW6POdnXY425kl0Qq+iQwyr7/Af/pnjBT8q4Ik2e3CIV/Xcz1uo1m5TLq
Yfez6dbt5IsINfNA/F4RIxUjbOT9C74ZexIx8KLZY//gWtbrC9Zxu2z6p/mgrICUAh3jN2SDgtd0
pKnxp1sILkbdaJEHekw1r1cBwjk8MgO96TCG43iTFKl3SSeKU46tV5yS3v9mbx71cjEw/0JHzsF0
9mrU5akmaEXp00EGiOXZvna8WQxETonvX8h45TI0XMl0uWwebL4c4Kjlk/yyA8vMCEkAuTXsIBqc
7DpnuN7X3LZLPyL6mNtjlSgqIVZouZdQDYCXZJVjNggRlmUQg9otaBbqBBrORNOno1Q9zE7T7HVN
Usqi6kX7nPhFjud1yuEYiPx00xWlR7Pg/W/y9mWwFyoLBVPPNt/Ws+NicpG0te3BmCeicIq+POZg
Y8h5nf541wU8jnfAwhlKSe+NHrMLdaNTY9TQz5PmBeZ2vn9d1t5GA9V+tIrxt/XDZfX6ZWK0WNYc
F1k//xYkg71+SphvTEGL0jrIerR+LCny4FJBKT0VRAgtpKpTz5n9sRxH4zeDjMD31xdneEGoo0uy
CFpZA16+IlYWdLE1IKAQSGfyeY1KROICmwABmYY/jIH7VQpawWv6Q6I9eWHJCDSbMN4b3QRwyzBA
Aeh9ThVxfsIX1M1iLkQzyXQ1L2iSJpctHUP+/Bt4mhrKy3KI7f1z7oBIXbM8kyYyf2qW1yvTWAx2
U9eI6gD2qmpXhmwhJuDH73141tT9UgpHwSquFZ5xNxyITLZ1DRu2LtL8jCUgOdHd03A2xfLmObig
dFCSU8Wm8QdqgPQCytJIAVvH7j34BE112aWIkP3XQQaDGwvfUpmN2aUXETq5FQJJu6P2rauhfDTn
pCgZM4KYe7+vRCa+D42Lrzwh/sr0MQQsxdApTKMbpKj8GqU/9A1ZUqLceXgLor0kZBeAej3zf+fa
+WvzqaBKj1svW/Y1Nb3zh6jI7Okn1fJ48On1NRzcp2b0nlyg4y2hCHkEdJVoics0rFWHOqflgRhY
PJsN0eNVelvOOutF0xO6sxW6RMugG+5lKMmUvXUq0X4fW51vMZjo33+Y2ECtq6YWSylqyHjMox7z
g3x1oB0DH/fDYgImxcBIrEvF3VRUNHpqc3GKWXgrK4Rt+NImKlfdkoO2c3NknxtlLlyYHuGn+DoT
33NRjwkc7rEkaxd6/8yq5cGPoYQTZSZEjmJQdne7JH+365SYiuiG82rZ+AA8hsrXiI++UKqBObLu
O0VgOArcYQ1zkxdmDnmDCgSwRFg4Q+xcWiogzCMaNVTR3ShUfIKhRU0LDxuEhREas4F02KPKGPb6
2NyJwgZo4sY2L1gBts04aXHD2vC0D6Bmz9s3h5JSQyRL6mZCOuZ0DCiEuOgfp3L86XVzcOPOarx5
LsHZGVkRaEBH8Qw/iYMIIEzbt0O1fx5W0mBuecL5DI6ZuI+FHVN6e2IhAEqK4j3VXmrzRmcxjaON
4y2qXcnJLMps7qvRLjVzM2n7r1NcDmo7xtThn1szgkwJZMjLRiK02Nu5pWM9wsldKrEN5XmcIBx/
RqFTgX9a/hwA6c1NRO3KuUSe3s8khUML3ZZuCvUjh4k77/KKFHdKkBY31gqUBSAHPXZ8bouaDyJ0
aifbKjPa22IW9filB/CiKQo9NmgUt/TG/soeM3EnE5D0WGmCePrhImFtNgm5Z9Z5EhVV4Ag2BtlI
vQD9zHpMGwBtb0S5gnfFopuTMoI70/nMxjztkC9A761MwoQVsPhVEMw5tXkts5MDhm+q9VNGUXJL
BW12KUkkVnDApzlSaqNC3rkUyOZeJcPziv/fPunv+qTUSNjd/P990tOP4X+ufpCA8sK/YTz/2N/+
Dd3EboagzgQuhn3jV7+ajk/DphPK4ITNQPDN/3VKTYcfMk3HcyloUP2y2Pv8bV8T/zLRhEhanDQJ
DXaYf9IptV9t53RyASyy9my6fzjvCf59uYLWGP2ZvYvksjH6eHq0Sgv9SEEGmLXRCUshPNxEfpxM
+5iKW65dlKARbYKhKVbvWQn1HVCi6XsDBgpatF7Z/phMaj4SKuv8qJvMWcccG5u53hddyNJMayIb
JotEVwKA+gVbbRh4tzMH/tJKn0IKSRu6BUnkXeux1jlnVfaK5JpKdk01fTCLJuh8SQ8GG4Y5ZPG0
mumcMJ9EJdklB+KvBn90HW1lKKzc1MYXZPQYXUqF3cD9ECF6KQdigKjrGBuRWx1FdPKe8/auJXoH
FUVimZn+Oa6dbu53RaVcA0g2SUz6MWaL0W9mvf6Ggq3ZOnU13dikn9Gvmsgb2bhy0uYvVYEO/78k
lWeE7O8GoEWq7XsD8Lr5EZYvZQrPP/L34IOWQjWCpEQa6pwlDDavf4NUINLaMADIvwRRygD9RaYg
/2XIRaTA+FoUOAb7+b8GHzIFEItLPfppjy11708GH+fxl/tX5BHsWh2byh3bV8RSr0Zf2vZ0gHsv
vklS8u49tLc6mrgmTOU12X+WdbYobbS7MtOLZhs8Q+qGBViXBuxDx1P9ZDB0gC2s2o7di3kbPbsQ
bVdpeJNkikYMTHeKbHSRQ3VZrX9HwD+gknJAzbmAIBf5lNGLEsVaGRnI2nelZ4UboG3JIU8K8dMM
CxYtr63dr9oi3xolFSwnXXTtZTjj7nZgFwE624Uz+i/Ty5Awo5JGUmnKvl/VBjap1ZxVDcuTaWkf
SUH96i7ysnwRmhWL5Ewu4rN4kaGNiyDNUXb/BZmwsbH0ihivppDRbfOkZ2sXaZvqCX8HHjLkzcas
+MYrt587gpzqrGIPFuGgDRARKHJVu3CQX2MmjI+tklFysklLphZcOddxo6PJm2CZxH4mJ9vvHNCY
q8AbiVZr9S6ePjh2R2ALT2K6D6YSTTz5TT2RZEH4gWpI4K3akiUcI0IEKEsGOL6Gcby3EODbO2mN
+kVYmGrjMe8Vvg4UTmydTkYU+enxfmYLTOQk5n8ocY7KD1pb6CUOdLZ0Pvm76CERBxC9kFm8Eskc
G4soL2rndWK3LT3NzJkeOqAT8oZvQgQTAS35uGZnMa7BpAGjWxSdgHmin9DCrU20iD7b2Oq3Q0jI
mF3HPWSZyDnXMwCrFY3acE0GeXlOF0Ep5Acq1nktzgSMDQjKcnkILGi5KxCP8vsA9mc9Mmgw2y2K
1Wgq84jJdvJcsa0LrbqEeJFMV3rR6051AJY4uBWLBmlb7oYbYVWwxKOiurHSOiovYPMJ5O4mIoxi
FbmxhB2Zt9blEGA8w9NVCNdFVYlD0lrnNKvNc9+id4cDppwPeVXEw9rRRq/6lDXKqVd2CWNkojQI
Wk5H+4dRZlzA8waxIoekDBrvUkJd/J7XzlTRQHNSZ5W5U65dKjsOoXi5I/lcmhtfqqKLjjIohkd0
pXBH0nboNxMVnOliDKfI9ltSU4iKyuRiXMHggyFORym+6sSERH8gqLDb603ubIswjtnNTmL2o1qR
oVQ2Qc7IDtDtAbqbYqD/SUkuYBVUSl0SItITOaZZpl9GPE1Y+wuAR0cLPq8SluXwhpZD3PoNSnHn
iiPUcMpamxzb1OnXUWiGE2+cBQgtcaihZ5oTn7SyzHCHBQHZHzanqGaNO2+4N+K23HXeWIeHJc5h
hio6n71e+6bNXsGYgq2EixwGg33qIL7P266OckKP+qm8H4NSt1bu1Ed3ZJkaJdoewpmJFsOnTUgW
mQF7ZqLpAzE86FRA23NcjLMMnUGG3n64cJLAvADL3fzE5vXR7ilMm7Hdzh9woqEsGdJFXNQQArF2
K00czbbVr2Y4NWdCCRiPsPyTfJOEzGZ2T9hXOtXJbh5N95Bo7oQHAy7pePnUEXFM8k/WXCndYSZr
N5kIA0SoPKtyG1ZoJY3ZMs9aNelqa/ZRtpZeYhxLiR+A7iPSBg3ZM3KZ5QBUzZCACNg1eM7YFpKv
Te0QWUrOAnziTD2AbyWApikti7FmjWqtJQBycyFJXWjC0PIzk5jEDRSdsDnyGyyCijSSglAvc/YM
V9LlRHwA0oSa2Z8shOL6KpkyS61HTp+clCRBHrZsQrhBqlJ7rW4wLQZdPpA3WpLEaIEgq3p4L/RK
7zjCm58wfX+2eIVpyj8Jh7xCN/b4kJyztGOxDjG6rTsDTqcDfUnfFHNnbDLNxptDtut4W2ABOWW5
0RM62Ti5uMK7U17N3SyTnVuX5n3djfcUH3EndjLmqC5iZBm+UnoHkxSMDQDHhQY5T6K9zcmQanyc
X2N4FiMlPGrSVjbN0z7/C5BqPeFSacgP7slyU/FcWfzvgeZ3+6mlTPbefuoqJmOcv6sqfqn9fPq5
v7WfqDg5M3BoMW00nC+0n6g4Lct+3jL9Jfo0/717MvV/Ie6kQYtu2DPY9/zR0UW6r3ZPlFQJLcCx
ws7O9GgCvSpFxw6xe2nVphe8UfOVA0N/qxktp4E5Z86zu0jfY23GFYDskPq7qKfUQiluFIhayunj
HPRk1iGmgqhWEnyCrFNM1GfSRezUxFa6Zr2jZlylzWyQohX38zGInanfFG1lbEy0jFf4ivQ9n3IB
F0fWmJ5Y1dQPB/8DIok4Jrs6Mj1Ei1S6b5f4E79JgnHnDgN1FYfPW5nRtHNoEhygMlPIkMVYXPIx
bSa3oageTa+Y4W556broqUZO6C7ESuK1L6p9hpeibz6IYO4BZozk8K0mjWb1d/JsQ7nFsKIZn3QV
hPEm70Oop1A1Nfsh0sHeoqAcSLA8lp1JDXM15HU13NSG00d4zdwhPBHXE6F/T3HM3wJelpTK07y2
VnGY6+4WdFinrzE4mPYFqwy/MxQQeu/HJq2Knax1GgNaioFKkkGYkvoM12ctMNKari9SKcI4W+Uy
0B1kn0X4NZ+n8FoRIrAp9Tkj+w1T6RJnVrv3wOU6bVOIAbBcUTu7Xs7rjv9aipjNNzup1QmbmN76
qR6ae/Bn4sxWqYTtEaj7JjujSsl2eZPrV/ShqIh526pRbuIrmobHJh+2tVVDZkKmxgtTYZPsetIk
tckLzkpO48cU/9y9HmFtdiAB+yYKQgxUqf1DK8bklmbEuGJtA1Lqad6WjUp80bme+cAejcxjij3k
ITQFHNKiO8D03FO1z26jLEnPirAqXO4adPiCBCNNDPJABunF6E13nIYVuwrPa7/apQhu8zRy1qNp
xoTAynyjD11+pPXYEqIDGR1lafaxVLJY1ZqIdkQie99kmNY4lIMmuVGoEklkFTaWQZa3kwc9Hfhc
IrRDgS4JCiHMujPWyGk31PX8iUTvu0TDsyhlWIW+YaXfYrC1nyQu5UUuam2DLLAuQqKMSKnDlNCY
ww/sX+7jPKbkolYlcCcVhd0jAZEbNq7NXkS4LdJqOCorsq8znM5bU81mvpJhUO4banoX6BjlVVA6
4mE0AGYLpyAY1SAh1UvS7IIQAw/ZcckxHaHytTnY0L8JYTwOaHFPCADnPUYZ+1xhVzz1qkru6yJK
Hnii2W4ce/PYl3O274uiOqWzlX2rwk4GftCEziFuzBmLH0jcvKNPnccY0IghdJ3bKemo2WmAJ7aa
OcZX7tSYZ2/WJaxLhsQ+Gxv4E5Ubx4dChuZ17/btpSLE9jPVaLIczWnQCaVV8VUXpfVdn/YD3lwc
94hNi402xt5DaU3Jp0bJ7tjZpadtxt5JDjo2L2Mr8ii/QfoRXOAmGnbdrIe0Nzwo77Wyf9qqqXf0
ZqbPY0KCauhpF0Va5RedHVyh4MSX1Ef6avBQpooivDDgkE32woXwzFUFuvw7cZNUW9Mi2+us26sC
MxpQjFbtwFY6WyPSRzJ0Zf21Cuz+CD6aPG6LgChZWMM5Ke36FKXutC+b3jyjbpju+zKevyHEVmdu
SHBNLHf/GUiy8JU15GvGSbcuwRDsB0T0u8pKYCvnfZl+rGLq1Dx2Ros2AEB30uq7qcluB3ES6OUY
4EgbQQdDeWy6G0fQaPYV5Xg/IWQAJK9t/JzhfWgrHdk5rzJEbw+RdTWm6ioK8ptKdd7JKI3w3oBp
sJvJD9yO5kQlV59i/QoAmH7ldanH7jg3ztOosBOLdkIIX4ps52XjdVb3VcYGjXel7/Fdz5ZHuToY
YKXFdDMOVZkUa0RVpGf1ZnHV1x3pfCZTTZEVSNip3Rq1JT5gqLMNnz1iAIhOTt+QEGMbHEg0iFc9
dP59O5FcRXTeZqT0fGAtQbOBb+9LgnTqgr09TXJOlneiSdrbEJD8iRYWQsee7hrAwrT+2Ba9dxrx
ZF4pfM6PFeA9VjQx3GZxWYfYZlvnshiG6fuklcnk02ux90VhDwctzNUuaIU6qa4xDwZwaWSLdf1p
IHPvBvR8sJ4sKuYEbkVnVrbqQXp9+dXtCufnRNUhW8klFgNN7vchHROc0LO3CrpqO5RufyRE2147
Qu98reRz+p7WahcuFi4McW2mHklXFxkCceT5vpw1St2RVX8K+qLblA4SU9fOMQ/aMkl/FhZtnJYM
5c9uSGzvhkTW/KsZhu6uqAmA7mEwHJULVyAb5+Yi8lzQhKmRAS9gfVtlVpedOkv3rhM3b69Sjmgb
Yt7KQ11q3RUQEqK3rdQ+wfxHKa+K/rNLtWkFsFm1pPKSk7lqzaE/V2FL2qjmTT90E+jryuuB2K0g
5IVQTjvtLooAFtRxydSTaiUsvVZLimXSruRqnrHEdrpbXjtpYZ5iPSiYlhSQTRfUKpAK2905Xfn0
Tgyx6Ruehp1BRED0Ssd9TFHZbHVibxHylVdaWNgf3DBs6VaM5uVA9iXT4GTcEGau+8B4rpYHiIDR
FLu56301FTFpk7Vx1btdchEaJdmEEYb1MjTMj47bqc3oYLWq69LeaZK6KBkSGEIli2OWkgxJ4leF
o0Fvz44dWt9Qg2X4+rpqJhFReR+EnVTbAkEHZupG3NlBEll+rlXWTRrUS/q2Gr1zFhbOju536Q+6
eUkWOLQHmVv6VY0JtrPkePA6gyJBrNU/oj42upU2DUAHutrZY02BhAOewIcJ3t7gZa9u0qmq90lk
GPuRlDB/tolIGAawq7tANM5n9gLG3Wh6Ccnhtun8dHOtf8hL6D9BWt3jgXc2WuKdTaNpYZ6Vese+
Y3DbvcGUF64SYvkOQ9VoF7IwWnwilmxw49MI/RZX2G9xJQYD4fQYZkuWt4nEDl5NqyW9EB48NPB0
K2IW616mVrId3MYhkL2e2X9Q5+pPVM3rdVs3nwpqBNdqUNRFwK5aO9a7YqssIKsYIqatRkzoHuiv
e+0Ih/YgJeYHNmiyRbbrsgGZgn1fJQHe6tQzVtAuRXpBpq7webPRN5cVxJXGAg6GvLRk+0pixSbV
0uFWNg2pKbM5XEh9Qpad1gPjBL0FL4dH7FszRxuLOKRdqjOtoINcAEfsVAnyNPThg9Kz8KOeltlH
y2APaIXtbPl2UEMoSDvvOKeS3UpoBxcUgXp8x/ipsBOVrGArl4T1uFfNvEYVnhySDmM0AmoRE54d
4gzNa6o1P8w8cVoPOTmiIJeI8Nq9DBRwBZpdzcHOoprUrta8sqxmOnl1I9Ykni81v3o8RMUwb0I2
/vezdI+JJe9CSZ2oN+ITEinBt7QOeeqILzFailUzZZlfB5ImuZMj0puhokwaORkK0si67jVS2835
sYmmr7Gjnd2KpGAvUnKd4e9ZtXWs+2VXDDvd1CwYANlCZzCOcSZgGiThRx4LGRGTa/le6/VrM2Nz
o2XxNZmv5lULA1m01NsI/gIZlJLhnqYutJI848bkA1El+QRGDk7sisZncQij2twWBL7gUwf5H6vr
aLKMT2aD8t6ndoVXXlIvpipuAGoZMQWlVJDmknzlkoBLxx0JMIgT82FCFbJLYgK2oeHsvMB2rqnL
pn4lC9rGvH6PWutgFLaDOyxVcl+RmXqwDYowETCotQJv5M+Ekx9p51C/rRwU5G03+wiEbAoXAIqq
sgtPBXYgwMfJdG3rfLnEhWoxdznnhKqhm1M57W8EN681KTgPDZLjAJNjAXQ5H75sakWBNWVx78YX
Sd5yrCOcJjg0M2g/ykSp/GBBDvtWsZcqWLL1dP3LkfkfDHWv1D6cSqUBX81YJKaU3xer5a+ypTku
GjnNVXwBqrX5NidNAW84iyjneunt+5d61bxbLmUKl3+W0+9bjTVxMInEa8alKqMuNowRnNPFFJY/
3r+OWE7Sv4p8lguhKQLxaODtlHK54b9IsdJymiwqi+EF5u5pixbSupD9SImoiLubuklRnCkv0mMe
ev5YOeGSxAPs5ZoU3OVwHZD4sHn/I719xPR0ENgtMWqcaZ1XZ/9e79yo45SBCKOYr/ABkcycLJY8
i2hKsdbDqPk29ornDGntOW/rv/Wj39SPaFFZ7/bjPj8yzouwe9mT++vHfunJeagwUexyEMbO47zo
yT236Z56bn+7hheaoWHhBOeHnqpL/27H2f+icS1orS8WjaUm9SftuJcDl4RsfMfCQ00sKX4/NdZf
vOQ0r5Z5vpfnXGVYFot47M9N1nZAfoa6/fIn7+/Txahd0WHUPUvydV+9v6E9WpkDO/Yc4Rd6eLKj
TZ3yPqVxR9sGB371ECK5ffQWQ9x/cOkladYlClNyU18O5lhLxdiVwjrPaLweCq+huv0sgYc5Iu5M
d3Eh0j1aRJMAWOPV+5d/WbVbvrljoE7UXUovPLjXlzfMOCw8XEvnLKdEBJ92MWjrwEGqQ1wulxth
x/1Gn/5KKPjXRXlVmDAEwN7XWvGiKoI+rDzjTMiKcVeYrnlh5BLJMbMMAS2d7V6yFHPxXvQ0XKOu
777LiiTiTJPch1qCmmJew8DRag32vHmerUfpGgiaAlvp4qiYGPGvzmy44JZweF+PWYH8+v17x9j4
ZR5+/hoSGfqyviHAfa3WcAdOXyPRXWfRa7wrfYZvPSMOY+u29CWQQ5RHguXb7+9flVb426su1FDs
Elz49YomNd1JRrvBXSaUuCu0Od7VThH9xBlbo3Oax1vbwkptO4QOUgbt/0zo//StWeYWWbnu8d68
HivK84iKT0fBZg/pX7wMmMnDUx6qWvwGPSFeKkr/utYiZndZv6lQv1rpCObuCl3vxdlaxOlaFaER
U7FA2haYJjrD1LIegYotoxPXs488mcGiJezKE6qrv3ncb2ckxzSptVNmdzicvH5rDbD0Xq0H+rnv
agaJBVquvDQ6vKHgTFhz33/M/zRIHPREjEv+QpWwbDd+WeVFlaC5MZVBMbAjfG+K0DValBOPPceG
Y94k1oWp2vKICZu33GPre8qVN4KvoZiIvzGZSwoeePapLIwktC0azS5V3rOlPooUYr9iShhltluM
w4EdQ59t3/8Sr4waTw/QMXh+dDfRXL0x+CRZGPTu5IlzECR6vX1SfD+9N2OXVw9Nk0PcdAfmPVj5
lzkkPiAE1Jx9aj71vgI0H65itA2UivBQN2Ad9RYTAyyG9z/nP8yCi6wLZbvFh32j2deocioZWOJs
IzNm17LcZlHh/RN6IO7qxRv8/gUX1cqLUQyMg7eaNReIDpu41y6BvAuNRE+n9vzkt38Sw6J1sB8p
CdKs7XVw340pUWgFcYCKUVcJjhbKRd6HuE+xP5vFhNe5RBGa6MwA+qKij9mDo03lnXi6RbRnWbxE
HHmXrXLK44QJ8fJJ6Go4fKF5Qvn+/rfiG7z+WnwTnjP2UMug4Pk6i2hmWw0ccQrPdLcn36umuVkn
FAquazObOgIcIjXQBFdQ0g2bRr2P3zaIth56iGSV8Wfr/jRWHuktBmD2JUBUPXXtQQn1wi9EOJmY
6u0Acbk5ezi4o0H7WGl52K11pywp4T0JAYg0R+aLDoORQbAImSHPgoEkK1eWWxVn6lnR0W3z5NLI
3fKkksCp18iBSfOswMDeowpOr0U5Zd/0tMVl/L/snUlz1cia979KR+9VoSk1dEQv3qMz+djYYBsD
tVEYgyWl5lmpT9+/PKbrgrkvRN3e3k1RVRg0ZT75DP+BPICOiVopzuhKpl+UqJV3GhQU4Gzg/D6Z
oSgdFGAl44szymE5Ix5o85lb4acAeSffN5qHsSrkDMXb9++osekKtxJ80aazJ8rwUiQACsBCqS7y
6Lt8Rt2kC5AMhWWBnDhj4E07jm53YbcqMy5iyFhXdjLC7mmm+GSCobpT82SNdEampHtnaAfRjRRD
JSL6QHkalWnSNG/xeyq6aMGyMd4iexU+JOnIsZuzRpinseW8GipEW6YAyUkN4MwzXOPuaiEe+xBV
4Ojsk0wKSCCe4E3fvtA5ld+DpI0dVFKCHrfIDQ7Uha9tX3LknmMrpWsQrS8gFARVQKSgj9ZegRUB
p5K8gFYaLbzmJll6jbv98BRUuYcuGx3wg5nJbouWQXLd2agsdWGGFj1k4Nk014+Mk7KTrVXfAvKA
zyBnatQvtO9iaMd7W2vElVotrnYQuUVnFwU5rSWXjFpWbtUKc+bI54nSeKgOHcOLbWkhQ8fCKk3E
0+KzQp3SYnUBqnXwPL1oAZ3S3BtnVbupCnok7qoXvTsE480wWtJC1f4WZ1uAyCj3IbCEm4UrsHTk
V8uebdFE4KuYEm2giCmPxjzmTM1Hg06Gw+3mskLfELfLYG+YOvlZ0Yio85wPhJpyfWkmMEGI9gZG
0mAHwBgVc4NGMmr/7xe45BMOqpAoS6UYf05+qEEgNbHiRTMkDSwOU7dq+TuA7MHB6Xq+LBp8fFQs
a4zINCF0z7jWNDjcao2LfCJkZ27ybvSDFRskJF8Bgs8ztCMTyuZQBESjchaPyC6ED7MNva5fITV7
GkliuMQh3y2xFOvStt+07FBEFEvNTVOt4OaoOOpL0jpkTzQxMkcS6BLdfvu+NYX+oboIrwaw+Uwk
Jz+O6SCHJXNMa+D/JOuiKXWMi65tU/N+mefCgQoEL6eztQjsADMfLbbUktcj6NMQ/BN3lWBXdRX6
9XL7DQ6DVMHbc4wkh6O9JThEfQmhMa6D/gusLl5l2LnWfd+P/Ov5bksGEZJumLu8rUk7bVqbmXrb
nnORHKZpd1OVOdodTP2uAcZZ15NLZqjs2bqfrDXE2wzay5hRbjiFxBFGD7zTAcLHVunsUdm8e6tU
PBRbkivl6dR/gTS73GLs1X95obYkkuzTzCfxeCaThzo9agr4VWf7TJnDPoyWrFe350RhzVt6VYss
vEd7Ib/XLjSfsMFCM8QO5BdQtz7QINKhi7o1zGszZUt7dYyOMYJ69RXLiG9n67ut6paDp4fJc5Yw
gb5BEl5rjpOw8uYTWuCc5iq34SHGdkiWfqbWTrWn6ou27yDlfKN81DNKJq2BDE50TnBGnapoa6cv
L8UPZnO8NAnECFEZ5RaRa+QtILwGJzA66wrWWSncxxTOWXHg2OEGGxvj5k2A5YbcgXeJPxdGCt2n
Om8hKxbwYqal02kQJw+Ir/ld4M7An8Oeb9TEAckd/xkmWhupcmlwbmtdquT0eA6WskgMNK3L40tj
F49eLY9TXzpMeG8zoAEKycGCu51eyOCcuINenqIqrGsz0VQwms6aoICp0lsXY9/xDRwfIz2WWFWT
pXnAhTYIvOBQCm6Wm4lB0m0GF4zFZkDZ62GZMv9e5kFb7IbWzA4A1VkjBQSOx7ScyUqXpuT5z0Eg
L5zlFq44b4XZAYg7JZyLNmSHNZ6+fDnD3pB612PpDEPVqhEB0vws0v322MYOXzWzYYIXHOS8h5kU
NKyy+OEsv3S2c+20lECOhW25e9HcSQQ7vut67uS8Eml5Q7lCfUevDXL0ndUVBB9UrZL+bbjAa78I
av2BZOsSmuw6bo9lZ4UP2bBiNDhQjva7leEWU6BgJAey56S8g38lHh0prXvb0MJLTFTwuV0C635G
GL3YOLay0EyNZcjkKQuZliUN2XsLagHtEp7wLO2V9B4RqGPUczgXvOussSbIr9xPCSVqRuhmgEtJ
e6+Vgu6RF+KzDDpLW8HaFi8Z4/nYZCDDimo069EJUp59FU14hViMsQFCW0KbGqlktGhV1zCB2crZ
KtZtp28n9XiKPIOi2oxYREdVmoRXRV4tt+aqnHjrOyt9676wgo3oE8JRlrO5bESLwHz2nXCworEx
Y6zyWLMtY6ZFMwhMNAIEykAiHAtxu3Rz1YFxcCHnGJ0pHt1FRxZ+Gr/iBVGjAs2Ti5xRBcrNYTAX
J5Rc+dNoAdvtnYUBIEskznnRqz5cMnmOfQvUxkOdWAR5UpFEl+SM9wBXlqyJ8wt4iUW6cEcqkbig
AysDf06c89qNEy2gdZYUWfxMfYbAF787r0/4SfFB0gg4QBpw8zf+GLBEAnPsjq7Ip1OaqC74tiDK
uQyeG3/Kpwjn4+7IpC9EmBINuQQxhfvzqngRSMIx07r2XFjwVlvBQRa625D3BoMwr6osJiqiIhLB
WTAiaH40ITpBa36T6QcyZnAJm6xjsNC5M7+nSIQgV1m2dW25qKKw5Bi4Qeaat9r7LIj8uOWEQbjC
2cMoWt6OsibaO5l1I3wbfGe6sqhfKLXDTNA+R0AX/hsG0bHPyx5iQx/fg+QtOf7MttEHEGiRBFxD
xFidoICJDRJwrREgIlXB7gaaOg5sM6dVXDdp1HJb0jj2Ng2l2kO4KBI/5K/osqgJ1PlsI6bJzLVb
rE1HLgTs0wpQohrGCRNoq5dm/WIi3Z0Z/SIYuELCMHvemqCeYOeJkSQEpFH4YM5NBl8DkMyerTK/
dUfbvxuDpbwBxgZjI8Y3LpT9UYCA3/gdkR1HbPmc4JaEWUcLBtejpI6m2mEDw2G5lYwzMJbO5jXC
mmEIyVCU98AQg/ecYTsO0HJel4MxSmjEiDhM6MjWwyadQMQAsJNvHBc/zIhTs7ygsl+OldVUSrs9
VOBcnPo5XAryhTPfzz0LZnW9DYZ9WZBWP7U6+J9krB3nwxRQC6DOmgqmqIoLbeN+X9FlA2JWxLNx
l0ibz9OVDf9scVlcN45Y0bAzwcUG0HeOOJMQl9qJHKfUKV2bBlAok4EMb2mNaGyRDDkXymf1r9kJ
tU03PXsg4B10xHhF2yy3mXBu3XhmLyznwyROidvMW+v8a02OyekSNuFO6jPcMmT8EAdawOZcGCZm
UjWnopANIW8gptUeMxkcLJfu6KNhdpWFiXuhUeXXySLCB8sYMHRcYUt7KFtfUIPxXSvP5vzsNNVv
LBOi1VlIbuLK0TlughQiOIYcmLsz1d4udL7ZxGFwVXZBVm5BVhOjF7f5lOMHsqkH4l7XsoWGgsWT
xUaORIfYe4mOzOtacwJR26VHW6TZV3fyoA6KZmTHne3YcRUPr4yXDKOlR2JwMpdYRbkXWDGZ/gUF
G556QNlG2Aljd6iHHt1zbUlGrTKIR8iK1n0QWLTsBGPLiD4Pr8QHa0yvKbapJEqPg8WblHef0rHe
nhm2jVgQLVwTHQ7OKbMwy2cvsRfgF1Vp7oFl+cHOU4O958rpfdphvbCknlaDV9n7Zkzybc8OITpT
7YBPLOzR3/headoMbxrjbXfGe5NOg/12Omc52okwnsbGEV9QzFq/FmSVz3Wx9KTbc8Fwx1M2nYve
vLI0kLzQkHLEA0CXj2ekedtWst219dKeBCiq60zj0RPpZR/KZkjuPHJ8FCVxL9/mGr+uAsEo12ni
96nh5091q/ibxBnqnp1h7+sZAl+YyQzleTBBNSIV6306txX+PeH5zYTH1oyk7zow28fh8T9euFrX
j+XX//7PN499//iUjv1X9B1/wAi//MlvQx4v/APhJw8JAkHf0mLG8deQx3f+wDOPwQ/We/87zvnf
SY/9RxDQFQv4YyatKk3X+gfxykawisYs09zzjOZfn/SgwMMVECzQ6GUuZr6WqwkdhS9mYzTHICue
0zoJD0ZQw8oPCJjfvZ23LyPS/6jG8m2dVUP/3//5Y9Pt5UqUf0ijMGmxz3zS71uqReVW7rpYXMle
MUA1GwiCkO7nOB3/Vq/45Upcg/YewqE0FvWdfNe8TQCWrV2TN8dhzscoHs2bfsIiwAPR+bcfiV68
zcSZy5lc68cLTX5hhXW3Nkck/Z/zIn+OjexZ8uu/chk9cWQkGP70jeBJrX0qluaIg2u4CwOg2mep
snzJ/oVXx1pFDc2HtopEjO7Vfv/qkJF065QnmuKyu1pMrP3imt51V8nfPJT+m76fo7Pw4NpraR4m
X8jRvHp30LwCYwihzKczFn3eqG5VsnDaqQdIP8H212/wx87oeUWADfDQZUIlA+mRV49lWKJmb9bw
81vKKL9HKxNqeoxEfPZoBng3ZW7nbDDhGP7+UoQeCTsgxCcLTZpXs02vq0cbOaTm2ICCuxu13oMI
jfzBkPzbr59Rv7CfXigZK1GBUSq7+sdPt45yRC2gbI7gILtjOTZqJ20zvvv1Vf7JLkZX5x9X0UOj
7xYITXV3MsaCq9Awv7S75QFVyep0JiP/36706tXNeZnWU8WV0mJUW6yeH/VEEY7ab7eX+fNDIRrE
CBiaa0jW8VqzqY5LEZR1Ux6bCbx8Y0IY3ahmIIVyS7UL8cbcWmEHnQ8aBhy2pd6eO7N0narT1DLf
j/DBW3bBkkC/rqv5yU8zBDc0o4uxN0bhfv4M4sm5SKDpvQHkAxuv0VWHDVQSwQ1+RIHQ3Zl4UUYj
J8bRx/n6nepCGydAu74APxj/Ce1NbRHGFcdYS53WqgoPs2Q95zgUJExtRhxCKVgDTC5IIYchrXZj
XlS7wfaru8GQLo3ydX5qY6I80s7cu2dxFelSAQT9JKPUD9J6R38HX1M9wst67uec15UxD51T6eyx
I2tuEnuttwOABC9CCiQGJzzicEEHfggPXtw1e0Z1y062I2bgXWNEpcnTrdi/bkCxDSQrQJdjn+DC
6AH7c48joPIXaz+koKSiCdDEyS2n7CA7KlXLHOptgFgdlAVGVn5h2miwTuJySSz5ZxLUxYM35wxi
e6f51Hql/SHm2Rts80jKm9JF0MiLJ5Ly1MfbMHIcwOubxXMpvgy3Kx76ORCXgdGX7+g9Dn/GvJrL
VLbNjTfKZ9Pim47Ssz+UQfa89HN8N3hov8w6NKY94x4F1TEneTSpDjX9JX0rkeu4RanZvSCiD6j3
0rKaksLB/tTDoo80szplCcn5xsUu6jpxGnC4XlI9ewZZv1VLXiLtggrS4xwEm/OyL/rERSuPvlhK
dbbLM14CwHYZrW6qIjC9yT3iVzxSglXdnyE4+U1JLbONRaqbdsNUr2jgdl5xyLDPa95YUAPCLQIu
08c0bmh52dZEf6pCAnzdeHCsrwxg7B/o34n7pcrLZ5vi5MQzql01EDmBVGCoKGkQ1bZGSlQ160fQ
0wD77YopBxKYTvV+XGjxdgtCHjCh+ARDzFAeFdYGmwsjob43pRc+gPtk27nmamiMPNbikGcPg9PA
MBa01dOHoTKS6TAGlXwMZ9vYhxX7yPNrMJhZOBWHfqLpMpP9flyxNz9Qmgz4+hidne0l6fqqvRpz
2OR9MuN9CDfj8xqitWCv7C0YdsAViln07zGXZZotXcEoBhXVcqm52Q620QnlikxB+QBRi9K2exJp
kv/ZJjZunjEMhm7p7Sjv5LMd0HaLLc9BHG9FniQp1dYAzY60S+ml10keLrsxKcKDNPhCo8PRNzpE
NXBk0LTSML6TUwfWNW2W9GvVhMDSc49ZgqfLFtcaPza9mg4oBOE9BNi62q1zUJ1Q637u46yF9TKY
yHuB1u+Sr8PY+du0X+4YMxyHevo8pio7ldSOuzFuvEuOQv9dqolfVsVtmVYxvQH1zhQ4Z5+7wQDr
pPHzDwFGbZdmuOzhGxcRzf4GM/IZidZNnkkcfYaCRX2ujtOiUbCzZHjjkFTSDWHXg8zAdYeO7gYp
I7VbO6IbDc/pYOlzt3F5bruUjxkk45sA46FH6qngnTPR36opbO5RdnFOwNe4GgH1z1HXuCbDne1U
8fgQZNlGZdCGN0M1zk9AUgpsbAD9R6mbB+8sD6MX1yweQX8H2/PI26Oaghi15Bu769SW2SPFvXDG
4F1c592VNY9EsnOmNYYwSwqzHBEllwQxe6y3HnKGWxif3TFDvjWCxDQ/paK6aKA44OyF89OEsuCu
y4obpxnqfTo7eCT2ZXPTtzqvru36srAaFtPcAg/ZlBYgWZ+3Qw9w3pbeaKFnT9QFFv5pyDEYNWei
1aTXiED46TpH5ouO2ZLsJwV12p/JJCDmDOJaJmLfuxKB+bqzI+EwbGrRxI+m1avxdeANrX5cbTHH
7Gjf93ME8p3IXZi0vOAAVfdTg7Z0QAfuBI2ufNePxB4jIXrMIZseSj3vPKzHvSNFu0nQt752Ytv8
HFrjcDkZ9OPyegTaqS3XPBMHapoZB/SFjDfYctw4mTN9RPa1v1FLCsVArh8y05k/BDmdjQAW3sFd
LXFcw2zd4R5U3jRGF78t8k9+i/J+5mDGmWh7vCF7z36GKGQmRzuoDcj8ZRvRDG5uXNVDcMDz6UBw
/2yIGgtZn0Mv1w0VI0uLh7Yi8qKgQI8MpsU9vpJNTetkVs1LkPXcvtmvfIM9tde8yenMRJzbFXSB
YhmPpS3c7lClISzKtJk3Qx9KuoBFQTCTFHnQE2wZlpGVmPkFTDYTiesGMewq77ArVxOuQ+jyOVm5
cZJ2MDcinls0KUobdz0cAufWKU81hXwTQRZpT07Ro0vA8MkutrQwa9+7VLO9lCuHD+z+Nx4WnfFt
i7YpTUA0tYyDy0AfkL4MHbw6EN2dgpM7jZod7o1gaiJy8Q57Swyz/OdeyRRa9JSXX1EyT4AqJP4F
ejENXH3FOJLOpTB3bb8Q11Xg5zCeBmTn36JmQ+NKumOIjluQyN3QpB1UIGe0JvRhrP5PhKXwzquX
4m6WzlJsGsvTlFMVIxHe+Go6MYXPt1ljfnaD8dhIbaWqYMC52H7vbWZTWwLH9E4IabyxmGfL7eCj
aGi4tjqwT21nU0s818ciGOAmjMNuaePHPBX5jt5svrNNBJVrv7U+loO9XI+c0RZtus7cIkg2GlFY
OOs12zV5Sgrfwg/e6mHJ+EtIamkYF9kCZGTPlJ745nqEb5cBvRb5QSFjdsNCbGHWoeQ6atuDQInp
N0p+PwGMsYUBjqjRkMJBQEnDTL/PsPsVg6wRDbdjywGKUsM8vRlQMvNpH5InoMyRXSsHW2QU38kr
8rCrL9nw4nJgOp9trPB3hdqPQDtqJ30/dAi0LYoudl8XaiCY2QPcT1daD6OpLrucmDr72WNVjLex
4pj7deL/U2UYmjTFbK50ljl/rbHcu5Mok7kpjlNLEgZaMeaA4jiu0F65NBjfXvz6etZP6b++oC/Q
8kS11flJKbLqSHBcL4eSGrSzAQ2XOJ/16AlsZVc+DiDPdnmfkg8i7fL2fOzM2Al4B2QbMMG1CgNW
AXM/QLPTYek51399f84/uz+hOeae74PIfV2UN0tWGwEUhGNalu5pnPryuXZa9tTMiNSETOKSbBe0
lOUmldZwzcyIYhY3xZvGItHOeAhSmeoU2LA6lU3lCe+dAUuhRnHpopV3VXWyu8q9PtwNE6LQ2uZV
4PtIVHYWCted65fxHRhM99HxtAtFyD8OOKf575DS5wBGlqJ4MLMMr159KlaY8wZIfuT4df36XVi6
iv2hyuVbof0A0gnUdChegxKTcY4lp1d+HHRnWhjMLIZFJtHsuB9b+ChHg7RxE8CC2osuFFHSDS+Q
96flv5Kv8LsKOAHV932sn+pslH2BseATySdhmb6CRQ7Km70GBSwIdQohdyNhjOvOvwsDP3UstH4w
OvhAXF0bZP+rjsUIISj2qjo7ei7Js5cQuCqUv6LWDqkzvBy+msJKEO4pSe+v37H98zsmRXF0/wdO
JGSHV9dWVu5OXTGnR7fHB+dYuEwlDCSX/mTyIi77moH/TYgYzgPcrIccU7pnoxHzblCTgHGEiCLA
5aTDa7MtMFrfJUNDOumCwiD/Dq/Qpmd6GlvxcGEgD5+8dFz+3a/+Tb9aY/+++84/tav/X/H4+bF8
/L5R/fJHvvWpA/cPoK4QBwgw8FqA/v/Vpw6CP1yfxQ6/hJ3HP1msf0lawEjwgTODEaa/haTFX31q
JC6I4axi+h8oMTvh32IkvN51GhDEUoR0g5Y3eORXu05C63F7xzWQmzVcqSeQ63EM3f7+u3fyTzb3
61CrL4MhgvZdc8zgp829Wn2HZt9kHKHvAQeoOf+d0QxuynmiufLra70+57iW3l/aL0Fbjb1W7OVb
SAi8TnxUVo3Gn6dTOhgeJ3fFXKnxSqqqX18QRsGr6EmaQvAC9Aq22XJoPf2YWyzMlVrL7zAqVF0M
so4x7RXEdfLX2gBhiAk8gESTViq81TGZnK3gVFEHZul2dWgFrRAxUaFvxoXh/VlpNKy1VgcJo/m5
wuH4qg378HDuMM0reI6SkRgM1aU6qY5eU5FT+hZGN7w/95/CiVYRRWJ2HSvKGvSDaHpojbWDak1m
xwnkzHagMWMb7vo1ZKr+kOZu9+A3yRuT6LvDwaaK4KSbx9V2csiPtocOqnTGd3Y/ls+rs9Y3UDrl
exsA4wa7xmIv2rTCmb2cIhLj+WjWMfnm2tqHYEJzrGvVvMOmDOrn4PSXvjXU110TkOsXufMIxxOr
am9ut2tnzMdWFeTC7hLGHtwNu37qwcBg7V0u7wBppeMGMEpAshy4e7O3u09IcIczjM208/t246s5
mftPnAFC9Vf0iOXer9AciuaYdR6BY8Vi1XTK6jN1PKigMQk+yDC3b8PEDNNoNvvwiwx6fGLpTULP
LG1VY4AkMwbDQAqA9CE9/zlPC21Hi2PfjVlMQEA9N6mv/HGGjY7wwUOgVgq3OOu2tl2w9uQKh9rN
pLjJHOs2XWBzxhoDkLaht+sts/tU+vW0rxdz2AeTB6Bzqb3yS1eW6SGt0ifVyWZLb0tcJmEwwiBe
RVruel5OCqTqTQud6IPr2MY71ObXK3ONg34DYSOHVTyZxpaOQmxujNq4c71MXMSkHMcJV6GdA7v+
Cu348QtooeFzbiExtluT1UM+YsjCE6+g36ax99QORTRbc3cNrgwUll98ASg0c2K6l7G2QwLB+T4E
a8IiRRHDaAK004xyicjbqqhm1hOFcYZLWDNcSqNz6RQOCIh5ZiAfkS3EeNjw/3Qwm9/iVqMgiXvt
bYw/0RUSVm/FMqM8Q3LvnsKJ3bMIe3rD1N7eQRf5upQY3IkOgn1uV+vnYalVxJcVn1FoyG/QRbG3
+ToMtyhwcNgPwW3bhtluFOtHY+yca4zI7B0o6P7a8Nd1N4fefFdVVGGJFU57VeK6O5cffId5zTHL
AxjUmyGZUvVUoexgb+Jp1O0LGDISLFbQoKG39nJCjrnMxc6ztR6BKlraTOCO1HJRIKSvUFRJWtOk
HWIk6wOSb0Cb6d4hdQwqwKjxb1ZTL+/dTgYJ2geWXIJpvvfVkO7Cs9CNOIveGLEWwBEg9kDRBFV1
mGlKIJGDPzelFgBFcQH9ALB2Vhgq2Peyz9DXScrBY4gPe/J2ygU/6TTZlFwjA4k0Dw2wasZ60EhI
PxvM5tLLMAaYCz41nsUnu0lH5uFmFRvpbu6W0H6Q42yIfbsQI7+gHsiHSod0ME6w5hO0g/Iyrsr2
YIV9/skQTX4X6rZtZ1aE4br0xXEyh+LBj5XRRbFjYww/06k/iWWqge+sE41F6tfwIACPnWY7bq+s
hVa9XUIZ2iyUzwrACQ51NkNWCU1a/28/9uI7pehbeXYVBxiCVWRKuUZ+FgvXHd0KLICmNgEqoGeM
g/RuKMe1ouEbI5hsBKBVWtcFneFj4Le3vL7eFsiW7IC9kYb3JpR4Q+FDck7fzo4k7WBUd2tv0voR
lTE29Obm8t3iuM1XlzHdFTeSJfvcZijQqBAh+dFLinTXqRn9CXysbwqReY8F7fgUQcbJwlvSp3M+
gzOP8qDk3mBD8HvCGGgaB/TXHZNJSpFjHbpFza2+S8qUEoOyfKQuR20Kkb74m1HWv7PA32aBmgj3
/9dpJgvs81dJoP4T35JAywatwHAP8wyf6bmn06wXlVgY8n+4MImYPguGttAg/soBfWSYtfsTrGho
3uJMY/yGVRD8lgDyACGfOobUzf07WAVHpyf/KP707YDiE67lQXTGWfc1mR1tUFWWo+l+xU68kc+c
JbFjbmcmAu2wHQZpqwdIT9mw75VT0IzqlRBP+Dw01ZVVi7q1943hAtrKMU7lrKyY7KHFERS59iU1
EQglILuNt2L/Hi8JQvSTM7XuFDlMILEpBG+Jlj087Manx2w2xvwediQo4oLDGZqYq8LMRjR+hKF+
cPoETTbUyKUIu6iYFyOI99Uk+wZIdp/GgLq/+5D/JHV9VRoj20v3wrYoTS2clWgdvSrb6t6zAFat
4mvTI0GCqljip/gPcoaRGoWJCLnkYmVV+dx6XabuAU+E3JpNpOR50BVLlve/vqVXlSS35GNjRWsM
VW0EhsPXVawvaVfWfZd8sQps0t80bpbkp9UdWxgVqYEIBVaLfgYtAFx9E9CLkwtMmI00mzp/rJde
MZzwR7RxTxzmvZnu1jhZx+1aYDfQ7wYsCcgIOy82lp0HrN67Xtfc4sdKKgOa1GbSj374myz6x0rE
9U1esnCB35r4iyCObP+YQ8cpsAuDsSqdeXgjd6LKjPoW/9N6ffvrt/eKa8qFHEdA9ibpB2XC9X68
kCLGhqu3xF8cvrYW/gb66yJQbLLDF4fO9s3c18JJmQ6Jwhiixkr86ZaT9rdYjR/LBv3IENdtzZbD
J8wLPf1Kvhv6W0ioMv+R3hdGhJ13LXCFGIZNVxo0lU/kYyvaQL9+9h9rI31Fggn9P0o+AA2EpB+v
aGfodzSZsL8sVoJS71ebVDtNL+JmZC0kdasfG9N77eb16wv/9HWF4wXEMIpdE1TUa1qxgReSXxe+
81SAoqjVtlWNwexpCla0vX7zkK/KMf2UTLJt6imBCiT799UXlghr5fNkl1/6whWlf8ww035f2AOB
Awlm5h3NzRKusVle1RljC3MnpjRfH2TvNzSF0B2JFyaxMi7Dd1J6vuNGKaJgxVUOAQ1JsnF2XZAu
f/cFsfAhUKLrAf0YQtePXwaCR98BL+2fFjMcA2DOfhFMtzGjZ5bEry/10yIQAU57ULNYCSYz01cB
zQrzwF5ss3qCbtnxwLDzc/k8WcqAS1aXXu1s43ICu/qb677y8OK70NwTHrUiLT74+a/DVmwgIoVG
t/F5FTgtAQD2RTb2kR/Q+TcjC7lbhlxsk9x/hBkMN2bbdl0Xoh0DmXW6z8p17rR6M6TBz0llyXDv
MHVVlwIIOGPI37ylM57tu2PR5wZBCerViknCz3RWQbMc7eOu/oxeNEyqjQzUsL7tvaXj+6yKPH46
hH3T42fqxBmLuq9cl8Og8pQiWIYI96onviX+yl5v8mY4/qAozJvJcmv5/BKAkTMmuuBJnngfaeOF
QKWm0s/56FMx9Hydqhs8juHKsSa+CFQSHaJRw0m5oE1/mPlq2gzLp1XpFGLTLitCiVtbSocgD43W
a+XedlvBNmvTOdMtEFeWX715tDKLKXPcr7iwxKH4yOCXXQA0RHKPULXDCtXgarQ+5n3doC82ekux
PqyD40/3U9d6020v+T8z6tmSjbxJIQfwzewUMQsQKQ7eWCqSTmMQVKhHte1Ird3BE1A5lVeJTT9L
m5/0kPLlR7Bx6EvvIDCXGt4NuJlwmCkMcAjBfYfaM7irJOTSRjaH/Dj9B301I1GNdw2ePGs/tbjR
TMfYpdf+pnBBzB9mq1+qyxRd1PE0LiMC3ng3xDoAZVDu1WUw9SmHpcn0l1/aILbZ2E1Ac8SOardq
8vz47QGEHFIeFeni0JNb04zRDNsIs2L59eCTCJhFiex8yWgPg/RyBwhZlTLqmxx1jW9/R9vABds5
WSyyNGLJ1YiMOukqeAcjyuRcemlSArFyap4Jywz9Vt08n3lzWrSdH5hnlB6Z9HUjk2sEUfUVHcMn
a1MN3BiYKspveTzirV4udThwajl5XbFoZOzJ8rZCB9L399LRwhnQJqTNnpoqlEABTdtQ4VTkLCZ/
IeIFVuzvh4R5uXMy3CVTT22JADNzVKaXenJODLbiu6BgqCC3KyyWYr6gvT6BNccNQOdu0locfk95
ZIs8hAxh1r5pnXiqkl3NKJo79u2JKLDrVlhm5a62tdDntgMExn9RhbbOdAr7yeVvqdGMZyvAhwj4
LyMZYMXAMq4Hbknx9PzPGUwRv7hhSl81YvDDFlQB0g711lkxTzlOdCi5PVlmqPjhpT3h33rdM60T
H7PR1WauYHd9bku6KJSj2DWVvMFxmUde5xrAqqQUJAV0j3JYsIPfo1yrl6hOraf7Jqj4Z2sFBRvY
l9C6rkkd4Q7swLiwzxWGfTp4pBA5H8EqdnpLuzT7AD+YLq47kKDIG6HqNJYz3YM5snkLKSqFvTpO
i9nL8s2EFRN/Ia4NUMEi+kqjXtVOlnXDtslDPe5fgkIskNTN+zAVIHm22Bv5OjKlRSrXvWfSMGF8
3zj7IVeJa25Z2zDgksls1rdCoadowyCga+3uwpK2RcV5PdfetSeAIHWblJK9xfohlk52U2O8FGNP
LUEvEq2ySQG7s9nLE0Nf5q0YqMBHHOo+Woq+N+bLnMqWe4yNnm/TugH8lceqt5DwoqMpGSPdhZTh
bnVd93ggBfSIMGArdgRiws1ucBKpYE00Yx2GaKl4ATqosI+H9Bg7chQJfJCcMOs9rTNE2VQHW8Uz
h3LJV+rnLl3SNLnK63S0/Othoa/K4smY7bMSh1m1zT5XsV6X5rj0rKHYydo8uay1eA/YG3saO3QG
hEOo7Fso0hBecr5HhQWYYY3tNZbmNiFXVu3IV6rQFOAsqFU583eFramj4MjLZ+WaWRMP0x5BwJmf
pIRp+b2hi3Vcyk2sFt7BjdIZYQqejfDUuIvH+xtSg+gw8RbZC5Y99Cyoqe0cBrh8/VYBulMJKz0o
sN5OLtPFGLm0a0HEoStM84mzXjU+p3wZg+jqd4Fb6EN2GMaW5bgg114DBww6RXxQQWq4N4upOng1
hCjhArlFvyTdISyANMEKeofrmzQq1BN4IaqRb3UIUV+/nLluHQArOd1e+LMJmqSOcTHKFSQ5HT0n
2baoUMc718Sg/g44Bg+f1Rz+6iwYxB37aG7xlnB/8NnYclxJp0HVj/oNflvWZTbr31Mu5gHo0eFT
z517tfZriMA/cWiBfzZ5x47fhd2M5kGRmOxPI8EAKHIDVOkspJQhjF/bSAfJLYKA3WBs/NVSHpbz
c9HdmeVS3P8Pe+e1W7eSretX2S/ABaYqksDBAQ5nVJaVbPmGkJds5kwWw9OfryQvtCX3lve+70YH
uJcszkkWq8b4xx8CiNcZa6hr0/ZUVo1CXVWrsfm7IcvEQPtXGu5FxCclU6Fq0vYrsKtc97lX1cWz
Swped1MC63ZP02oV0xUGiwUgl1Ggv4NONzUVE9YqQELfkkOBlmeahK8uuzaJ5jpEQFNa5yhV03wX
+YPCe5FnhFlkPfvtyoy6Up07bxAdKl1Zr92EVZsL484OQvwll+ER29rRvZUFuv14gyA1nw08Vuwl
qsMGSbwVsU6jeDgZEk6yYuOtxbSuW3IsV5NsGOQF2vtnwQRXDvkFFgVWs1fYkzPOoEBb7xCJQXNN
PTl4pz3wmx867mBbm8Vih1sYtg59gAEm5KGNDpsmmgQHyaNnO8O2rc0J63MyA8yDNVlMmaNmtkgd
I/llTXEwcIRx3TA3cu9HWI1ZfTChvDTtLqjNeb6bh9kZLowePuONa7j9CrORVR0SHyq7+9VD71oz
eZBe1xz8WcC1C02FynobzGuRH6J0QPa11i5s5TBgBmwnGw9raeJorDLzq+fEbnAl2eZyWFrmJcIZ
Ia/iHOuFttOLwTwMUdUKfzvmpijkIcJ2Sl5iQGDk+UHJhrI2+Z74FTReCw5SPsKGtsSwrHInncEx
tPsDXya7/ll9m0sRSesGJXCNOnqqU32gNqVTNuJ+WkTTuNsmmrqIUEHTxM3xuChPUI1F5sQL082L
rjURMYH3HtBXKX2sBGwkvNytr8vHjgOc1yFxpd7hStQ0bCW4HjE93mdLMcWF/mLN5J+tbWxQkoqk
VRw9zBwyThm8N2AqHxbP43fuR1HrOgWZle4cvMxa+bS4+ZbMpMa2TOUXQllIZjwQV+flwYHAErCG
ZmwF26Toeyp7PwfctA+uLaiCYWHpKjpYpoa9LPOhME7MGKYI2q1TouDaKauSq3OEc15QEsG7ddhT
yrE0+aLUJT54kxD49bEhloXNGT0xA6U0gYA1cIOaytMnJ6SUmU/axfCX7cPorV693ipX4E+yqfGt
4ZeZRLnwLvWi7vj80NL0PkkUZsGP2JkV8IkqLFit7om0Sl2vBpFit7GhiMpv09RWNerLzKvO4zpT
HItM7HUtVTWeLlmSAPfv4MBkXw7Wj5GUszzYToWliNPkPAQ3YFwSzdzbwESpW16why+6RHqBe2Rf
6lPq5wnmWjX3Ma9NjVjIAOPnKrScyOBGNrGbBfVhSUuajgJXLwpXn3OFTzD2RsLy+edOrC2vUDhi
Q0pFiv0Wv7FmWFC629wiYRblvlHopZia1AE3opwj8QUbIbCn18fIgWlpF3dzHO6Qgcx8Y4d4J57R
iLuFxewoznE7vV6nzIyCR5V7IoN908i4JCCRclTdrR7UjYTxVqPBp67DmTo5acxKFxXmwKQStpi9
6J7Yly2LpQSvs+ZNOpmdN2zxkaVKie1IV/OqbkgSOpqYKSv/eh0Su07PZeTh5HhcVle/B47TmXxV
lVNk3hW9q18R4ts14IWkkB8gtFEXanCRKA9bxnRVyJAqZaxJkkFBnR2/nq6JUjGH5kiqJC8UNqpU
gdLpdL05SL0eI1hEVNYmdyD7gdq14g/8//qnqUq69XoqfI/j0kr4XPYmSTxdGgLix7qYdxr9aV9f
j3xg+nVXjBMxwoeuZ+Mrz53ZUfFXRaoCylWcvnKPt7plLRSbdKEmyPZu5+q1W1R2UF2UkxWrYRsX
vW+Np/yC0qGoneqFZzsaquRa1drxFcyGEHlwEUuX1gEGF+om9oK0e4JMnUIt7POxGdhclsl1zt3J
GnI4kcJmnSH21E1g1gg6NtOa9QPp3YDyksaT5zwsYl3OHPxUljPoD8sMxct22vxJJdbMTYleK58+
NhW1Rl/7Hd82JdGVwuBnR0y+eUBhMMexSfdVxagk1D6mZ+l2mNoY89+Owrn82jSUaW5wZEloR1TS
xb1x9GXjjHdyJSXH2BiTxf1nxqSbbuyfdBWGXlw3+V6A/fQQxk3N+oj6KOapDWTgUK7PPuFFcMCU
YLaE6qtmjkcRwh5Alic970nrNdXU6/6B5SQFlwfai1a9VTbsyVjdemJmoIdAg6V/hDzCTHHJIe7+
/frqVQqazxoWRonsFjuZuujb7aBUrxdGNWmoyogQXbAkPdOfqivTnecK7/l41R03eii8rpnZevoV
p1uOmwvJuFabZE1ZfIiSCvdJqLhrf+KPs1UcfYbpfcfBZrjUB848KLZOiTcKvyZwh07T68nS4Eni
cMguvpleu0ZcDnLe0jZT5G5dUPCPctMDktnFjhhU3QW+NhZFtOoPXSOiWOINb9miKXG+NmR3lZ+x
0GmSmOhD0q4wmt+l1qg/+oiRW1zu5mREf0KoQaUNExrAEX5wXVhRi53rDWvgMRoJttd9mlahNNJ+
ZTKQOFX+5NSz7tCX150jmHtd6JZWrlflx6jRe0gXzAjKDq6TDHQ8zCDfQY9YI2OdERTTtzki9yTd
qMQoErGFXtkWhLmNHd/3D5d8D63qS9KeIrTCO/d3n1qywirfHBjeCznp6c3r0ih8QwOsH3+73y+l
uUq44uqBkWbyvAUpbZy2VgU68S11I70/1Wj0MG2a2azZuz6+1gsa+BZ+gzCEMSG+qw48gPcwZW9a
eD9BD/k2OyUGXmdjUtqsRDG4Ca9hAm2WsxASPpvGiJMN1I9RFa1fbJrBpu8GhdCTjYCWV+89rzvz
z9lH1RHaSYnkiZ4zAa7BxJ8+/vi/3SoHBJrCVntoWtCr9D//BdsnuAM7vMkTT0NqzXwODijdFnK4
0kJ9fKnf1hzKRCdgFMQkCGOU99AxZVRqVxRQT0GCeedyjBYM0B6s1dOviIxiQnH+8OXej1DgOFke
HE3BNYX9G52ra3vHj5kVPDVuoveoARem9RpypT4gbBxo0H8E1PsUEwt//l7YntldsduV4g8k4/e3
mampwKdUT1V53bDufHubp2qY1RTEzlcwCVpHvBRAqXz4PuyA/7u7bAvSdRnEmkR2MkF6D14TmNQS
mJtZX8eq9vILcl90a55mdGpHldi6avz4gm8J4gxosEEFdmbIK5jwAR+9/WpD5q9sJkv3tauYE0EV
cCK9zbEpIsggWaYtMDVJUvwjgo2Xo5xa/jSz+e3mknplByaUVc/3+Or2209Al5igqfGqr3j6kZu4
Y5a15jtQjyQgBO+lbFFdoktjZPh6//4Jihti0JBXKQdYHifT680pIaFxj4D+F97iGkMSuoW18CuO
hD4nx6Pf+s4A9SJMrXxgt/YmoQ9LhaUjhP0kMnnxcT5ihq6VCyPgkQUDZUop34DoUInmRDmcpIyW
fWL4ckPXVj00GjYLFGseXQz0F32cw6OgtvF6Rx/xTYOQkl73FaDvKe3ZNfPc1kVT5uP+wPFqW7pY
jrIyYycxEbtx/5FodCCTtpqVBlmqHFj24+f//rVm34MWhSjYR8z9+9Ie6SwSA5OkxzpBwdId42bQ
LVCwDroC+AlZf3xJ/bb8uuXqrRYHBGY0qNV/d3tn5rQMyNemxyCGzursRvLe8wt84e3cuDR7k08Q
ukUw0kTNVqSLQqPAx/FPg6L339yB7W6yc2oeJ+/cy/j7l72zkm018SyTx7wG/jxNy24o721EvN25
3Q9/cC19v8ghpcLeBCmSDmJl9731L5R4jBmbvv+qWjx3HkTm6WWRZY2urD6+vfa7V5rfjsMwvr/S
Y/KG7+676iCeZrMoKmXfVzjw+CQoWXKI9zEwKp1umk2cDvgCkC3nAE4tA+ty1rZGNGsCP6gGWBcI
hpZHz+8b0myoQ63V1YV6GtOhJB6bwN9JjWYJWGs2NAzgD/hTJSfKlxomho3FTyvDIskhNHLBWRTH
hp4UWQq/UboqCyZbe2IY7KPFvqrN2H2Nmv4f8vz1HSaYzzF5T90X24V390CIeAjQ4833Y5npkzmq
GVXAuZpqOueP77fzbj3rZ8rmJSFcSI7F33zIiSUBU7Xc6M7HfUFfaxRAp7lqdak/stWzBb3O3gtI
OtwFsvE0SvrzT50aNUJgTCY3V7iexjPpBRt2OrvEDHQ6MfJsNNbznldVMsFqynw6YKdIw7TLq4j2
OEVHSVvyc/DHtEgPkQxMBnl3Vt9c+WeqLvUDX9FliS/GyyTee4UmlDVpjNcQiX6SmUXVQqiyYuNH
Jd6lGlj+OULjjWTtZsw8OPcikmz4hYtVIqr8w3n79tUkKJ4hIktXcDBo/cR78gTK4NyDsFw9MwjD
a86Oqnwni3rABqQz5f3Hz89/+25yNTxtYabDjsLkxfzNwrjldinfbKK/C+V4X8i5EPbeZhZ7lDn5
KAwUElJi3Tk4W7BZibaNS9ZRaefFg8K9U4WVP1ZMaAkxDeA/9qQaDu19RLPcX6OGJbEm8RWkziD7
VPJ1/laN2zd8D4zsNgyO5JUSUX1G5kR/wfGXrNqqUuVbo88cgsf8Rp1G5NYLjAAD08UiVuA/sRoD
nUgBD3LTB921yxGIISnGeRfe0qnt0CztjgF88ZDATcCuymYkkTUD2GGdT8wLB6v4ClNCkGn14mK2
tqa1dZrOu7MpBp6apLZEGHUyAS+J+/5gZ1V1N3nO+JA6DuI13zTcCmm0wIFqDPB9NJruFv1lTw0W
jUdiUrM9M4mlgQnLJHsD9TE1whFXgNOiqnfDFCjQoSTLPo++lED0Eapp7NvquzWD50qtayRAi4ZL
AIz5yR0W8xuRzv1Xy1vd+2QU4yaZZXmWe31KSNeS/sGM+e0L/br8sA2HkEU4EKKydxVJtLqUdl1Q
PUvTK+EIzeYd3E67D8syv1AusbqbOa7LT4wI4U1+vBp/W4wvCx+uDiMbNvH3/cgo+qCGJV8+t1VF
4+oUDa74pWNBfPv4Qi+/6V/H8Mu31HYZ1H34EOnc0bd112yXua3g5TxbExmU1B8cF6Q5l1YKyb3w
bio0qDdpHxkQ2QsRNFtHkf9yUKmQZAIM0L4g68mrTnbBaWW03j3nbU+dNBbDQ1lSvNhDVWI1OVju
J0y4qx/liIt2BTz7SdmL/TnI6FNDq7aQzMZ5fOWUuA6EhldK0JucWZxF7B+GHcHynNXxwChhJAso
FuaTOQ+YpvH8/lALvSPhcUt0GUAZxH1xOKPflwSW4fWzC6n+2R31zU9SJzk4dVYc53V+qqygeHRw
TtmOiCqxocNh7AjHF9XDx09G6Dv/5smQAaK7OsiAEMfItnj7ZKw8wicEwPg5HhkcAKd1eTj76HgI
fC/WYavccj565YBhZWo0JdOeujzW4FYXqpFqQA8bG1erFbtHZ10Azjqt/kq1l3WXGxfpUnnni7Mc
KoIn78BAi6saUxgqVgZjy2YdZsYuWd1HG68JvBvKRqwgtEnBIjNU4x4WczlI8TGN6+aqFENBImLU
j9+WIhnvCbfNPxkV4gWcGqxp79gD3GqnS+O7qQhwvEha/GIV6dNBqIaYEQAewRmDEM7EW1cY/nlK
BtRnC1Q70hFSYv7Dsn9LS+IRc29d0AUMfehmf3N9GoGEee5ehAWoKy4NbMcfmtRZYGq3lXlpTZox
/vHjfBfF8HJJagNaHFRYUPBenN9/KTRx/iyIWGuy71mDoB3YDDFSNC7GGUAlYWom79LWwb/8uXHM
4iGN5+E8TQPzk6ECZ//xZ5G/Ly1KTQ5U27d1gMh7MmA3lVgpxFX1PZ4ZMNC319FXTLAStW3LBX9v
08ZpYyxr7fYhwAq3WSLFkYDvdAtOEgR4GRtkgnQ1CoB0KJSGfoHQK6NPLnKZ9sfWceZLORJoFAsv
JjQQG/Ep7DF3TkA4sWMIO8uvN3DNRXMwuC37LB+MC3RPxGACZRjnsk+W62WeOGEyHCr38cSBuqkt
JCQlY14qSqdEyFC0BbmzasKWQjH0fBCK1pRapL9FOF6dJGXhdLhxQpdhJTIu2khQv2snSIlV9CDv
kbw7M1caJA4AG5wEm4upCXq8QNNGwqslBN7ChtabuoOJLeHnoavTL2huhh9uaqdAPRjf/wn4+n3/
8Vz6BBjXEOZ4Pu+3ZMdmEprPU/6dwBvT09HG2TdYHgtTQx6ZdpV7XvsxQm5jfFtUNuFfIFXzJ2nb
v1uwvqYgc/ThCAU28Hb/gSnVlz12Id8jFGDj9uWByJUw+fO0kMPeXFVw13bVuMfZJNo1QTQ/YoFC
zn3SYwX58Yp9B9C9vD06/syEuGhDW3zP2F3LcVL1nGffY8+Ut620+htiBoytB7B7xrk4Xo5FO5w2
blWeFLND9mLlcZB5xTBfp8QHQEiuJnWeGqPzA+Z8K0If99/bP3zK30oGD2GegzTPhjNNU/nulhHF
sJRB647fQb3b+J7KQvQYSrg4HeDifGlLlTNT6onw2/qdqH8kOGvm4RrZzXRwvLp/EEERn5velN/b
nTsyIeEUwCO0K7jdceZt3JZx7+vO9B+dxd3S4PH49FymhEj0NCl/D79KZ1na2u3vvxdaXNbdkPzX
9imvhzdyi59/8afeIpB/CQmVVsBuhSbPYf2P3gKKqfuXVmAEpk0zzv9wDP1jDqljwAAd+MekaMD8
ZKn8Yw4p/sJOD/Y0f40X0ERC8X//z5uWt3/35zdSd+8dgIrvAy+OdGziLLX/4Ps6lgKjofr27PPV
FG68HlK4UEO0rW0zLJf+gslNsGtK3pRQ+SSQh7yH66NhF9La2Kl17FVjnEd8dmxojZKYibbeML3u
L+q4OiadM54y0vW2QDXyrB4r47YlTx5KSmycDalvwSQq5S2qxfk+82EIhmON1bXVtHVY9lm7kSg8
Qn4fPC6CeAieVZHD6CeINnzuOUxEfGTgcyFBpU5p8ynH2ujTtLZXMzopsBYzdMvGOrY9XSh9eY63
mDylDQfwYMKN9O15FBZBmVnDm6i6bNOR/HJBVna8mwh9n5X5t1YxoHPvjV2EDfp+Mdf1gNKElIjY
PmCeVX0O2GZ30CtTQER3R1L2VZcv7g73K2LB7cHZF16JXb7AutopJdcvrT7kTrnQF/wAa8kxvfHi
pCYUw1qPTW4HuM0tUchgTWHck111S2ASMZKvO0RZVjgCMmB51ECbMIWzhTokwqkcZ+bMRX+ap95F
YgVYajjlTWCWyPYj7xCUGLG4Gngg8Bg1b41FENbsWzsyD0aaWfAqlgcxqGWjBv0lyDTdDiOu6FhI
xBuY0nJX+OO3Et6MM8/laUP6+1mDyGSD3fOuXj1yW4tmL9a2gnsijTAFyg1bIY9BFJwOS21u/NzG
x3eNjIfFSevQMUfBOLWBmzPO895244Ag4nI5sesku/OyZj3pLV9tPY+obASkYm/3BszmmQ4XZpKE
h4oP0ChJy6apQI2YfW3mxj1rDf9kqaJyA4yOfLHvJhqk+JA4WP8G8F63RWHs8qy9Q07zAIH7PLMn
L4yVdPdGlZo7y1yTg9eUT8AgX7N2cA9QL7rNxEm6M4PMOMWg4bvLqJAJaCC22hq/6OcQzTB8vy5G
GJzhiqbnszZRISRPQ6P2KS3cHoaVNYiTFr7G1wUzJPzE+rPZyL+tizszVfSbXYbs/SgqfLPWtcKc
CcYU0t6s3Xpx4x4TCG073OBm/LH4/3Kr+wJNotT2gNFWVr2iRllQOPo8wZpubg/LFrqUk913towv
4MqVe8f/pk2sTucYx28wKOMOEmfZb0aZuFuvSNObUuXYxPXSDLEIXA5NGnR3pjYdtLwgvwFucLd9
v16wpRZ7P8unnR0lcr/mY7mFhuvtKhQd4WAb5nUqu3Vnrnm5s3o/2UA2tLfJ4GQUfJk8sewu2qSx
r462HRPmruyz3jDHrWEnzf0oHO6iHzlb2+VkkzHeWWIihNgUNflVIjPvsRsyw8GwIBhgvKSdBb0N
ps3Yq695dZsbzkIo8WieWkM/iTDAgzDdTEae7CRyb1J1S7kZC0AjB2/XPR91PPeMCoBGGufYchDU
DnPKcPNvqZLJJqv84kS1qMFHX1FYrNxPDB7xcSSFIkwd88ccJf52nmpx2qjVDjM53JqkshJ4LU/9
FZMotxM3EFVbBnBOvUuCGSHZVMit685DaLfB31ja3aQkF0TWeF0QoQTpJ7VgyxjfS3dd9kW3nnWD
d55O/HzvobGF3R9iulthZoRmtez6ZrtEqscG0fFDy02fWgzWwthfb/saU3Y4ypTEuWeEkz/CEzb9
hSyJ2t52JIpvzFh2F4vt7cfSfgogDoQ+sblIAHpxGzFv3ZResKMjCcHLs8Pstt8V1T7MxCW6FF3m
HMzCsk4jtHb7rCBeCtVtHy5D3mynoPSPiWNe1YX9Vcr+PIMHdNKL+QFJMBrZFNeTYnHkyWim1V0Q
qM8FcNa2abzvEu/YjYIVt4EJdgdp8Mxj/H/Z+Db5iV0ZCoKwLgqPAarZXRdo7gC/En9DKvMPGDvI
jQMX67d1rA8uBRNeiUu2a6ehOIda1h1c9BOhcKLgWGDz1TvJ12Dxg7vFXY51UVlnq8zGPThEux/8
QkG04IrVut61RBlfQzI7x7RiDmcjQnQ+QajLrbjYd6MQoVmK2wZ/060c2vRsafuTuCOVXWHzFsbD
aJMjwvGSQMh4LPL5yxSN49FbvGfMZBWWmUWyH2mKD2DAxj6uCBj2CJ+7ope6NtH8hSiC9QefLho4
/ptB2AhTohvUEvVukukeRx+kHdItTqzE+AzanuEbOD87aWOzF47jiQ8nk70mhZ8SRfLI/pueJtg+
wIhjl5t8Q2zGzi8RTtrOIV0dAZtlcvY2vOoNlvLWIfayzxMoz8lq+Hegbmd93nZhY8Q/HKPxAPCK
aG9AmAwRW1p7aP6EnLuleeo3pk0uMyf5yq66BxeqtxNgilN9K2RfDfduigwkZ80abVAd58lIiQmf
hxaFwsOAz6bHq9jKHoV7y+or/atIdHgMh14C9YKXrM5oXp1jC8MKWqrXSDu6d8apciSGr0tHX7tj
0s7ujcZibSaatIrklxvHLT3ZPUKtrFYM5BzVe7iF1Qj9RVhlRUrWTFg13dp1rzOI/5TXfyyvQRY+
LK+/T//1WHf525r85S/9LK1RJaPjg2dC2artXDwmBK9SZsML/iI/Ew4GTr8+o6NftMyu+Atatg+C
L6F00CPb/yqtzb9QfeoZN3wSAeVD/G9K67fzCUgwCGJhAjD2QWwGQv0OOrWUbKF7xTUDLx39mlex
uHK6qbmEy/wnhspbwOr1WlAuTN1GwPF4752DcNZYWxLHCN+YYFWphcyVkXHdojMJWx089cuj+DdK
5Led7Mv18OUAICPOUXNw3n23zqCfaHyT60FdisPJbICesxn3SpQozkk1IIHZObNPAoVM7T90+29H
ly8XpyOSdCY8Pc1KeIs8tIbZk0bWVScrboXPJWNfGUJV9c9f0llfwtFwrfzTV/43txhrHti5QIKs
tfd6VSbdWTf5XnkC+D1f5+zfz6oqsdKFhEg6q0mk38f3+LcLAhZgps8iog8kQkD/818Qwcw0ZsYJ
XXAkz4WUNJ8kiSUZyHfzHQN/EvUzBuJNa/hrK2j9dl+RGCKNhewRcHPtlxHYLxdceirfOJrVcazn
FtdaGaGFXxn74LYG0EZcz5halz42/yc4elg3LYTDh4pTetokMl8xR/V672ZYbBv8TomRXKom6THJ
COYvi+3/YRXQLnAD/oWAsw40zcbm3Ue3QjP83rawKgOYD+UwHhmqx+6dUdoiOuvjgiBU9MOIYdrY
mk6tOkFjERJCgtsT9JUbIkeIEDITGjGs7IgxeQkwcvpOhoksWEt9hINrufrWJQ4duG0qsNkSqif5
ciVa1XLT5mK1APh7bD4Mhp/htNirv2/EbF0anYew7iVgqDGIBLIGSUGH7LcI107V4puvHCx0KYxn
tcOx2M7OOkfM15JdQm5T3DqDY4Y9+eeswCv4pu3sjiVH1Qim6fULXnS4QiaW9Z1VOqfa1DPN5gua
dOV+mqtlOqfIJ7VKiowKIMAuiZQiNoLuJet1Vv18bUyAXgHHtY/mjHS5UQdGrZ1J1JrKAVFnpZpH
v3QoNfq+JvGr1Sz62cyIu7E6AvA68mHrriCJr1RR8+gQpndjtIZ1JwbcwNM1FU/4+tnVSbUE86Os
B7J7JKxwbIAi8nhGl5kI8jBMpsqi54KBDjqzszwnRcUn3rCAAnrpr4r7pqMAx4CHtiLZeZjaVTzJ
l1jkGCPD1pmEs8dYlgSoYDbwA38xiX5dq0kWEyCYOOk0XqT5zPiRABlqcEqlR3tRTX/oJwjy8HGW
PDkNvCgtieUy2pIRh42v0W5w7eRzAqPrgfEq9tFDPmIA/5rwpCqiGevebx6hIfLyv6QcLl3w0BQl
noXkXrEyZkI3XhOFO3Ph8TtNTTLVuBAspKTNLeXtbh7nOcNlNK7hje7Rc7GZBonlnOD7zWxpQqJ4
k054koa+zlJ7uf90C2LjjL67S3LP2wa+kcDtrQLz8uVnhijCPIbYNvaNNTkafNdPiTeo7YSkdz+2
PQs40a8HyhmyGfo+i6Izq0dvt1FEuTLimP3gBkKC1SEBg3k5MkT2zexyoOxqAEaZCM63jaTgxl6s
Rra4LzJzITHa4C9URWqZJ9CvPfxp0SBVyWnfD6lxWMyRYFYkHEt00zSVwKudvFOiLxPUjOf2GiyP
ZCtMz2oxWkWz3a/p9bQY9vS55/Ynh76q1KG3k2oKVzPHWpwubFMjkgwNoQT3ub9rnCjZIQ2FdlAF
yz5wkEwm7XwyOa27b/zMuRR+TVSnmo4RNO+zIa7nO1mO9SZpopTHbiyXZJ5B1fIS60tv2u22SRYZ
DstsXRlM7G+mpO1pbSMlvg5uHiDGd/rJ2cRBOp8pz1BH16/jMhxNuy5Cs14vfZzXnrHCINmoTL1T
5kbyEgkB4My4usu5hZ8TD5w00Zp6ONaZXuvwHKQJbuK9gXP8lsUdnLrRMFdbYhn6IMSbJHpwmMJW
W+Lg7ockxsS/axk8etllhgeHe2wnhy3bwieqCLuXMLGXoMvE4g8h+/J8oydQM207Po5HaUSc0trJ
bemH5lFAMHsol2TEeTr2SzydlJpv1jmJHrSj0mXjYrlPw4zrL2j1EyTj+CETkg2ztvO7zDCzz1j6
82IFOgKRPGmypiAxnvhNYCZYxNOhcYzWd1LAmE2zatvzNeI9WJUvTgXyruDzSqT817IzjPVkRW/o
nwDuQRrfWE0/753O6vJTSdTbtzVWQu66Kj8tgiY6J1Iwvu76LDmJ6eGYWbcPxdA9LeWsd//UeujL
AJ/vkfs0E44GftRY6WlQN/bX0YjGaQM717xAfebd4huQe+iypxP0VYbaOlNrkRFmeWduVHc+5vR2
dTWPhAHuV9d+KEFutvB5XSiCpPpu3cVuPbAbV5Dq60TVZQWP/VthOfx8w4nV3eMDb0ffyP9LuxAL
3Kjerz6QQ2jH+YhbeJ8b53g/jNy6MsK5ehDxl8Xz62OKlPzKo5XeZnylg2c1HZ5edtQ/oryjFtH0
jXNHe9jnluKxtti/7FLkJGwWbhF3l53fLyeLk/mXhg6o6xDilDDnZP8MohScC7opidYDtWZIFPJ8
g+oBzjwdLktpxLZvC0xpXb5GYbbSZk/PAn6PwtHigPA1OO8nHs2mKHQcbvmSkuf5qHzSBtl8mOQV
S3B28AiVpJCVqLxz9vuOLEHoNeyD2IvCJAHc88+DpjA2GUlFRExzmJQbxyP/tnG4vBQTkeWeNvAH
o8fBFjLG07pgCggXkm3Sg5/f7dBU8i0WRqfJ9TBVPthyM7nn0ziaB68QeNwirOyfKwdjGrDSjhUB
1VI8vQyF+lSwT5ciJXhQ6x0SAhagd52mC3Tcw+vHsipBFmqbZFQS2KdxfHndjFuXjoWFKjpfD4ra
t9Sp69ZaEAhrTzYgHUTk0p0vsMwmwQ7mQv042W2TXNlC8anTsuG74p7GJSvgVe/GbZui57SQg1uX
4AZxmxcAOKbyPBSWrjwdc42U4yiy3EZEuj3KxGJjXTojO8c2YiZ4sRizniPDYr7urXjSoc2S5+7q
+D37omfdFrVhnjZjYvwYujY4JOOEQT6fmSonpdd6sOeJZeEXnU7hCwbrzkF22oSxtlXed54Ou4zn
VN/RlkiJkABZjvWx8QUHZsdWdRvpJ4oPBI8Jrh1pFT2P0bBauobBRtJJiDeG/ikQs4hMLZF1hct9
orS8lQ5TuVuF4YNsEFclceLfFLkfYCqWN8GqYaqYuO49iiEjtpgiUC2DC0+DCNF2zzeFWYtdarpR
jvKpTGEQFSDrmFYeSiOgBvHsxDyFTJNcOuWgNnT6y47/tNsZ+uBpka3NBY+/valxHD7JEVF8mY0g
PTWGOAqxbODoWfzyGGOrGi4z9n/IoQTfo5VbzCiRbnvBGbb10aYtnU+xz5budPG4h+ppbbvVKtH3
QHKsoTmACxXWDb4daGApQ7qQnAjcvnMqEoRv+Q+QEIEhYx0dg7Uu03Bo4SLzBk5EG1U/qg6P3gLX
3tmdTljXFAZja14FQ2NeiXJRW2WWTFOW8jiPomWOEEe3M5lM+4xDdJvhx7GbXffKhdp8MRNf8omn
zblczcUpJ195cMuckbjhDEzl5S4Oiosxd/sQm/LlysRfj5R4OT52te1c1kRx1RuGCxSQM/EKQVFt
pbp2SuuGyq/a2bAYfwgZiVPHAUgjIQEps1mhgZjcyD8a2fpdtJIH4o68wnv4eFOyxRSMcHkqAtVs
DE5goEUEeewgCZafIecVu+GQkUzY2saJhJbaXPTEtzZhqVNeQXdZkSsRMVEYwdXrr5d8ytDEUHZv
P27bmBG+7Uo0JgRhCmDBAoJ43/avioAATjzyoF5iIiljQbw6Xfh+fJ3fuh9CiSE+g2XQ9rs0bm/b
wyBKBmJOh+ZYVJLCdsRh+o7EZ6Iv3ZmYRenq1uVlO/z4ur+1/lwX63qB5a/j4mmkv/8vXSIteeFk
NVFlL/HWgwEdvOznYt5PXsL+VZfVcgPUzl7cKl3lfnz1t9NKej7+FSBhYWoq+RDvpQ9Ln4GeWLI+
TiKiAVn9zr7z9a6beT27/RA3/LcJkf7xJdAajQqb+8tH+A9i9wfEzgrEh4Dd/+tyzDGe+l8Bu9e/
84//dPAXHsiSsXYAMPc67/6J1wXuX/CMGMHYIGaAczpC8R//aQbo/BW4WPT4+KBplO/nKNxxgPIs
ftrXfs4vEYrvRt8fjcLxO3v76sLw59+Qez3LAjMU75c2Tgq229jkM4vC95lWGRgeVIM6rFEynxZx
S3iJUaOgradp+f/sncl221abRV+lXgBeFz0wJQh2IilSjS15gqUmQt/jonv62rDjiuNU/anMM8lK
YkuUSODia87Z5520cPtopsay9SMi5q4spUDHUSkvmZ2JUwrKCetuoD9YSUKfbtExrcPWsM9R1rd3
U9LHD2xWsm3KMbbPMTl8LclEBzRoJ2D8LVjrbf2KZyTZwRXkQYAmf2yw7VXzm6iIVYqD0MJ7M6ba
PbaX9OAST3MT2Hq2lTrn8tgVp9LUYMhkARVewmGg0t/tizinzsoVi8WaEtqHvJYVEazZeMsmNttW
meMepzbsKf+tUbviKXbPsF/ESZ1icUIRqNBDkE2wQZqUbdVSC59UN3bPqpJeVB4op4C83lkQ8aFa
4BmK2nDZGCEC/0A/F7GmniApqzDMPBJTuosLkQGorM200DDHdtUsVa+Ziep9oG2j2teZ08eUWSQ2
pI+1kVj1asyMZFvlY7Jz265bD8aQr4U9qSiWNfmldOLgtpPRcO2oRd6wmE9PRSN5+KYA0/Qpac6W
noxXnCfE0GrkR9WBKW/EaNWvOZtoUodCe1P1WU95nfJrhOMI+aggrKIYtFVNqvy74upLPjW7b7e6
0YpwbywWcRmz4E1FSU9jBqc8rfK94ih7Fm7pOqxLqMigqrY1Y7OP0E3KVZt08U1nsXWxhBvstTzK
L1jlZm3jsp444K0KFF9H7HxTwY35HBKv/mzXVs7ixqoO5DsN91U/1A8usSunGRH0aWgFCBrZ6DEB
aQZ7Nh6a90ZpVNscuaO7GoBb7Mwxs6ExZrp+nSc7PoWhMW8AKGTZClYykt64UhGss3JBNqP3Rwsn
7IW0KfuAwNYKvGQ2sjc2RtU5sKxsN41Sv7HwoG3zyoqfpWPHT5SzKg77yrzmIE92Ixvrs1B6/UYb
zHLXyDK8pZhtH5JZd70xb7N9rkgCloIhWLmF6ZwpiLXnAi/aiZy7dB/jdNglSWbkq5z0IYSmkXmb
VcONFg0Gl2Pd7BTR+QgKuxdcgEwjJhLAfK0K7BemRJQT5FSHU0U7BjdmX8L0If9nGajahfZZN9K3
adCr0FNCQ3u2neKh7HWYOm01bWdRiGvJsBCqThQoB1PByrlaRuLnqOfZzEbZql/aoEkudpjWPH11
3X2LAyfasvhlJjrH2aMTU3z1DEh82vH8Jgn5EAfyyfeEwFlr8CD5va233StKu75Zdan6AIlhH2qD
dSiHeourFm++ZefFKiZY54pFK7szg2xnTUN3sIK52Bsp2U1tRWKd5LB87ko33ttmHmymGBEEWjcC
r4oxuata2KrziEhHT1HUztGULs749AnMyvhoI7y+VlpOSntXoYlsIhb2qOmqi9LwgM+s+qZu8Ed7
TJLMLsm3QUvLzBObNii79gFRc8piDEstXb0mItTJAXdE62UD8jZav+ZNZ5iyYm+/HsRob0t1GP0+
UyUhT6ysnzqbum1ViTmLiZ+ZSrz/U3g7t2W6VcZuhkI/mbbX9KPlgmMfylUYTL4sZhSZcykZPrI7
fgxRUxB6RT43oOSw5phDEL3KZD7fwOGpT2hDEHmoylOipax/w3DWaZFdEM4WJCkXCqOXKfEX+Npi
n4lW+JDi6hXzyZIVZQQapozcq5k71r5lhZ2vZvzn17hTUpQqhYcHv32xEnvcJjBiqYCtHG5nrotz
7ywamCCfafOdzPIhHbifSdsS59mIoi+NY8THfO6/4qqzdjwRZ29K2v5MKiBzISSsxzaxCq+bFPdI
Skdz6ZKgPiVwVj4rQZyd2zSv/FJtmaW4ZbieEVGw6az1L5g5tJ3V8Vs2gUNc2Zhov812KE8Dev0X
Q6+XhwvjqCfUsPEjlJw+W8ETdwFmuOFWAgiDxRMOnqIG0UVVkT4PrmGu+rAe74XkrS8ic15PU1f5
7ag5N47hmgni/zK6BWE6cKGpg+cqmFb5ZElqnBjMbot47BZGVPWYyWAbg/hDLxDMl7TXDb/qmUYi
HRBzAgSiMFZmOG6suuzPah9qBxfnz9eh1tI1/bSz6iHPnmJu8RsG99UO2ziEIsbb7nNqWfE6Lwbx
hJ4g2HEywRfttPWkWeaFNFXlrTJsGt/OUTZw1Npb0LnZ3iQucANDv71m0+A84lkOaNdqcR/1seDl
7EDxpkmxNjpkjHMz1a9FO09vYpYc/7gVZghko0ELyiqO0CxHX6FbujELoaG6p6VH9gGcA07RQjQU
dD8kPV6Zsy6Q4SQJH2jPyPlLZJ1NXqG73bUO62xXkrVG6AppfShC0TSxDQic+sMlBXnfZ5FG1T8o
x1jL/ckp8kvfFwTomPLZbEwG0qS7Y8ghEuA17axnmH8vIpAf7OefnXK8K9QZfvg84MTRa7YNhT35
NPgPWh1Whyqy7YceUdrnFAXU27J2+AI84tlhCK5wqceQO9NDBXdByANyhLrvtpk11rN1otQqQsLI
NFhEfgwcz/AXB+Bx1Ex7LYdROpe6qydok1bwIRmtOLusH/jgAJprAMKI6fCCUmzlRNWzzUkOPcVw
C8vnigOU2muhyY1Buqkhx+UHtqzNejGhrSny0hs1nIqDbGL72ZzM+itq/jC5BJhWbuzIVJsHGc1R
sM3mNANoPrbDzCwr7Mzk3YnGVnk0gcaY5ET0QbFicZCWUDRifV0oYtoysyk2vdV+aW3kNc0YZmsx
8Ul2ofFlZGS9s2KkSBOrqTN/c9y4mU05mUWHuDGOks0bLQqDmlUa8pRRbLJIqEUeiznK/IiNNm2x
q9xHShweCTdQPfii07ln7nNu+DQPc0dWRRQPL0ygp0ODXAmciSK3ajGiBpJLuaXPrOAIH2tu4niP
RBgcCAmNZdBBYgMhCxwbhBCJLqAKjWs+Ry0DACXczwbELYLsg0OTa/GhE+HRUjPCGJkzHkle6NYT
orGvUrdAFo3mtI3rnvjNjl2MEopgiUREfxIYaGLKCDhfF6CqhCfq7KRAedJlWr41RSA+DAldzyO/
O2Y65eJlf7ecwnK+tEKiy36Ths2K7TGojcXSg1M6zrN/m7jvyfV/08Sh11+swP+3qvnLxOyoCH9u
4n7/mh8A+UW1bLLfp5EDK6Eui/DfuzhVVfkjOjEu0EWOT6f2Q8+8iC5o3xwLhDzV7GKP/aFnFp+I
wbJJKuKME+zztX8iuvhl+rIYAISKUQ1diMF0QudH+Hk6wRhfjc2gHs4yJ0YkW0fZ60/vxv+ifPhl
7PKXF/hl7NKMYOerkRdwEvbFSKSk+xL359j1ovz9P7/UN7/3TwtuiKWOY+oYgnQemQZigD//MpNK
zquJOvOUmBkLPWZZigYZYuKWwYFjfm2TMXQwWYPgE1DoeMyQAMzwNS4OtLl1mL+XdenY4W0ojUi4
9hZds9jyfJC/xQ7axPwoG6NVjBthIbbNgIoFzYPDMo/pkVIGD1PdbRItNg9oH9RLUpdkwU5UHQWp
qGB3Vo7emCgXyYgZYMP1PKtIE8rrKL2vXS3sG7a+RW+DTi4dhpgxM1eKBakdGtJRH+EFy5ssqKXN
XA413oY06EzPb2zO4LU5WizP1NQcviolmSKpEjLxdDpIfWRVGfqtodhE1iadGyn3eKKZgPpwpwJX
AR6ZJt0YMOJv4nb77+in6OJu+ptTY7EZ/sdTY18Of/JA/P4FPzwQ4pOKfAOlzvdD4cfQx2IexFx8
cTFhrsYl8cd5oS9DH7gPBi0PDtdF2/HHeQFkhlxAcAygYpev+gdDH46GPw99ljxILhgWhst8iU2k
/stNlnddX9ixcxAQhW+UBA3tkGrp3YiJ+j0verJY6aVtjAML0JUiNT3rLCSfwbG31SqwW+UClZ8w
pqia+ouhd8HndNYCdOjxOL5FXZyENJx6HXhBIXXFg4odbqQauD6DaPvzZHbDVTYVMxs0GllwiBIn
e+/7yTz2tXQ+R2OZwDbNFjVmx+FJ+nI55l6nD/vINeJ9b/aZn0R6DQoTVTxRtLluvRP/lv1WCHsf
Ztl8Ttyx/9LFtXGXBook74Ws5o9On/NbeAcntkMRjoAiTp4J26hfjCDsv4xoGjyNFIsPRaczXhEu
AZOgGW2Y3b2br8cJ53pCXX6a7UYdVm5jTB92rijXskiGHjRAHp57RcOGZlS2tQrhu9HTlbpx1KIk
BbuZzLg7YRlHL3OFVSRDbeSzAYue1YnRrac7ubNtkdfZKxgN2f2kRtEtpu49ob9luIsHJP3h7DoH
wPv9VjCQBuGS4yVh3k8u8gxf2KZdjDRqEcZCIMHTQg0JiC3d90kF/k7kbWMLj2mcvLHchiMtSOuD
DNLET1rVmldaWdIJ1lj6mxkqhJlMtPPCrZwzAaVuvAl6W971dl7v4N6UuxRZ2itSLcIxXeqV0jNm
q7qvMzp01XbQKmgjb46bYaRRyKYlZAT+H7urObnlZESXEJp2/5RJhheWNDrnRoW1HK2ieWL+FMC6
O3D0B6Dy8iHxs7ZobpFONB4VVD2tdAtfgzGMUQnKt+0O9OaLuTYaw4vTVR8t30XuRDfX8Vpx9PJj
CNPMWOkDw/RVbMzdW9HolrILUG9/DuSY7Hu9qH1EGYnOWMbqXypMyBdrgBtQIt5gQKU3eOb0Wt+o
pauTGBWrQGQ7FFGfa5EiIrsiDI5L/NlgCDomaX18N0x2dGHXM6nZO5+uNqCfyBuIoqvRKCKlJSsM
UGZ8RriZB+ewrV0MMaWGkL3rnwdzsPYODtHH0OE1AgB0QGzvDYjnPupelTgFlbHiLihUOocyQKjN
Her1lEOHCbHGps2ZvCiJ3ngT3hf6FVZ/hdqsDNcofXgyyLq6hTkapRP+8k7zsUqjYwt1tpWpeqN1
rnoqhcqYoDTuhIFkfBDmcQb04E0sMP0RMuSOvof3fRmO5avemIJ1wYKC8WFRizNx1ZOFc0Lqno7Z
ehMnc3cA8g6gPZnsvT66w1GS6b0e6jzd1qaUOO3zub6x2loetETmd5OK2p+EccvcWknRIWVrr3PE
jZnCOQTv8agqHAOZk747TWmsWUyTbBUn7YMiteycDYRdtwWdIAnI6n1jpJxaTl5kK7c13BXw8JGY
Wyy4yRA6Xq8ZWL5ketGN4rNrNEsuPDe2UurgxkNWPAUhLKWaoLUvCi8BckEUTps5u2a2ctB3oBeU
pBwegM9Ea9FP7t4ujdnHOEaurJZod1YlW7w4YJwmnBFMq4zctxCOoRsyWnky3ZRw6jEZj4zs5i86
IJQnO6c2oLPIaISj6GDLzn6AE8KAdLCykUOq5UyBpMJZSRWo0JOPJZawNJxvRcrdS+GbXGbCc39L
w8rZlQBrdlJx2ZOrWPb9sGXOAFxYemClWcK3hJ2GcVqfc2b0W7vJnZu00V6YzeDYDGOAj0xzoBvW
nZ8joEq5DYvoOmRMTAIU7Tinw4x3WwMG3jCvcpkLxtNCBdd7OnwmICM4YaU4xmbU3ibAjt57YSo+
rTvdbqcJXzgV/mbDlhuE6/kTdZRzidhxTV7Ix/+UOHiiTKmczXQsbtUeg8OCk37AH5t9tJPRPdv4
++/teiyudR2F/qTWYpNVhjz1c+fsE2Egtc9SJfVZlmQculEs72NDLw9O1Oovesslrev1QMdeFycH
AQ7LCFO9ZfCVLqJ8yV01TPehmjOHyRU1PmOJ6o5Ms/sju41gJyIz8fqkTdcQjTkys/CW+LVkFwdK
fFFQ1DmrtHfQMXDmr/Wk00ixAwB/EFkVbfI0yc+xlgWPUTEP0QrmcPt1+masnpU+Pmpg9XYtOWxM
/9TxlXY79dADzA96r2teFSRkHmVZzGbdrtvHOhzwOEbBcAQevVjDLZFwvdXRnWlJ9Z56VcNBTbTh
NNQdcYAk3H2p6qq96CT0XKK2JE2Tg6ne8UQfXyJGvQ96ZNjIOaC++mwrUrYJxuwlXJUHs+munWRb
eRs2utp1T6K2XCL6JmtQU/GEjDMrduVoN/EXFIkBBXVXWpInUUoK4e1cRr22KnSZ+1K16vWk92Pu
V2Kc352ut/wgnQqvaWKO4AgMCrKLhsF5GE1yO4j8YUBRsI3TIfS5SIM9H2W2lkWRXRGeUqEX9kGG
SsVct/l9O/vvavRv6mObnven3u4vybz4WYvf3roYB9fPjfX3L/vDzbB4gAl60XTsuEsf/KOvtvVP
IPhYuiNxMharAzXsj8Zao+Nmd0Nj/WMF+lOhzGLUItDJZKPJvvWfGYW/yal/6kaRW9PWa1zDjopQ
HFvynwtlU5tY4OKq2WHeVYlWiZlWwb2Fgtk9TVb6iiIpWVXl3PmFHF2PNMB2NY5TeqCPqzzROQ9O
76QHEPPpaZTZsXfQj9iKxbIH4WgmFEaaSe+iMjdGZpXFvDH0XCAZxbobIf/dVK7COtOSMAZd7VqR
l7EWOL6Ix3BSX61tHhwqr8koqvcSWDyeYGq7Jsjoqc9cxqp4TuuqhENpJq+WUol1lvPXU5UpY9nb
zb7qmycVvQBgwF5fJeAB/TywP6NWuUt09bVveHnouU9ZGX8wmCI3tLRjDzjlVSVfABItv49VjZ0v
mvrJIhOIBAVSW4dvutgQ1s2YF2LdK/a+aZx9WICQxeqE7NYNSNDO4W4l6Qd4O7ykFm8loOF2LWq+
adbzFhikmvIr8DYIZ5/HbbsOGv5WL/gZwEWxQQloryVo6V1iELpbZowlrdriT1Pjuhj+OEE485HY
rGIXeeeMGA0XMm9Blemdb3bqfA3L7OpOWU+ByUtmoElvTKNG1jvomi9rfiC9stI1PoHHtEUjFtjL
0qUsPqaiLsF6NJpnBhOD+XRiPgCt4C3IFJX3wX0gG6vzeSiSg0DyDpUfSRiUuQ7g+J5lcOK2D4ET
pMQLs2OEgzhvqlnMu8Hh4tBbXnQw7b2jKjiDuUgoetneGXW7rmyuA3qGa947INSF+zCwX/Y0BJBe
LsxrH/NDhUlq7Nm/uRsVfPUake54sF2KvL5arqKOv8t85By3asq0otV8uwdDYwXWyNvEhSUZ+ni5
aZ65nj9APzPT1/jRsyF+xQPEZz/zXwkiH7YRSrEeOocsKajfXp7zLrUqq0YMM/NJ1K3rQTZ++vZ5
5yGixJ5lk4cobd6QSEH14hJqWvK05rniZAehhh/c5FzVTEihYXF14kGBXLzcCyEPqscs4j8Be7/q
6vIwGl1WFFjRz5K3C5LIwzTzyQ8194ltD8FhAKpyilj0EXnVPtloH4mm4RN2JBcTFoTztzcDHTIi
bIW/ionxNScc2g+EXR+IxTJ9pHTgu9M2OEysaO/w6VceiIpkNZCs7ekdWfBkcWh+k5ZinVNmrmvR
8zOEUXvjtMq4RbhAekQdxJTcs+anNjclC1iMrbgwWfRzlRFRChCsSE+Oxo2qCw4Cp2c+zqQ/8wX3
CVHH8bWPzPO320snxWMnVKkhYssIPyhJRS2RR+HD5OM2AGofEIoV25HNwMLs5zZMAcx8+2zhyyz4
6uJo9fg4Q5VLoKhq10N1BqVwucpnO503INzdLcs4ylVQ+RvodtmavIzK+3YBLFc4t/iVZqrY6hNX
qNtzfxuzO+++fcydHJZEFS4jFBud3ydq8EL8nbIzI35VaNEsX6RKC+bqnF5m/Mo6hI9ATT/YKmNK
JmLVF5AIvFzvXMZvanAQjSyOdizGszmaW2dIXkkRWZqXoThSx6c+awcYIbNQdqHJfVrOpnqkB3M3
tsVFxqCgOCqty6uTHcPZmyPv4XBQcfLEo7EFV9yypxj5ZurQe0arW57dCX0Nyr5d1ViT9oMFhtAu
0NCNcS5I2jZ1XyGe07NDlcNt4KP7lrMQSO0aMTMGSF5gKO84TMDS9x7VFzDTnh9hkCARuEXKHY0h
/0Bk9v1s0txR87/dtH1s9WzolQe+d3QxGy6JxjSu2rTElwcKfli23jx2Bi6meqw2LVsYLy0zbLa1
KI6jZYxnaacfLC95aybugG/vteWa6RqRZXSRKp+rUVipj8WipVE2OQKXtSUk1uCisSRbg3jOtk5Q
f9Q2/xt9M0lWaG3DmPPEULJ4ozbNG+A7E9iRGnplbX/OS/rLVInw3cizveAJdSLDD1M8Lu6hrM1U
Ipsn4QMVJWYYvy/CVpS3X1NGqT0VJ2RJ33XUVlkRVJO8amjv1qxLXSK/hfZg0siv6Ryq5DSFrTyQ
PsBHqIsAdWoQquACElETyIKP4BKFBgjmFSsdBC7g+vvEm9KOzpVs99ZnCV2pnlXXyqEK5IvSleU7
4fVvRixKuQr1Mf1wal0hORXc/NzCFByHXVc05cbNU+JtyO6rda9K0PLmiYFFPuRRtNZUJzgRTjEj
jNWB0J/pLx17X5Deme+IHemUJ1Kfei8iiz47BpGrg6bHW2R59ZTW8dnEKjP5IZHFyl0hKR+I3nn4
qRT7Xyb6fxE02ounD4geuCRkhb8CUDJX0WajbPBfxxO7vTn6iFMeLnrhPBD0RFJYx11nYBVb/+fX
XTYFv9RTxC2jf2BJDcdZ/FJPuZOhEQJSyZ06fDvsuAf1OH0vQBTQ3qYf//nVlsXHX14N/hAKO9UV
f4kanYdQMeK5kLts4gJZKgGXYaAfImf5/nv92wT8TRNARNR/1Eeuf8tehpfmt587gO9f86MDYEnG
tAnvsQF27XuZ/8PPbH6Ce00tD4cYELP2x2ZNdz9x6dIdEKRKi8C26H8m5bpDnjNSRmFZ5ndU0D+Z
lJPM+ssltNCYkVtCHSSqFlrRLxdsmlATqbNb7yZrip66pCuqtVXpg1yNhH57dLN5t6nq6ZKV2rzY
aSiqkL8TpSYAuPVgTEhKnNWnIJY55M4CpxUEu+G3sbOU5emeoI5B7peF3aUgMgDDSfbVUBpuRQnh
rYBaAtBWhD5Z7+zAeBPjXUBNdp/g7jiO6IPOWcI0nVKGupGWPzAWUHZzsFQU7rLk4Q6RgJiaqKlX
yBiam5H4JrKsdIRvo5lsB344+AiNVe3tmcaZUMDurnBD44DA8mti18pTnOU8f+oC/A5DlS27/NCv
lgalctrqdh45JPKxvfZO+G5CGlmBoSFBJtKu3OvpxnXTaI0tSlklVP9b8pI+KrR6A1PljvgeQetk
VvEM6qgj3g138x1zgKulj2IV292pY40A+4ciQ3Uegl6eWCKQQToW9xgj1ePIQ4BhTtEjL2JQpzlk
yk750XCqJwIACCNTu/FA/fSVAnu/qGlWiwQwndKvtUntZ5flPQmX8zPBx2JdQXBdQ7aVGwbSuCJi
lE22+zDqgR/AblmlgbX8CCRmmnxrtx71LalF4lZPFWXT9SkZ8K2bfS5p5j6ro05NtFT+mA70DWuf
EXkhcNpI5B/tXF2EZcxkZSqHjmyKl9JAnVGRpwJaM8Aio1cZRAqtumQDUX3O7Kwcs6tvJwJUnozU
ebDauNyWIwY2tZ1QLASp7c8A2HZubTl+kzmP2VwpNcK84TFkuXEwCKxmnxO2+VVzA/mmCDh1nl0L
/dppmX7O4zpS0RZFI81JVM9+FhX3usKUB1R1E+G50O/arHM3rYObjfEmGTHcOauEIE8WzkoPM2XE
RtPUOuKcsFJVCoSpXCVgCdjh9FZ51tRR3oQIxwhWaxTz0SZu5MbILfHV4Bdft1NHoReze12TcliW
G9VpggZR7yRuhqk2u32JumxlkgQ6fYCgmpUtA98y+JhcezhlWsMQOiSchAow1psVD3wkaIl6/+2R
8u9B/zcH/YKH+Onh+5dpzw+a3H+VH//Fvl3mr/GflqPfv/7HoW994nEMU5C0jG9TH472H4e+/Ql5
BYA2RuTfz/3/GftwtCOidxfhOxoBtqAUFz9E8c4nZ4mJ5w8B9msaf/QP9qPL4+NPdQNtuSkM9iea
QW62vvzmPwsq2DikED5HsSO31MvDjwxq7DgF+8Rx1sUA4zoWhxbtDzfSk4pFKNHbv6mT3F8LpeVH
oDpTGT+50CbUpYD7yXFSYkWpHCcUmP0mcZbOfYzifDWjtYeaJIY1plNkt1lwqqow2UJzhWCjPRtM
FWY8dDBpTmKGR1Y6m84lutJWz3VkkR5gYpKtyA3oQ2xa1ZsxsjUo6bsLAMPp14QpwPKvk2GswEc/
tjOpTzkedsWfTHdnlB09eggDiOa2mFaz6CiTlabV9bVIpTfpxefJIROWq2E3LuNxtmSGpt+EEtoY
u5+r0fELOBnTGEc5cStTtnd667fpETXXlTNH+mMRrjQFCaDlPqu64reh/YLYlblUosKp0j3Dsr28
ZncTRb4sszVzYq+RLK+V4CGph8ZP29zvu+orTyqxjTN5CVv7huEY5lm2HEnq1daQbYmfclZD12FS
L4q3fDTENiViejWJ4a0wwnVoyfZYLBQtlPk4EVtebN7EqX4b4nf3/j1W/j8iC+6tpa77v6VZD78x
RQaP/qcK8vev+v00cdRP3PR/VVqIT9zBYB4ZK9s602IK1T/sNZaj0vgA0TAwwCwijB8nifEJKRdu
HabbTJE5ov7JSWLYv9aPOAwg9MIQV3UkYPh1/nwfQ53HLTiYxZ6QBUZiW5S0YdL75Cniq+hy5FCr
ZTo+HDttmry8rYmba5fCIgzsXZ0bMYFuAdczxbB6bmvDehhTAfM/FjhrQqs1vaEh6iW0xqecFciy
NzH1Fxf55J4hUuZJ1xw81mCGz+r9XRZVx5q7Dbcma8E1ju/aU4MUTfzcye0EuodZnG5gzHfHdkPq
ZA5j28F6m0zlk1HVzkvRtPlejuG8EbG1kS0wBtH1gn1XzJoLsfWumGKgZRHrvlXfGiyidM0qnyJV
1lutV+ZDy2AaSzVn+Gvg2FW0GvMqI68c/OSJw657RMrkHMdkFndyaLR1kdnXXqruSbB6Xzt5GH7F
y7jYEdJ+N9uyX5M9TuOfiGbb2CQQDDFqz0afriUJoQh7tWJjKSy4Z9mrt/DrD2GRrk3IuRfFCfB3
BhpJtqie/SwESSARmd03Quc8rQ3hCdalRzcZ271sZyZVyqwejDRSDqgRKj/V6tkjMnxet4koT7VF
BIhfU8czFxzkgxpXhg+C1D6GFO1bGGI5da5u8l3b+Vr1WnuyY4U4Oak9WGM+kj8nrSVTImLInLLm
TgO+0WRlGws8zVqpxunOiBP7VQajVxXTV8FMfKtWerKTiMS3PCCDz0yEy01C8O27E1vpdJKTlpxC
M6fJgB4KoH/sct/JQbvFkePsWqtpNrjaWaMKVfMBS2mAyDgVybZ1X52mGD5Cgjs3eEJGx6uDvGBv
qhtXYxpaiHJJReyAmjyiP59eFLoO5uazKU5KmfY3jrKAz3LBhxy7SPOrkH4fOJmzjubUOQTCKm51
tS9P2Bsfo1GpkInoRr1z8D1dx5KpDKGt/S16AfzEdcxgusIGhf6D6DGbJTbyaWY6KR5sV5LT7s1y
HA4WzURSaL27msdG30RG5XiaWvO8q0st300SK0cxuyjENUOKwss0GI6oQnoNQXBow2ZAdTdqc35R
FHPnmlCBIlnUp8bSXsqstoNjrRMwcVOp2ReLdeRdXppbRnGqsm9jaQTaNoP2mNqr3iWg7w3kRR37
eDbm27kf20sraVLe3AL//tEoMIs5nXw0q1G/NI6MGuljnXowgjbx3UaqPjtT9zCUtpav3KDNJugc
VnVXjQphSBDG+xDAqZ02j1o2kCe8NkVadBQAll1C3mhNRs8Y+hONJsW2eN/zvpo35NAXFq7VMBDP
KCmGzhMUDOd6ggn+BQMHuym/NSf1WqAGCd4RP6Jojmd3xQm3ilRDMXwhy3uuXDNdOUBWv0mhVLbj
/WI+Fh1wblsJJoIei16UqJeyQWG1I8my+I57QZIujROxgi7Yjcp8SVWWeSxFJjWE3tcJrFj1MF6K
zjbeJ+Rl6VZDXoPPYartgm1STE2DcAU9WWGmvOQM5sFa5aPApR9iFGeEnTFpFANIfs6+xSSbBlim
NbcFT5iHMB5XfewW5S2gBg3J0yTrSO9uUtotsS7LHmChPdqhL6LCuh17a9yYBrtlwQQ+WTUm77Fn
qcH0ANVMu2nwBDTIURqsNHPuDtvE0K0T4756n8Yu9/1oBmsT8RF6K6nbWwnyfVvYvbMtoya9FFp2
nEPiigHAm+VxjMzoJoAwtSmHJXIrW5aUq6LHBcBGW7JYSizt4NjN1lSYLnCvgvVTQyv2m7DUlQ27
MXFvZ5hLLK2FtwowSFlZSlGcQUSUd05vW+fOqvtnMwm0CaEG8S1MCldZ3ajrdDFxdN/8HPM3bwe4
c1Li8XvwjFpMhIaF5xkzCG0fvhBtsYiEMxIiUEnOIyzl9mosVhKYltmekWt7Wy5Gk4z870MPG+CN
BZx5Ieh43dpWuOfoDHZoYMVTapOuAazEee7VGi9Lt9haEhODCy32fEIw4Kww36TrapiSrxFRFQdz
MccYqFe6xS4zdotzptMjtQIigKEmWaw1lpskIINYYmRF9UjEcLefrB7fQFMANO5zBt2JOgze3NLB
Dot9B0sueptmMfXEOkc8KQ/mmokFO83F/DMuNiBtMQQRcxtdqsUk1C92IUJ+w63FL7Cp2hQ3kYpf
j6MRixFiEtxG/WI86h2tO5HVov7WS63EToZBKVUDdYfcSf/C2qHytcXIVC2WJmBIFaSXLjuni+FJ
LtYnrDbNxTRV9wjCoqDWL5JjGo3xFgnWf7N3XttxK9mW/SLUgDevCaSlT1IkxRcMSSThbSAC5ut7
QlV1W6JUUlc/35czTp2SEpkwgR17rzWXui4aZwkd1EaHEk9Vt5qr5tVmFa+Gqzg2Aj5EuFQCqx9L
rtasZjVpiSnFr0WqsH9L/Na0D0y3/+Lj6+rWEaQ1LcNd/931Za8GsCoQwV2xmsKM1R42igSP01Tp
jKka/ZjqyVO82smMutIpHjyYMNqM2ey770zHgTatVrQRGtPVBLHowvruVOPtD3xCs9rINlKcbJMx
fNJMSXapFNBRyFGftsFqfhPffXAdrLwQIeSM9DMxh7BjgILgEr2TkeB704lctHwe6p6Y3SaGzWVO
PjWFneaEyur5CnbpiwC5nKKr591bfe4DooDdlCXpg3DnNrv73/r+/6W+X73l7K7/c32/K5s+e/2p
VfCvv/Pv6l7/Bx+hr8AHhNOk8VHG/6tX4Hv/oH2APC4gDpXt/w/eCwtThk7ZTasA1T8SZ/t/KnzT
/oeD2oRSHE2lazLq+m8q/I+DFDacKKlJCHbongKmWFsJP+zTEyLlFr9tJDhniW8HByZOcyhqwaUt
rYAJo9PXl+RIw+MP0r9yN9gq/diocFZhChsbzg/8DQJBP+wuug41sFqmYT9K4MPeDKXEQDyGxTer
Dj9cltt/Tk1+JCX+9lDsiehew9ll7/TzD+0t4oUNQm32dCqzfWmif7YENR1Ztd1fmh+/OxSnMkDy
bqwan7U38sM5RddWtHQgsNSB6MVSuHQR0MsiHCZPHv/8qz4I4b+fQFiluq1b3BTOx+3ZpNDPlQ4n
MMhicndm8w7bvPvOGz+CQJxD9adx3cVwdFrdbv656f+P8EnuwV+uHrsxOlncxVAjPvzOAW91bLUo
hTUingECTKRRG3Z3+eef+OvZBEBO+gYtMwT/DFR+Ppsi8S2hulju+8Amv8X+nmblTJ2ntnlbwV36
8+E+eIU4ow7zTQZ8TGW4TT4CKh0AKLyD2U2ishmQofZvnmW+w2SpaMlWF7DA/8Um+S9Oo0MGbmAi
CTPYzX8c0cQp42/03XI1HzsMXgIiiPWg2f75d62n6YdZ4vffZdKJwxSi847/aLLCvUdXsCvk3soU
2nNNu2SMeIM2G4mTXjmbPx/td2fxx6N9uGjkcyZd4pRy76vRgDiYwerHTtTmRYsMJmBeXBRf/3xI
k4X0l1/oezRQcazxiv+4lM1p4frjyGNnpC5QpMYuHxN9zdRpFsyMTcI8qTt7amYXWNri1R10/9Q6
1kEmfbNXMlBbOZFo1I9e+22aLI1KC4W1SRriPRp3srfAqRtFt/xlYTJ+fYwIJ8SzbDAqxFHz8Y7z
BdKaZuAxAntpFxtbG9l8TZOjtppmMUUSRhe2oLTR2hbUV/iUX/TFA0tp+O21RwkWJm0S3Bi+9a+u
3n+8M53ffjXW5/UJh4y8Zqv8uJLlQQkj1imH/Zo0T73oRFmfTmHnu8NWdIn4NGUWtpDRDcqI/M36
NNV5T5wlaQTM1JgGKRBRhS1Amc+1vrGMlhAP4sbhdyczXVWzJ0Bn0Y4LOooIEzJgEM9h5IQy51FC
xHsclE9qiJV1YY97bEeiH5Wo1fv0MqfTQBQDSr2Spmjs4EspnYvULj7J0UeyYM9EWJI3vOuZRCL6
GW6awFsOXeYttIdRqkxwpS71dNaftL5T+7yGzwJq/r2YrfPgD8UmgA1xGABp3fDJ9e7Pd+uvDwid
CAoDnnp4TL+QiSeBusehe0t0S3qNqDoNcfcdjWx6kEvcbqWsjP/6keSIpIxiEV5HDB/jloJ+Un6w
FMO+j+OjIYgLMRL28fYlewMaToH7/Odf+Ou6vQbXUcYTm4Qd7KP0VCSBIrBZDvt8Lmn6A6o/Js1o
bX2zn6M/H+rX25Rep4mzlb7nOnf5cJsmklkoWVK8BX3lAIzoDLxv0vvLCfztUYBYUabgOOMc/vww
VHqsVcPICdTcXgcB6QXaQXaJf/vnH2P8uo7xa3yG9mtPFA3xh+OAxFsMl8Sy/QQTLIIOke9ortHt
FHWzobPiUVJw4yNPSU69/9Sbyb6xi+xvy9KHzi8vDCBNFjxrny60gYLh55/bdTg/MuUJtv+lRzMx
KHfxmA87exwyHwHdYh9xrwfbXm/eymb0zsWQk0Xg6OqqWhbr5BTN35Itzd9+J49uOD3ugJr1w2sl
sTVNi1NL7OtE1keyCreBTvdmAXxzHUNSCVNPtp9Lh0e57LT5RrZk3dBrNiHu1mQL1eVbaUxsNP0p
WpbxBZyEGXbZ0N7Ptcw27ZA5B/IZx1M9l9fQaf5WXPz+BxBLbVmU9Dz/67X/oTSMjT6oZgI09gTC
nJPea3dytJNPKatY2HZeHsXC0AntcAfeWH11Iu/3i595D6J3g6Ns4zgkz0IRIdQEd+T3NA++vbwt
TlyfLB+N4NgmMzreXFt9GaRaZF37l/LIWC/7z3UEt8UPv+DD3UkMB1+4mZF1aHlyipegPg0OpFsG
etGQ9SzyEqFHnutHq0GEIMiK+stz+N3d+etX8Jkw8jAaQOV/Pon+zFoyO1Lscy0dWnS+vvOVsurW
s0W9IUz3tSnV9ATqL/0m+nCgtUwqhIk0wsIzqRKxM3WCpnps75sRC1wFTlK2hPnq+h5JSR5CPTXe
5towWCo9ID84bfS8iVwteIJI3B8M5eiXWGrKw9I0X5Ay37szB0psQ4btGDDT+POK8Gvp5sPNM9AF
YZxlEPPhlNM68miksyB0eflU45JWeRlpC0gj1KHWX+rE3yzbEBABnVHX88Ef8+5EieeqZ9HZY/B8
DzI/5q1Nz9Ce/ts8gnWB4UiQAQObkSfhAD9fxi5OZOvFDndSnzwUhpWAT19obYDrhvM7F7CtdFej
ze4af0vu/M3b1yUKwcUdwYuJwvvnQw8J1DgGLmIvvflzPPi3k9fhD4zfS2/4ypbXjf58BT9O5P/5
Wx0Y5Abh5Q7Srp8PGChNTFnGLcs2vD5Li7pnJiZprtFbWWp50+PqAZbwFCVzS3GD7ypUIulBpC1/
eXp+ezM5aBixrHj2L46QTA7KSRXPL0DnIdJXn6+dwjzVsiYhTyx///Mv/81LE+YEIgkkADS1Pq7Y
9C+LpJITF3nuEZG3RsyUw0//skf87fk16GRwJ3F68Z7/fH4x/yaNYbdizx4Z256a0kjVeYAbAJjb
KDCQJsompWru0CXFJHXRDSi3k9IuFhy/f3lef92U+y4jW5NNue0hOP5wscdZOuBZCr6MQqmbJl6y
E/1yNasZa2JlaGErqnoP352RQSH1vzzAxu+eYKohTjZ1u09n+edzMSQKBRak9z2YvvRr66FVQuWf
DDcgzZ1qM7qN64aN5AM22owlgdChrnQiWBWY3arOSwtcBPN4pVILQbI5DJKgucQRr3++M37zNTFB
uMRy6Ay/EU/+/DVTrMYkLLvd3p3ififtRW1t7MME3znZX07Jbw4VsH6SvgiyhACSD487SXmi7Xqv
2w9LXL3b1uzd4TWvegwa+v/Hz1qTPxB8ri21X1a1dqXBt77d7eE49ncwT9xdM3vxRd6viZT/02i8
/bWj9ZtFjCPRFqFE9GhqfbjnzYVJfCM5UobAMopRdt5XSWduebstG32qkMAQo/GX5eO3p5L9tY0q
2bCd77qfHwqYJNFr+B1Ot5/N1avjTHjR84o0Mt0UfzkUbCNugQ8veioNZAde4CHU/Vhx+4XdSKYz
3CJ2T0AIyWkDw9PUHpcITN7q1e2FGZEpPpAaYKlR27FzlNN2mTyrAmPo8HBlDNSCYyzm8tEEEEnC
cV34MmrLkoTIIe7SL3C9tKvC8h2Bm2cduwliEpGB8pOs0HPx70aBckZjN1q6NV84Whrss7n3lm0D
gZoJVpEaD640AW+XjMrMXW5Uk7sFM5mazwFsm+rNzWmWJJuWHUx6MaU9EY19VvTpJ1E2xnwktowx
W5oZFQGUemucqmWatL2QhRLXToWG/srGmRrfucBl6h3/WwO9MjI6xuVkB0Ud1YWykytmHiukixS+
fCedrrxXGrrRU19rzQECP8Hbc9KbPWkV2WMlGIZtJmk3+REiVoJHSTZNsSK552RbtXPdX+aK7ST+
uaBFbyTEGBSEazrzFDVqjvWLShOxTt+has2orZy1uMoAvn7xICsSABpjlV58VPr3rQORfN8MIp9v
x9hT93Vm98OW1IjAO+tNRb6XZBQsjxSx067zJ0gNNhSydmO3ybKE5F0E+xorX7Mt4zXMXtdMJqgd
8+FPedqV4VRWjRUKG7ojZMTWwZAi7+jz7qRy2qe4NcvnUvP181C74yau8omIjbzcWl1wIwlhrjux
m/BXnWOPJqqN6ZpknGxv2sUYFUFBQqpUJ0vNY2gCCswL4isdacYkkE7WrrKsV9vSRizgMw4Lu/f2
LoTFLaAPd2+D/cZxRshAjij5QoDZ+uoNJEXYcsbN46kvS0cMt2JItVHTvIFd/0gI1tYFUHnrBFW/
NfQ6uy2Y74dw54wLhA/plTVyPdgtZBtBCstE1BuzVOMuy+Amo/uLj3FgM83OC0lRgWy25C0BxMBb
7opyOnYDkIBsIRQ8W4qbgu7SNNr9qZgmMyKmo9tOhERu8jRWIRTU6mKEBcC41L+Nfftcaem0NUY/
3eFsgXaIGjZiDGvuF0rXc5yU7QvGJP2yTj28fgNE9Ukf+ndX62oQ4KqNfBrWe3TLzrEvA6ZZdTwd
LT0zj4KwBGTi6oTOdgfJ39gVzvxc6bJ7JmvmAGrgPpPzszPFSFv0gEadjJ8rV0t6nsDKPyrpAXjT
ujjCBPpQBH58ErGVRW7S+LjPbI3r0JFtlwdLlLJvOGe9pm67pPfPQiIjHC1xOcyxBwhwhVZqyLo6
slZ8a8gOxGZXh7ry1bstBrmZM+QWGJBUNixzKJuuXiy25qbeJ/G2yYLhoWj8FBoJN88T8UPWFHkd
+whepiwSOWrCz0jGi+uOUHraI9j8/MI46pKcc60ZGtTWi3/BvzTbiQdiGzumM4tLIhmSUXye094T
3YYACXssokWY/WfNsHZ6Dqh+o5l8572nmc23yVuK9mAV6EOiyu89tZkblKuXmubiZyo8Yk835awc
7UR7Vhc0abvs0PecKcQGdRktfqUeUrr6t2aZmw8IZ4rsOOYIL5wg666N0fR3OIvHZQOZdDqlmdC/
unpMPUl/t916i15etLxkvw3k9xFEOydNmI9OZiH7F+69rYr4PaC5L8FvErSy+e4NXmZ/+sScqXrv
2x6r61wJ46XGpRCxRXNuyPBoP6N7IGklFfN+oGJ58CGHflaCz5m1klTbwexOS8N+OpsIvTJtSzzR
hVv1+xBVkLlL7gR8bd1zmvjdt64FM1JMWvfsdWZ2yPt4KMF6DISLzrp4cppuZn8IPDqCfV8NkVwE
D0dpErZY6LgkE9d1QoQI1lF2eNI8WsgkEQxBvyvYN1WHqiV1aTNkiYJ/MiYLAiWcAFAvVv9Qo9t4
FitGgwBb0nK9B7XxBGc4vdcrwgsbr5fmTnA6tUfkGPxEry2C9CIxF76qWygyPCY5XiVxnNxkPvDf
RsewimTBv7RTMt1aCwGJjdLtXg2ms2yoRLqTC4bjJh9F+0LrztzSOHMgHvCobmvQJbtFTsVubCa7
2nseHLKybJUXtg70Xh6ijoeKq0sTvjsVVWATbJK2X3uV9Hf20hsPIuN8Z3kx75cZ26CfclI1OEMX
GrfmXev07VfSeuo+rN2lRfrW5WSQUPEdoLLysRoJHEZvd6cWK/blokT7dZjb/lmlnNfF87pvjZFg
BSGzntPa1VV8SuhG7GUwiNcA+MeNvXQaKVpNkNxMmYO2ZnSran5dyLHAwtCao2WjmB0Rv1wavJbX
oFPUsBpm9Q75fUq4DTqfGK8k3JiH1pidm8xp4k+tmyZkmMjmxU0QFcCqXoCEaEtsbBS03FdH4o9M
Br87zb0eR4km1cUKZDzYgTd98rWcdTGJs8N3K3ara8mNxOoA4ch3qMBr7EU3ttWVx76I13yNgCZO
BA4CtFQ18AfwW6IfScZyiAi3QLS88JzTxqrFE3jd+d33lHj1EtsJ43gmQbQf1rtcpq1k5mI691mV
qkfkz4DbxoYvWSK0OvtD336x8tS914IFCnJbj+nN7Fa1sRF23T+X3TLd+q6Qj3o7FedsvdzE//qX
DkbYc2crDlRohDZ5Hjo5ioz0xhacNUI3ZiJPtfldX5oMCrDt1Fh0/Phs4jI8doiSLl1r5BObpThT
sk+fCFUXr6Bq8JOQaiTSrValsKla2nxhLFPSNei3IFICXzrWoas1ePTtfKkQ8mhufLZTtlwb2DTd
fKwU0b/8du6kRet6ll7X5k5jzUpvyiJvjLAyluZWsxBcMjEtudY6Qcfq6FqNX4fgyd8bFJDAcvUq
R5kxdu8A5I1HO1lDwEZhvGH0l0RSmVN3x2qxvDdm3sLNM+u5wBPvyDfTl4vDNcPspLUtp8XlTS72
+kj48wbXALB1s9TOwaCzmnmueptav7sbYuQzRGG0AFnm9vOEXubOGPzkJna7bD8EuIExNFpH1jEC
gmaf57vWkuGpw+ij3/WaL1jjm2JlZc8NJ4+8qCv2xPGuJVmHRQykG33TwZIMhC3/ZRH+cB1XbbJX
ZUkKlltxaXhtXlq4v+XG8ZLs1rVFu2thJHzqWxWT0Zy+E8DFfxJt20axaq2vDpSxnd0SHtWC2IpM
a8J1pCx3b3C+Nkw07agYep7Dwarms1GRu0gRMm5qOydArkxswM3N/RDYV0iL18g6ncTfoe+jUQb5
NbngJ12m6pRXbb8qk9wbfayM69SrWDcAL+EOz7SrCTTETT078b1LDuAxmDKJZC4D9GPUDBs7/HZH
JxtOap5L0nGkutKTsb8EGl/jMccJQKlPCUiWGfFtyZcA5fCx8OrpXAAVf1Wlfeoy3WBJ8/mHJbpt
DV8bmI59QRSc/US9raO7n5qvwbjOmZphl9JZPnZx4zEtSylIVd7MT/40Jme9TsedRxaHixozCgjL
TTYZIAZ/XL7Q/6s+FxWSMd45nCSTmC0WenY4oTcjhQoJ3BNHqGXI/2JNvykqG8+0lM5FBQEssoG1
3vEvHk35WHuQneay1AXJWQoOIp3Yu5U69jMa0/gEvNj+EmSB++iKoTxkmfc45Xq1p12aUgdSym2q
1QHVkN9zlfk0bmCyHWP8dl+Jbxl3ZB/q+wGHdeRn0opGxcMo2nTYjAWtwmSe3QuKC/spt5197UzN
jseJBbghJW6TuFitgjII3hXa4ScS4I3roAoWVAuV/dCCuybmkCh0lJ/rTxPl48oqvJuRfu8cJaZu
51EXkgXVJ1tQ/+3bwqgJfFAyZNddzm2AfC8hZQ5BGstaS4aBXZGmNOF0DhkgbMB1m6H0XAp6O8m/
5JDnTwnGmAFCUL5xbA0XHnEDi24+DZlW7XgUdxlUfwo1h3wkCBrXle3En8qiocywFbBeZFkYCofs
7Ov9EhWV5V8IoJ5hrKfb1CmLTQF48wYcUkN03RgYDC3K5TjPjbpyHY3XTgULmQfOreEyT/lNmVuA
4TqiU3juehhYm1Jb4wWZoamrIB7y54oo3T1SuppXztTwxlpaWhoy00iKhAl4OdPMXskTKgMw3xNO
EIyZfnY8rJGo5A6xWjPuRXFVcpUvRI3DRdgNsTwMeGCHiOGSvi9cO8hPBulJzwEzU/Y5X/qmlmEF
PjzswAqCTqpT6BVqMJ4nmGDHxvS+Gov7FvdN90LFWr6UompYtOAzg2PUdpaSyXbwZHU3u1Qs5dwb
DL2DYY2jikELVPp0UCaiypNmNaMdKU8X3sErDBS2te02NxogvGRTz15zQ/sG/73p5yRsyhIuGfeo
k79UVV7fmZ1f3UG6Rv2fIWHe5+k4vJbC1EF/5+lrF+sLCAyND+xQAUB/ypt77N3++NxT8XDdMjY5
FemivCVI3jiWLVFm+Araz7wt6Z0thGkCAKQheUSiR2ZYXbAzJT7cPiVrdmVVNMOrkIImgphl9V6Q
MJluxDLEL7rIja9F2vOmb2yy40U3xS8IDNmE23GmBWG7xOJVc1qtglKiAryRhVPfwzVkYRApefU7
LxlUs7MDwGWRnFJuj9SUFDhNXTb3qSsLhxqziV8cw+HvBO1EJpqXB4UT2bXObVRbpLxHCsBes81x
I2MMQ6XlsYlBmo0r0q7FRbY4A/tGvVZGGo7kbic7ilc+edGQyx/tkfZjlNrBrO21eS0BBiakpCRO
VXCZp7pNglRPOkdYxi5XSVt41YXlJOMX1asUAarMVhoN0v53U0qOKjuLzM4RHOjLP0+mo7REbpAg
GfAuhI4yzTOgwwFgdJs9POEktDpXFMSor00By7Drewf9WL0vs5x2D8qCjA1mMRWH1qALdGN2zmTs
BmdxLuZ+aO6dEUUFl5B5azjGHb+v8Bz6IX2rF/mFQMWg9tWM8OMKMIh6Vy690Y00nTa9cjUjfShm
ZRJyUtdPFbDUu8ILIIa2ZCw/gCERMxYy24hvbMmPPphK5ztSlfOtszrm4rnzVGvM/xqnDLkmPLv0
/lNiZsk1J6ZMI72YRcIUrxm7l2zDl11TXpR4Aw6Yl/tA9h0DjADL6Z5ITXMKS7LLqHe5nMuhpv93
GjOhkW7SDFR0DkaC/KjDD2uAvJQkq5LRAvKMZ4oNNy9h3l8hgV0x4eqAnACJLtNS3qTK0sNuLSFL
YjcG1Nxm+snIdXPblY1+YibdH8ZKQvJJ/AkWRJE9Lks6fhpNABHf+53/a139i3XVMNH3/dAa/sW7
un9r+uRnu+q//s7/1aCuBIAAkZH5HehLA/zfGlTnH7geaE14aHxWvSL/179dZvR+/+0qw4vGiwGt
KRIlFAH/Fe4bZ+vPfV22PJhn+TCdFjLda3dtMv/QRA7Mpvbjxi8Plp98HtF/bwbBOsSQ8LnW3Pse
uH699n38ynieRzqv0pt3sE9Ow9ojoqo3jxahREexdpBqY3SOwdpVwmnaRt7aaYJo2L/PxG1HzdqH
ataOFPi+9oWRsn7Wvver1s6VVdJXa/0MyqFWT6D3vDPMA/92hOhZ+EN1UY/ZyKfJdcvYdVuhmSRR
rN0ymlphp6qbWZgOugE6ajmttX7tsTkkJkeNN3ohriz5YGL2gJVIVy5d+3M2jbpx7diJIXly7Srb
mGs3z1v7esPa4cvXXp++dv0MV9BsWTuBlPJbm9agpEUo117hvHYNK9qHDeYlFFFqjPq1t5itXcZi
7Tdaa+cRYxolwtqN7Ne+5Lh2KEebLgkUgddh7V7aax8zWzuaFDVfTEWPkzbdiTdFtcNTj1F37YQu
Q51suaqbce2SVrRLB9qmdFlu4rWPKrVuOrQWPbnJa4xzsPZbh7Xzii5nh6HkDoxBdS5QvVxmpd/L
Tc5Em2hHWV71rZWMW9PHgtfVXfEs2THeMaiH/CW0IbSsmjK4hUt+31lafA8oxbmwi5l3mlY5/YFw
o45Vp82ue0w6z3HAcolQNXicKqsgBKKRNG4aul4pAGScaRDFOvQCd944ss6VFoVEaSrnMFjkQntY
01wKGlU+1kUNRY00771ulsa1XX9/4xslDfJEb/tLmkV+1GaWwckLTGmw36R/IMy2hjsR43pbGr0+
ddpCldr5tQc5tCwwERmA/KF1Nc3FzMBjZ45e/uKZ1BfRFCc400z6ubnJK9y34mo7VVlzT54V4a0u
cXn2+gag3M1f2hYW5wbLDa+srFiMXZWTZTXQaLydHQVHbCgSolMTe9qKjDTfZSTxzxpGpusO8s+o
x1vxpdOt8nGmzfW1l5511CxL5mEiBs5q3/BnUjXdcgK1kMY0AaE4vo0HekWI/AY+Es3ELCOdcPZb
E8/CoyNhyB0c0rxXsR/p3wSq8R2rhuBx9ONUmHjCi9CauQ6ElvGBoC3Sbgvxvd7OqpojfH1kc/P8
7TOXwRoSSHa88ZQJd+OlQ/nYGnV2PcPWe826Re0NabVvzsR+MpZNe/P9m+Woc/0dbks+vjRN7y5Z
UloETu+4IUHT/p29+ihsbajey7VQq51aPojcHsPGnZmKZusP/75RZYY7fPKmij9Yxrl5dBSLSIRM
d97qgUAuONr5y/c7DXwJR8MApSQ2TPYr2UR4rG8Hzc3YBtQ5FGf0OGmwPFKumU9jvc4xhsr27oh5
sY8N5OWzQU0Ho4tdiZlIzz60iosqpV2f4Llx1Uy4XLtyrIbXwUszYpka98Y33Pmiiw3zHGNeOo+d
Vm1T7kiyZgInfglM+mSjU6W0l+KJD1I+R/Rm0l/LBAJ/s6B6XFyqXrJqgn0DHAM2MFerGivMccks
/FAUK+bUQIUZNsADAJHZzqXRCTuGXgcrhuY6Hy9HBtteOXHXL/yDGdBnn5ZfaBIsGxL+eC3q9FrB
mJGaeFAdtbpympc6o6NVuXMY+FfmINnXJ7fpCuQth/RQ5f27MwYXgcWOZKAirk3vPAmL3UO6H9zl
MemFi1tw8i9dGvw0jx1s89rGbOcm9M26OQ+8x+TGXHXVRma4Z6qfT8LICSJWrOGF4SeR67VWaHio
H7NqvgYdHY1THom4OVm1F98agzbdGJOZ7wgIZ1oz+m66d5sC5F6g7O0MZW/jMVc+KAUmZcCLnEZa
b7zWkNBVZ751tSJYOM3ai3yRYlublXFEZvutN4ZD7Tt3vCbLsFDSoi5N4s9aYj4Lzf82S6TmSy2q
XangjldzjRC4smbSoxe2kWZvqrB13eZeWrYdQuBZXivC1E28VJtVd7Brh+m+zmV7Crxijw4sDR1n
4QJnrrGbOhmDip4LPB3GJ3emaKdoPRbTXB1137QOI4twpPuyhWNQxEBuyAdKlpXO3XzudMnEsG70
y7nQvRM5Euv0wiUHWMWfdaPqQrB8G2nM79aMxzPzvbfMpAdmj53+4tG0i4yieBgQNH4hi8na8qyL
TWZ1fkiEDAMIGt0nm2C8bqOWhfXAUuUhyReL4tXX7XChuxTE910lXtN5iLd67c/XDFNHTBwJo5iw
HkxA7PWCCRU3bH3ZGO51yZp/x21FipsbG3CBZ3s7EpULF0Nq+aGoCyxbmOfgPZrtm3Ag8MFBPM5V
Axm6bb9IuEhR54sgyg31rMcgFvWGt33AXgIhqPyGNeMz3su9Pnfxp9Fo0dZj7N6Qf1uEjc1kubdJ
xUH9HLo8huys6uTZz3kP18KKBuQKl2A+ky1Fgv9KzqY6e+yxPhUAY6ghMLMzUXTn0zjEgBwU1uMJ
JUv+CWAxm2ZhV28CtM8b/bLyFPSVh51MxIxnNVoSrj3uCsHfTSprC7VNv/bivLkjrhOZUdpRWVmr
MqTt/etWteNLrc/ly2ga1rVL0F/oUGFtetzIUclTxEo+ZHSP09rpAI5XPm7aKU8uFaMS4wTQ2Zg2
qVgAwwYQpkl3xj1H7/JxcCftxjV6PywsGqZcRFx7RJpAzC5yeYnWisxoowZx13ROSyLWMvIanGRz
3YBFONnM+bdxR+488Pj4MUCreaa/lOXbRYAwp1Fea9dD4jtHKoVib+hNBwO+jEmvcxry0/vpvQZr
eWNUyfBp7LPxQDRW9+R2A2NZ1sKIbSF7W28EHWi3ZEt6y7GoqMLoImsnvWEBaw2zOzTo1MK2H3Jm
PXPM3Mvw+VolMgi7/OpBUN+IPh5vClfTr/q47gHnNf2+M5F3ybGIQ2qGK0IhdghY94mZsA/2l895
3zdtlNeKAfbY9eFiFMYmg/y8q4h0Dpu+sPdLs1xNWQrjjpHWxpSwmJxSqNuloMYrVCN4cyn/Bv51
ed/lYmReWWifrYFwT0Lt3kYPaHkHF3sXtC4RFiXJ9JpF/Ckk6iyS/cIjjqh+nWGceYM28AUmRgaB
nDdCH51Hq52I5Z6SSFjL/exa3vWUmVh4fT/fo5DckzNJUqCBGVs1yVs3zXtr4JWnSF/fqiyHhqJP
0ylThgixbsZHmKaXWdKd7dhxIsLQ8uO8uNNFnKNeZbShpSRA0tY9BwWrq3HhSeiZq88nLWFPFKQo
JHeWm3eAnqQYE0Z6ow0WPNC0hFdC0sF/KAI9mWkUjOU8HSfq3+XSoVQpwjypCmcL3ltFk9+atPlk
QRzyhve2bKLKzVA/kaGazt9SYgSVvXGtuDEPvA2f2EvfaXqgdlUdrC0fOd7H3rJsjXkR10nuwCtQ
jn1FY+G5W6xsu7TuOQsajdjNAR4YU8uoxJV703mt81VAGghzs16+EhU0XI0V+eOZod76ZGYY55jq
ylfKikDL2Sfy4cZ16y5uafSYlzRcunNCqbI1Y1qus+a9YHWLNx1Qyy/jkMxMQ3obszVpYJWWkeCR
6zrJYaIOlcoICqC/wKuS2E9a19le94OHQBumDYm4F4tFoU1b4NUzAZHZXYVbGkt82djfUgiy9OSz
4DQnC1ngubEW/QktlK86zcJXr3Cg8Y+1oI4X9sFyM4b7eXCvY6rRwTerRWNWPhTHZYkBKCwgBS5t
pu93bVktT2Wvl1cirb6xAU2qbWMSbgvXZu3R1HETZXX6rasq3vpaV716yl3XrHgYdrIG5t8bev+Z
8sXdmkwezkNMAiM10NnKcucGwGwiNgZ4sJNuByRqzgtPmqzHR5dUvYuuhaW6lMrHcDIP5U1Rd56D
YsVKvyIIIWYhzrNpVxHpUfAeXKnQbA0b6oAy8F9BG7FwqMQxzswa/KcBLffnxaqA9KQMYWnPW7bG
ku8FdSj/D3vnsSS5kW3bf3lz0BwaGLxJBEJmRupKURNYiioIh3A4NL7+LtTjZZPs+9puz3tGI7uy
KyMgju+z99pirJ6qdZ3vrov9eF3xtzwYd4G5nLJ1/a9WIwDNt/ImW80B5moT8H45BtwqBZCc50SH
Lf7Pb5uEoST/5S6oVqMBot1qOgAz98uDwPS8WhKm/2dQsFezAirR8DNdDQz+amXQq6lhwt0gV5tD
uxoeUNWvpe5LzlmYIbxSDHfJapCgSxIlezVNLKt9wl2NFHq1VOSruYK/2DcOfnHkh2m9p6w4OBW/
3Bj/UX3+V8lje21J+och8J9UnyNgyiz7M5gSRM/6R34XfUzXASoGh8xHIEXm9fCB/i76mJ74jeWA
Q9wQ588KoPxD9LGs30g++hbiDJZC2ENoN7+LQCb8MrF2OFk2PsrV0fvvBI/d1XT5D3Mf5VQ46mAR
kGDGkkkk928iEFmeYsndxHpsW7WuqZeynSFxI05tlwIFWTl4CgDW60/6M62nNJXGA8PFfKgcY4Zl
nQXutmintd8nLsYIdsu2o0qM4WFQb60Q/BwuR1x3xlBnd7kGz0qJj4tan2Jw6B1g179MBpYhqIpY
PSW/bAs10McH3ALLMQT/AC7E6H9Ui7HoDb5D59bgZXw7VQUp/bTtRkhFan737XTOmKn42LZpAt6D
eKNe9pyAm7M7G+qjpz/pvUvGmf4MJG4WFvPbrBe9Dem08TkUL92PQScm55fCoUNYmPdJ6rH9NbJs
U7O0+LaqPjL60/XyPxhI7dUJ/LevYPXf8q0K6LLmGk3/sw5XwgbKjRgzzqLt8OTavbtT1gSJJKwn
gLa21XRgz6wyvKt9ZV1Tpc2vpryghmMsBafHNJ93PpL5KQROdFliN72xcBR+mZk0XqrGbR/SGWHC
zfL8woEaH3+wnuQ5UgeHJAV437d2fRsE+ltX2ERv1HiNF9ECv2QdYF5/5Q0F3//6lw7/apvlunME
4N5V6URWdf7J+6+wBwOOUdWjU5fxm7l++0ldm6+m5Ux3hi/0qadw6ASfBhR4yvRISUq37FveJlQg
TOJDSXMVX9xxuk3gNUK3sd3HeOafGvJ+PyxVm1cJjaK3ae+BTIe6cecG8TNijEVMG6lEVqC5PVmI
YwaN75Aa2jhIVuYRJUfdbhEl17QNROZKLPZX5fXXo7bMY9fH7pH+q3WLQHQgm2a5m1wg7wKVgcXM
W6HC/Ow49fiZpSCQofiMn4rn9cmfC33UHZ0jccpAqoZ+32Xj9MBNKW/8weBmasmPSfsLHlOOQyHW
XhtJyhSuAl7JtNYHUx9lGa6zmh3SgcondIoMdcav2JFPFd/SpqOL7FLSaXY9B4X1MmNH/hEUjBHs
Ejmrw70EQsv+ytxXadse2aNlV0XXiUuMY/EuqMzh4jKpUE1oA+7fNemSH2fsteGWhlPrwci66bbt
TD5QaxW9loCaAXe9Nw25UCMwti9O2jYfIbvBa8fR4VaglN3862vnb88scvbg0FYGlG3a0BqtX7Td
PwnX9M3gtBp84yGF1nKPJaM6GGaLijaNQaR9Wi7I1XDt6Hr5xB+Hc7Wjj3xLXCn9ylU93SjoUeem
E82L3zh0XaeFODTAXsGyQNzvvfJb2fBT5KBdLJgUeh0KvvvrOmZpLTrsY9QbTcDsa+thEpwPNj6U
K0AhxnwhxZFteVzN+4FMwPpArSVndNWZO7czqMZCUednTsN0A+R/uf912aocA1qWefNFN4DmTQWP
tC4C8RoYZfsSYpx/qYyloWQhA7tb4udLI05a2UclqLuqtVFuaS/oU1JfPW7XeYHjKoM0uA1Eg1T2
rz/+X5HRfzyv1o9/DeWTSfKAJ7OJWG/tP338YwNRPVk0PiKtwA93pAo2s26Mx5zWs4s24UQBQ2+N
p3zOhnTjTipUl0lX6XQIqFjjaM49iChUNPE5kIN6l4OHUzlkJAK2Cv3tDdmKX2bVfE9N1hv7f/8X
cNbXK0Rv3su4Dv/6C1SLbLVJIOSh8OAGT7k53TQqSeCXxayZ24rnDD2oPC8sj0cMHd3GjgoJRfGz
cK/MkcZl7j2qNay5frcn37z2RpwLqYXDZ98UQfxU+A27w7RKOJH+67/7r/fx3z58emB91uwWVS0Q
BP76d0dBzvTijO5D3bv4uca2jX9yNUPM01gin80lWy5w5qbbwh+qQ4edgdVGVVEAp7LhjMmbwgA0
yVPhjrgEADM/deCGDuHowM3VTV/dLkGbXXP8mO7GMixYJ7dj+xNiMJpKmDkfbTz2J7EsAb7k1ZnW
43+tCMP5NMPl2L+mVfDsMO+9WNhWj0aAd6gl6LUD0+fti9ZO9qpIpzd8pctBj0PM7J3q3VL5VbCl
xWr6YYIX1hurdIAptcoydzRTUaleyw98S8c2pV9vY0ulToWD4lX53OrMBNPdr1uPHtPkS8dGOuw8
yb/s0c/OINysB45PSOVlTjcEslH6JVQL4o0anDeuvOGHU5TrE2T9aHI/PoNaWS6OWHfXTsmTT62h
ytkq5ZNQ1gKPlHqYV7/MP+0aXwVcuOkkR6ulWwph0MACdI1BoI1cBNkb0N+8S/71hcCQyDf9lyuB
bCAzA4Eumt0YB/82NvCspqBDDs0Dp/KOzmwcTfSlrM9m2uqQRAhVbH1K0jKKENNkzyim3j2sz6yB
eCbtkrIFnNX4YJfzAmMVEh0+X5HJ7YDDpcTmWO27BuWKjb4vPuZRFN94/HcfFof9H33mO0ZEhVIJ
6i4N8BdWjGOXoercXemLmevAqaCDF3YRF/vCpIscu0/ZHwNOTtG8KP+EtfUbertJugMXcbE1rOyA
GdO4RwmZsRb3ov/CzMsjUlbkRejjPU7mQmaXu/boF9k6cq7fK46I7qXFXQA2nKXKZGXLLrTnF1PR
AIeZ0IbVNKflBsmhOoAk52LNrdbZ0pHqfxLOKyM9DPJMH584LmExgzmDFXNYkI3qizXFDkaQXqbP
vAey59bICUQuarQBXGdl/tKyYmDLIRsvOabMLWzvbZ4G+ENU+mVQ3vxgDOM64GAOOosA8rnRll6k
ca7DtEwpmGH/Qh8HKRMeeUW9OmnaUfPPcdevZoSUhNEW+6fjRAUdIE9J0rWnGNOzs1nM3P5I7Zh0
dUJWXV7RF7mOP+F8jwWrNnYLWswHhZo8VzvgVtG67RJbowJ5nrijPM9cCMj/I4sww6GJc+sSmX41
64Vo+Sz65Z64RMw+xc+nB81seYSRFiabtl2Wn5YngxMOS2MHxllSbYGwSzm7XsYd/SThNqBEBLwd
2d0NnG6uwqxhytxMxCk7ekM4yKpYRNi5ip+06zxwdC6yrcvYGmNdgxpWjLK88f0yvbNKf9zyMkDF
aMN5uf91I/3Hz/A0qx//9/+8f9FJ/t9Y7T8fU5meHA57f0Td/ulk+/Rjem//hz/x+8E2XHuGwdaF
5grOIEePOeK/D7bCW5FaFiOCSdgWttQfB1vb+w3QBv9pJayQ/V3PBb8fbC2XOgaMqJwM4FCtLQn/
zsHWdP52rnJ5RboYxahHXnE+JIxX/8Of5hTRGQYKKDS5sbH0y2A4uLaK+TOYKPRcTKPZpUyNcGNr
3M9jcOEAPLxiKm4eVW08NkK3537Gw9wEKzmQDeyJrLAXH4Y6p/Cmaoz33vdrWNK1aI5OEPuMOq6V
tHeV7872veMgZZYboypM/7QgvVs3obOImrBZY9EhxsBc2wclO6UugdLCh+BCjGOa0E4H9pIbcFG5
Q74nERiK1ah1860IeL5OG78qC/OchpNnbUhQh93Ox+fV7lNsQYomABbBFkknydGL1/E8hzueVIt5
9uvZenYouwFGutQm58fOiafgAPVudk99VruomHLO/PwJ7Cb+XO58XjBRiiT9nldx8JV4OWzTxWon
3LcaiW3wuNFXVOREw46KOv4K7QHeuXUVCJuqm94jKBHzAoSL2Plk+wYazIYdbZH0xKCk0fBUY7Ku
sq7cFJXdHdmgBwSLAveNUIyzgaaTHhl7H2ljVnxZfX5p2Csec2t8zuvMPtBgkW/MMkyOkpasBRE2
SV9o9gWzOQ/ZyQ+mC/nAq3Ts+5c2KZEBi/bOLvHqge0LUQgT75PO8zXHNL6hhLTsS5n8J/uUTPJ5
GjrSL6GZnxFPPpKs1js7lv3jEvQtKy4Dny4fqWGDBHF9NR5aP/X3LD4PEKAehiV79gqLST7rrpa2
hm8qkxtQqYDH++6tLttzOdTVUXYZhpnMjiZ2XmiByrtSSph73SwUD5X1hkKqZ8IK66bAoBCpHH54
WeVdSm+J78aw9lgSTAbwWpaKLZlGOffy4AyOSbkI2NucI+0wDGyszLjgEDSk11g+9CXoOLWS5xK0
y2K9qSbM8r2RQHFum+Aj6y1cd4ObfQRpM50nPc871bjGA0qLQ0Fw8iNGmL91je6RBSSrThx6B6FK
5uVMZUcaSjxMsPTPs6uHHFq5nHZRok48F9I9Q1K4T0rXIepuhIfBG3/UrixPXUqZR8yzYyOxJeLa
nbIPeq/r7eBW5S5JyEqFoqSErrZ5n1fdzEIfczWwE9qSIUBuAmt6Ml0YR7qQz0YRo3VX46Ykd0wX
kfHikpdkdJzyc9q44dZQTvYTuUV/7xef3kPcQ5h2eHcPDU4cmqXkNeZDOq69teKq10ETAVwxftad
V2H9hh7jchQPiP3qfEDvncvJOFpS9LQND6P/WDhS3QFfKCu8/jq7UeTFmWMzllZgtNutWfT5U+tB
zeyEuSSHDD7GuQKEVcLAJ8QScWHJZROP3Wdf0BAl4mG4y4kvsEfgssDrUJibYJrmL/JTQuwS35nP
fZdVR6sb5zE8dFxa09ZgObzSokw4u3U7dj/NphlBgY2xAmnT9+nPOW9D7rUxXJN5olHjDVSa9q11
uVosFDcSW+ZQiqu0CsvDmCHVp41hYcqp+c3kiLSReyhFYDjyiQ6xmtTJzsVhzO6WUVmoxt6xEiAs
SfYGAX15nUwnfPYzNdE7Y7xzS72QpYJHhZN7VzaUcBuNc4O9UUa6sPIrvBpfcRvoKLNU9lzqvKg3
HnHWCxAjsqZlv9BgbpbmHceub01hMdSEob2Kl0V9NsNujzo7XFPyqx6wtRqPsLD8d6t0UQtlyDa0
XJsDeyII9WacUCTjupr2czGLixfPuERiOs0S2GDssdN6x8+p9rUh2Aaud610Yu++XAabQyOudKMp
0oNfDHdF6mS7bG6PoynStZyXqFKzdrDMsVfdj/b8Rl+fe3SGMvzUVnvvAxYdN620Bwx53as355Qq
CGHsLHs4OYUZRLJnPINYrLqfce3ApjU64wqLTLoPMNusLTjhDnmD2CQhxH2M63XTspzPxkDeLgZE
oDkLibvOvc8+Z7LonM65tbAQ7Tpy0Yc0pD1UIJhswd2iXJiwC9ZcJ9nLS9jz1FrsmTMgesxWdFN1
6iQQW2/ULs1/40MfLNaGZkC5qx0o4fxu4bGZJjzJTXjSYliDC7Tx+IRwPmdVD1Ty2d22Nw0jIlBC
JXlZ47EPA6t9CrM8jOxAzlHjFGHUds0pNJg7taF+Qhz8VmZ+vVvCsd+Llm0xXPGFIxddcWk1pfh1
aJQzZPM1yOVSdHF/ZU7rzD6yMi8sv7q1mEyurYkvll17vuf4IE4LlKOjAUmLRVklN0NVZduAgriN
EfA795INJWc/nneN931ZVn8DDk2QwN13q5byilk2xnZEH3hsj/NGzbl5zTXQHtqMuMgo5c/eoyFv
Usv3RPFTyWbwLMuJylzi2ozZ/JLe58WffJTKZNgtOn1HD2G8JUrd3oxOMPByt9TGE8kb3vqfKmx+
cGDnZOUyMAyT81JyZNiWsm2ei4AfteA0JIk1dT81GvsWq7KMyH9hlWnH9A6vc36P/1OtbpPleoAZ
tR99+b0vGcl5mNY8tbPhJZhrXhid/Yg0xe4yYSedTwHPdS8rPix8HtsSCeTUO6XH6tWft1VoVPuW
QNi1ZVrjjpI6rDH2/NGmMUsFQDCbMeTvMKZS4t9qgudWWAux6rbmA8Uu5W0gR5FcGqXir8+uMn/j
tpfdhZqq4Im94JrNFPMjmeMTreWYJIswue/bYrxzuzh/o17p0SWnQ7VMcuNYdXu0+yCxt1Oas5HA
EcjDDHDBN84f43ZyPY5XXbBzltiDP9X6Cd/0MM7R0uC5yLwhNLdJbX25HG1dVGGJ7UeZ9e1gLt2R
fnTiEJMbfB9lK956MX3mKu5uF2Eb+W4Y0uGYq86+dUtv2JlLPpGUEwoWn5vitbKGkAOe63JFiPKh
CUL3YSToKrY8NQ1GDEvRBuu0VJFrO8Dt0+YJ3yk1xzWBIe0dlDJdbpnK62p0H2T/bQ+sNpoT+xHW
FgHVTlyjvOevLR6+jyohajim8RLlNfTEJrG/CjofHisvsz7NJEc+XHAds5jJ+umkRhDkm0ymeR9N
YAY+RREUEWnH9nEZdXOKeXhCJTHwvlfeHcoGq1S/86OB18F0NI0l53L2Bv8rTvxym1qtfxt2bvbi
Ku1czD5zI12OBdsImz6UWi0FPkifjXNn1w/admjWnvkobuj6ZE0u4trd+J3qk2jRWIEj4PfzbRVk
xSExdb6P/bHbo/SxReLvdei0ZxxykOTloUEieOFpJl94xfWvaCLikU4IitVzPzsJd2TijRvvjD+M
noUMiIJcO8ahVVpZPl8Nxgwrf0n1mZJDboiU2OBOZUV4thpN6WI5kZdB46DHbUgE64JW33cwdF9E
sPRfrFCGY9DW4VWd592tw5blG/sJLbn/6ryLCEwQTnIxIjNdLc+h7kpW2q7bjlR08oTFK+b0YbSE
ygYMVKh52GU598MVe5WS3oW48L6NFHp5r4k08AYNwcSbNYBCwY2opw491puSHSKBB21dpm+DP3rA
8/3+ET4ku682rYxLUU3ZW1xCVSROWjoRvIvi1Pd0mOVkeYKN40i6QempL19EPMX3gM6rI2bM6azL
8BEbZMUQ1vQfVQnVzUh9CHndklzpipG0qIam23TlUD6Z6YgyLXzrMAalvM7rttnPtIbSJQw0QhkL
Zakkkt39aFbjPbWhxA5dEDEo7xmVs7nZX5fV0hOKyatj70/JnaXseH4I/FzXtxPSmxuFyURPvCRn
5VkMC0jkIc7JTd9bsCK+GDcz7F3E7ZvReaw7ssPsQvq5hn/fHvMwLfFU5/OwXIH1xC9AMGhH81ml
I+DEPEenoCDTA6rj2KWe+2IFWUnTKLQO/6gRIs2P0AviSIChT64zPB5wAWahc4wYCcZnqx9oU6Vb
lqdPp+vroTPUsW/p/53Y7JGDbYyV2wArqZuNM9VD6qS5JqO+s7NrNNVsG1u9/5N1hvMpqtVxhAbc
5Qei2k+tDOPsDW4gYTB8rZduVRoD9BkXUGEQ/KgDlRy9vmQEp/rVgLKn/eclx4rOtmFxdiGksX1r
tcu7YLCmIU1RVMT5mE2jOMBy6s8L68d7pTL1mqLYPeCEcc+Lwo+PQKsiNzVtRU0f3rZkDV7VImY6
QDY8THIwUUPz+sbBxhKtbEOcn0OJ3kXF+VKZ+Q4O1TqcN/MO2bXb9YV/MlQ1RDUH9wfoYOFeS2G9
u87kHEup1SaWPJmQs4KNT93UIUvsAWHQJSyblR5fb5uOH5SSDoClnVt7YnUpKn1Lfsjc6E6QTLSs
+diYBD5l3yfXoFiCaUNgY9xx3TR7FU7ujvJUzjdclAKWcpbCqSrTXVjwGo/Zxn5vmelh5/rl0cjY
/0GJHbfV6FVU6xVduzWEwaIpt+19HYPcq0LfuO2wO6JSpkci/cVlkoSp3aSyAWbAG4TIkKY/lPKc
SxyzloxUkxxjtDtHtisYRtE0y35qu2jWcVp2Ay+dcb5n8xXeDFMid3mVeUeJ2QcmLSw60db1ORPm
XQA4AqUOn9O2J0zb+lUeVTVxMwa7JriRhLK3U0kJkFnEDrGJ0H771R5hjy2xozJLyzdDtW+N7dNc
QsmEQ2hLbGo1fJGwbY9BJshNlsT/TQ6e0KtcTC6UbhUU4+Jky/3Ei+jGegdumeJBoxzMqqZXQllX
AB8QgJuvKi9e0WTX660X9a7vKok8aNvsWvDDFlkYn/OspdWjneJNmQjCYQTTVvkSv9hOk/pbnfXN
dU0PCVcLQE7KKv2tpekrKJJE4jLFfxD1Dgb23aDEcNN2zNu5GLCSrvLPRPHkKWxgkRF5X/C4BuLH
WHFEy7t8OJYOyZSRkMt93tHEKRUIjXTqzkSeqQQJpH9G14rSdFasVryGF7Ahz5ZfDvTtILcnWfPB
eY1RbK6yOXKWvDxVvRoIoQzt/DJ0a+B9GC+2XcbPjFJPmdE0W193/lVKKn9LyJDBsU5P8bg0GCB6
Q0fV0H8PzeYy0tm+SXPrmZgOjrrBcfbKw9s5wmR+SSez3NjUMkahYEeDV9F9Qual8nCR1lU1p9eZ
Ub11ym+Pc5s+as/8Ce6b+W9mOqoSNvJpbb0B3wbAMVTOV+uSWRSJtiNykM8TefafSpUGnesV/GGs
1+RkjEkhWC9e+RDMHZatOsnNCP4WGUMBPWkzDYNGoJjHh8Zk+UCFEAurAwLEuHdbB9NGXuLKJhHj
HmRvh9QVg4jfKNulUyUfYr/fBDrtDO6EcucJqc9WxSi5ZMnEUSeO+KqUf5G5S/4ARlWygYeAUWuR
mbnxrKWodkNQmDSviVTRH+kFJ/6B/ySr4KfFbsfJax4eQZaeQyKH59nl5WqytqesnbopachkN3mY
rn2KviO3mM5kKCW3uvmseSVhvFzxl9aqBaoq2c4hzFvf9MAuux1THri3A9QPh1CHxSPBm/QwHkGG
Hf2h+Z4Ey5mKOzouMiVOMjEucdgy6xRus8sbHwDH0EG8Yp/rS68AlI3814QC3zKjPsiWydri1L7W
yXAf5u3qHOCKj2eIrFN1z24bJlU5UxrtYKv0jS49cHZBQATZcDtazktmOu0VeVH4G3iMtwlF04dU
KIzQdWkep5zDmXb79lR1iUC5wK4rpPulxji87w2BDBePbLvr+btM8JZa3WzvqRHKNnlnf8TuYD6O
ATgWb5pHvc37evzhQkd45NlnbTzP1VtfNP1ZN4hRwszpEDOcS6EDA50ly6ydFlIeQ68Cu1W023ix
YQda2Rj2Oz8xcVmzvGPdwfvRJGW1l9ms3lsTh7wLlKGMJF3bn3RmU3JlztJ4r71S3/qiMI45Lzwq
QX3i14GElO1LjkhAlPOUMnZovsT9d2AS5g/mLG6tRJXvwOuCW7jJ8WXpUnpPM+9nos1ZAfEy2jMx
pPB+mZyYgiMfMobKxPgtmNz+zrJSZ7nRU1DjpvTL+oAKSq9t2NFRsiyhtzcxMfuRJ7MpUlYGkQUk
lNpnyiIsDz3gxsy0S9s7L4NjFg9Pc+J+Y0JwH+F21vsEx+SR+2DegWAzOVwFz8QjeMKnlfWYCPIQ
bEtJqLTxe0nKdZuXcUDUwqKmq+CQblyxsfTsa0ptyK13Q3rFDNFN+8TTNW7HzOvPTsXzZwOkXeWH
JB6nVSSiCHhEC2OmKT2T4N9C0Zg91spdMW36WSunuWqaIKCFtsb1tOkFGt+s8ng781x48+optG/G
zBVPAz/Ai4KmX1566HEbbmPWTTYCNblkUnIXu1e407l6GrzbIwUVTZVdL1AvNFZeO9zAmUuYmGay
8qbVgbaHuMIkxFPmjZ0UvlydgmOSfd4dMd2StTWmhqE1cIJqkxjFsHUCe3p0e9UhPgmpPHrSBJEy
miOf2RdTRUxsKIlgxiRThKY2P8xymMhPcaPtFozWJJtbDt6TxSuaEbRU0WCrnyPjNQ2Yzf0Ms2Sz
tJ44K+l1kat62MwZRJEpGayXPGcCj1yHB/aiXZMAem1mm6IZYGGRCWbipYvprliM4YUG8v5spw26
TEljzUWD/HqRyhA3ohzng6UCM+Tw2tr30Nj8h5DerHKjaTmG+JNaH3ORyTMEqOHRsmzEUPwX3KXk
P3W6Kd2gspgZaS3O3BY0gz9S2hkRJ8qpVddhkt+g8He8T0JtFzRgWrO77zxs6Zpm3B2UkCSPJtne
YfOlc8eblbWzkaGewOMn55xesW1VgJEpVGm+xWbLoLZ4VPKgdOibNAxhYiR51rz0Hg7ucc2DJrXD
y4xLKuKwk+1E0uYHZYwA65FGr3Q8+adhFN1OUSx0TR6N1ArFT+K6XurxW5dXeKm9KSuj1BhZ82on
5nHS4XOWjbpxqeg7lqmZ7NphUYexJdJC1/AK7dJjdwmK0n5FvTV4iY3qSTDfXbN6Hvd9x/SPnOmj
0hjpw0xqZhuECS52dhmg/9vy0nfhpzGYtK2ZZXz0UreLjHkxSa1za9i5le6yZvU9msFdNXnTCXry
cPYMfxnxehWR03Hq6JkYt+jN+gxepr8Y2pfXcCA/qmAyd0M8i30ezO9Y69MtXDxOBkGOrGjGBPca
PT8bmR3vfcwtOAgphTK40A/poNrtoGfrJFuwXNtaVrOF0AZ/zZ4wOJuE/Dq3ZpbF1fKWFUTGOCos
2L4myEi+2fZ3gV+jA5thUUQV1vjiYXJTmv5SXjY5gHGoGqyzrw2fRIDL+gaN1WTSqNO9KQMii/Vy
wx6ffy/i+5Ym5tsRm9rGGuRz2FqvdsLDmhKyXebYS4RS8h5Wq/kxYeExjimhB6MQUeUb9d4ypXMc
QWKBC3mgMIejgkNZR0hrOX6F5dZOMxx3efOi2ia/85KepkXryGDVHYbFGb4b2K62lm282sIUe7Ew
IU+NkR3UwIt6Cvr3Msyb+7Fv7vvaKuDR1AGvdnM9CKaFcQsNfYZIYaWnphLWtTMYX9Qh9JfaqvRG
8/zfZKzBEHpC57Ubyb0l5XQ9KEUiuWhe/rO2/t8Ysi3TNTHQ/v/X1pesZfDWf7Fk//6Hft9cB+Fv
GKiJ4VP6hIPtj7V16P5GlAtrYfCnCihH/OaZJlZtqm9w8eN8+2NhzS5bsMIWPv8DPHFIL//OwppZ
/G+GHgBdcAFgMQUEyW3378xvDQitockgPdN8OXHOLRJvwGX6q1+P8+HwJpLSvzFct37IAIPeLGNI
q1BQChPhtc935JDFY97JZeZ0NMnb9FenH519OSUa+gDO0z53a/UfVBdaAN1gwhtTA/hhSJWjv59T
KgOHYqyvxa+TILfAtVqrBf3aDg7w8dLDurc6OL86CJPSiFfXindYslSf5FpW2BNkYKxpERrsHkrs
phwpNpwLy3thn1ijS5YWTCHKa7dYX4jvGlZ3HKo6fqgbx4Fha4zTqRcfkt34uy+L4LJIO7Y3zE+4
gNfqxHGgRJGornc7srlOdib+dbGFTEZrxxw7R6kt43MVMKGWZSHZkyqAC1PqH8lkxQ2ynTLvyP/3
h8629QPRvfFMySYgp1nm5JV4Sv/IBdk4NERIZoWyG+jMiXcDcBduqFqMz8qD0sczobZusGRWpzlr
Xodwah7y0fIOMg2Gb6nqukfwi+AsCyzrH07sJ6/akDLc9q4DzMcji0y4FONQH1SngmMrj0OR6VPq
husR1jL1e4ObtechP77g3bf4pKvig0VydwyXDMnTybLPRfTFdSb0rbEk7lnqTp11vCxXKmaygUHb
ArgKQPMy2sNeEnNv6U1tJfIV3hQTFp9Sz0+DH7u3Wt7ss+nHW12XHr/oxKKoNeP+2sxcBmZXpIep
iYununLSF7aKK526Uhz054lATenBooso8iRyk1q2JE/KBXhqtNNf0CRXH0AtAG/yYo336eqpKxI0
3i1SQ4qrycY45IbT+DPLmUu2tJjyeqiKdjmoPK3uMo9Dj0Ov6DWJeJjDy4x5VAflRXVGfm0Ztjkz
io5kY8D4+NBb8Ts9kwxjjRwiEXw00+iojVQuO8qCc2iN5n5c2EyiWRN2gktRmTdL6Yb39Kty6A6M
HQ5bNN6ZZLV2bxB9h09shvKEJ6TZjpyK0Orafj44WO5Al3deu8/DrvoW1nn8aiBFQfNsrIby1co3
v5pRtP0qIPdYAsY63g2zNN+6EIjuNkE/vTcZFb+DzbAIIozmu9Q2CvMwd/NDO/pFcHRsObYbHYT1
MbPmdhOWNu+amIgfqe/YtJ/tQaRXAP2cj95r6PqhXHXNguulONIfEHzPfcH52J1mcZpCGT7xtiYW
N+NzLGHhEHCOFKXF+wCf/TvFG+E3jdHTECPittI2or03/0C+n2ErmGZdYeWMq1cAqq25LTTyCF9W
pd+oWeXlN/s5igjpqqg0BtJMHfbF69Saukh1+t5sAzbNTcb9rAULOZz0zi4o1MIqCWbpMvRtNBEB
jRzGH3SZDr4lvNSzC32K/WOaB3wOTn6okampUIUhvjU4tAPPc7IHazBc8luCBlua32Nn5/havFky
DXcLShEbKIENnA0UrB52CsUpme2GjiLsEAwpdvegg4zK+hhb54vM8mYGWYd9nyda3J84AWBQBfms
vrPqUvrogPo7NiKEzu6KuQW6qI3P2vUx7ZFwH+7mBjU3TsIk3ORUKsN7dkCUGQj+3z1OLD/YE49v
s1OZFxt+MLroyLIWzNKs6VqCHHabzmEso8BSZeSlI+ASy2C5bor/Yu9MliNH0iT9KiN9R4phMQA2
0j0H391J5x4L4wIhGUHs+46nn8+8smoimF2ZXXOuS1alRIavcIOZ/qqfVo9IrSB8UzVSGsu8JMd+
uCHkdnKquYO4X2T3ivzqZuCoccTSEG5Rcus9x5OnECPGvm3GgMS3QxShRUoG4pHOIBe7wd3WYlq+
L/Yw5dvBdOtNaff5VpQR279M+MntJMxs6K8cEp0gCRxS3/GXBaZLcQBKUKQ41ufURWsArm123de+
J+l5y+wAJoBK3FszGYPdYmYN+bZMPLimF96xLE57z0+X4xCOn6VTFA81prKHnmOrtRIxgELEieKr
bVBtDKy5GE/RHKaf/cIlPtqO/Kz8uCruRD/ldwpFYYfPB2tTnDo3CpfruhwWC7oW7P2VyS0P1XOG
zWGpfoe1q07Q+PP8JlGCl+umxo4kQcQHkxHIgPRhOSuT4MR1bfLyme9YZ2zXARI8BLFHx2/cYxKn
TG16w6/RSYPoh71QeQMSss91WLK8nsUc3Kiyqh6x93jHkDf+VsHOYP/fSCKgBLWnoF6+pU6CVrtA
KzmEJlyXxGGbPpldv60ZYm/TTrIe9bG5XGHi9TTGhvT8mNzVWd+sZG3ZtwEZJYdFNg0exiU4Ioxa
Z2ynEH+LxcEhDFr8Lly8eK8/z6emnEw6yReaVNjF7pO6MW7TlNArIc5R3gP1ib4HBFQP8WTATGnq
qeJ5RDdjG/Xme0Bp417NSh0Hs28/N0GZ3w2mHA7aD8E4l+Ic7B+ewqgzwgVYLYxENhzOonGNxMcu
W5+hMeXaWEWxyULni8UhoRPutk9zZBZPTceWGyNRJ2u8KZT/JmA6v5mtbWG2amX9Ne6z6JsYg/TY
lka1L2zKDFYxQFAKA5uImzT9Yhy8hPB28ZCkd4Eqx28VZlNQmKb7bGHEubVmjEVdpBdNhA0cyMs4
ymWLQckqH4tZfYVjRrBziPyouqrbmhIGgAcWmdN8VM+xEaSwzlRb3yHAxIybwTgYHG/dVK7zxKzx
GbhwSfaVMgvBVKiDQ8HsQ/HJl9bCILsON6gh/ryzI9djAOHqbH/hBuSkNa/HKpMrMOBtfug7I/oq
kUTjF8vlJ76eMRrJbTMuTYhdyp3qxT2b5oRjbU/JHjGTE5es1aQncgA0S7/UwfLM3nf6kqZG8ZYM
k/VZAaJ9MuuwOtV1/FQX3rzN7To/enVbrb1+IL9dTg9utjyzAL47cfSSdO6zR2r31WaIh0IFOmXV
yv6ZEq7k4Hp+dsd0ZcsJzbjmy0FVaKr0WKRd/W4vcgAUUNVM0cfa9vED93F2gPTS3dt4kQF4905E
BzCCQ/jku32zzRdruY8W9jurjnaA3Pibhf7fzt+/cP6apNE5e/zzI9Qxy+ICJP3P5t/f/9Lfj1Ae
Nl6qa/CMgTfixMTj/W7+VSa+YOmSK1WUCknPJ5dAWrSL/us/HIs/wnDgU6Hk8SKc/2f+5SylbcS0
guAO1t7ff4ltRpHlr2cpOjxp6yU9C1TNk/zqPmSUYjd2EiT/6DTVHIvAa2AjkFBSrqraM1p2raYD
/J90PKIQeSzddgIeYvAlUA7GRPWhQcPBd19m7mlZPCfYZkOJUNMJMd2DfMmdvZl4s3GfqqT5UkPE
lOsBiBbTOmbz2EqtdiCHkXNTyALZW6s+FwtbCwpfWHNdZgWY/Bd8wUun3ZQlO5TMsxtuuvS3rpG+
wOa3QQUCADX8VSWz93Yh/XRoTtsQk0mxiio9cJx9acmNGY6Oda0shuqtyt3zSPqSY17/0MJI33kt
tU6rORuEvZGuGT9WSTLfT5HobprQyh80tqrYelNpgLb1p1Bi1xTM/92keshkNQARHmtMLOV8CEcX
B0TVxFdm5O+hULCfjsqYEvICuJPVRpib8JWmJtYRaK1O51lfMsWGILab7NG0aORQkfMtBK18K8tZ
bcjL23e9lTTHoZydTWRad5G7EJwpXG9rzNATpsrI7mzPyG7sYnyQYmzXMssYPFaTF71BGq72DifU
dQNj8srMc9DCrIYPQ0P0a9VHcXhu+9a5GSOdR+n6pb8W47a2yvImqJr8PRlctRsoqty1kthD2Hjt
g+WqNxmAPaBUPSC/zLrktvwD3OoXBTpu1Xg4iatMnoaxZJWEhf+YNK39YE9quuKuN97B4a9RHKPX
hCLbFwZZbCPD6SoTct5IOLArQlsOYJfKuB/KKX/MmjRnqJO1N5yfIoJQCLGBSu+bLOluDIbG65hf
7CdwAcHKaa3pZqYNYVNN0tqakldqADXGuhWET4vvQfHMfFzm66QoFQ+bJIB38ClcoSCLE8mO7xn/
/W3YO9k9twfgpYDx1INH38O9bzkDcnSQBIAIluXG0Ta9pBoIxzL43S9GXzwIiyvac/vu2kodRx/w
WbdtB5Oo1Z5LqpafhwaAzpY8SnRyksjcwPfPSG3Zg7PhDjDuqaEPd0aNt5Z665OI3PMwtDU4VxcP
XV36ydpPMNPaRTbgx+Ua3EwCRbsPoNER2vtsGNkO0A07PyTRwLtyOIKvYNGA0+mTu8jmTEzC2SSW
uWF2/8CdONsWfvXWcv8nVFx+nm1ATUj833KvyZgdMbti6G1dYXmFA6q/qfm7EcJpKfV0b+nFFww5
EKXYkx8w9xjn0VdqGzBa3yTCeWYxbG/ZqU87o2V4kqWhPM5163x2QKXTAeK1mzwgQWZwZHYT4+TR
4spo0MKYE9TbnkPDntCgdUza09LF14wyMIt2EAaBrRUBzmb8WSjUhJXyKcm3I/vuXTom09pJk/bB
D+zsvvJleKSTjm0GqsmRNtDpPp+yZV90Kc0wzEz2Szq5Z6cZQBXb47GZHc4Xo9mO96T/PvfmbKCV
zhK/oRkV/MBK5BEBxIo4m9rUJsPOuzkY7fwaWOpN3vivZLLk1nUX9ZTAmtpRCo1XwI+Du5kb/C3A
lJfCqZyjrAFSLbH54laMRNmcie5b2/CWqVeoNk2VWVecIPKdsCSXtMBDMOTOxRmR3c0su6sIRQDf
RwO02Svmb0uvMBwErM9DzzUYz9P8Tc2M7kBli/qxbrCjC8LQoV/ktyWEObUaVNZXd6EMgH9hxaBX
z3K8apXJgVDRkpTHKh3A28dFR4VuVaiHLvHeq1KM69ACVjtGfgaM3Tex9lDc4RO/L/IyWDsYgaZw
XfYSQaeKXU4PC2Zpn1kUcho8YRZ3Wnum/nOUza3pHGYScqe8EFHPvcWo31IjwfsYOQkdSVOEgnSb
Nn6Jz7Kc/EPao+5fT07j3k/csB/tJuAnko5cescGsuPXlungKVpyNAEKiOVrx9XPNFSLiGvTCDxn
NbqV91DTumNtAlM0p9KibrmeA2PXqaTAaVJ3KFh2eBtlffZIQYLtrTAfefsoDbhw1TJGz5XvtNuB
2fXBjMPoxcdYqFZ0mdDRGM6dcx3aDWMrz6n0AX7EmjlUPr8Pm9DBCl4CgxeW9neMS4Kyd8fCpDS0
7R1Ry1rQCjBPDUG2osIOK8ErrKg47LGb2fVL3Yj4mXsyDEXYtmfYR/ltMEj1LqaoZ3qRBTbhupTh
WJotN7nwjkzdsx95brt4NpVki0kQvoe4TjwgVE58lOVwzFlt1y37h3lDIN/H5BfwKVKVGfmf+2GW
11gjs+9GIhLoPdjH2pWL2+k+qB33M/cRHNbTAsJpni1jDRqsCmijJkx8bOJpekvjWDksRiGQrLQY
7iavxg6Rz5FxFyduSwGvnTfPdM2kN3ZG5JiruONkZql8AZ5ap98dIpd4haBMY2q1GAYXwTE10xxm
W8SPtSq7+napbQDHpHKRC6yLdDBbSpxJ1Y7PUisLgdYYfK02xBfhIVA5IsSk9QjS2cMd0iAiha31
CkcrF3PDGWdlaz2jv0gbnlY5sNQheMxa+6guMkhykUSwPiVf6otQ4mvNJLnIJ8aEkuJqTYXfHPJK
f5FaZq268MrV1tZKDEklRJniItAwYpP7Xqs2gdZvYE576+Ii6gDFhGp1kXokfrG1nVreNRPe+mRG
HaYiog6bWetEmLlhUmrtaNIqUq31JI683ZYOLEQms61Q1tpu02oFKruIUZ7WpSatULUXsSrXulV6
kbBA/iBn0ZFYfk1nCKJ44hWCF9H85QeFX/Y50HqYbbmvuDnVJ09rZaVWzeyLgMYSj5g2X4Q1GrpY
ES9yW6yVN8Xp+9sgG9S4qEKYs0K5IJTZs/3qjU2EAQMNT13kPP8i7eEwJV5UWuUBnDP/N1361D8k
8E0e/DSoBz1vNl8GNWBpK2T1LXSC7l4qMGzrZLJwI19kxlArjtVFfIR9an5XF0kyuMiTRK+Cr5CL
ik9AT5Avba1k9lrTHC7y5qKVzlxrnglOKrH08VfOhzchEkSptVFqB7YQ86J1MXfq3umUuOm1lhqq
3Is3UlXWLch2Y+WbobcnKi0rLJ6D80r5N7KsoxXa4iLWJhfh1ryIuGYbC/oIwhCnlrVsR5KvRyvJ
IJw4zFKXys52vRBo0ka05YCY/8ADhV4c965Ht1vMLHvQgjKT9uZTKL3g1SVNuhsu0jPfJjI0FuT+
jBiZQnfRMnVwkaxjJtgO9VVO8r2CL1asGv2PyogylhZ7PJdEqb9kwZQ9YVqI9kJL4szW++vmopOb
qetfpVhi1yFn/Cgfw5N/UdULLbD7F62dpvX0a0tmoFlFAREsfOg41rdVZaG5ac0+NczqNAILuuYd
ZteW1vcDrfTnWvPPq3rYhcoujnUW2hsrXb5Ul/mAqUcFoV17d3ZdGz9MPUT496DxfzJopFhRR+r/
+Sn56qVofw3I/v5X/h6QdX6TKFcegzwaUZVlkj/9R0DW+k0QTgXoz0kV/A0Uh7+fkTnJMr/Ux2V9
JuawbGJ3tF0wshAA/s9/vk3/O/xR/o4Vaj/8+//CGHdXsklp/+s/TEdXef4MDMAQg8uaiDe1UCTN
3I9V4jTsZkk4uVe5tousiWOYuJNN7hi4F1uj6uqVx0+OJm96M8rgpsQoLteNFAa76KVDL37MyloY
OUdT126IOi0T5oqDH/SQ+3t7kO3Kq/FN36QRBe7eLm/Yx403HVz8CKeehbFk7bTsn8Jd12a5ez04
dfuWonQhMzJ7Mi3DWztaCMscpTiQoY7hY5gfDX8hso7zCvWs/puUZikrWfZc/TDFi8nMqP9qBQsO
hm50uKz2+/oOqlKKxBao55YhU7RmTUO/a5ohqa4ov4poiUPhM2iyL3mK2V2200UD5IyAHmhraVCn
9W7TunCfay0cGlpCjAcnuVtk5+3KfobBdNEak4vuWF40yE7LkemSZ8dES5RELeqvTNjQLXF7qbcS
LTOb5hsqSugOHFIQ6vwjOA+9a1NzhQxKFae57bQ0Ol1U0kELpv1FOxUXGfWiqLLhQl0ttdCaXTRX
rNnDAetyftdrSRauAOtnM497FIz5Hq/FfDIUOi/NefRLsPgZ8QH6Q/yd60HeJxftdygt4zbKCw73
5GMOrRaJAf0VT5EWjsm9cm1qMRnvMfqz4yOIOxIvk3HRnl0tQ5dO2G9UlSFPExw/Dlqyzi7qddw7
/da0ip5yNiYKoxFMO3sE8pVdtG+QFcs3chfVjnyHsa+1SO7AP3gTWjiPWhMJXYvpvZbVy4vCThxz
vp36xR1MsLqD04ElWP39fzn3OEN0NqQF2mwdC25NYDgH5RTNKanacCxOtNqMGZX0VJAmaoea8eAb
pj+K1TACxFi24EFM8fbvFfV/tKIqy2eh++cr6nXZE+V+KV5+ER7/9rf+Ljz6v7ESkp52yD152r/x
j0VVOb+hKPoCydE1qbrWTo3fF1Xb/k1YviUQKl2NzdFy4O+LrMUDKrRI1Ew2yQJn0r+yyNq67fen
NRanCCcYVkLpSZqOpaX//CfmAIW0Y4+jszkyJKLyIEkM80EQ8YEmGle7sk78DvAFPJXW8IInL1IN
JvoiOBlNjOLXwI7xMoBCpXCLPUkP/Ns0ZOcr30+NJ78i+uxF5F63pejU2owSyNgF9K2kgU5FpD37
7JDW2Faa8hPy6z9TbRhNG6jd5CRq6rfNUDC16bBvH8o6dx/7op/+gs714S7DJ+A4LmAiPgatEGsU
4s+fALn+ZigxPR2nxpzuXHDS+3AGpmV1nX5fvO6fLpHf73M/39c0oPDXT5ybqy3gT3A3xeWnXTU/
feKWYQpiEGl1HA2YTFOYvYbY+TUtLf6LZ9Ka8Ydnok7cRNH2Ub25J//6TAscOawtbnakpKbdWGio
WNqlsackIH4crMzZ4woMHv7lt+chtQtu2haXqdBv/6e3Rwa6HfOiJZflRjMJPS0dkpr0JH1DEmrW
v/5s+E3ZloCkZF7z4cMMlT/GRZ7QKChGmZ6LhibKyW3MkYJe9fTnz2V+0Oj1laI8fq2+ZyPTM2D4
9a1NaZhFeSriYx1NmY0jiIaxTV3n5cZvTESfOZpu+6bn/gPm6IA+TuMlNQR/VXD9xwuIMQEUMyRx
dmssKr++DKYE3kx1TnKsGTziAG/nFqB+EDwpFwHoLz7gP15DUpimtMjP+5zArQ97sKamv4uQYsKR
elnuS79pN2BK+h8cDNPoOLexTMD5QSH/i+f9796k9qkp03WV5+omm58vozRM6I1yqR4qxnpgPMG3
Odr9OEJrgEXy51/sh+fSNFFAvspk+MIqCN3x1+dycHGZQ6TiY8xscVNPMwmiSjTzVQjr/NOfP5d+
rJ9+k5fnwhDIRwmQzpEf6+uTvHPhNnINLfMympsS78Ypi+3B3Pz582hWzB+eh1240qROLlfr1/dE
erttMK7HkJdoU9lMY8KbcmaM08Fgy8cojjGfT7RZMehusLpvBRyS85+/hg/Xjn6vJrxWR0/PwLV+
vHYGBvtxLTtew0BEhGRIba1CzBfnwJ7zUxn6tIS59vwX6/nlI/zw1i2WINe1mekhD374OgGkIMEG
ZGYjZOYvTeLmJ2g7803FfnTf2BXu684oyTeP8xR662Ds5+FIIm76jhpXw42l8+VEg0VwCPXZIcDr
cgqWxPgbx+mX887P94H/7nVqIJGuqVeA0T4eb1JpE1XwDOMgbM99nefeadZDnSm+oswdXTbGSeWt
5sTwGCyVY3oWgzXTKASm+9inpXOFfhIcp9i3b5Thtt7OHaIyQe5Q3rD/82/yj1etL/g0OdsxKHX/
cBITCgw1+l58zJWAiZ6i8mCSb9tu++fP88dfIkNWvjKMpYx8wTH9etXGhsWHAhflWI6gJlWsnXek
7OQVPhH5+OfP9XE55/L0BRNc6wKkY97xYWmb/ZYs15SwnIPM34R+MGxIoNA7x09lx5QOtiPJxSuz
n7xnIy/C/VTK7i8+WFNI/Uv89XL1bY65OHzZFPByPrznrKkMi18GVeX92MxH70ID6dRkV8ewr5Z7
jnviVWpKZxxfAGtVRPNwHKO7r4Buyyvo88GJTON81w2UCq2wktMrW2cd0rqV5jAlopZCYJCGD0tm
B+/D1Gef/TlbzkvWQG9XdeM+ejVESCv35dUA+6LSIWrrAdS9++hGlTh0pm9eRyhgdPdUsfFEOHi5
J8pm9wSno+E2Z0TykmH3f13o8jtzOIeoR6QreAfoKKtTkde0qhZDFRwWxgrYDz1qhleorHqPUCK1
r4racl4ixO03RAP702hfch8kEukHZS7xng2dM27ybiKf2RJ9Ooc2v2xHsrSYzRC/9hGLd9mG8j0s
GR+si5xt47oIhB+ux1iFwDci19kzaWYzVHhULfpeb20LUmvPPhEl/wGiHtcbv/6Qbu9SETthBmUw
YGxZO7FEes8LBQRER1R49vTfbWXJy5iljZgbj/AIPY6BTzjz5jP3mexzXc/j7eXjDVywwFYRifvK
rgmBlYuXEZU0Q9c+WUyVzilCJMYp0Mh0oF9WK8ZbVw3xdG/tU6T5rShTrkiKdkiUZpm5HIDD8NnN
0qdKoREienKm2PnSg8U3EGxFcad16GKTODzOiPnqjNpNNqH24tdGqLFYBU0zh3sFQhCIDizwxyS0
7U9+MRB2Myw+2xxm7msW5tbOJMr9ksiaLgl+NDBHgzinsWw0JlBAKV1KYqin23jm9LrxHDP+lrkd
SxPGOUaagtGYra/DXLsE/D4ZyRzi9Y43C9HPaGPm5bKjzYJrycu75RyOtCuvAo5eMyzPAUyvNOgj
0FOjTR9pMG7CG2hXoJYhDbZcYFsBvfAlGkNxYAzF1UszwXTXBNFUHvqIEwNJHePJjVI+MBE685ko
VXJK/WyrFiPdIApNt/Rk1DuGaCaWgaXc1rSx0QxfNpAJI/ALflNcjZgW1nGexRvXasXZtIvl1NfC
xUUlg6ew87al06cvOA3TMyA2msoC6d3mi7dPY0pDa4pc0GIT+9n3+dlVxEIEbiLMjJQyCGNa1hZn
vrWJ0rNTE2N63KlZuuZTxfkUD7cxCbNTYqpdFNX2buyj8qT4kawig+YD/MSgYHLeVpb6zRpgScbQ
gUiWpVuXOuk84xOwz2Ee34Jb0M2r1LkMtEGvueFQDlLHn9zAzSm6qKyrjGpJcrByXXXFuE8VpSy0
haEBL8JFKCHQH6vooY3mV3Tzl6o3WtA+Oc0SrlPo5lHraAj/Kx2bdBQQLyNiPfnc1frK+pbbzmnB
poPhJL6J3Bhvm+M+DUNwVRaYzjvks23kzNMpynIWYEfvkYC23LixbQMLaOt7E/LnyRiIaS6Lew0h
Yfapx8uZWCsoPjVAux81ybjDbJbMOKnMDBgwh3ZyMkunNFeBEXrXvcx4QWXm2Agns7V8Iu5q76Yx
w7fYDZa6gkpa37JRcqLNCBp4g+U+o8x6Dj8xKBof51KyfyjbihgWPRXzOfVILzGp8HZO2vnfkxxZ
e8rITEW1ynlSdtHnJhQPvhzHB49c3tZe+n6r7z9yNRFSj9ZEHPK7tvOWtccvLTs6BhrtykqZ2jYz
e5GU6D/9cm67doUXsxQBCmOOwmDMC5V3qBKOPshVKeniudjRNevse/pIqnVTWfltK7rPXrbUG3OM
hxunXnAshBm+hU0HdjbRlcn5Ffn5dFckqbzDm9ruXK8Pv3QY+67snjRhHJA9GHsBa5tQ5Tc7mVqc
xDSNxjiJGuNYqCY62ZC6wpU1MppbhpwLM2HvwBEhM+6p7PW2+dx8LUpfUuvcDc80lfnvnTOlZAwK
03oCceV9mUYsdHshYxzfPQlOPEjsx4qpPlQkUG8mo3ZxmbTz2i7LitrB2jtwglawwYlUAgvomx+V
5fvbakxmoNn22aMXh+7jBqOEo8xrRzJ2oujO2/depu6zoIaSDRzO5vCfRA4yRWM+GVSiECsDn8KX
qh6JxmLkjwKatQpjcN4m+Cn3HlyMI/lMCt7K2tr4LpcA2f4KYFYo9yMOoJ3rdwNzp9ihmqnFzNq1
9ioPzOQYJLWlucfxxmY6VQ+BuR+k5MJWxdlFPlgHubLu4I2At689+xqTIY76agEZL2uT1uex3GdU
Ee+ypfVfej1JY6Gp10M7xvba70rikmkgdZqusDJg6pAjwzZgiiUm+6YXfnkrloBtP1Vp7qoCE0ud
Hil0ImHJkO2ztPCeJb1ET7y18GoypA/oLnCy42yo+UfHcfwap3mPEA7/EN+sGmBJpAX3dKgezboo
B3nDiV237yCpBoNZnjJzBh47dNV5TPLsrnJld+u303Swa7KD61iRcySOdhz9wqDRIfCvSgwJ56RH
23XCIX/VTSvuNoUl9cUJZb1z3SR9VzLHCVd5VXnE6YOWlGTNZ6+tvuU89LapSydbK7lY2bqlhetF
VE4ysgi0xjGsdL+Pb9KZVNNPtXHoW7syg5k6pzLZ8o3H2zS33kb8+pu4r8DtwIagkC0M57On+vLV
M4sBVHNibHzFPZA6r2U/g+zbAMjv7kwxtK9Jk7JmQ4rNIW2pJg0pz3a8OpWfOtEXXvvmQgR1VpQe
T9F7BHoMGzh2bn7YXcExqTPeazcqzpOsLLBosv+ExWd4hTnkP4e9Ir1QgLDK8Botvp5YznkGwghF
pDgYrjOfLCvBfgfRCbC+Gd+INIfR52sKX1LT5BtrNB+7qPBmtmZv02lmH+0NAb6DbLJ5Vd10cIpE
nJ0R0AdNlNwzKLogd5TBbcc+l5YRtN2EGk8T6N/JbPKq38BmK1nO5iV89MknUSsDV/5IXobbiIk6
xHWZKV0ZuRhPRFXETlE1vK24KextUXWnaon7t4qzESeMiACnkfMpkHT4Flj6UkZREufIq6yC6U8z
HVxhB59nadkvhlUZ7xYlPdeBP4dPsliI6Jc87ORM6hM1kANNWMATA41RxFyoYGjFn9gYU4QTuGIV
pfWDa1MIpYfdmsMYAGQ0+vyz0IRG4RsPHllqUCEFTauev0PLd1eNpjo6qchhn0TInR49VmYB08Hn
jE1fNjBIBRUyzayoWBuck7H4AY2cwS8z07B2PSxJvDBqz1neWdcNoElaBj2dVT9ZLbkAkxosMs+6
HU2Fa+lbBg1YXM4imcyrWUL0XMyXhbksvsbe31szsNRcwy3hrU2PtYv32wIqdqYw7N2oSI7VC3xH
dxisU4ywu8UXTdVWM2cHJZAHrGkg1FE1/b6C2fKK81wB1HO467AROjl96WxbFde7fOzaa9FNyXVq
TvuURscVVZnTmkO1S/J8uh1dQb+pM7kH2UD2FvkAmqmmvKAHk2WxFbybzFasuixhfNK1PzrNCq2M
ctmbblyu8loRMTLyXaP5oviw4YmF4piMLXZW4yV2HYg1oMlEr24KTSY16ucxXzDjB6eudD9RYXFm
yUUw0jRTt1nekzr8bII59cCdVuymsRlmL0rEjJtwVADtUq8msZ01BnXGQYYpPwFCxYdYWq+TJqpm
1MJs/Miir6jpNsoi2txXV1PkjaAY3bdc01mtC6hVGpwIQk1wXezlbQLr6ia9tdOErxHcxhx+EUxz
yGQ0fnpyGlyzM9A+/JL23ly2Qx1/JfeLt6WLrmX9SQBLfKr9Wm0juLKeBsx6ODbWTT30Xw2r8bfT
OBBL5Axz3UNcPTQTVWfMB8VJ2rH31W1BiMd5Tes6vKHmGNcu8uiY6OMEJUzTvhxNttCx7oVYTIrP
cGoZzQ5i2IPEWPpduPiGT0aVIegQJm99sbcGa7SvOj9vW2pbo2G6y+hW4PGsOqWlEdEZNntiBh3p
kY4r2htTshiomk7SrQRGZ0IrjONgmMiRfqneo42v7zBitPAHcKwpRFO3HTlypgrKP2XDz36YBu9t
4PID5FkZMcjA5yBC7wNuUDquOBaFXPb9hmJU7J2hnmnMZR88U7NlbAOj5oxRUrOaxAvtCdzjPvt1
MJ8NBxyHFXsG8L/aFTeJIWmO6zS2O+89lqWRxMe6MPXpxIyn4UeyUNGSuDO+BzMFMxqSWIhSiOnk
SxG5Q6oQHsxWdltwIZxEwmUQr2U5uvLcRYM+8qqOIrdIVi0u7IGtQ2a4Yl+ZlAKwt+ehDbcwtlHJ
AX0jKU7beabH+Wp0u29ullubuGH7RwiuupPNsk7NoTjiRUvWC7f8o5W23Ehh6p7sSCIKMEY++72H
RqAnNZfnGyrH2M6l2xwDF3gK54RhT6dT/vXynyhYjA/C5dh/qWzxqAA9YDyBU5LjJF9PjYVK4Nvj
7UjV6MbgsMmsZyncR5XyYTJZlisRdfXuIhRXGeAsayr9TZ+iG2d5XIlVHNOObCheYh5BdMcbW+zd
XLZfyrjjDcQJj8g6sty3CC93Ms7Mr3kv+NYJa/Gax6k5NmBk7tKJ/e5iRDDw056KnWqeu/UkeF8O
RvinSnLsq4eoghE/JzXJpoqzfQ+yq9kMaTCmq3hBFUG8ZDHoTU4nAtNA6QySWtNA5DnXv1iMa1WG
1QviX7wXaYKi6C9Xqmla4AKZooCCewfG1yIE59Lhc3SuM1pabqQ5SkB6CxMyOJ1XWbCkoKG47gxK
GnZDwjdgL7rQqMkIjHQtCLRh0sj5PqqCdwN2gu6ccpb7rNefSdYzZTP5V76rCdIZ8H+MqZTGmNVy
tgqz2JdaiiNxu5w9DK+3SzbSXk4x3M51uAI6R1cqq0E/YJa4j6GlDFztA9wQ+P2bzqv8zVTQok6b
wrJLC6c5eoX+07Lj0zLpkIawYHvzeeCBqARtlNzUoyG+RqZ0EsJJqdrHLdc9bGTKYDx0Vhw/HPhN
wwreF7DuV0NCAZC98KC4pMsXpMQCV1BhDZ867KrXyhyD00Aq+iWIKFaaAxgQKyPiJ+zYPbNJekxP
ASjLl9RrOxBYk0EAuh0yMQBODswHDge8Q1BYyF8BKC12wAEVSaqIrWvOLc0XKr74D3KRpae+5GMa
WqpwRjCi7LR44VabRt/zJa9eMAry1FPfDqesm4Njh+SKjdsnkLTghAsFilxX8/dUE6dXLL6vvWyJ
3poxR4+ueiuEr9aKYd6+HZrgJDq+nQ521pd64hcY9LNCsSggHTdDtw1LGnRsJPBzldMM0owSe8bi
LuZVFlrmbQG9/SQzm1fecfKRm4LlcC9sifjBWNQHz8JVMOKNuZaVRFLA1kPJCdTJZgV0iKvEW8Rr
KBKaYFzfwIscVWrvlY2k65XTKeY01kdocsU+JAL8RGw0ePfoecRj2ulrsBEzV56sglNM7CJgHzAv
B8PTDU6+x7GPZuPhh+9yTgYpZ05f2zKevk2Drysh2JA3SKmgmSK2FdwZMSZem+1Q3ERj1z8BHPK/
V4MTvMfgdU6DxG8MX447kxOP4BalN8POLrgCBlUHz4mry2OAizYUB0KzGzZZFf+9KejfAau/Cljp
drOf1PM/VCucX+Lix68mh8vf+N3k4GL8okTQoUNBB6lAVfzD5OCZvwlkdsR2E6rpL6AKIlnSR+gH
qcQtwxJYLX73ODjYH6Q2ojFGVgwEsD98MI79mZHs41CBaQIHZh6HWRQ1XO6HedCsbMcGVImDINhS
LSDnM7ngnz6Nu7+p9T/Pcv74FJg84GCwfeQl46T4dW7BCElvDtVyoL8T86sPgwGqpctH+g9zyf/H
s+hX8dNovQnUBMeGZ/m/7J3ZbtzItm2/iAdsgkHyNVumelmdrRfCjcy+D7ZffwdV+x7YqYQStZ/P
QxVQBVshksFgxFpzjukUr632Wo5vyj4jGTh3IUe9ZSiVgqM7Q5Cl4uj3kO7q+cfnV0Hu2fJT/mx5
AJqnXU+Tx2RmGMax6GSxKidhXzck4BTNz5L277BlQYDuPzC0HaTZF2RkrJ5Zxye61TEcg+HZSk48
+2nsh31cNc2zGQFiQHHeJptGOfd4MXp7w150uPIASHA6aPSNpcYel08QPMR4gCIKzBDsp6WU5iRO
ctnKnvJ6SbHAJVHZddttVhq93+FlIncuwv5CfxowmxNdZxV5UmndAXKPm5IDRcd2QM+cS/i5kv6Q
U3DasafoWq81yfqdTetZpzAaaXZ/qUJsF6t0xKyBMrq76tDPP6GTzTZRFUG7duqfktQYeo1wSTHQ
9ZsW5N1emO0VIDz1NBaTuB+QLe41albb0moStjlL6H1niF2buighx8qASpfm28QCiz5yjvtiOYof
wgfhypmTaVvOrjlR72wN0J2I2EqKAwCju+g+SPrhp6fy6b6frY6zHsiqtQPJdg+sF8akDL7CIGmS
DQFb8xPNSdvaDLPx1jSjlq1po6nfWi0wAkK6VM+eGbsRMgwl7vte5wctNxgVxzXJClTo6MtUaznZ
EqJWoLAvUOdYxUuIb2AXTrXm90sp2UCa7YDt3ySheFOthjVkUt2vZB6fxGy+efglvo2mHa5Fp8Vf
FRkJB32i8LtqotrYF4N4W3bE3ioa6hmbtk6GOs09QosD3FgQ3sQqH/k9ktFJL3LPbp9jDUV/Bq79
Mne7iC/yEGwhIBv7DgL5PTnKyQEIar/xmqrZDfQv96UJsnFlQ0eBfzAFWxdeBRvxzA0vbIr2Pocp
BjBnua7rBBZc7qaQSZL+gRy97kFVAX+48VomhhvjXw8naIVZkF7Q1hYroZXdtqdzfOvCAsZcZRmA
I6nlbkzWzhs1wLw/JLRpSCdDeIhbIsb61zXshkQXhDTnYuA6BWHVqwp23S3ZdMk+CkN9b4gm+BHg
QsViYWrBjUkkR7BOI1paK2EUeHko9N2ScWbC557kGvuIuAAgUV/V2nK4ITrgIL1K3gWape3bKrLu
HILSrwZhPwd5zf6IfKwFV97rdF8oQMBVgZXXdWM2rlHWBj8UHUjYk0OpVpbWafuSdtBvkaTub8pb
at1qLaAIx/B+RJ4OnayriQaBsKBvtVZ51IO95X4Eeio3xjz+yujVJOu2H7NtFNKrNFpj8kmaNxeq
qnjk7DBvg8kFHkFwvbF3naLZ24MYvrpm0L8WpI/e63mt+31sZhKT7ci23ol7CrVUOX8aUIIv6rzL
bzD7DN8bYgyvibzwbsn2sh45BNBTaluOmBh3bfiE4XRnAfLfhVXj3qHxL76DKRrum4m4yjGJ1M3Y
1vLKGNlOt7VnX6YVpzCjhpkIC0M+VDjRNgpxiM8OGxyqrRMsu6qNZfHKTFwTzawTKT3rQQrFBCbl
hv5/ueuDQcfwLkmlibIywlLWJ7/sWbY+vpV2mxLLuGdq0LyUnr2rpgr0eDmE+aatYgAmdiSAjYJB
zAY5JxSS6uhxZscH6a7P+Jl2EEnim5E801KcQVj24aNJ7NbFlE71Jb2DaZ3ZQVyvE1nocMHzxDu4
7Bh20MQlHcHQO9itxxmJs8QWw5y2b6I0BjcsLeYEVUKOufAstvrUNId/TpVRDWQgIA5uC2IxaLam
nnlr3Efch7GcR+i87nhXZE39Y6iVYhnr03tSxyl4J/q0VqwCr3ib5m3ZO46PO7V/QyM970xUJ5fv
Z6ahjEk7xEHG4RZkyw/lFDQcM/buv1uPDvnU4jhFNMSBdzlimYW0H7DmUVUYaYmuZttZTsEoGrE1
KYCtKdtR5vDM3QUWKIxw6cwsQ9L7o7JCFaZfE77D3t3KlsJaqtoXZySog70vf1Q0lrYlt2C6fj/O
w3I0v1AVZusrovK5j3PoHEtwKCfyYBvPoI0TTc/XA0CXtT4um/2y++56ljq4jnTTVdgl9sYNUhgV
w4IwmJr+xqPozGk1Ih+yMbz4WqZjzyFNYbaiWzb6JbV9GAgUIw4NIR4kobh9fpG0BmcBp5SQDqmR
zz4ZrfzCOrQ934spFRhjq39979TGRACQB77IOe3KJbhuWAIp54rMFgD9nPFGwhrhk3CgfY9yxIGI
pEsbefSuhWK+dCiDdJkV/Xo/EabLaTVvpH0ZGCWyTNkiY6xD3Ch1oLl7dqPNwaq09HkAELUvCJR9
8Ajk29pLkKurqCwQl0L9aPnYgS9vV1pCLWWQVHssg6NT6dGOiagp3Vl4S78bOWjlomKCy4BY3pkZ
DfBVqC39o+It4Rt+oO/bwjCX8zMTKbyTkRbeqqTzMJ3SxpEC8WjcVMXebSz5VbEhVasuNgOc9UU4
/XPyMwNtvCP3jlxDTe/f+iLQnvLFljcrgIobV5P/eU4pMU+/J51fdhTWsNNFZdxQD9EewyBlkbGW
zgIo6q1mQ8Uvuta998oeP6/e2S9WN4kXGMbiBcjwdMOXSu6iOtI2UxxrG2oL1BDxi1/PodZ8wSBV
bM0G9wDuofHm/a4rm8582boQR1LIgwXAfK9pk0u7oYdal0jpC0xb65KJuBvtUr906KFsCy9Rh3xS
1raqc4NykY5NPXA8Un44R98GuKsOtPxpu7zP5Zkk+3tPE7A1OaFczm483jhtEWxpY4RrQ6ieGCS7
SG/1Gho1zkv51QuCfq8CpHUrIDrmBkgBj39GsAwskopDTQEsHDwrXyNUilgCjaUsgeQhncYbFoXp
YFZBcQtqat7EpQ1jn4739IxT3IYiMA/JdgYBRNEtxYLnTaTspE5yi8Nd23UWxS8B6fkS4cF4ZzgD
dcWmGm9rp+XTjcFO7Z26pDRBLpaTbvB6LBkHBm5Cvk39gQQVgAykPtAAU1kBBM8pyscOJdquY8Fh
D0RD6NIQprqtKRtS9pQ9qmgKONOA16pGQ7JD7qtBeUoL7fGfrHI3hwRuC6tdZT1VQNCjvJrKrhaK
66LNdPuain+1RKsaRfasU2rd5hWVKcuLjR/vYgiR0+AWw6D/mEizAYoel9ZKE4tmiK7xFhy0SZcL
vU+TOs6FHMS0ddXUHNzJpFRiTT1CmdyT/bhSPUqeVYHx9V4nqCnCPZ5ROwr4j0eh1fCMPCo7V6Bh
knXAH71LLAMHdjnXgQ+CSuxj3ZoPiRtIwLnxfrmiWycazTXFj+iGqFjySrs4f8AP12zpXRfbuYq0
PTBQ0H2AqMzXqZjchG9D/WD1FmK5NNYu6ZjdddXkrEpBHwIa2ptLjAFEOhBNHa2wDHvrFZeRbjL4
mWzowrbZuW4zbEllMfdQ7nsqfIG6RPzTIA+rdWfLDjGiUWXnaxVNxDvE5TptZf7TKbSf1PxuR+wz
O3Mc8mXfVh/cCLSDM8ePANLnNcDo0Ge12nMj+jWC1GIT0senD+Z+1WBNr3HSlHTn2jrYuAOm29Si
4aC7ih67XYlt5lRcb1HZgl2VSfKXW9EirILrqiAtJe3DYkvgDcrOkkgrvDRJ9Bp2ve2n2I5w6Hdj
vx3duXyo0MUTBRoiiFrlZnQZJbK6K4q0+qqFabHiq55/Q8lFM653UIgZyGQ2mQsgp+un+cKMPVLb
sqjztQhU24ZwDHEHYGq+S+AxP1ThkoVBDZ3+39hABAMytB0dWGFBE0V7aE3Jrq9TjuR6Fl/AWQaS
ZyjQIc2cXxqeZlHXzWyv2QxlaA20iAgjSC/b4gfbe+PbSIDBNSB/pa8b0y7v+zrBSwWxcbgLZiJ+
1ESVOdGidqdcJBFmnkP6W0C4hDI1PMXNGNg/RCTqYd1H83QrDJXcF7Yqdx2WiG+yYX+1Go3IvJlc
T31Ls8i5SEVcvASTQ+ZgXXTWs758IaWRV5S83cgfi6K7jGJXXEd5q14KZdk+sKzhIrPD/nLQpvSn
go2JigbkNy4oFdz1TpX/yltHX/fSEN9pppSAboPKuTBwAl3BqCGvCr8AxU7I9px1W+xIgJTFk1WQ
QEN/n0wX8juim1Kb3tLecb+apVPQ1J8Bg4TZvEOslayTnngg9ngzn0KSuDGYA9PYSGhelxCdE3J/
euAk0tF5vHxtLyZOFchIrXk1EOIVQpHctHH+qGX0pQoFpoBVfkXhxt0UHn2r1KheGishWExS16Vr
7NQd1HkPrpMn88cyzcsrNWfmoWno4LKfz9FHWPRMK7eDmNEOWu5zXJLa26SAHqyGxj5A8HOfoZEt
1BiampxihpVJgMUT1VAFocwBtEBWx/fRsMqnpE7rr1UHXgXqsk2TCmB1nJJ7aQf2KsUczWFKFffC
MkCdv9co00aa/aprhuSiN7u3cHDp4VHeuRo9t7i02Nn+LCpdwsaBgyG19GYul5Cp1iJESCE5WtMV
Kq+IAicoxqsrRXaTG94AVpOrRGRJu3Vdu0bwAxerbRLzC+//LwVEYdXxTfNWnWOmdEvVfOGVbXeX
YqbYCMwFz2PTkkYyYaYzijy4byur/GFp1atI2uEVVdTD3KHn2jnUXTcaJVcgaDMre6VZECgWHoLn
DGqNPqyBOwOFax1glZZRp+/mnnQ75EzC19xS7CNMi7BQJEXWtOnwquUeZ9PEDH9QgsbKzUq4si0t
pOk8Oo8cdfieoFB8DXJHh73ovYhRDJd6ZZh7fgr5FGOtHkQsfoF/JMCkVBOulqCHU4P4hfs2Jdce
bIY9mBXuWOm6ROslgBQ0j5tiBc6L00fiMe7LhqZqzAvbkDc1FOyppgjcjY33XlmReccZ5JkFOb0d
q5koJCRm0HuU3FZZEXwvvXSG7wgvW6ut5EaOAY18W+MUY8KO80dsjYRZDMWXYm7hH5jafZ7n6qDc
Kb8PYk3eOcAPNjKR5o0R9dZvIwRbViZDtW06MPtBEXW3hT1GV5md2g+iQtqEknEOtO5bUmBPjEiR
yVlut4CVoOWrUb8Pgk762YCquFRpuZ96K3tQrLirbiyqref1+r7JOmh8UHJGR5cXVlhOezU0rxEo
Tj8JI75YbAQhOzian1tef8VWzrmAWIbpPKxT9r9l8bsjAAREvqp+WIh/v7Wugs2wClGa/ijJL9Uv
jaoLLt0hIKRHQ3MniHZ4JABknKBRmrYHMhSw0ros6noEoQ4af1eTr8nRLGpor09N9ljkXoEMYfL2
Ubyo+SlhPSKDfBtHRIY6fkb60VZzoc/DT8fm1GBnZr5mU8UhqUZRMBu0z/LYM7YcJ3wNYcoF77/9
1cnlc46iZi2CMvTZFWYbyh0/WzOmk4t3EpkD39dpGAijkd8djiAjiBG70e/ZQxG24VAm0jrX+Cm8
bLgUpU0cS01ss54SpBMGht+Dlv8dScu+wxds3rej97smM+k55NV7Ive3iTZ2W9b0x5oRPrBrQJcs
7HKve2O3NeO62GD/7VcuouQzRoWPVVAMfI4tcfMRig774e9yrhwzkygvt/GJy4P1SWAgGsCSOVnv
OY/nZ5TmHyq77jKaZyDix4Uoj00uJL+N7JOcxp9KeFk6OulVnDvjNgurbPN5hffUUNjNCKCwTRtf
3ZGiXW9lRfnR4MIIM3gcE8EnI+mNa13BRvp8qGOLictVQU7DwYiBhxGP7qGR2vqUWQxVNEV3lWYq
9WWTsOVk8q7qcMz3Zc/k+nzQU9dnGpZhUYez8W8cDQp5DeM3cCt/gpq0MtGirSSQV1Rl/OvzoY5t
PMv18ULTwnCwCwp5dCtTFv+5qrTGB8liBaDZwBZqtZscUpOKJlSx+q6aDCqI2Rxdd9k4nhl/aVz8
XalnfMuifwMyjx7NUWNjCkUV6WlIfFKuUYAvuEBZD0+fX+RyEceDWCYTc/G1Yckw/34RRoPPhfLM
xleK0q0zREvYq2MFN5mpz/48mSRGdt64LUEw7T4f+tT8AYFiY7WleWMsXbA/WyqeLUYDskazFEkm
NGi2AuuzFIIdTV/4XyE7sCkCfPH5sMsM+XDFQmdvzpM1cf/+PazVEsLtQJjzwblmF0beP0kUJ34o
mbWew/z9fLhTExajMN4awspdvMZ/Dxc2tW6gB2K4VtmPtVnvOfyPcDwc/cwq88FUs0xYOIam4ATO
QqMf31Dg0v88Szl3w8/2fW5OQfdrJEVtpbWZgV8CvYt0Z/07AY8UkwZK8Z9f7qlJC91eOlJYeFA/
vDSOpci60xt0+aG4tztMGlXIEvv5KKduKo9waV/pND6P3bUCT0oncpae91Wghw+HupisIkMk1Znn
d+qCBMIBV1hU5TEp/v380rEr+ikbWFCHOtugnXuVbvn6+eWcG+NoUYPuYko+1MB1TXU9y2Yv3Pyc
4215+MfTnvln8HCYHs6HyeEl7tCYqvEr9q7XYaebFyQy0yjrh/hrpLHCIFHSb8OGNgtsSh0sN4Ct
z6/z46sHQNemhWIJ3aN0cbSiCSJtLK30apjFEOMU0djrwUhreEsJyp/KKzafj/fxvi7AXth67KPw
Yh+/ezXHKnfC9OPnxcgGRU73TmQ4Z7YSH+eiRQ/dxsUv3QVyevSCe6Gh5gZgoR+rsFu3VRmv8RRc
OQm9jM8v58RIXIRrO0Ia+Jqco2nitTF5T5Nb+ixtqJa09hIQ1mPVJM+fj3PiMRmOMHUMc8vuaCGv
/rkwyypPLa9xSp+Y7W2TfdfcbJ2kxSK4uvh8JPPjN9b6a6ijbyw1Krk4N7AK9R6F+0IAQBschT3W
67Fk9cX8NNnsx2z6H82mFlT3dSAt3yRH1q2a4XcldH/3ZksZLSdxKKdxhODLdpPqQlkjQvMhmq+D
jHOgqMlhfxckcq5S28xUCQF9fTbeDGVHBXvCt7umzJbAwYvnMxcKfuf49eMLTl9P5wUw8K4crc0Z
wUyWB+caC16kXjyofjcG0U2TlPH3fO6ciy7L6J9mKJHwuhOMRlwYAMaDxBcU23RmjbpKERM/5QEH
IyWBaZU5wC5SLwIKS3mZ1tsWkTi4fKh8QQNFHklPiUarN50LLdG69ShK4dPbHjZK4dFjnGRDCc+5
SgVahoRw0PXIek086rAmjWncCBYYb+uGpsa5cW71H84i7Pp8BpyYayZ+fhQcfLPY8h/NtSDva3Yf
E/cl0dqr3vCsA099JGCRNNDVSEK2//mAHzc8loVFWdg4eCB4HG948CT0/VDlpe+5SuDgLfNtTUjH
lbQqtQ/cUF1FlF4fBa7Fy89HPvH6spvTpcT1itf0+PVt4KFpUSeJpY2n6WsvB+O1pt/ziFE9eft8
qBMXicCD1YhaB/8cbx3pi3LenLrCz/uGrgiGjoZyLRg8rCbNQbYp8NqWBvu0GkyK9p8PfuI62VdZ
kl44JwN0Jn8vH04awkYoi8JvgzLe10PxGC5ebzeZmjPfk48jiWWRMjDwcrwidf3vkagBtSHG0czH
cvQyTcWwMd2x4y2yrH89TdluIJhCGMXp44NfvCIotQv7LkNX0AHnlRRereQW/LvcUXj69W9voNCX
UCnTEBAY7OPPVhhnVUFoApdl55aPnbco6SHS02mzhUP3+WAfX0AGY2vD1sCmoX38+arRhkRk/nJl
mniMLO0Fe9qvZLQeEQSe2YMs7/LfWxCG4lgquTQ+L+9u7D80VDmJW1OhIcTAlri1qJV6ZMsDZexn
8m1w8xDEe+biTo8I/wcZ2/LSHX9eROVATmXE2ugvUq/6Xk7Go9WkNWpfmRGUal59fjdPzUg23gs6
DagF3d6/Z6QNbQX3rZP6WtddANH2icW+jaV+ZpiPGxuin3CsAzYCMGEeFxR6Vx/jmB/t95q5GMIL
cahGvoifX8zHVYRRDJ3NBigH+cGkj0NmhAZtpH5jUdGi0oOmtPvtFPI+IQBy3bnz2prKM6vkws37
MEuWhQN9uw2Z4RjNEOQzDoCIYoJn42MfMo8yXFGlyMw9uvRzQRO7nUCvrTDMAb92ZqwfRas7ezXW
4SGjj7wb2BbNk11/QYgLXaCq2Bws24J6MSEgi5NPngnkAUegfea3P/lgAH8w4ww8Q8cPBklClNHZ
AN450JJNJi+50EbqnJ8/mJOzbOHzeeS7gxg62nLmouYzEpaZXygH8nLZ+3pqPLqOOrdrOfUoPMne
lnVIcoY9ms0OEa9VXbAQjZWFkCWIDqPUx93nV3NqBYJXSBkO0CDFjuWe/rEszGCLRiJRUsRDOFp6
Z0n1sTs09W32A73+v99Fc2ZEJsonY2EkHZ9Q8b7LHsFVytkx+LXcuyaW93kTvHx+VadeHmCMknA2
6jcgWP6+qrFNCTsteXmy2Hbv0smgxRbYv2i2lLsmtN2fQwZhh2phe+ZTdWrNewdAUjg6ceihdKpH
luhTPwzNW1VoOCjCXZU8V8n8wIt4ZrRTE55jDzEMBDViKj1aYYEhICHFukx2VJXuyfZy7gcTV+bn
N/MDrwX+kc5NdEw+RxYy56N11evMsbMpuftuN+jPcaSXOw3F8SpIrD6jN+cMT4Tukl5eqv62nor0
xiYiYR+ByN2SkStpLCfVxqjxmOPPQI/Rdcm5061x8s47nLB5M2GZHW98mqDV7SHP+dqMgjaBqr8b
yivXqMraQ+y4L91IdcKpIpoYhRU/p0PfHsiZeY1QdMxycV8OuThQRfJWctKWuGCu4/MbeeJdo6fN
FtQh8WLZH/49KzOH3yEe2W4Pxfyrmg210wEql0GGfmX6/vlYJ26H8a4xtpdCLbvuv8cyoU/oMB/Z
2gfGL52Cwya39e/tRP6T4xUJJi2pzuwwTrx0hkHHjh0NX6wPW+y+ySCEhyWXl9hfSXOAxoFqhz5G
M68s3JlPdTPUG9QYvf/vrxVGmbdUpNggHq+UAlRm3LgtmWvoQ/H4NVSls3uq8SHO1vCZ4I3wzNbm
1JNky0YZgMBKj6Xs6O5Kuo2tqEtf00Oi0YweVUJhqfsB6IGfSw7Sn1/hiW8OF8geyuLDxmbx6A0k
kEBEccmtHfuQzoVoho1el4Rvo4j9b4bycL+7ZLVQ5z/6IFSOiFUOMt83vLK4s7Mat6aj5GXcGcaZ
5evUHLV4oRYfwlLpP5qjPZI44q5qzip59wjV482260dgns0qDut7F1P7vz4csYBhujABkdE+OX4B
DXK/S7OdC5+8IjR+zvCl6ZpNRR3gzEAnFmZK6roN34htiOktz/OPr2o149bTA46AWWi/hOO4d+f6
8cyUsPgZRxv6v8Y4mhPkOKWJEIyBoN9YQaGuLkDU2F/MTgKRycghjOGKr+yhqaCNJeFTOTQOYiF6
tZ3bkAppdKghi5hOryBEDq63AbABN3RsEWo8CxHdm5Dl4Ybj0AoqvdjnLeIsTrfTGhksKXe2S5NC
HzErGgvNiOgb48vs5YitCgOeRpm3BEf0UH3fgWO3SaazOywXc3gaN7cRoTB7qMDTIcMwetNbUX7d
a01P0rv3GJdpu+YOp7ucWhEoboSCPuJEKLrDXJHmEdmIhdPhqhRWDOUo6Xaf395Tc1MYjmMwT6yF
Uvr3EwR9UqtJMjeRCX+vR/WdWLFbYWk7Ky8x1Q7lf/Hasedms0f5nobQ0Xh2NBW1FU6Fr2rSp1nH
iOY5kL58ZvP6seS3EE9pbFHLpEznHQ0DcCSCB+0VPiLy+6qKGzSD7s86faIJfY0ghdhT8zVsijNH
Juv0uFRpuaMcro83ZF4FBqsabGoi5TR/jUaozW4jtHuMLuS9oJnhjFPbOTyCtK83WYFIEKgFC3lt
9gcblb+dDNrB0jtyO5Qo1gHCUCZctaffSQfbS36QQMBBfUQKCJIm3HjKkNRenHkTGsED4Tft2p3t
eoXzUaS4CrHnJfw+oB+qNzwfxl3iEsAC96ze4eji/+ezvY5alWwd2AXPtWWfexSn1nQJgBbKLWUG
a4GO/7lGxHpr50XaFz4AsYnu0moa9H1qqP7MzDq1Fv0xzvHGqK/6PCvBXvmuTQBvQb1hnUfR9vPX
5dQHUULro69Avw0q6d8Xo9dmRTBwU/g0nYiiWCyLuvlSphGa+nY6Yzo7ORj1Ss4sYNc/bHtlw2JU
ZLwrWiRzTqLzHtrPDgUoWmoVn7l9pxYCSdmfrwWWvQ+b32yaLJmgovKbpLkHiCbXkFJeyqx5UzGa
hUieuZPGqXmx9Lw5wCIhcI77NHNbZdxf9mnJmEETmU2DkIJmOJjU4jelpUW+qGoc35VnfYn1IPKn
EFNDCGz+2g3ddOeRrfvkYAnCnhGEIKs+f9Infz0WRMpI1G+944VxGINWIyck94e6erO88Dky+4fM
QkfyX4zjuJwUOf4ulrm/Z1Tba1NUocfzOYlWVHPU92LShg2B4mc+pKe2rQvalhLL8i/n6D20SJO0
A7SXvsIzErVIXIfivinti8Q1bsHoP+aZd6ZQcWoC/zHk8YY1mQUZdbae+6Ro78OufPNEhrhdXjRl
f+bMYZ2avwuIm1o0uG1qSX/fRzW4oppHJ2eZMadXFVW/YQLKNSgcd035NlwvfIB1zoq8jevFa6AZ
izKzQfQH2ugF3Hv0EtRL4IyJYwFXGz6jSDUP4eyB/y2ybA2Z3d2NzuA+uzarJkCrFsGU1o6bOV1K
m6X5Wx9M7CzwEMZKf03K7gYpTkWaZ/kWu/1A7I4Vb7t8Mh8qRNd87E37zGw6dRe8xalLiYN5e9yA
zbKqbQv8CUua9GFWs0E+oHjBPH5JzfRFxdNwZsBTj3hxZiGUcSi2Ht/2KjHCqWYz5Mc1zIG+6ppq
904nsELgOuQOo0n//IV5104cbQhRzJAMSiAWZbTjb2yoTRld0iz3ZT5762jo5IOIDPLFrcm+jMos
e4aHBodAoJx8twu4ESiGvJuBUyHp22sDaL0zt+HEfWezsViggcNznDg6KHlycuGgWJkPOlJso2aS
10XEtnFKyvYlAR7to4v8ceZGnChiokqg6rOs2s6Hs2842nMV9LzR7RwgZbVCsUOQau3aoGn3MJet
FTMF5aQNBjFsovVETwbnhTiHIrZOrJWLLxw5BsxsGm3m3+8ewVShzFWc41tOwKi8+xpiC/QF2urC
vuTOOAeVoEbGYgWlLKOIbGg5fVR4Iv3dYA36bpoCcBPvfHk161/ZFhf7aGBK4ZhKd4j67D2S/Dei
GFYs2f1WyCTaohUWm0YrlB/J2iGurHM2bnhplqn1kFrFeMtriwmNQKH5JXI77yLTnW86ULAzB/NT
108HDA+6s3TojwtHlNuSrFUW15+l4wOYUrSocoxfYnKBdp8/9FNDIbxGa4Abnc/G0QaEphM88uWz
BIQ02lS1u7j5xiq98KIsfPl8rPfndvymLdVfi9Mrn8Hj43+hyawb8pjDQQ+MZ6VoGGP2moWxD6qy
h7GaGZdGqQd3aiQR2TS18N5UGtwSosT2VQHO5f0X+j98wxl8A7I8lxXnf1ECJ/AN4Lu+F7/+JDj8
5y/9h+Dg2EsWxdIY1jlOUhxgIf9P9o/jEZ3LGZ7eJh0lw2TK/f+UCu9/6PAysz2xbN3/JDhYzv+w
l+B4RbFVOHwNrX9DcDj+ipBzISmTE3qhI6P5oF0tdAz5eZQCPggNe4ZgLoor+rnTU26MWKRC+xwG
YXlN/pzZDOjAYuaLxW/+saIM9jFS2iwnfxzZ7upaj7dPDvH+j4dw98/P+5MacXwaZBQE+Yt21WZp
/PBxVHTq+tqORn9SuJ0Gc6zv07IhCsIR1VbXhmxltJS4RJ1oX9rBGZ8+H54MiA+XSZnSxIUoXJNn
fHwMBhkN7WZylE9qcDbCPyUKMnMirNAIJa7IbGsuRlT67R4fBBTTCkjmAqGM2Sm1dFkf4Hga4aqE
tsehmayjVWhgSXLnId2R9s2fxf2VE4iXaXNPLC7mYJzELYwbJPfTbyoL6RcrcQG5YkfyI4EHOnBk
DXHTrr/iJp72C/2ZPPXQmKh41KxtKwqus6/Xo/GIJq+6aSAYPoI6wFFpwYoYiCz87uakauLz6Kff
UcsVkRfbP2ddMe3bZCyuAgNkAc48EqWG0iyuokCn/B1P1TfCRviLwxh7Vy24ni078uCL1wMl3vRt
pZcHblWRr0MyPYx1wOJr7U3Y28B4nBZ2Bfa0x6mcgOOMZXRr48ygLOMhMsNFhr/GiZv7MusJNu4X
k0aiHHh4EmXQbI0xhYh82JDL0VyknVnfg9sKLpDkjHtJQPmBZFV+HUv1zwkcvec6meUDT8fcoogB
YW3C6+3kWP+cSpJEQofdTjwU0xPC1fJbp888mZr11pcLXsMZ4BJZqvCupEGeUl1H0+8Bf9yT3vBX
Jr1pXyQGjatgDMUBz57x2MEYfUnUUFyNZeld5TmbmQ25TCJZiRz3zkp2s44EOau2bRVk66HozS1E
1PRLJSPcLlCuwSCUzU8R8J9hikBwHcJFCH3YoZhNRFf/HFteZ1dT017GXXYoXR7u5FTDZuwSAG+t
hcB7q5N0eagwpVK5gP/rwB7da0aQfgmR8MFajeobQjNskMZh/5bqE1BxjLbUznSdRcMoX+Ox7p9p
d8zXXt3zowgo3Fc53y5j5Iq9QatugnR52bXavtVCvUfSybVIkXgr5UX5usdOlK/6qOjfCDeY9gRT
idtQ8CQCxGMrUVTTJof+l8Mn6rivKfQwJ/Ps9Yj3AtbuCAEMa1UQfJF6UP+k+TxfF0M0PZl8SPeA
cTEhNnW6A6WqfumJNB5jeEgbknJAzWnc2zbkOZLSxa1epmhWgKSbGq5+xucUwnbkSQiJh0QYzP8G
ecq3LHSCi6xNvw1a28GBb/Lb0P0NNxF6VqzlMuKAnJvEVdmvwAbqryamlefQZG5iuUrjvYkrciNE
9ioCpwf96lREKdhMyoVoNUY8KAzVakfgaHVbwXe+9dRg33ZTYDwWcVt962xZvmJaY7Y62OMbMyhf
LZwklwk8hofRXfjNWgI2yy2G8nsIWQqZnzVpODK8dPN+cW7ES9CWrfZlnKqCRMw4ma+p0rYvFcfw
L1OpDJDWHClA9hq4zLMkX8tBj31Vmg4+5GCM97ikyXbIpM5jytPOWRjk9VcjxugLMcDBN2ISCaok
xm7zheIrKYnf+rIY1M+46cS3GEdWGvq9NRcCmeWsFVuEdkN3PdVDYF8ModWJL3iyceeKcXoygAKs
S9kR2mzYI7LBepY75qEN8ZKiPPDoUbE0dcVNV4J5xhnoXQgtvVN6q92XevZFs7sbkVf5Du+YfT/D
vFvZDujexg5BAAc38C6hhlPj80Nzjg65mT61NC633cKw7sT0I3YByou++5VGZn7QivAnCRPRIZrp
BxVGV12VeT9sCRQeIeOG6peB33Qbxu3lqOpgh9rYwK2fehsyqeGiODZZmXg6b8QMPx0kbj/9P/bO
azl2ZMmyvzI/EGXQwmxsHgBkJlNQi0PyBUYeAQ0EAhpf3wusujNdVT1d02bz2E/X6h7FFIhw3759
7VCxRuzk3kkUso2ysq3XQPpxe8R3g0tZzOBMNXYjqqxAk6zK8lciV9DjaIiglztrCQk2e1hqN9sZ
lfDPOfSOayT6iY01HlhWvvVztuBTH3wvIS+FD9LQR+2oQWC+qlwWi2VvertmEqSKmgTjjvWGONEw
Khqi0s6TnflXQ6I/mlXs7xFXuote+2a5M3jvv3dympzQpi3FubjyGdJ49OMVq7wEaegTvP0YnGYH
aLU2tAEPp6+jkvqktdmx00ZL3H03m2k4JHbCnccF7u3ZJB2D1MDYmddO+8B4Vmeltej2uLbSmSGc
ABvnze8eiSzBZBbzuZ631aKyKN7YUmrc0Jmd5QDrHUwoE20vIsICd8lomVSIJrMg3YA6O9ime0Rn
NIiV5RABhlBIowskz9W1VXbyDBYf7oWhGUc8E11kpilPVbeDi9cS0so3EBiwfZKOmp/XycxDtbEL
GEJdTWVkjqKB4+usH5Lod9S2an2SuWxYx+/8q3m1/WM1xMtdVphrNMZDeyoqaYWOUbLt5RRjUE5J
sess07p3OyTmJt5cB4liE1qT3r4VIzOWLXFgss0lIigrf3WdhDV5bZn2VrywlemPYt9CMcEoW92X
uuAuBw51zDITJjHOySgRif8CZUc/lBnfeMds0qM3zvHOn2LrukH5g309iQeyIrwbvV2X05bxVRJy
4MM5aR2CWK2kvWH9wL34M7730JomiL0lvjFMOmlxLbtVP0qmLW2YpY46l2tsvg25u1iBa0/Ycw3S
9s7pApQ9zPVc+ynZJCwjC1/SHGm5Nh7XtvVDWQl1GMh6fJvKISPvoMjyi9Un3ffKzB0SBDprZAKn
13piv7ELqLExVZCdrjU1LhQx18XeTe3xs8n1JuzLaasLZHvPyl0ZYdavmx18juws5s23y2Zy7vL1
q9Ij/nl18duusXDYIhwGU2NnLCh7cRfmWWPfLkacXa1pLT8NCdoQRPxSbJ8N3L6tRMpzk3toC5nI
7a6++AZZCF4t+x9EpU+SWQkt9F4rOi4c3L9EZZcltMhFxA+SqQPPAOkZFzfWZBwl9kYLTLMKxra0
b1fwEw+ikZKXm5npfiiyghVjJkFhRZGXRpYzy89ZDky3UswWLP1zO2OLbk+/F19tZuhPLIt3PyQA
Ly8y7JTXp1ebmjSTcb2jDHUe56KlLNsKRsAWo1VEeWqUR4T7+lJCfriytI4okWbiMFZ5kgeVhHod
pXbH5e5XjXioE394yQxyxpOKSqO2HXmTrF8/hd++mmLDmsRtux3K5FL86mGHkYngUp74bavfcQzW
P0zp0AUL4oi4tYlocRIOoqBS/Dgbc+KQ6mJ4STOYlIHeCq8GkayWQ1I5y1kj8XOXDuMUJds+aEOx
9YbPlBzwZSt/2R56c/u5BEfCS0DYwXhVzcsvFg2yw7zGDakmmQ+vdoJos9ixRtYBYcQsjfntP7gd
9P+oh9jyneiXmMv/zQemDOjdSSL6q0QY7SlGwt3KYbcO27xVEHm28t5svWjkg3nvFsXS+FTzZg+9
/U8Njf5XDXsTybefhLwNeKR/2wYcGrOpwEz2V1ZG5R+ygmTfuk5v7JIe9sxiURCmPu9sn2jznZtg
u847G9BA37wncc0XszbbU2eOy7meZPs6DJZ1CxVqfp6ouP9BqfmbTrn9sNsuFjN/3Fl/2yJEvSnc
UZjdlci2FIoOiO4iedA0PU9vxcC3jquIL5g+8o0HFsTWAffUFoTQfOSSutkFxvMPiV1feuyfG1+T
uajFfIdZD7mIfxEqE9aGDT9j349QemDweBa2ndihvayTGA9KDWnE0bzuFoQmQhMGKqhc0ry66faY
4vh6yCerPbFSAUIwtpsfMivde89JWHbuAbHFQjVEmvb2P7mz0FL/1syyXONtvlcoR9vw+M8qoz0I
LL0LS1Izy9/h4mYy37UVqbwN6SO8lziz/dR0fxGiNV4BzUr2Qjc+WNL4BpvHZNhMuSTsKYkGnPnX
ozKst1EC1shWszhrWmW+G3g9Z1bJZD2eYVh4EJT1ItIsoLkZ/OFDxVFylfjA1jQ9ZWl8rqhXy8q/
UEBCn57N5Yx/ZSLZEv92s50wBvC6hzFRzqMAeEpWUqKxUFpblgjMjjOWjVDq3qkhTXHgAAOQS81O
s0xfQvq3CAi25Rui4FGx477V6nO9tvc1vm3OFNbsIws+16sPXjmwtAwhHJTzzphjEo+x2FzyASr2
SHoSa/Hp+JKQzcaWhW2U78ok+unUl6s7Xtp4SniTMnI9xNz1885OilQLB2nGJfwGMx9AlgD2E50V
8YJq46WJAbZ1rQkqxHXWMjkWlDRRvG7/R0xBH0dax7AmjDMMnyO+OM84M+HsoAeYs+Q2pqZXWprX
RE6kvOKk9pvdzCEMA22mlHdn8FdiocinndbYaqQR6Tyr+6aBHglhTNhhZ5PdE1Y+hORZ0bh5qSU/
l3wo9irrs8MwUl1pxcQ3EgB1H6W1M7z0WfnuKvpHconkmzeVZhapZYtL2d47f0MZnNaVN59LRzzA
dTCPOhfHfWGO2SHGz1mHnt2Xx56wjI+Z8KAPa9GpDY3SMAIe22Jv9p66oxP1LkurAW+ZaPqdsu6+
1YQbfZuhWRy1mdOo33q7OvXLMCUmZQqttZyBxJfTsNfXpDpCYqJrqV0zoHZy7ytTDS+aTiIVSOXm
w+4UuGqLDkvqdM+RqldugL7Ru29GjqDUtqW8gbYOiiG2OE36uPYi0+vpjGLLYqG+sVeekY6ECh0I
Cr/Ya2v7valn3pVqJQOK7jCwM2u9Yo7enlrZosoZDNSC2d+u0LTiuLQXFwGoMtpXrNDeRZ+QWYAF
+pdEl+qULW59cRLeOGaOy6HWDDtsvHp8YRRKez8t2cHbFCAmlfKmKtCH3Iw2maHk+svjKV13mbfK
t8Kp7sbZlZ/g42m3NTshYNYCZzOlTKgt/tJabIXz9lPP1hbF42EgU2HD3O+ymBPBodujOm/nu1YU
U0T4hHy32xnkqKpycB7M7HbDmKGMbM1rNms08OlstfdarfhkmpxS5OsulnVSs6GdGMu5wFVGhoea
0HVMEBUIq7y60l3OawLgbR5R176+hmzJU0gkNfTBeRDLtZWgeJjd0t5/KT61ydeHXbQydKBIEe9E
Fww4KiN+moKqZM55GWIHg8YmD4hE8DZgyyaSnFS04EvIWzMoeoVEEJrS9JfyiCpaedzqcF4SipFp
w3d6CeqVJufioZVYoGDLF/6GW7RxsoJLawcIU7Ct+IiTSStJ9eIVMbc3EHFWHkFMFUhwMTFxSDsa
mVEDOQ5+zlcQkJ0+7Wp4kSGb+CAoCxB6FDyaQvhiqMrMB0UQgFf7upoWQpndT+13UAEkq2n98lyD
vgliQ5VHsYkrbLRxrNHRA7bflJot4SDwKDWIm1kz/qbKQOxpV444U+ef/9Jvvi7JuUC7rZvUIpdK
/NS0dSuXXcHHV1YUS22Hwer3ryaJKHtpIQ3VjR4/aHpZX2RjFBErKt7F67v2tdHR0EgvQFPDvltf
JlZKbkeLTgs4eM/hLozuBztrzfucUOworfUvk8s520wpb2FqkzCpwREF61EMOvtyFVKOQ3neg0i/
bN/nVm3HMItLHbGHJYqkn7nUvIXij3OJLucMO81Tuqne1CXbLUCD9q57fCWsdeh+DC0c9VSPk1uX
/MC9rrbvD/AiaETokKXDy4k39eurvPV8FFJoT8VDNY2oSKRKRQ52sKevu0HvkYAHL0lvXY58dCdE
1FHY1q2bCJurYvK9S+tThrRLYTxNCly4X8E5dEiLJAmdDz51cv1JOvDJsoEPkhV8IoRKrb7Ama0v
tkERW22fQUp5+NZhepR7tTYU55POaUbsz8syUSbLAn1Oa0rjiSRGDlvOsVfodPKNFRoo+wwYwy9J
cOwRLT0Qb6ekTidg85SfHaeJDGlziv2WW7lvm5nipKfZqXiw4cqYqKBNyUOxaGPzXhoCgXpCMzaz
mFahp3A2gR5EBuLyjsueL8/XMTu7vBsoR8T0kSD/ja5+IfrJqLZ+gsTC06zM+U4h2jxLl6pdrBOS
xdiNvJkax1s68hwVJAp905xR0uOZfNeEFj/ME3qZUc5Vdqwtuz1NskRE3I5KFraMnSrM4haSL/Bf
J7NRveB7mq3P/ZAimfBMKtRpljK2kCKdTaPWHX66W/Rcz49OQFrBg5v5NCHA/+UnuDhKjrZby2Ne
85BlMktvgXy+j6PNu0Y+qXk0vJRHZSx4D/pSoxsap/aVqiS3gmGG1R9AC/KpWwY7uyEWgEN2IhPk
pWliKshlXKJx4ANfPPZnCgNJ/es/vx7Mpcq5YgSRXd/tiTtVcqkc67Wf7yDTLvsqzTPSSRoe6Iyq
MnFtDhlmjcktS1VYLFY7W6+ls9KRTe4CJLr4NVhr4xCUQgP7JRS7JEFZUG4fpq0KWOaWloyMueGA
kMArnsjbzGHLeNYbsS8p0B6K2R5BZTfY0PKDgkidUx/3f/gc/3tU+U+jSgvOx78bU/1tVHmLgftP
Y8rf/8AfY0pP++1ra0YzuDF13zZpAv4YU3rWb7B5cKPThTobyYMh4h9zSkv/jU0ubJ7bPJL/sfEQ
/0GaN73f2L/VWDCHAsIfx5nxXyDN/820RpIvK0Q2houtEwa28eceJJ4EhXRt28dx3sQPI1+Lh7Tk
NMKRM7KoRswJiheIWEXPoGMiO3lAm978Tpuf7ZrjDN8C54FJRZjMTHb+3Tv5H8wb/9oe89NtO3Qb
lIeu0/mrD8PH7xzrk28d89GiSkwtLnctrS8wrahC2qyk3JLMPOAHgHH8z/9t+tq/9GceBhhPZ1Ls
MEZ22Br8y3uDAiOdIWuPcRK/Vi1nwzANmX9d+KpxIkfaAMk0r3Z4mxz3TLGWPetUEe/zypoIC1lA
0eW6mKekxOFYOAMktlINxY6INwemgkcu6EzUDRExVX/RpSn3liZJNFJDHORz5euhNXbVbWosGhsw
+qiHmte2bB9jf46GgSo0wEIigL70DsAZKGBvFEoomF2eAtP0mjOC5rpTTTk8pHi76CutegwEGjQX
S+v7KRTwNA85qrRvQimxo8F/GuZVETu4tkUSIOnWN0AUk51IxcRaPHzGKyKugG+L1QzytR8AZbkT
1FNccGko0zoNK2NeXuvcq2zwKcSr2FMeR45a+m+sV1Nhox+hAdFwcgHwAThXHkOI/ZSWzmEGxB4K
y8ADz6LKtokocvZBskyP8qTV3sqGOE9iNzVFrNXs7yYauWw/moxkgoxH6WFmF33edC72VFcr7Z/0
oUl33C3TcPQ9v0yi2qj7hzkj0ouEmIk8SDo6bV/pBXJAHfeFSSidI4mXspLVRO5WWPGTJDMIgUt9
SONqtfhYc2Fd2SMGkaC0HLJLbPsVCI6HAujUd4C85j2oM0OB6EuJqlV9XgcoOPoetJnaK6ZNdwu3
9mEFwvejxYi5L7Rs7/dIxTyp/pGZcfWw0vabVI9DflpzYi/p1NyP1O3l1UrQz84vZX+1QPZf973R
k83lgr8E3D5aRNyOZDwePOi8ZxBP84nVlPiFZLvhyoNVJKm07fSnNWnjrd7oM1wt4Iw/2f8vGsJQ
N/yqTSJf4OsJ7tBlXG26Nlc5ecSz95gmIiePscgGm6xMOBTTIyl6yAlBCx2WgbgZtwmU+ph70pN9
8aPOiYKmQ1L5NpibfhTFyIXLNmE1poGs5ahtXHGVfYwZA9krv6Y2ve06Zr7rsJrHUjPz8RX3UeJf
FptmESZEP4SxP8yKp6IV/fc6/moaKTWR0HrE9F0/KDKpvub8ZIABbOk0t2fUNIo1e1zMZlmulrE1
hlDEYAuDplZVEqEVJdy9pEGCYQWpVgc+hujNaQ+Tem2pKdOsry8K2pOMWs1sPjrwz0d2KEq+6vM2
bi+64kF3OTSTOeX1F2tW3+ZMxW+MoUFeF4bPv6a217aksf2o4pV+o7U7tN90RA5gzZIaRWUjPz3r
/zDVt9IvayZKTcSpt2nccNy+jTk8IpWGYRI97ywC8qaGTxa2Bu2alSpbu/HjyRxCibv7Q3WMcyMp
6Li+jnIKHN4nK6f5RgXmHC1EP97MmbG+lPAiNzDsZK5sm8yxASUj4ibQlw97GJQmT95INyRPhD/7
Ft+jRU+YqTf6Oo2vdTKXGcRqYdcfw9JXfHXU2p0btTo3bafzE4/N2AhygPuMObxQ8tB6Rnm7EMc9
B04DKxd7ZT7fgy40bq2m4cEilqi8VSwzVWGdOA188IUqaG7c3gi0sU+rCwOLDT7CT8B3l8HOsWYf
a8uLJVMuWE07HqK6U+67GOtpCXhzCj8syUskpddzaMeGlFELhag7vTW6aG5SZ/GryHPgaMQgIo6J
gbBRTF3z2en9s0mpS76Pn9sHthSne+gnZhmJwoLx7DGdtYKtqyG1sYELYtl5vNcHrbhOzS3TV5Cx
ckmZUz4ZBWzAwE0H+7s91g77u6ae0m8VO1wHAiQkE9gLWM7mDH04vQzuqsBGth69LPALm9wGpZ9B
e5IsRaKDG/AFEk8F9wxMANPfplQt0yi9rVwjxKHYecEAUDtnjLZ1APVkLpx+o5MrkkJWIhoT29rP
MQd+V1Hdf92j/104/lPhCIcC3+h/4nHL6vpn1/Qff6oef/9T/6oecbJRhbgwCSkF2ev7PyY33/3N
MD1sbx57m6wfOfxb/6oe/d+wgCGLw/pjX5X68n9Xj5aJNc5nuXqjKhL+Cpjrv1I9wkj8c40EkArT
Gdv020YBmwVfdLV/tzBnorxU7PVo51oTTdoOSFiOiJDgYiwH+ix3BVFGTbCYIxkkhKDpuBYYggPh
LCkFKs7HANtJd01XZvkNA7B8/TavpWW96CRQF9HU6Z+IrclzRakUZoljfxtR/K6Z0/d3K37aeJ81
OXuiDUwegtj5xXB0Zl8eRJ7CYODmPbs5Z2g1E1iievNTTAxtzxpmFGwVjtFfxpyp/rNZxIN76eCy
IxSXzjQgK1XmFt8CgIXI6BkybaMFDGP268IsjgNyiUylmWHqmsMbq7MTE/MB+9d1YWYIH61i9W1f
8Nk+YvOoqBKNuilwL8eUielCxZQiDYYqy0fnSBGKKMek4dGxBuPYuX16MOacpBB/2ZHtsdnXWk7N
kZrjkBvZ00JPfefkbpxf8VvMa0apcYVbB2WgZ6FVBcoCLNrr4mMmWZ5hdV5NiLCuCFccBTvwQf4c
jrTJ0Zq6rb1bLdE96FppX4++Pe/0fnD14+D7bXPuVz9+WSvPfZRbarzqF8M7qrg3RZR30i7RfKyu
DQFl568jTSsbiQZpsGyU8R7IMWghx54cvynPvXR5L4cKWiLSRIwDa1mmM0Jo4oUikenOzZz1oa0T
K9MOMXEUV4WOfaFXuPyNfsJ8TogjSW4L4eNW3OZ7b4njK4u49Ve5msi4ayfWJ790Syvok8nNrixi
3cuXTLGT+oxPBz/pbqiRvsQOGKvfdQdjyBetO6JNUfBUeWln+gc5vyrhk4O0brPhtqs6KzRQGm/I
V5h2sxZDK/dr/ZiNK5zk2CGZkMjmomimPMxsxvJWw30FBbjHOc4YLNgwVjCFbQP3CoxhRtwe9A3h
PhUz43vbOCaDurY3Dvw6UcdlzRZ33rLSB658JlXKLep97RTdsxDp/UzPGCj+mX2yzmQTjcubrk3E
kbhZvI/H5VED50yADatijH/zS1sJ7Shtq9j3cWucfNzlQdHp3a4TLHlV1pwREVA2+8lrGMyXy3rU
Wh5NwymNZ8I13uvewxajJ25AFowILcC9e0rwvj/hsM2PXTZ9qkaVJ0Ug0rl13IGU+woCGuMl0jnC
zpIDucOS90fgualEHSat8AWx53lKWED600YNYT6C0yRuJIuDGqKhpfApYCJmAjYsydbvsZiG4/GA
7P3YZ4JIjiajiDRsrlmV63f89Pk5txehgnju5REU6vATGWqhUTB5c3jYrlpKkMKV5pZ+iYO0bY/1
ZD+2ZvlAnNFl1eODTwG15R89ZQ4scK3zT24yPXQ+utZKkimWj12CZQFMdhp6o/Xcte3BW+brHO8Q
Vdkw75UsiVaJV7YCYuvFMVlyBArdRXpV/iwtdGSjngimAUL/mAkWv1pdD/0eXY0JI4dg5l1bkjyE
vAI+ydhQD1ims+4JQal31azq0PXHie+WZA+Fz8M5GF1FjDmdyZWnyu+ri58dm41/IswAOpqCwAoN
LL9J/T5HM8Jhz1Oh3ydpez8C/RYeL2pt6puZnNuPcjvNiiF2ZeDlnThLaVgPmdE6p0b2NHc0t3vJ
+tqb26avJIVhnTHmX2lf6VeJ20Hxy9oSvPy2Zixi/zQsmbnrONbve3D45Mo6/rHI3YfYUffT2Gt7
jgkS03MxuSEBJf03zpUhMkY3HgNp9vkN/QoRsH3RHzQ+qL3WtMMNpUr6YM6zf61m7WFVoifhBeh/
YhBK5g+3y1ztYUITuZNLF0BS90BWKadLus1+tXyPT8Tkx2usj9TKmCmm3A4tCLdCh/iV909lXTh7
o1rjx6mYrqVoVThD2n92Rf5sMykNSjF+dKv/6iSYlTAK8j0eJIbNEruUMe3Rg4+Nkx98Iyd9Esfp
jUEXdZg89b0GVL4jAre7YqPrScI72rogRp5VWo5nu520m1Q3HwZfXsoufXEKog4MJtcae4EBJ+3O
Ef7WnXShadlhsZ2lUnh3XmceuiyfH2Y+OqJsRsAGHKPeexEn+mtJgx0p0+VRE1YcGO5I4Oq4I8fg
BG2t39t0QWdaOy9oR0kcElbTNCyW0juU87Ae06a/6iXM+SwuUC+0LEx8GBsZhicuszJcY98NvIk5
FVkVg/WdzIx+m3gI72ZZNes+rTa131XtNXYiES7TSJpSbqefgJescDKGy5y13AlT+axb41WNIcwf
Vy7W3Pd3huofyX67aTO3+j7ONfC55TV3i3I38nrIVW4Kamw3O4/L1oVV+t5iqG+ECYlDNzOzFwa1
Mfndw5rqZzuzk/0izCXohsR8i5tBEtmnkxohVA/Z3KPjA0lv1neJGDtEFMU8jvFJKDEmg6AmmUTX
dbmvBzlcDAZnYWYYdKuDhq/GFM/oI9v1zDS+cfxAePbNpLF/LOqyvtUSOc6RtZQWvrFlzYeHOhfe
0e+K9TSP5rOF9vbJBj0hG3FFANqepCbmD2apg1SwrIbRJvessRt7/3slxjs9dbOwt6b+obPru6kW
ImwL2PALuPeCNZ1OmWpPh9Gc8HB+8zqWFOeMVCih9zudl0eObdm+c7xaV5O+xB/5qqvdxDLlEfij
scubMT04aPWBR3ZGWNHdAIsZ3/wEHYu4WHENk754kbhmyejtvF8OlJkIOcAI7NQsPxrPXR7diaj5
YvDezMKWIQZs94WZQhaJ2NFCw03zJ6aPWjBP2rbaxeqUac5NNFvbQ8QHlgd455h8eEyTcp8fL1Fd
tavyH1IVn4sm3AcfoeCb2Y1kRwzpDSq/HS0sRyKDSJ3peQZ5I1ylsgKpqfLcrWvDNGhAXuvq5Fo3
yqu+iIsQFwPK+eA3D+RIt3gSvHS4x6jqXa2u034Tq38F63l+GjuW0UigIpzJxxR3wab9oy2875zO
5b7FLRMRZDc8ZyguTm36B+mrJbInke1i6XBBsLoZ9SRUhSlk5zokNNy4qZnjhMC12kuud8Sa9N1y
qazJv5oQZbCgtd/LBH4dKXQZBi056o8ckN28MweTHDCnRzI7WHXS7a3KKri8OlG/tSSLnhnZ2vuS
WvBFm5S5MKYuPVjG1mKSB2bqn3VpO59kg2DEXLcorTilOdVLCoaB99yAHcagAn+YVY0nd1gFkzAt
qk3jNqZRMXluayTKE8P+qKLyCFN2MhJ0v1hniH1Ww+Tui2pMHolE6ZV+TaEVVszJlb8ibE0/mthx
Dp1OcAptalD1Er8s47BjTNp5sM62j6ZGvriyTnZuEcBDvHFUNk3OOHx4H3urD41VDqTJxCahHQ16
StxyBxYNCxk186xYEmzs6eWV2YPGS1U+nmriOmNl3uRpbj5nKHYHlF3vnKVVc85REUAP+I/Lmu7L
kSAKdvisg6Z/DmVK0ZQz68ur+Jnc9CooWyOKhWVGDI+hc9gq8OAon5Sz1Du3ZWe25rtXqbkL2HjT
w0bUMswQDD1iGjlSmH5Bfx5xmmCiXYv0ffJhaFLk78nkFGQSyee5wSQJuhEZMqvOQFWXCEZTFdGu
5HxFBG61xJXci2VzbBrrwYd+dMCo972sh+dGLmwBOAQaVvQqRm8zYppqPJWyj6S1EFwhbXUtFBGj
ahXGC1oEukJZVc9zT/YGEgHX3QLeOtcJpzEbCLZErzE9zBvCQ0gArVo573G1k9nexNmPQukRwYAE
g7Fhs5tLJ1g0UB/O7MXPrl5e2nSw0I/9Phza+hcFMPPDtNvp+dqEqSgMPtLxdsb5xortUD0rKycT
whqSfWvV/s6CS0Dh7QE0F3l5zWbCxlooqj3LX+2N48WfWqcgRkB8PZDMPt+3iyv2fufo4VK6VD66
9G81md/U8zLcoD2GVUN8ztqpIkgtbbkxsLALAG5wpBoT1/I4Bq7vThfPdH809BxYed8Mb/1IpHNw
9W640OouvBnFfirXY+wV424V4lCmv4TXQipzOu2id7m8agt1B1IW+TjliExbL2Ruq+2lpMUdDWUe
WIw5GI2tB2aen/HccYnm2kkrvGeGeKy5ZuvH7A7f4yH5bJqC709j3g/9tdvEz824EtE218m7ELiI
BsbTzEnXMDHdy+p7r55sIuX7zaHgggzYDWBDhOkzGRGafrEseZ9jgA1Fl2thPxC5RZZnot0UcYPO
vYo7jKujFxTVvHIt5DEvl9ugDTQh0z20i+6o+Aa/Lyr9aeJYJgkFVS01jQ4R3MKOjl2gQqbPga2g
2lcAxQxIBnNjlhR5jXIjloDq+wnFGgrj3AKZcopDnolEIVbioAqbgvGSMekZCyijTaMj2+dpQPka
MXwdqayLo09w2cHya2svlzU5T9rg7AlTeEJuZJ+k8W99b8jv6kzov+ysG85rmjkn/PbqyiiXLU49
XvbEaaonq15YhVfGB318fk2MPE1+ot2uazIy9m6Sizm7DH3YMLwGjYIRe4UIZDaY83LCdfYj6zz7
3nfxTOA0i826Poy1aUXJjG2+Ii6GQKx+Cx5hM6Q2oYRbwCAdmZs7Iy3jW0fvHRZsl0/WHnysIC4j
85J3jMKWvE44EsRCHCHswHGaxhu9aigtutTlPvbfWdQj6NhzzSivUkY60q4phdQaTQV/fedP5KrS
aBEow9e1wqduYE1jqTVs5jnfp6xrHKkdj25V52FZVuN+W9DdcaITjlTZ9a7EmZen8paGynsYmHYc
aIdRXcw5fxsLJkf4rtA1ua65iZjqsPrU+WdmTF4goRtFBmmtBNFVoRhpQRrdaM/u0mmYv8rsqitI
hlKKxDdMotq5L9r+1DXmr3ZlN8UvCaGkvzDW7EbndN8R5lrdoWyf16bA3eQX7JWV5RSKSeibatxH
ReuJ82Tld5lBzGXRVNeJ4740nt8dqLFbiBt8/bt53te6dgBtTRR7b9PPwO7Z7Nz8Vd5gBFnW/1wb
ee80/fUiydFTSxyt+CxRGrZoMbMOK6wcwdSnvDzMIlhEQi2dOZVtLb5KIYvscPLYFC7LaeJJDYfN
4q0NPWekrSuWUcbP0c0/8ciCq2vvsM3Nx6xbjIg28swR/cLye822xLyj3eKbrJPq0I/dhLqdaTer
PhgHb56QUlYuXqsn8lLqD0sujl4+7NbRKUKc3DVThnStv7WWQDqZpsnbG6X+xNn5YBCOyysae4aR
WzCfN4WJoiXshcYSNO4gVIFIj7PplDIrJnup/qz7xr/PE8EH6dmHFpdE5Mzm+szY9A6GKHtNUjfw
f2n7voNoZpFwxeJ+g1nWwTzG/qWbP1Vx+tPT25tuNc6F53yYukEC8EevV4eh936pzYSiedmyA/1I
Km7lR21eh3ou82htx1+yh3lViuI9bUW6ay2GNp0UYWGQSVauHnrJmvvM9Wr0gFRfKV3yGFRFfqdS
DuiwG5Qzh5Jd4lvMM8ZJUNfLYE5AoU4jjfnYLorfxE0ux4KZlybbXd3NtYrS3sUW4pwlWz1YTkLC
vCuKsaIc9ig5CeTdgbCuVXdbbuilHS4AbdTBYgHHZ3BK7GpWtvGdx6nWM5LVlU0qLYmWHsHHq9M/
Ccupun3lddhGlCgmFTIDQG5z6BMWjg9jyPa55estTkzeIzuW6A5Y7jTGAZ712RWzW/TshvodqsXv
s+//35r94Wdz81H97P7n9hd/p7jgnEv7//Xn/yT4/o9/d7NO/Ok/GLxm/XI//FTLw8+OwMh/adHb
7/x//cX/8fPrb/knNd7wHLaZ/+9q/M3PT0Vs7p/F+N//0B9ivG//ZupQ4dDicQT8G3tnshw3knXp
VynrPWQAHOOiNzEPjGCQCoUobWBMKol5cgCO4en7A5WqX0N2ysqsN21WtVBlKhkRDAyO6/ee8x3b
mt/vLykHdMh3QCtm0ze99bmr/u9evHiHwJtOvYO638VdTAf/LyWHpf8nvXf6PD+13iGU6GhLZjUI
2At+sR/lCZnoNOKmSKcU+eSr6DSl0jS55wX2awZNyo2tscrpUnL/RR0VCtmSaX+1Pensm6kN3me5
F0yLgl//JI3EuTdl49wNiU/V3BJ4vzSbjGeLKSSb/Snunqwmz8/Sc+tkxRiyY17txWdz8Gga0Y6k
6FZ4fitQPEs6HeJMhLyNPVqvN7ry8kua6sWlBVXy6BcOC3KMF+lGZ7c/MAr0CPFEWvmkY2u7gWLV
zEXtlf5jFnn5ozTbGwHB0x4J9kAh5oYXB/3uLHaUj0Mogo3w+fWnAKW31ouWnC5/onwQKaMAY1iT
IUdDM07r7NrRKHl23ZzciaYkZs2aiNKt66q5kM0SfayxWY5LvYR6KkJlbvzINd67dh092oNDSppu
EaCo6cVwJ8PevPPq5kOekWCxgHBJO8ZSwlzqopquRdulS90Y/kiJkmQnr1K6PpqK7+q4SNI5CbP5
HBPeyg6Mc/ghS5P87PUq2mhtNB0kOd7mIgKAssqU5y6TAjEhs3YtvjD+JU8pC+950CcbJhuYVSKb
ZRO/xk7vy/6OwXN3hxA1ppuUO8zd8358j1+/26SDT4wtfaV7jx3KbjTr4kSAXH9nNcW4Q94unhNL
lAf22+17iEQEXeeplq4LkzE+KfW0/RmwdqfJqPVNbbjaqgiy4kFrdfG+Ha32E8Oo7HU0G/1qqi5e
EdZc3Ofo2s8Ci2Jo6+0TxwrVSz0U/qVuvPwJ+YbaGKSBrorW1Nd9kU5bNNEaMwQ5fKn7prk32qq8
S0jjWfqo1mtGuCMBo77m+y+zkl8ua2nQ70OPUmRLyFspKJUieigapacLx6/b9Qgde5HrJVUO7np2
ZtazMpV3LGYxJXO06mxJI1x2BenUGko78HEhbAFDI8FJwSi9q4AqQoSsvJ2unOzPpAiTi07wCtdU
ON2ndlKhhLAD7YUyHVdnEDYG2ufeoSfouXZ3LGLHZf0igDVO0RZgqkpWiZbZT1TI+kcG1cOd46f6
OrKa7hS7lT3gfqrVA7La6RPSd6hKWlYNx8qOwytCSPt+njRLrwq3SrnFJdab9tFUEYNqW7QjUygA
TlyTBZNhmqZoeFsGDU4D72TR0C7qF7HnBHv2HsEejKLc22OCJ41mNLV6MKAlXzgyyG8sI9VlLDJU
86hv1ook4XWsVfqJQJiiny0J6JLwka4l86z7PMzDexlZJk4/R3zO4sxP5zH/8LEJIjfEBdKN7x0n
FeGyKjKg5IkR7WySTA7dpIqZPOX2wVJhZFcbXOn6fRIIuuPICdL8rLFLublGUVc8W8sAy0Vdgzoo
YqI+p7z8khmgKxadkw8nMbkoo+LUJpUxGRXBeapp/HUCEDagkCCiQ8RGAjw4KWpzM/A0pmvqVcOD
menGR9kERbekXJJVvcmQHOjDCdS7N8ScOAK1B3MjVRXmc2jz6Hgh86Cu0d8DiUB98yF086p9JPix
UwwYcu72w1SZTKUASNDTr1aWMtP+vUyG0HvBERNEBfPDTO/tD7lKepg/jPc13PRd1yZfwAlURrpl
DCAlDy4ebv+vn/Cn+EWWTfna/vhMf3tO/88D//+nOmBmGv1zHdD/a/ecVw1YgT9/mMx/feU3/Iz+
zkFI8jaTN3ncf0PPmO/QUpq4uqAnkWbwvaaT8mFOBSANay4j3pSg3yoB8x0iR36cUf9bbMB/xJ75
GQXDGJM3ciBec8l7lCQ/1gXU/UPI1nDapQW7HDFBlTWd8PbdQfkbZSZfsfredvf2ISSWwdjhe/7C
I21LpVW+j8mlS82aINBmWkWucpcVsTjrf/6on6Ez80dZHBaX/B9Xt38GF5Y5K1ISimk3qJjI8SxO
j6bJrtIoKxpyYdzuyDTTcJHaFiaQsfzNx/9yONnr4JWAhDWDoxFa/Hg4mcB4do8YcYf2+mrm7kcv
blb//A3nt/jhYM4fYRNK4FPJefDPfvwIlJdjpwdGvbON/jrY4oZsEio7nHpySus///nDxExa+vnj
LISpVLAWOwVfR5L8PcBUhDWeZYbfO6vHPRqmuVHhidHyQ2qzGGfMNa2gr9E/hHWrE6pLN2dRE38t
F3lKoOGKyileuGbIQy4ChrOn4etjbCuVz147y0IIhI2P4tGsjQpGID4gSVG5pxEh/jCTfst63L4W
1iw9k61u3mgdVEtt9LscOVIhzshIfBgAqVh1+jjcxgSuQeyEfQiN3CX91ALWfXVs8GB4skrsz1I8
BCEmcbvFFeLYdF+URbO2C9vw3MFYWLBcB+i9OnC0tA43qpumPQ+UE50NtRF5/mq52WMZWy/MzR5a
WebL3vLyQ6UPn0Nl0cLDWIXVkvfEBj+t0mqqtykiyaVER2Y3Sf+njPx67+KDBUqtrWK/lGvLxJ9J
ReacB0YZS19zgoMZipsLAOaQICVc1g2j1lipPwWjvetQNPFqNJLkPPl1eG0dRAWdRxnpq3DlliEN
zT5QxItlwTrRh+hUNBieIloMgYeMwg51J133TETH+dEU+sQEJ0yk49L1r7WrvFXE9mRperF7V71F
7BaVERi4PKV0PliFq32MUiXv8RHxPt4wmFeCGNQxk3G30wX+rFjKNues2tExyGt5KuEt4N8D/pL3
DAB53CWXusQykvSEZquxMzdIOvWbVeKYR3Q40JmIze5TF+voCUiNNu40IrOucVRP6yIujUXg5NYq
qsH6LfoYHeykyeAOR6V8qKZCXnLZ3AWoXT6RttNeLYYVO3oCxskYhENaHdcCO+t407XFsC1y8SnC
gURDK6ahnLhi2FlN7D/oTphscd7K0xRq5aXLxpXZdOMpHKi5lj4QiQ0p2/Wn0rGpM2OnorofbFx/
vtUdoQlgxJoi5xK7zSYIsG8vghaMN1rZz3g1I4a/9kdg7wcrD2q6I/0DoAJSFhr2DSrRthaTkGPb
sE2LI9UsVBf2D1pALrYpYgCdepXtRrrMe7tq6uMIig5zemiX9/lI3AxXNMmrC/Kh9QdUtuNzo5X6
MuOmuVNhoh3b0DG3YvBp0mSUTfQG4TGkQe2iVq35tDAVNE18jfDtEk/tJqii8TBoXvDJS1vYzF4I
RjQI+uOQJMnSJZt+6ZBAv6WUBgOQ5uTVWzqbpqBjZ2DjuRPkpx8mM5pjyIW3CRLHx0RTJuwbMB06
bvQsAvHRNyZ0E22rPxKioO9MJTCtBncE5IXv01JHM+lypOl5H1qr7JYqSCXibSb7AQYvupwGw94p
OWlNTfO6DrJVUU9f4tBDWUPUKyL4IFT7QAs7IIz6A73+TTsQzUx6G9JUv+q3E6aYJQL1+oM0NDdn
eeq1VVXLctOZpXhuFAapMqqcdTNs6ioUV9uu/GVhpLLYF65qLp1WiWfWbW8f571gNhSx1Zjr7Sii
yUenrJrOQZYiShVBNX4oDS+7Y0Ga9sbg93BO7E+y7NHU+J626L2gXOKwoO2nR3cI9rcRDwB0POhZ
UZqjD85yozg3ubfPlPkhzSMmOYFBN9eTB0t6GvoaLVgFqeadwiAFgu0ny6lu1m5nWs+djms46YS6
r9iu+ws7495jSXDu45Fthu9gyHRykmuFR3kMk71/KtkpL2bIEiuJn4zjMnO4gZgXDMmrzzblo9HX
+jVwJ+tBTImzEhnOBCPLk2ZBEpXYulnUrp2C68sYnOFLno/afUr+DYe5WKaoc292BEB89GPmSTXh
4WgEIe0kxCitM6/Ott3kWndYl3ucDNWk2DJ62o6xDGL22n1xDUFvQfmc9zqwE5qdnkvYwGBsCyZk
a2mC5XHVGO9ghdMadvyIqLiyPJZkn+zs1rbvnZhAmUgLQzg26zwEgpWNEYdfRcMH3CX5CtScx857
zK4CRsvS1o0qW2htar63amftkE7ysR1T6/OgnOjsgJr52BRiVdI6jhdJJeW5M6qWmScw+xYh3s5K
aWKjIdRWPDxfi7QxsSRIzPFh0Ox5PvZ7lQjWjBohs3OkETqa4IeypvtaV/y3yP9ds4994W+L/MOf
svlz/LHCf3vZtwpfvCNxwqH2tPABfW3qfavybap8FjQXU5dOu5ri+Jv01ngncGUhnZnLORdQ4r/b
fRi3IEHSI+S/6Nact/KftP/YGfxUxTHkxFJGBjSIedf6JWbKrCWPOPrWO+hDsVgWUtDpCEuZHqNA
2cdBl7V6H6IMP5R6HHV7FRftQ1SBM9qm9KtTJjAK2QUC3njpBp1AHyXBBFVDCJ8ysOIHpB06AxTy
P0O/ZokZtP4MCi8SKzQjwXUwC/uJ2/45Myg4eKsriRH2+zYtp4dG+teyAumfkUFmLUosr3jKDbpw
kvrp1PUW5gpuZOOxYfK6aKtWf/JTepBo5GPzsSj69NBIBhVl7sWMzHhh77h4cvCmnvOhZEyhGcZj
MEGnzplGvzamZOBdlWIAdZ1Pch+qBBkdsQnVs1DIXqaexMbJAlL0dqDSCcDLTDDm/MdLTWt4dU8a
zN5O5eRtqdeJIErybj8xzVoi8OWFjd03JtKZeTbk5H7uf1QJrpBlkXn6E8jF6eRUyl8S64PaWEdy
3PaN3CuNUK7J8GBwI/oZN03c+uRelGCFo9aXCALiGGds37DBkYlHDWxWofap66BVYuDJZ1ahMO6I
yfH1bW8b2W1MM0aOKuyMJ5m/+TcGnXfL8mi496pMe52i3l8OgtxZ6B/RF43F8lzRwti+/X7N/Ftx
ZRNjmfDn3mQYVizePO+u4xb9Rpddse06nNGlhxs7LjnIDXC4dTFBBVu4bWzy2DI6gAFdC4HgzjGD
KNoFmQHvlCaTFJvIdhkgimkuN5IAZUOhlelhssq9khZPSTSkLJXYPJ7wDxMsZVSjh+Qjhc/QtTnX
ArqjQ9I1zYpPR3HTNHa8hhwCwBMuwk2SgPs+quT4VFdRc+chuLkmk/I2DKKls6IQFYfC7sIjhL/o
I2kTYpFh5TmyZY2XWDuYI6Yt1btCWbVMJtqN9mTCZ7Z131qkdo2uCfGuM2sIp08TvpEtqA5/m2Wm
eO0dxIzLQOY5BgsxDdEqNJM43fiJ3kbnNCt5Lx/a4cYpEbuYS0sozvBCydJNwPikzWMA4gVGS58u
BY+Q1dTqwSl3cFAtVdh7s6/E2MgsEhBAPcLBvEErFylYymw1tHHubVNDb97jcnqC3IEkwdY/Ft4w
ApBRNf3kBL3OtFZpdspDSCHLxnBI2/QmdLKuWS1xoxSHEBQoA0/clcy6s/LSOFP+0GjCIQNwzC9Y
mo1DB8Jkwdw2XOcMs2Y1VLs2fWs6RFad4o8ye7HsM1t8GAyHTWI+ojAKpMONOvTdwmpSbgyziNWS
pl66KVo1QLFrZ9ZSkEwYKRttW1eiOXX07u+ZIaRH+pL2pbVDdG6Rat+gTDogtjwLkoWn+ZQIfh13
q37Q3Sc1afEpMAwQgTJJmBCVezly6qcKAGMB0JqQEaNERTYmwoFTxWuep9rnptcSiZIQklL9vmbY
l6x7ZUTrLlIotGFYTh8Ge9TpTdYRyTZgPya9Km+aY49bs3YxuIJ5LNF1h5WurYtxMrB3Zy0DbwyW
CLMKJB09C4Wx6DA5rpQDGquHLf0QDRNOWr6/2FvBNCR7kD1us3KmEFxBgBJaG2GSAoGjEl/kVDZ8
/7rrlqjzS2PpFpVcysyMro4b6sw2MmaiJriPo2qTFI++jKOFnphI9oRTQUfz1QBXMCyWJKA+l5Ne
r2U8mvuSvcC5HDvMQsBP2SGbsBT8fkhQvxT4epfMU+VFeinq0IIdI0726cF0aPySRNQFn95Wljpt
g1d/yNNDVnKHmsZkoNGb7yKoCfb7YWKNgp7nrRxNZ1lVs4Bk4Y48YWTpFNsBv/+eBrBpcTv05qNh
zx8EtmHAm9nwm2QK232v96paRL3mF2ee9uMZ0U45rsoS6H3TFdMJZsBfMZT/LZd+Vy65BHV810T6
xeL+GJVf/vzXvvmFyP31hd8KJuOdAaKRMZFDlMHX3ue3gsl4x1TFmt1CxDp+Px413/EKA8nQ/7RS
vzVFeTsmnG+eeSqsb6Phv3qTTJWZOYd/ln/9+/fUaiimP9VKEL89Er0EvwO/l/g5k6RmcC5zNFE7
DVQr8UNRCRzJbON16PkkhZv2U58rdWLoSUHfVU+kf2l7vce2WXYZCtgpmuEMVk5NlBcXoo9uIOrQ
8lYZJpTS6r3VBMxrLw3AJdaouZtkpBCB9HKuuJoXQHMuydDLZ1/kJ6fPTkLrt0GL376Vts9iiFU6
Ux1AWBm/dnoXn3OO47J2q2LRFWWN+gqdw4DqAPP0dCx9/eIYjQA32z+zexsWVC1rYHEM6dr4tcmS
dJWTSTUHd5zpe2x7ZkrLKixe/bQ4UeY8BgMsFCvGmGGmp26cLlaCJQpdIWRNbTFE8fNYteWqrKcX
u+U+V8YLO5Wnemw2ZQazFra5IFwErKz0nAUSXn9dNvMsGd230YqnVGXPrj7hd8Y+ocv0NB+BNges
yNboNakKDcBgm2xEhgBL5PRUuhC2k+rVNRT9o1cMzpI+abiXmf/C88PfGpFFNCegInbs+4kUBPQ/
DQdG19E9xQcz6kxE/MPVicbHvrKeIpEe8KM+yzph/bPPqOqks3CsZm3xhXorfkXWe7EyztUoWhS8
FRJYa65RMN8PSELxfCHgQqMHUziSBLPZEi2qqRPylc56Rk3hjKpQrbxxZawof+4MJIP6OKF/n7kp
82dVFj+g1dOlb/RLazIyi6aj4YFF1JR+rNxSA1ISvYqMH7ON+JRCWDU5OTtm32id4Nsiqx9vTLbp
CrRORmMR1xXOM6rcGEt4xAP5TtrJgXCum7TqAPndcM11ezWMRU9mlKSJUsbP8E/8NWYNBpTTUZlh
jK5TYn+o3Sf4UH94tbj3abhBIDbgoLe7ye4keZzqOtX2joC6lgtV7MKcczQbqpZpS68CAsHRKcdo
3TNSZDhriIPvciUMU9tiQsnFomr0WxEaL77oeahhX8GVlR0MV11r2V2tIXvN9YR5O5KrVZcPVxEY
Ee26ttpkGGixL2nYVI2YAnA+7kbhnHEdP5V1kcCZs6lpLXfTzq/jexIa4XIpCucpduW4Q/k2oWmm
8DW16jOjc39Jd3YEdhSoB+Fw2WVDGCzHGivFiPF+V2OLIOrYVvuGqfl+UBpdjGjMEP1V+X1BnvhG
x6dxyCPExqaWiZfWaD6PSjp3hpdWc3e2jGvSO9II4ZJPCboCv9U/B25Jd4d5IniDhMzEW1oEt3zQ
HHxSFJUxwj+kjlFwtooUiB0FaTpkJH8443KC5la1o0T0NETGSpI2jGyCqM6DV7bsQdz6nGnRpSit
ct1r1q3U6KoiZbKZ1NrPQzHiOSlMlNJYIdeZUzOMZutSTb6zyeMcq81YBhejtWk7EViMbsp8KRmq
oE7OefQqHYuFaWyEW3LeRm6BDtHIog4MfTWYlndv6W63HcCQLsbUfXI159yZdb8PlHzVenm0nPQ3
wcq/jknYUzNzgv3vuHAQfprExAneyKRH520pNMmiI0wr8IZzbNcnwlKdrxqo/+tTg038T1MSPJA8
0IB0sV3HZct//87Z6lt9Vzgw38CEqnJFM/BgZiJaOGg5fvNJP1NOiKOYSSMwqnSyDegQ/PhJvQsl
O6FI3EEDe8a4z9Sc5Tgx+nGJC6Qp9/yTvvnuAf43z8RfhmrzZ9I4cMC++PP///iZoSj8yGPUTZKD
Ha3tRl2RtWZLQPC7XgPOP3/fLJuOsmEB/OePFj95hq2370tAtu4y7TTcn1NYqjTsJ2AZc3yoRMDK
Hv8yQg+Zl4sjwr0UXOzw0jeI1An7VYdE4bSVPn0IZAYvEePMsJiOXUjZOAl75/u5tkQHskbPiF6e
5dtz2OhgWkELnJwKR25yWz0OeXjT7ShHv2id0RNryzkaYGvbZfUJwxBEZY/l4Z+/6d9cQoDNdFJL
YYj8miVlZjFoXtMqdpGJSaPUL7o/XehO1L85ovbfHVHLYHZIQwjByi9pTb3hDfxHrlU/s/ZIXS+j
EVtrPWMRLhw/WTVeempDAzq1Gi9uq+cPEPhiKC/ha61Yl+dShY0EDE5zOMLnCiCldVfNd85Cqm3k
sdzbFbi2MMRzCOpxeAptE35oaIIijMf42OmyeSzS4TZIHvudGVuHFp77uofHcbSK+DWI8coVacZZ
HLxyi0T6NSinmxd2m6lteHhXYheN9i6KCkxmGPDoBQ/H1AX3Z3bTxR3BksA6MDb00D9Lm02Pa1Bj
/fMJ+5sVRjATZdZLpJxpez/dibDDSnSzgrSxHgY/5cTAyoavib5UL3b//FlU2D+vL8JGNc7ZYsBt
/xwXKM0xxqdMGKKdqkcmU4ecFslvPuJvVhaiHU3Lmv/0zZ/pTgzWUkx7erErfVXRekIAzu7zZV7p
gcSO2xYQSWpaO18zz33gY8AusoM2BB+bJPkDowoz3FzhcckSsUOewkPWZ3WqxvzE1vt1cnqxdoOY
tHbhTCigRL8gu6O5y2Jnrbzqg9fy104DC98aY+YKNnULURoMPv262pjSxJDi1+a2G7Ds6Gb8ahdc
gnWcntSQMo0Ox7lbQ4Fq9FS/TKmLIqJro7ePZWFGa0tMv8n3s/7mjuVcEAyFSoQEYNv8cVmclW4D
CTDFzsjYKKgoj5cxUr4ZVct3hrjCEBQnYDZ659x26AM1Eu20kd+3CddykBZrzSm6TR9M/aJ1jHLV
RfpTn1QC77DL9l45ZzADDtJwG0+umaxsyUpUsc9ewQ+66Wb/MiGTx/H/fhBUh37NF5aEhgAzvI0U
Ykiqo2orsh7wVf8Y2s6MJOL6xGVNOJ2jmFVrVrKCLu5vTXu6+ZVUv0Eu/81NwjNj/p8xZzL/DOXq
wxorQE/+ae8VK0qcYeH2/DoWzZqgCn9zRhBZ/HqfeDyFWdYQUXq/3JO1JUYxQ3p3khYd850Gy0aQ
HAKeVL7B+YG9mC6mkQ0Sor52kSRUgGF2clIKQKweDnAf5AVAWeq1T58LAUnTLorRQ0HN/Fl595mP
hTryqfaHohQrUQG7TyY4yOMxd+eHMZdZKNLnoJ+rVFp6yaSf6o7x6lCaS8pVfJmJh7vePr9tLydr
EKvY5gd9mR4creUVVa82VdC1KNbbaD94w+VtExTA2F31tMwPRddfYzIfV14a0vWp2erZUw9sIST8
wIJuKhTUGONSa/FBCKo1A6N9XKTjav4HDcg+eTHzBVl1CCot2azn26gZ7HPp9lcnnDcQdqpxP6Gd
z2qqJfpwpwEL48qt+Gmp2U91glOzgBJw59vDi2zbFRQMtgpZfIqRvi39gVLcyqynJFKPvbBAWpT2
ThX5gdH2YcoJO5IhN3DbZgc2xVvSz5FIApKH0T/dnL49wbX5HKFAPKSGfQYsuaJfOy7njRHQMQKl
GMkekT2f6ag9mXSsfvM8dv7m9qbWYXaj2yTrgkD58fbORpHUpmUTMOiOLyhEH8FCnakvOHg2t/Vc
f71ttcu5B9v6VHpv93wRtZuxx4iBsPqlqHOxYlyerH2yRjyFuRo/CaZrVGHF2h+6cZcZjcYGLc2B
fACjYhYavtRa5p8qyWx+CnkuthNc4QKR0HJyxdnUWGOSdrwpQbmlS1EtHT3ulkOI8BZq7rkL2Rjy
PIxEyQkJKbPdpLu2ihUUdfSj9NiS0nU+qa57tOwOBmXmDGtgR2JV99Mxj/orfBCs5gbhIXY5vjjN
BLcUraLL7mCXxs5Z8RBhk9ldBZLouZpv3W/P1/922H7XYWMoyLr2D+6DUrbRv5bPsPjiAinnV0/D
/sv//l/m15d+67HZ73goOdTMziwzBE34b+khOElB883SdRA7WLdnXOG32DvnHVWGIebVU5i8jFf9
1WUT4h0/amDvIi7vrdn2n3TakOP9tFrDsTQFlgR4RJ5Bp22uVL/bNbnpUOcyQ6M+tASvg3QHMr6a
Gq7YlakkgupWkUsGj8aNcPziSALYZYJxReFBW3dp9rhsNoxV8nRd2mVYo3UvDVzwFcsM0MBINF/y
GBg1xgeLSJnWOKNBsPathUsPlC26HZy9gmGngS6jTzKNUUXGdYxFgrgscPSfihnCW+lTINcgMIAi
I1YC9h0hnsBnY5yZ7EECKMGNOTM1y6u2JmBqCfdYm18iAvLhUkToF7Nu/RuzOT64ZxoQL9rGGx4J
MfVveWwMX3HrQQoseC5lXXkfmgUrfWnL0sPE5TZfGk83IE6Q0sQ6Qw/FKOaiHKMu9Tv27Q4YB7IH
IooselemGcqdbgjjynbVfnZNqvyy1LqdUJH4MPU8UwpRyl0j9LJhQNkY59Bk1SHHLQxuiTP3zOo6
rohh8BPIN3gkmi/gKjkChVWa15i45k+oinR4/ULyY9ZglMe8tO3nEQ4g9rCQX8A2SAhb9PjJL7oI
gS4HEWq5ThALx8xs4FtbKZ/pwVH8lBH9xkYiswlY6XpdnB0LS3MRudFZpFpy56nAwNsYY48PYrUX
pZ/uC1gPwcKFeh1jIw6SkL5Rrjkrrmv+5usJzfQwxU4XB/7N7OYzjNRsuHBKm+aJzs443PUVIT6r
IUVyuNIbzIwPGm2WalHilqNrqyL+9Br2t0s76zgufTLn/UWwxSGMjxY4ZcLjw3hbt2wdd9WswfnI
bMsSmyyfGMepfnqNgo4joavCv41Z/9hOjb0BZQfWAsITwCRmGQ+uspgo4v2mxjNy81pYXIB4guer
NudCT7G0B5uxCnmnKTD5k1gKfrdovoiwVQyXCBUJYstWcTXgz+HM+qIl+otxpsBFaHTWKXPdFkxF
2HDxaSbRcwGPBWTyPfE3LryQcK23lXGO+pqb0PUHTnBZAfXCCBE2TEKpRMZDgbEyXqY+U6G14hJ1
2AkSuFdWPsM/2FJir0E5FxA8BL93PHUxloo0GGBozBD5okdRvQgMYN7DYPGRxaRx7tR8nYz+QKTa
fIo8gWkxtzug/EbDm7W1Hm/ZGvlrly3idlTKp2VKkgHe0OD2dgnHmsvxTRv0PPPNjk2h+hQ4aqD+
6DgkvRmOlyHkVsgnk40mCQwADBzLvwnT58C1pMiIZZV5XDCdq5fHrHD467dbgiFtvMVfz8EDnMHJ
1lk4YiOuP02upP1pV6T7OJ1jXK2+DG4aIUlQi2CrMtOuKYcy6XJz0gGlU4mqEhu4DSK1j3O+jg4V
Om4GTmiNv4f7AYQ7Nl0xN75TICHQCCzjqhhBbEf65OYCwa7YuxEpRGRn+HdTPdPpibfmHUrAO9Ah
NE9iI3ebSFySWoXuSpPNyHpKnvdKzyp359hS3wB/8u9IA9BWAjy1pCmZ8n0FTcN+MzVjF63ZdXCH
MTzkF5oEK1ZuAnp/HJuhOoVJ56/jEaK0GLmX5+znPURZDQaWkfE+WBatfZrSeUmg2l91RMvX1q46
jmBuDY8VFzporyitP6XkfFGfNyFzjsi8uoJr3kmzPiAdDobq+8b3bYsIARIpxMQXHtKUK0rzTU4U
ZFTjGuhYUg9h6UIjE0WeRQdcM5iSyYbcdowtpqXqOUtZHFjPTWyyNBvByDXFaJsLfHTgYi8hX9rP
OjnxdFjBQl5rdpJXIFH9uELILLCckFuVboymZX4xZ0X0aF6cRe7UxjkufeOaw4WVyChp766VP185
UA3K8WAlkrc3kXN9CdMy3sa03S/YNAyKJ649OA9GcmRLJnedMRvg3q55y7R4kd7ynaEazNc/O0Hj
3MXKv9m24fI99XnZU71Rtw+qttNho8cN65tsWm+FImC+Hv2x8ZZV7fk3TUycyK9LWtIYcb6qXBj0
MG882e0Tr6m1RY16WeLJ04yL5XB3EbuFWpC9RqAL8lPf7rhcedatL9qBlkdty2jztrKWZWQ42x6m
5c2IsbbfesYv6UcbV128zKx5lTIUIQVAdu1nP2O+AH8/fzDmQYwXFl8K+Lx7WYEdXXi1Pj+cgzmB
gCA149xPNgsZlh3uYA+RCZkdtH0MMO5jNO5YfhgJrYwQdzCZFPAwGEyUk3/Mi6ZlGuOS88khif3s
YUpwY+kxepglaIzwxqNU7gh+yDlFhc5dk3YDay33JHZelpiSPo6JW07U0vlSFvmtDA158IOhg/I7
ev1AHSLkle72vvTnB1HjFNkVw1kFY6jzLjiq9IB7V4mNrBEMQO9qzzYk2CPu1hCeXhh9iN3azhZj
EXyuyXHSzLK+a3TyNCUxJbqbcA8sutzItX7XtuO+iboKBJWP+vKiR1ZJgFH7scCsVyEA3mjIky6k
OyySHG4WOxf94+hklcZzosxxcBlGmbOqJtzh5MrTDtU7c1XpFSIix5yghTXoKUCqWQk9BjPfGQYU
20VsVRCxrFRs0sJUmJVBe+sdznIbZCJIHLcfsX0WiIM3owNJY+dzWYLBZbQwcPgj/9gKa7r3htY9
NInPY46U0l08aLQnSEH4YBmqPGm6U9zHU+odXDPg6jXIOHEir2TkmlTscarBXCSp2x2BkWAoIxVH
LBrNHp4zq0yILsk/WAlElbusbqyHOoV/prVN79GylP7GU0K9Es3l/xF5KEWankDKiYtsXYODgugw
SlBPCYZIBYN7HFrIQV41AA20MF92oklO/4e9M9mS28iW7a+8HwCXO3pMIxBttpF9coLFFn0PB+D4
+ruRkupJvLdUVfOalCixkoyMRAB+7Jht87sk0ze8X+73bPCr/aIInmq6KyiUnJ4BvIJuZJF08KLp
8xjNWyfNvK9xO+uHxNFVKAHB7K3cY0M4ON2lF7ytMAHdnTOX8zfQuk8GbMaNJMB446fJcikXSoRr
T5X7Gr7KIQpGXPgBGm3c9k/tyrnedC4no11ftvXNsETcogCubKFKNruYc8NZlZ08m31nHJ2g7k95
oOzr2oJWyZtWYfhpsV64+K3mtvV3BpCiTcYdi5RMmd+TCCZB4J+NJZd3PAQ0Rz5QA7FvuKeCpdMl
hn9iVQifptF3B6JqnFk1uLyZzicESn5g0PcMGMQzYXem2Jslc+D0wsQbqko85DjXrmtdDM/Qco1r
XbIYh4Hl8XUTZ9evw0g/dRih356HuWoBfgz1Gx2NJGdLVY4s3WkDfTK7yKfs1zJuBRTALU9eL8x9
ew8jXe+zOi9PILW8L0hxb7OxmpBYt5M76bp+byClQhn1AIvrZVAHQbnR1vFzDP1FGocLYRGAkslw
Givne5PE9s4c5LSVjVjbZGA56qyzvkQQjlsWpv38xol4x+m64ySYiirUuch3A7mZp6jljsKdv8M3
UEs8Q6npHUU/WwcwbjrsTQzUzgS56zpRBsGAxlIZ3PDeJXPbhoMjHmBnFXIXO0WnOYvDFMke0kiS
uZRZaRdHb+nH+Ds3/3ifZGYbLr5sYA6NkIRiCiC7TU3i+TC4icGNqUvdo5+r6cXAZEyfmRuZLsYu
mYTrbN9lSbvz3K6+SXs+F6k1TC9wj4rT4sICglBFfcoyLLifBP+aeemeVkzxPMUzyp60yto2zilx
mhGqBkpQ8A20bHwdt+UtBq3+dcUOXpWdj9ZWAaXjNPBYKhP33tS7oM+ZXYhiA6wHSOY2SpzKHFfd
2WjlsoLIQbyR22aLNxHNXOHyUHas6C4Cq8xpljQRkm9a++8R1WDdkS7iqdHcvrUIIqyk3YLxPMtY
7W/NAsrnJu4NMWFddYSy3v2k5Km7sj3xEXw0p+FCc8qrVnT8dzIHiwyFUw4+V48ZdDtHcQZNuoTT
VjX1HETc0ebZlLb0s52FXOYHDZLmibNosS3biWM5sYjmXywffhXrGZ1B9gIMM4kxMUb/Ik6R5CkQ
eNPsGNVAUCh7xM36uqwFOW+2XpYWzFfAaaSu8PSz6V4bgv4kOfwfO8EP5fbPOTRegU82kX9QScGr
WFcWfxrepwTFeoElf3RmCmw3UUVpUKgCGZm30uiTmMNm1BxSK01ivA/RUuH46qPbuBrkky+UvCXp
w6ny71/V//G2YLVmVcKxncDar96dipZ0jHx2fKxgt7N74unPygm0KCcyrCi4UTn5qHLhcGSMcfP+
93/7x1L5l/eEv54mDraGeL3tX1ZCFSVaqqLz9OjoglEok60mHNC3fpnxA2FjBd/QmnzrKfci4yTX
43eFRoozz24bMOauxs62EfkQJ8dhnaCbNq6yn9DcmWGqtV/zX7zgdUXx1xfsrHtVj7C9EMAQ1t//
0w9xDOLUsMjWAFMcsUAHelbI2y4WhQ1mI6fdVk0JwHbu2y9g4/RDO6BVtAmzfFrP3UNZtdt/8Yp+
3U4Gkl0vciuSK9FXHsN/fUWG0xqL4tyAvxl798YloPowIEm99Eg8kNKMdfydTFqobAlPvxmZLyjW
7oqDBK0P+rhv1hmMd/bvX9j/WkSvL4wFXOCu7jNYGuum409vlTeKhjxjmxwbN+aESjCDqgw2n1Pn
sdRIrb56bAAc2Sddc2wN2cj0+Xm0zfFB2SMc/gRbzYsQGE83RCk5F8uBMdZIGaJie+H4nsb4YYqo
Xs/wq9ZTBYJPNv0ZqCW5183wjhAGv/82lBItmh/UsqoAlW7mB1oT2EngMUeO5Rz3BbWfa2thlUuj
s9cwAf3922H+r0SBXLtIbZduGSRElmB/fTtod21TPXrGwUqoKcL7tFTJ2VfrqFPNvHpu/FQwmP5o
PFbmgngylwkvS6dqeZwDl3crtiTTibOwtM0Km1/yZvG/M5SrGGYyI6Vlsv7fTKCt5ms1qTg91jEK
2BaH2hjvYvB7x0WX/O2OCRMDhIQmV+QzEHz/+Gb/q0T/CyXa4i7Gz/WfK9GvP/rh/0HEjtMq/YsQ
/ftX/iFEe588dOS1oUg6Jh9u/tDfzZ4+aXY0G58LiSeJcE004j/iMaTmLSGF5+Nf5I663pz+EKK9
TxhRXG5ZLsWZZgBd5xeL599ZPl3/VyHap1GVC3m9F/JEA57/14s51vZUVFmcYOdiyKCo0cEKYTb9
FZxwOyzsgTtPjnr70Etjo8sYv3U6Qx8UcjrmSWdku4hN7b4jo/FIfYqB7lYELynjxoGH/xpXBBpK
yIw4MdSJIccukDgnTJAe6NVMRRzdDXtySaQ7tIPA7HDDMdB5iKo0H9vIPlec22jU0XGHx92Pn2XV
c7IZnS7aBm7GIWp6kX3B/tKGLfG8DONCzWih9+loiHCgvuMSwwk9D3WF93uu+mk3REYxbgkHtg8O
Gs41X8LRsRPeeGhq45JGTdbTBEl7WGcxZCyTrjYzcvHrQhToKrOEfiK9aO111ycraAbHWLCs3zlQ
5J7Ge5cjpMyKPeYsnAEJ1vLHOHGcvWnNzTbr+W20DnkVyPS5zmtnE/vDeOPbmnGtGLZGK+ow5lxH
y0RqD485ddj3US3JbrOpg3jiIokxHSm+48I3FsjfUYBlbeSsDvt04+q2CHnNObixwd7aNZFj0wAy
H83Wq8rz5ijT5NqztXmQKrmL6ZwdsLgJuwg9oprYRCd7wyZusa8HWLvM9pU74BWCphiVwzFAAXm2
e53hkEsXuTPgNFKSoq0SrYGkUzA56nrxzeOQifc0o3dd8b3s8mh4iSotKHjsnnWubfrjRPWZBLE+
09PpbQhGJCF2lV2M0y4ssjh+6G0mrXD06uKGSQsTX5WwKQwI8HgbYgHuXax69z63SHkaQBXeoy4y
Lxoz086J3flaL82PwcTfy2NicXdRm8b3y5T15zngMZO5THK+nK8LNuBoLC7F1ZURXbBdvMV9XW1p
EcpPCXwXyImDKMbLHMR1+6UD7vtZTK36SSGBvLhl41yxaLQecxc/AWlide30fQsTmXzVwMaj7G44
7H+ekLBvDVyWO3MSP+yq/IwboO7JB1ctMUebYBJt0XfICMDlyk7774gk6mkxFAGrMSp2LoleNt6l
UuVR2MrJ9hQtgPIpqmn6nMRLLcibqZTOSaPtZ+TqTpIOpjfd8Zjr05XzcxnrBVOqSMR104Lf2M4k
1C5jY94TmHpf+uCdTNOmE1aw6zxRQm12UwK+Nojd7oC7zDwIgtWvCGdPHHB/CFPBvcy8gkZknCJH
p+BEcpcUFN6wqVq9s66J04p7B38CUozVJ7d9m15xipxOVF+UBGNdO5m3Ku4n86YP+iU++BEa7FZ1
zXsJQkc9dCRFeUn9nphydD9i8950tPjd0Pk0hj0VFnslgoO2rQTBdRnbi4nIXFJRLUHPQNLJ6GwV
Wb5Le7IUG8qHnJvesaKdZ9XJKYHFu2ubNcfkGUYoGfpeISJoZzMsNHV4xjEe+uSQk8Amc28aeydC
8gmEnvYVDNYNzun8DRCFDsusna5ABuztiuz/ulZRbE7sfMPI71zY/dBo4ebjxp3WyuIxJ9dL/Oqc
5dYS1ko1hxFr03aUZXwDzpMBTWXL8tRCDjg5g9/dzGIwkBbDRBV4yPI4LIue83Ua1/6OupBynzVX
rp7fcEXT/NX1Jm2u0bJz+H9dwV2sb2RhUVLl2Mbc4fdrTRE6yrG8U+6SB3O9rr1YQWc9sRolRe7S
oZw47PS3uln0ITKi2kMhyPN3GIKklmYPjoJNFQE3iM8kpzOOeCrBX+8F3d50XITKZbwtllj/xMnN
xmj0PMJuMbEmL21ww0b9N5uc+Rp9D4DMumvNkCnUKSp1saVeEpBFoT6vFqA9BRQAzxeAZ5v1hLiQ
gpwmd1uW6fCN1YtVsBTx+ms4AsF+jOVj7Ln+0TJKcZWK1ahf+dmh8AwSnAtLPxY6WKsCfwcFQbNI
NMaj2VXiRNunBOoOmMCd7Hnn0uZy5Q7IJDyx/X3fCBOcoAyu5soD4GsW0PkXrHV97B2mJiBhH62R
hFSrVV3x7U3ZcO8lQlCEgWW2pxYLDs6vOG9DMVv3HdgSo55NJBA+ojdJE6e3qUBVzREtt1jjg9Ax
U3lm5xLtJ9VezWXZ7sQy99+dupvx/TWoAbSAXdNxykpM2cmpW4Kv2BvKU+x039uAlL/Kp69laaud
kJpOL8XjRnbJye/6+KjowMb95N+OtOEOxLRvrdLE36hG54LrvwS12N/GOntQojcuU5LdYxv3z3ju
TT6NxS0Ap2U/uzlwLxrHHIilY+/unaXviC4EcbVxRjVsO3vWzwxPdPEp3teHlsoql5a2QXOiRwys
dyZPzm5jpjN9cizyNPogWySSZbQRLJC+Inq+H8tUBMYbqdJZhymh4gXbEFZIMeYVZjE6CYrC3nmD
lPoIMOORhhEPJuZHH1ufF/btmEuq+sAIY42E2FBvBBT8Hxp6uAN3dGnvTLKbCW113fJqNWp+hQo9
n70BSLlaC+JabUx0xZUecQsSweMZgsjErb+oeA/GZABFQdGcLLljgsd3v+iMzAHnOfoAgK5bnNGp
qfPZBZ5LAUoTk/MOq+NEhGCttTOVcegHMn299tv95Ld4yT+a8MqK22veWrxBWE7nPUG1+MWG240H
riRb1+TYZ4ISg1f60bYniCNsplrhAuTphrOuthsLYKoqk90Ap0tCVtBqrYLNRrF3EJ/wAOvEh4rn
qXSz5CyPNIUZ6IB+P6qTSLS6AhRnnIx2LQoUkcB+wwQb3EnHcIdtPSxtuicIylrIh3sTJpZywxwG
2nuPRs4kmIns4idd+4D8PbGTdTUkd6JMNDFElIDALjguHwWHbY68TSqk89D61g7EAl9dGK29iOVH
RSKpDE2ZdGrv3d45WEOk2k2KhAnWgp6uTZunEeBkahcZ6xHJjLSPd1D6y1tbu2xYOQG1aFK4MU72
WuMILCWDXiYiCh+URc9jo9fOxz4fxDbF0vXGzXvZQXNxiRHJr7bHMKk9R5QbfqJ0lBU5yJ0NxjVi
HQP6GQ02jrkdMHKCXHMTkhBtT1uvmydqh3P8pnGmhgQhBZYTMu0JhR++X4UT5dIXa9clBQUrpN7t
dgE/NKZJ0OdhUdn6O1WNyeeAM/cz4DTvKrJptN+u8yfrEo5mIe0VcXBDloVtmfbehrWZTK8dZW5M
W1mx9paZsyNOGGkXCK74/t4tViXTFn9Hd0yxpvAsMYObAqTFD/p0Y9bNlPtwP03P6WTIHdkP922E
zKihVJRetGf8TT6a45EChpIVQjVQxyFra+e4U8Wmzcups0qDA+FHhdI/jleLN06gj0k59R7UEhBR
8zZzAJvXaOZfNFJhyxxdUx2Q1gSKG9mQ5sCmCIl8ZmkTDS2G0YTGkVF4383KnK8b5Mdbn9DJYzPR
JLjlfp6RVZL9U1CJ4i2moykO4fUFZH7i6IyHGG54E7V7j+v1SrSxC6VjmLYTudWTuSY/DaKZSOV2
s9OVJzn7C9YU9OKxjhiSnFtzWe0n2kwPuGWq0yw4izcs9J4QYKy9Ibrd0LTZXRp3hIuzcrzN0Oiu
uEmMqG4JHxZvXFka3PmsvEvBureUfq28JG3DrN7mI1VXddnzWQfvftWknFEK1FkOUEPxLaFgfQGC
nUy7tFXuz3GgIBKIX8KOswjmG+quZms/dXa9/+/8/29xcBmt0ef++fx/lxdfOLb9ZfRHkl6/6PfR
P7A/4Rjj2jMtuQZXAmTi30d/NrafgOCu6Zw1CYoL7R+jv+Wtv4MCiOS2KgJ/jP0WHD3HoYWGv2T9
uv+ozpi1OGP9n9RPKQB1kNsJEEBNvFC/JiG6MV/Dg7I924MB6JFyjoFdBYyvwb84tNPWJyeIDQJN
kECdXd65iuqWwaFpzXNNJIGZWkoWp2UZpNHBINTZPSkGzyuf7p/sfnCr7jMhTe/dWdzqnMiYUrMp
M8PAQJnHzZKWZ8BKkF7yYAyHMauus6Y1MJ0lTX3DZ6RZDqWWQMgpmo+XxKQ5CBtD8D6mmsoRXzBO
ILdp7kvTzL5Zm47H4o65ll7Iwd5ZWPKrbRA3fvplHIzkjYb6vjzWXZ3H+6ZXuXvNhikZ4r3BZ8xe
0/4px1cK13xrui0Sm5DIHuTO0twS3ebbTea+88h+68yOjmCprG7eUZIggMFVDtGFYtOaEWj4MFes
w299c4nUtIkK3k8eU7pU7Goi7LYT0/DISVMmxMO+TVPRT8suT3BBU/IGp4y1VZXV9K2UiuIJvXEV
I/Cm8k3I4vMQ2FhkEn9pbWhqWWMvW07vZNK2xOzNxMtBhah6yb6zFdW9A8O2jLUDAQNi28Yz7TE+
mPkcdbdAONbYLqQwkfnRZqGABMi3zX25T6pTYhjjISbN8chZhnMB1HI844BML7KgXsoNGv3Faxip
JjxhW2b5BPoES3jgxfl1B2PlUBMBpnSD/WJejS0hx6rGMjsW6uSP89ZT1IWUZUWi1U3iOyQyCoWS
Yg5dQJ+hPSBAZW5cH2mPii5dOZWvUWUMNLZHMPQXY2zuisx9zusyvoDo6+8B1XuXosnH9wQIRBiz
hzl3TTJfuB5qrBt1+gLZI7onK6lfSR0a5nZSNGZFLNxDkPEeack8ekma2TqSJzTuCHZQGMcGmYHC
66zryI0KahKNdMFE3uX6BVuJs8HU5D63rqwesRdRUYVYHbP/zmD/46JHGd8SNl1OFakD1K2BVh6l
quE04eA+TEUev1hgWK6CxVvtnxwPntg39ZxmGvoBQwX/9qecbE5dlrdgJ8DeUe1guS8bDWfnnpZx
79RNzlMGtKzPlG1hv5+9a4lHLiYQuxQVE4ka7zAjmldyngkD2kxuQ0a1E8yFvrvQI129dBDcDyO9
BF8nM3mVbTduh8L3z/ykyx08EHurGZluFmyWl8jtkzPdD91TDNDjTWGroWJkms1vWd2JK2OpWPO3
reWdp2IO9nbW/IB0GB2lw8M1mdnu5GDuCZT76k24WfGqqf19JfKaOlun9fPX1qgCihn4hBEG6A4s
bcwdNSPDPm3cq6mGmA/lpjiwgdZ3VVA552mmwQF1B2seGK7AuJMQRqjkWej1Bk2e3ldRNgNua2hA
roG6cRWzKUgcf2ZyHow+pIZL7+pJNdspmsC0rJEHj6csJWCC3oN+OtciqELq3c0X2zOsOxSx53Tp
HrPG8L7PTs0JBuwgAGX8PhxCzGbJnrwus69K7GzXYkAKcbM+Cr00PgV2793oqWv5aKj+cSn8gliL
qL+5CiRvMy31vRUFy9eWlQ65BQMqclBOzVWcxfZznBDAdVtoEJupbKknWIL4xjaleh8oEcAgH2+x
0NLQkku50CrdnZGC4i+9laQ/CvrDtv3YXqPXTOsZbQ4Z1603k80Jk7LHQnyeJn1tzoz9Np0HdN0M
xIE3uZ2IW4lJbt/R+cvqW/j1JccUy+J5kGxsVtfQ2KcYG/FyCub8csrmowlG+aGe1r0GEUbrcRwi
/2s+lWx3VKrwc/mrDYoTuH6wjQhDBGaDLwq771XggkahfXc1JavV1hlTkIqj1k8YXSYb/8vqHdMs
WW89HBd6w9kdB5SFRwCxFKhg6WOSaDRGZUOa9W2f9hBnJqfeDmL+RoijepCTq0+xEfVb/lD24FnU
AzNqggOuhfmaEAopar8BOlx3zs/asL+nTWtek8XuB1LQAJOLINu1bOj4kBv5zcQR7Caw8vw6EfTZ
UfX+LRGQXltBsbA9z8+16B5BJ4utz+y9rSIWmSlIoH3KvuAg0iW4tLKrOd2aibW1gQ6Ro6WmKx9j
Gi7SKOyqTr6mrWMfMsbsPZ/3b9lS+Q+t2U/bhHajp9gDriKTrjlPWQ7orYuc4sapyTg7fTXe1JWI
j8ZEZyJmZ+oabcxQF67cMqxEMN2nbNa+tzOugI3ZyIJjj+2/xC7CO68Q5OPUYPJ2GocS69wp78vI
oDKLRPRJQiLfil7MIZN8em10NF+6VVUfBjWr0Fbz8G52UEgLn1z06OWfh15+zVqK0lCHl+txKmPw
2f2U3Ns+ENWqr/OQRZm51dbc/5TEh3cKQfMxEy5B7dWeV8fMaTZGOPpkjegxHWV/6wpvOEyB1fIq
0u4OvKMld9kSrO2iZol9q0uM04R7KqXmzKno4ETo/tzC3tnHMGS+U9fKhLMIfq6+/znxix9dnvYn
i7ZsXGg5WEWHX0UIWxtN+vUIWhexiKVdiHXe3GNMlddLY2Tfgsx3uHcmxgFMlAHYJyou2VBYWJGy
dN8MWXtSHEh2CkLs0bLrfu/NnLyMqXYOuZmMV2kJMgIPNM4a6miNUGDQIe2Jdm4B4/g2OFNK0ycu
OxXTdaYT9ziNFhWGzs1iT82xsktm8yYw97V0vrWiuSjlc3SAo488vxy4RbO/sYw3Aq80ESXwP9N8
4YRRMObkor4l3nTx1pK5vj0sU6k2osyntcn+wQfxd8ZCEu+rrqEAkbDbxk0rzLiQ2vuliPeRDauj
NIyHoJ+nQ+Gq4GjrDB3BKi/Agu7x3yQQCKgAXKj62rqFhhCiZEjRQoH2QRPTsMC2t1Ez6f5QIAtH
i6Ymw7PujAEDHPd272mwzfRIaQneP0f+aCMXHJUGuUtEnw1HymAGETPheWCpy2TK4Ftaamw9Bpdf
3RuQDsbq4hJk42FM+8noKLmlPkyd5rILgBbH0AfSxT+XNHEUqfPZjrzn/85S/9YsxSTzt7PU/Y+q
6nUxfvlllYpSvH7hH6tUG/o3aRl0RugGPr/6xzzli08OS1QJONAEtQ1q8B/zlG1+4j+5PsiA38ew
/z9TBZ8wgDBNSV9a+POZwv6DVSoY07/OVLbvrQhEMtGmzTIVsPhfV6mEyPulbIQ+Ot4aOEQRSTmn
FxO5tWiG04GjXFqrcN2VqNpuG2zMvutO3NGk2C8tu7BtUggIHG0/FE6YUK9ioEjFilT/t4an6N20
crIYjEQIlGZmv1P6gLRKo+/xhmk7XNzC5ChksavdeYvGZ8oznlMUBrflsD4ROfDp7qxXahdLYcGn
Y1meI3OtXbZJ7+y6D9QXc2/7SHYEAJj4gIHJeeWCfSDC8g9cWP2BDuN2A0FHzazOkuqYUlv5A9xg
/G1aoI7NfM2bo+tMMfVBJUs+AGXS68m/YsqhR0GtDLN6pZnhoiquxpVwltbJcDNOUM/kyj+LBLeW
TT1ARfNXPlrmxdnIcw1q2rzy0wzSJhD9yoCzUhMB0VpJa37H2wzAFucj4C5xrlzE8Gqls5krp80M
eOcRAeV5WoLyflh5buh25UWsjLdspb1Rjwr4jXNddWZ+Zmm7cuHyKfH2pMcFurZf3qARxWKnPTY6
mw7SdbatsB3DvByuFdC53omHRwnaFUpiFwGlMwl6NNg4YdVVnbJeWB2Z+wzt8YBtPgNqt0TRDcYw
2NaWYACsgXc5ztg/0OPgZzvXjZwzPCTxsyc6vbNL+eCN9yU757Cf7PZgx+LeRuOvUUFN65Yjknpf
p4FnDPzz3dhnzjYogXP3/rB1qCshQTOUB6uaizMuuug6aLLq4nBivQEP+5oyeoT4//IQ3JqmKTiO
HrVy2p1rkAqdKAARtRzoqs6yB5RYcaeM3gsjIi2n2KVSL7P8HRWdnFAU2+xoqcuUCtQ6OmZB5KxG
gPwni/tvMgoMuFCkfYA8FvKBi5yt9zy3FO9IasoLKtglWPkwx4QXupVzqbnattCzrkA+J5vSb112
v/3bQthts8zUGiYm2yc6wnmVfeIg7kKckUqmwJkS4w3fXHxqioTNf9GwRMT0RL9vj1nXSPSuk/OI
Z78jdzW2XDdctgTqXfaejYYfrkjVh5mwGc8bVzk7X+JN09PgbMY4tev44NqljuWzHxVzuke6nlhq
OHKxYdhkUxIn/sPkUv7YbLVB9d6jaebO9IjELBx74+Ddli/S5lrYCSdLr1wMCRec/VHyOtsLer/C
U2Dtq6DGG0bprObvH9NbSP7ma8AsKTYFbZSUpkdgfna2rEkqQ5uustNUrzmnAmWA74ZgiF0dOiy7
4+OYpvYEiTRVHO/i2Mgsmp7FmL3n+dDRIL/8tmBJ1mWLbuhTC8ePHQyXWRy/l5L8OEtemfLzMeqS
y/NjczPrRbLGkR87HX/SHu08WeX7OwLBQx5DUvHtd1VX0/DNywOZu++8RwEej0IN9TkdKot5t4ry
weIfbpSfMpa2SFEJFXHRU5UrkD+itUx3aw4dIzwpmHn33yf1v/Okxrcpear9c9XzsVb/JH/7+5f+
8az2P7H/xaPkukL+JmT+4XqyPlkOPsc/SZx/pG+dTybmQscnGOvaKHZYpf5QP8Hf4SBwiKSjgmKj
+o+e1ICEf3lSk7sVjrBxEfM6JI7rvz6pFSTZqsvSmqoMT067gA4FKGAVK4uE5py9WwFS2NJe5F+C
1GJ/bWICu+WzW4cjTVsQcS1FQCpKrVc0EX1fu2b1yP4z+hzYkoQlRtcGg/7iHJtuda5SLeFcpSse
CUxwPW+nOXfLEOEVNHiCTmtdw9kBispnlhi77Vg0/bRFu2uDNKbVUutJEnF1k5lPZEY/bMlsTzpV
2/vc6O27RGbzfZ5E9rpTHo2daA3r3EW6KjeozBWuFCsxk9M490A4a+3emNQFNNvBJK2oSsviOehb
J6gFoqKbth3fRcmLAg8bDT/4WyTuK2pmWY+rCpie37D+4Q8u9G/hyjlia4UQOdSYLHiYH1MBOGZH
4qL8mfIDPzpYeO+5d5Pmk0safV9cBwJCTubjtVmw/m8jXtmrjdzyWk0ifwhyMd9Hc5rcTSqqnpre
r++Gnmq/q7mdY4fREsoZXczct3n0FzLaCtly+1uSxr9QO6h3LfAGYh0youddWGwaN3Y2e5TvLs1n
Gfv+fVRgYcWj0AkZ0sxuVyGLnHrv+VhSHJS1uSmbOyoxg3uH/htUZarujj3v336s2wDLUMqMlCRr
doGBa05Gss6pU9WPBIf8i0GCCkoQRo9A+w6tK4QgYTyQ1atz4o4ocGejIPg4K6++y7sWn+jCkwPT
QSbPSAATpcW5sllym05/XIxy4HuW1t6q0vbrBD/ivSNw/cpJ07Zo2W6BMjkArL9Lo6RiakhYoHHb
DS5zw21Yazt4hBERX+ijxBIezOiaW4duAQ6lPZ5RGhBIpyTG9IWmZRSbXgbXTWN58V5pQT/DnFXp
MfLaYTkBOwZmlEbKuDZJWrA8Y7FNGo8YBMEXjm/DKXF4pm3iCecOdgkHWcSaiWb5Brt32bnuc8U5
9Sb5LYRgfSQS/N/iCe5HViGm+QB7n/F7jOEj06A/8g0tNjJg82vqgQoCEhD5RxoCT+MajfA939/H
3UdkIoIkN5yHjyxF8ZGrwM9IooL1CvWV1Rq98KLYeESLA1GXRzdeWTJ/r1GNhMxGtIY3qFkmx5H9
Fuowf4t4xKXwqtBbox+OJZifF9IhYg2GRGtERKxhkcESxald4uklRUoKjSCpb4jCtruenEm2Bk5S
espc2tdNSX0w19ALJ7vYPfLxNqh6J7JSdx1rAMw5ZbMVa6gFFx1OmZygC/JUT+al4jUcNT5MRTGG
qUI9zPOV4YvsVCuYhjqoHurFvx5QHk+Y1HoUrXo+Tyn1px79XDt7oLm8rQFeGrbx3Vm40xQRBXHR
cph9mR10asoN04N3i7T9SGKbXpV4OoDZdl5ktwKxlVKwZFR9N/niQVoWh+UOFJXRE1+KbfrhxwLd
zscvvicdwdbZqa5E1fQ/Mu3disWM3uH8T8d5aovHCgfSXTbihaM7YGEO6cd7qSJr365+8ClN9MF2
l9u09fWBxvNhmyR9sdcSzR3kc7+VmCPY2Xd1Qwpqea8jhFhsdHdL090MUx5t2Y1ACyTzf2ijqttn
riFuUMmmO7dno5D29deAu+2hSqW/SyMd7fGac5qPnB6vAoVGSw1MBG+bcc4AFlxRO0pO34s/16nZ
h7GEPJR7ZN2oeqwBg9TdK7Uo01GU8fAMb23gwpiMQ9zNP1XnFgdNoG43dMRkRmlGn63cwZs0r5gG
N7NLLFVQfk7KhdZztErbuapgCuyDgMXKpmGTc2hUbp99LKzb2TC8i2qS4JAuPJqysk8Rn2ykm9Fd
PNbtLW1xpCrSbOe36YA400YvQevwkXXKaMezN6FCx2+/VthQ0c3nNH9riIrtpQJmFaWmvy+J/B7q
ZWzemykSr8hqBmQKABT1VC237KXqK5b33bG0Sv9i8Rs3vTsbd6CsXjxs8GIrAzKacb+4txzV5LxB
Fszl2Zmz+DrISz+AUee0hFJT5VFVC7Vl07rsWewJpdUZyHmOpsSbhFjMsJvgXTMaogO0BvsHr/Fy
amrjggwXUmLLFvJlaETPuqiv2jBVaOfC6h7cKKsvwDbFrZXlVegPvNOq4DKwYbjPZo8LEmiqSapu
M/a2cerYUvywWGH9IEqItZ48MSHqIZpo2Samcq7w7ljbTLdUBTqpfK4psXvAxuZ/p7kv3jVB61+3
kfnZCPCIplX8hmZBTYiuxLa3nefKdgyCiz1gagtD4AjTnY9SGz3HnX0AcPg5ctU332ydw1LbA7gD
VqBWqt/0qINwKGoz9LzuS1vSxTJa4gS6PmdwMZsfceSN2D6NOjQJjR1HE6/k1ly0vaPaTN4X+H12
eT/ll0q6t1U8VNcg9tSuHEzUTzP+H/bOrMltIwuzf2Vi3uFAAoltIuaFexVrZS1aXhBllYR9S+z4
9XOS1balskcaz3O/dHS7LZEEwUTmvd89h8rmeozVSICUrBrZry7c1kX72qfxIxhQtlLsL6ChAe62
B8bvGLbfQPel1o1ZlwE2p9GbGRTuHVSl1cRTbhuXYfJiZdmjYbl0+9CjfI4tj1GGxPe+KqFO/SC+
hWR6fZUwgWh4n0qGnSm5Mu4/ZaZ3GczhclWbPe1LG9NQBIuHk8Il+suQtbOutwNWpY0fDfYhnebi
wh5qHI2UJ1NXPCVkoK9y7nmKoK7YCdWC+kq7eI3Vaa+GvL6suulBLnG7Q4dc0qDUmqh0ee3Yf647
u68ewGYO64QSJzKjgpRnPpcDDRTA5nPZFrupR2ukDP9LGFkfGRkOP5mNY9+CfSFqRLSnER33lfOl
sApxAQsC0G2c1Me6hInbN9ZXrxgh5ItXRlUQRve8JRKJ7Xjwa1DurawlYQ/Y7IPvxnt2LN5JGDMR
0HxMd8RBp1ur9MI7FVaXii8drzbz9eZNPLdyzdwLtygE3c0cT9YGba24sev0acpq9xROcb+vx4S0
mGeV1amPdcaYLJk3kHih9bqSPNKviBG74MyX5w6egN5sIs2+JQsTka8PjlZdYY2PDo1V0JM2zNtw
bG+XnKNp3AFWbz2ML8VnlRMQXNrpcWz7u1p0NNDKa3ZrDCvp/GTeMTI8zzhgQwxPawxmNO58bLob
x04cULGedK7K1Pev3KLBAMm4JBknFFvMti53BDezN4zaf8ddfjXuwsHvp+Mubwe/zUtWdT9EXvSx
jz/4R+TF/Q1yONNiUFMdh5TEX9MuQqufqbHalFQkIzGayPTHtIvzWyDhjPi2zTQMfdI/z30Ub6Wv
K7SuzQyaPkn+qwqt/a5Ca+qDFtN+FGcpFXPW1JNd3w2yBQTmujBsjKOUYrjH/FdsF6mciyJfsq1X
9+0G/Ih1snN32PsVAUDBonvhC0YT4FeMjzPntqPdWsUa9IQPDswcnBUjt+Ua+AImMIS6WyYYTxGQ
Tgn8eRVKgqdSQoXos7sRsMUqGyO6UnR8VgKEE2BEDa0rtAVKZjjDGplbD12JqLeuLQ+0cUSCcRza
R9wd7LE9FAozYZZX0+gBMdhPcGC/2TUhE9Q093Mws8nErLZvRqz0Kzvti1OSLv0lIBs0aR4RH+be
i2xPe4VSVo6geUYYc1FEU7FN06VDnEWMumt7Vg8ENS7SDtO8Ua5hTUyoz+FmmDgbrbypAfHLAMd8
WBgV3pq1ZJvlNM6VqfwD/o9TbSJltMHDXReZOJbhVIABJIAQ+cAeshgbGeP34a6DwbDmhqm2fknM
tYky0O3s8GnWk1UkSn9cOpntPMfwLguii+uw4kzXS6/eTVZEfXoqUVFSEOZkk+XLQ8M0xWac42eO
rdYTvHj3YpKMhpSiQhTdNiBgZrsKb2o1o1HOqzhRlNtx45nHoQzt5QHrTZb122SsfOMLRCxBwJhh
R2OhaNmmbMvLql3WplMBmzBkR7iFUBTDoXbp3wQRAIgtAV4KV0pbRvYFBf4DoD1s3EXJZixhovh2
KsruZACX5SmSGEQDV/7S2sOqixLninQkkgjBVmxrZAun2G4IWGBJeGQ3xpzYtcFY5IQbYl/VHBPU
dQV20Iihd1XwUx1OYUPrBcyFT+VSXnph2bnqU2WFzkktLPkZD+sqMaA7KDaq6XgfdlmxL5vK96Jb
kibDMO6CkErbspfsn/WekSOf+zSaWt5rDLM2+aJ6zosArAulf2tnglTT0t/MPTuAx4ShzGbXnPXA
QpuCAZdM9wQ8YUrOZ5UwyXa0wpk2DCdn2bCBwUbzdHAQx5nWEVuLVhN3LpZiLC6kI8qg4ZwSNQxL
ELQ6lfRZ6zUrSYNQmgTpc/gmP05nS6yLGifyMozuQPpVq5L7JqYHyMxpSedDxAemZowtARoEyyMT
Ig/qrF2m5Tt9yM4yZkd7mZsYQ3OuXc1NPDe3rvY3A2WDOBhrqTNvwLxezFab0nA+T9r+nGgPtNuq
8jmgVMHTtdGiaDqhNDtoX+EQ0ibpWDul/dpDL+20DBkRosU6DXqmY/5Zu6iZR0NLnTpaUS3O9jzt
re61wbrRLmuvkatYDM5tkA7RY3g2Xp/l1432YP+3Evr/VAlljp6q4f+9Evr8VdGC6b5HEOrZe/7M
HyVQ8Rtj3PQVGeR8a0r+2a70bJKh0qM8Kt+eat+1K53f9DPK8jXa4G8PQw/SOo9IYqCCnoD3bx6G
uhn5XQDUQkgMnNbjHfLEldJ816ykd9AvYCOcg+8Teiri2Gc8pbFX312Tf0Al8Lz//lXALwqbz4gX
EAQuV0L//989cMN+aDjUReGhT0v8soxD+Ct/CqvPWnR0V7iMsedLo2kNS/crJIG+9n97cWJeMIq5
bB4X+8cXj0H5IZT1g0Mkg4qHiGpHnl8UaHFBZaeUduhLFBR1wIRjYm/aZU6+TgarxNZVrr3JKSat
5p69bzdAfLcbo7nssyrmcJuCJ0vzkLzHrDguRRGqttYLTwWaz83PL+A/fgiPXDELIRsW672l2lSM
A+BMCw4AUKztJKtlVxjQxRLoQ08N3Zp1KDJAd0aBEkGYZzgX/hCYkIB0uiTQpVcLAmLr+0D4IEME
AS6jwc/yiwlwKzOnVCKKpIfcWi7YEoyC8/XPPwP7t799Dz7jyqSMfXLN1rtqOzhACofeGDBsUI/M
2S7M4Q1q5hSffvv5K+lh5e9u6vPthsobFQFzag4hgR+/cYdaV1ELXmmAk0SjCUBb5/rNpers5t50
qMP+/PXe/YjOrxcwpU0kW3KT2foO/O72tkRblsTaeL0oUfesDi2zWNGv+Av/cP0ksFKbjggqAvs9
WiNQLBf5aPgHZcEy8blqtR0kh6z1H3/+cc7olHfXz7F4oCKwY13426KQQncIRu7Bg7XgP128FnNr
wD0zz3xxc2ErnmMxHXeyvdlpHuCL1ozPbiSl9lOMbepYOE5zr1A7EzYbOKfVQscCB/KihwiX62WV
lxSQuTefIPOVeBsWU5K7SUcqnjLiRaZaWrR8Sfq0ltt+GN0lOfz8Q9pnOv0Pn5IwCPh0OvfayB44
704BocUgbbyo6TASFlsV4CwuQH+2TDnhHq0ABCGvqL7hDsNLqg2l3LzpAY9rv6NYg7+0VuqmPktN
6VVuGrek7W9lyY3DIZmpXiyobCCoyYzWg0BwwrAxnKO1IkX8aJlZsIsXpL+dtqrGUWltSm1aJZcu
eJp/ZjnLDm6HjTXqLaDR2tDK0yU+FJhwt3bkJgeSrjORPJyusFjFvrUr/5HMX3qRGpAgStGwo6QW
8SXmOLUuiEpcoN3FcwtrqVkN2iFL2zwnLEWurh4siYGn7tcuJUcoMYLgdUZM/pmZQPjXnEtK7al1
CH2/zqTK6RdgsY1ozu6dUNK/Sl0iewtlhY2hzbdObJuPHKSKD14UZ99qEVfMIpsBtKdAUQ9iPg2A
WQX17qMHMXHjaceuEwT5RTqnEzzHwL11tYu38xPEenaRjLd4qqlRpppRiL7XmCDzxQh9DW32NdjL
kRtL2JV66rIokNjljDUQlQ60m6a8qcIaiuNEt3kVKQwzhlfu0dld6etJzSRlG6ltw21F6lXgwnZi
nHh4ZMwLhO/FldSeYuOsLBYM+d2I3iCbOutdmcnzBfclnmMkPP5Fv0j7RRGSvmOQqi0vOrPnaOG1
EG/kjrkG7gjtT+4b236ptFM5iy3ok/XkF6vKKtVTObfMGmUE6ACpUf/RbuYRSXMc2/dWyCQVa9tw
QQVwXs0G2OCViq1XW/GdK1fU97PKr5PQwZCnbdBDlPebXhui46Lr18o0L2uLOTgzkhLg2RQ9AH24
pvHwOdau6bjrzFMo8E+nyv0ww/e2OLBsaJCka0PbqjuGvne2UuLKm/qRoQes1tWw4LcGb7vq08Zg
24r92gP4xBKFEVsU5+RhpTsT+LIzkubkHnBoG9qmXWuvdoyKeE3vFRobvKmBm2sYvQ2PoQwijO9C
jh8TwEoRtm7VtsbRoRIPlACXt5qc+YWJQhO4WutxPjhrv00rrW8XkiEsU63gwDsLeRETcTkIbQ33
Kn4urjETa8EpbC2c8yxi7ytwclh9ujhcT2ZaflGDjD6mMFpfXa+dP9qDGi8L3x8usiFAsBzV8oos
ZQ30lt4CFdDhohf8vow5I6mcz3Nkoxj0WgGjN/CWZiMaF66eGVHlN5bpSQ5mubNNGrKMcddbmVfM
gs9YCWhkJXvhNuVVgrl1VZpkPhwkTldp2Wd0gdypuQxqIjlu1c97w6X92bRmhk18mBkIU2N1Y85U
w8OaTcEyzCYeQQsfGzHYTRLx5BBL6K+Ysq635jBaWz6xuvRczuMj7SvMjObMaZv6+RKM8tbih3oz
Y6DvN7AbsM6YRFG/ilSN9ErN5QAAQn2JPZpSbpV4zzG5javS8cSjYbK/yKs6vsV5yu5kYMtXVcy3
uBHnxg3ZGLq/vUAROTFGe8ppF31MUzvbZOYybuiST3eGU9PqyYR9MSLR3NVEvZ+rrqWxxtzv62LE
5iFP4SSmig+JiByjbF6FlwuWr8M82/WNHS/hpdeCyofDS4fZtZ0MgU5ZbwM18MmZ9rkNTOCZTm8D
Q+wWaysdGd0uXh2CO5ELf8YK8vZD5LoUhZXNO4Exbe6HoeMjGa6I6PR5jFZ2WepsKc04t4KFYb2U
9GDqzloOZurm68Drw0v2Ks66Dt2AQm6uLgeX+1XY8fyNPfDwnEBW29qVBQuAhCTjHo4EzGEWzZ6p
F+fYkdQ5zbwA1K6cJ+9CJ5a3PcfOZ0htpJwRAnUn04NaxcwnuASTXqHyYvHR9J0j6oZ07w1NtW9T
a4HLb5v20ZlMwu4sCoIYGvLORu7quJnAzhGpGfI03lV2GAN67R9FqIdlug5wQDYytJyYlJvLgDZD
HA17VQ9zvOfye9kXABBNfKXaosEUO6PKgl9IPp/xUJO0BL2VqyAsSBkxEN7CbYLuFt9MozUVy8X5
8f7fCu6vKriSNtJ3O6G/ySmfupf4h9Pq2x/4z2mVgcDfiMSwQzf/SNj8OawodOXW5MRIDTegzcN+
6Y/KLbkcJhwFlaU/a7bnAUbTtHV5lR2rtn7/i1TtOTT73WbN9Gngc1fCR7I5BREr/XGLXdEriKvZ
n68DUNlLtvbHep53hQtRDLaBfZFNTBZhBAY92zqSEMQ80zxisbybm1IdFNM0uleBSATQ4vYMnI/n
2bnjnNDqnQhRvdDHkkaFa8BHXbgyHKnOzeA3130woOt8isOJY+KhLyxkctE4UJw189C4DQo5FJeU
0egsrS3GKnxKsR6Yr8NIAGoaLiKP4GF4EZL0T3H++c3wUA9c5AejrDwLhDcbuC2bX4Xs0HOkfetD
Cl+zb0AEy2y6C/DIirQbY6GuqwoJQH7Mk5uwKOJ941kLZmECco9lYcWPS1fZbBJR6eQ4Nn8HM5I8
+qlUjOoUcXo/Vc5NNzF7tNC02cVV2L8Egjw+v1h6TYmeSHZNpLJBNdA7R2Gy0Bq6TOkKOh6AiYwx
r+04wok9Wt5SlGJNom+6iaNsMC6msdKkaAp684MB+GQxN5DnUz0WUIM+2EN3oOE0hGbVNQdhRqGg
XFhkAzP/J8YPEnVdTxB3+BYKKiPF8N8V4U178asVwSFG97MV4R/pZW9/6I8aFpE86fKPLE7UOnHP
AfevHJ/rQVaRAaE8ztrfazQC5Bs6/scq4LqcJ4O/FgcMG/ANfX3C9N8MG/9icfAE0wA/Hvh5eZsi
lkut16EQrA/o3x3A/QGSL/P9girWXEKMHiqfvS4U6aWcm6sE79YEYHougYsxRQZ1mt0P/UtNogbO
2d/YFSpo9gT2zvFCEYI9cvy7WHOslSZaVyV86hWFuosm7B5D9uX+eu6bF9Ou+cVsFHi4J+ZEy2er
Y8Gpi5Gd50C67tUJS6BnMaUAOU/OS2kyS7wma+C82DXnwJWuJzx3bmV8zSZvemILXExfA4+CXXqZ
tHK8iStvq/At+dGUHuEX1VjpB9Jw6IQQwq4io8fO17HosG+rjEdDOoT96WIP29pnm+9xlF21hRZt
emDHboSaiElksQ+tJ/etY0tNi8tSWdYBO1zE9LXo14xF66WNgt029EdGfUVjylXYZr/LYimPbCGJ
M/uL3DjIKz6qFM2UI0LJwY9NUh7a47Nl0QtBhSE4c7barkOO7o6ZRtMD+UPChUXR+MRGjk09Ke+n
2GxjZoCYplo1oJu8Z6AOMB88IiS4AhSBPvLKISTaMNDCD86XnXXbkMiE+E1Q9FE1vnzpWUYB0eZj
/UlGkk4xcyKP02jrq8z2J1ohCxCPQUbxdnWm00ZAlUkO1g5/fWfn1CeUVia0pJj6tde1CBpsWFHF
1qeehP0hDuAuGqqBgD+WfXWEJcMM4/m/5kSyGVKoKRiump5aEIaEgj8DESrzrmqNygdwQzjQ6Qrc
ItKHfen0LtGsQeoUN9gusTmbUPwqA6RLdzJ45ohJCl75Ou8WwHp7tITDxyj6AfOTV9GaYRIcHYAG
ytfkNdu9hBDFUj61yzEoaXzB6UNJYkWCJ2NKH0erTLgoVqPJEl22wHkx/Jk3MDLcGW2ZqeDqFkOI
ioTqBd7IcGA80JmVnW58oJRy43tkXG/CQYsJ2g6n80VXD9AnoyrtXsnvMQ1JzoheB7kPtBycb/N9
nqYQMZn3QmAFzFQj+6Vf8tdPrv7wPtXGZQXGkyuoxol/sjSUg6VLcXPi/I11oaUmzOyGsZYGmPdV
SHLvzk8G9+r8iq7XA8UZDGwU1Fe4N5uBKsw6HdG4jCoDWkwvGv+DHK1h2XN0lS8mJ3PQ6NFUHV1T
1Z8apOzDqnEmBTYmdeT9WeyQ2TSMLsD34vsijIMYo7G0/iWycz7WzFnwCgax+0Hqaern87v0eehG
h3yWSbmmIcmbdWqXu8xgKOkmUIABGZ9sGeVv3ZHvOcOytjwQTqMsXeX6K6XNqq9JOpvtTTdDTAwQ
uB1nVfG/g1kDTt8sJEZFOS6rtDSE0hJJKOiNnLpTeKCyMAXYQ1jM35bF4Y4k6KbvKWExiho5hl/s
q35gO+SJYuoJUWYTxNGsGzddwIGFjNZ4MrUeZ0hnDDfcaTZTHj0xxTwuC7EKZABvyqdGUTs+6SzL
aADmWHTu+oLg4hocoqfnMcNjGszBM1+mG8M68sQJoTC9rVy19adO9m24I/04MRYc2Pt09IsdoSJN
c4o0Kr1rv6QGmW3mMXG75EE+Pfgu9APPIuS0stSo+DBcgCuXyiGfrsgqm6lCh5RhN0Ji2ThByXwy
l4zt3ETx7zCKwPvSQFFklqSsfHvLDo9godUSxo2iVF6Qq+X6zsiFnxV0qSu3b6qBFyzG21E4cgs4
waK+1KFtxOIrglVBUf7CnjTpIPfjeI1vNSJVVZenfKhcnbnLgUx5FHiegmrxdmh+56/SK+zLUHXJ
IR188Zo7HibEqJ+8HfCJ9KpRbvLVZjD1sXec+QL2MAP4NBnWtGufGDdWz2wW2w15p46UIXi9PWPQ
YPVx8VwJylv8s6ncmT454jIyl6/IGEjz2hAmjgzQeBqQ681wyZbQ/sTAfAuPg6MkxmhPULpS2TV7
L2fjwPTlJDl1HAUTGJ1XTtTQ/oeW5ThBTJLMp4hFuKshBtdN/g1l6ROOBmtiZkXQss/8oRVX+RnE
Rz2M0Dlwvm6A0receX1NVl/jC65Wmab5lYNiNYHvV55Rf6IsP9rRyOByd0YBDn1iX9VZaVpPYW1X
z2Ocq4d8lHexMzSnWQOAx6gV1K2E91AC6WGChLrYbUNWjWk0sIToBsyPkTVORwmzcIks90OvMYbg
SEmDOmNZBfw+6rw+DGoKtkwBHKY6YJsNErFtCUKBd4ydba6JiaNmJ85h05n3bVxV28nySBBoymKb
ggNZka1AQZCPZmluGNoZP4f1VORrcUY1mmdsI4AUEI6GkDl+rKZa+5PZPVpl5n9KLLIpPAohQPaa
BVlQYLoYXJu7GpHQ54nH+xHcRn/TaZSk8pvrmn5Vhzhhql24JGF3RaAq3Qy0KR5m1JbHeUrFfSbc
7tsAsuHzfIZXTmeQZXKGWjLhk11EeVZiSVEfgUOF93Eswk2meZhsBaeroWOOLqd3PXguPIHWNm6V
6txte4Zqzl7xFb/ldNXogGnozNY9uoLhk5+A0oyK2L0L6sC5pVrIYHh2Rncy4FHfeEaYXWO9sUpg
hqZxL0GgbjzZj1sul7capDtd1m1RfqYnRZCtqp/CvjYvM1M9dzwSt8D+HZAX5idhRRcpPM8rY3bk
x3GMQJB62azWImzFNjTi+NhGFHVsypHXvacOfk8ROPMs9KwmAWPcIPUkr8a4k3xCYF1WLO18E9VW
3/HwM9BwcauYxP+L0Uc6nYsPYSq9VZS7pP4synYUlanGTXkOOXLgPrBI7MUThZ7IDsJFB6FR+bo8
wnfkn8BFWVZt3/uRdO/8QHUPlZI9D3rSgHweCFHZMiFogAVbqcxZ1X305JpwYkuivzAOYMdGlDl3
IP6KhyQFmsCEA5RZqxQJovE8JV1oTsaq75ivWM1tHN+hksddonm1pibXzpphy9wXCxQhv2tWoAEb
CYyETVcE93Znwr8t+5j/acn6SOq1OcUO/Ko1Ycdxy8QWcx+xZun2mqqbJC6lndC9IBYOwyGjp4NC
DA6vU/TPcR9TQi2ojzoCwkw0DdHTQDJ25bUTsaimtS9dDfidAIquZBCDoOxdvoeOTApiocIMlrXv
9TipZ40LHs7k4FpDhBl85emY4yFdNV6Rk2OEV1AHfPABzMcDWV9v105NmFJyFUQpUddtGLmHjROG
K3NSAl64W7YAYGPmZeeoPVZylpRsY2B3kwZoQViHpcWfmRgM0IQtj/XmNdXYLZofALjOLK5YY7lq
z2sOgQpAdemtFXFZRYwUkNdyZnrRM3KZiQH0lZZDAo3U76/HWlibEAXImoTQsMk0JAyC93CzwGOz
n3i+ZdddiUF9WDPVWtylXWLjwnKIaRZT5J5yYD2amRyo1dAB4YV+J3/PhGVGuwD8Aj8gk71g5ooM
j970EA35dAWWuN2SsgyArrV+eN+yDbi2GIBk5Z3t6KNXDNB4Fpt2TiiDTxGTy6clRMdLcyzeNVk/
w7R1nJumjBtI+U1jbPrK6S/tKu+Ok2jmvV8m051wuvYxHovLZmyOtb9MmyawmtsCgNIXl9VyP3SN
uiS4Eu5V5D+zURt3FGk3g6fkPUXsPF85Q5Yx5YuEPL+EPDWKXRIsUApGqep0TfewSleF5S6n3jbr
36esAMzKkpcPqxr31couoa6WNqHhrFdG8WVmsujOCObl1qDhl2yjOnH63/2upkU1lxlg2aSXobVn
gto2LkCn7hvmsU6VyD/UeJ/iY5k3Xnhll+ZLNwb19UTMaJX43AsXaCXAAOJnz7Z+lsbeKThrhxIE
RIEamQguw7uqBovkUOxQpPWdevywxCTapa38yLuLrLq54+l30b1Zjr47yd+9Fcj+R9kXd1VSdu3/
/p/vO+GBaTtkLkB7kTGRJDF/PBhHwcisTsS+1lNKXow2J1EnQTC2zPgUAyV+2eN/36QGRg5GzLFI
k5iSrcK7VjiZ3ZmiV1sdSnAKVwwh1Z9aFuaXzOgwTlhV/4XZdilv0NH39oUiYRHOa+bU4+I6dVIc
W2cdAN0PqW4Lpf2ShovYTAFyeB5ixGNDxjDGSi5lyLatcNtXExVSwIFedsuD5WrpZDNhQEl6vHld
nTovlTOM3QPzTE67WzrBwNm6dCkzfl44TxA59icObFGIIDCxIy3BYsV4LDwbv1k+t6/cMuU36Njl
gw24AyZO0/LvE2+oGZAD7XIVcTYy9NppcsCi/H+/MHTd7oKUg8Pej3BMzvyL6lZWNYowFQtUs63w
MRvqs/DZnvbzL/19HIEoguMSwPVJrmL4eS8myNgh0380q4NDH4iTZpJyNugJ4UVvJbUv0/+Kvlb/
cHfpu+e7oqw8vxDEBLYBJHqt93eXrzjBwSauDnlMV5biRIGpt2z4fvjtac+cdppGaDLc1cJT9tPP
P+bfX52Ihx8AdZBg7KAg/Hhv19QYPeibFZ6M2np0R2zQCUaGkyhzdagg07krt/M4BBhjwbHt5y8u
3pHz+OyUwC0TE6zQ7pD3n31kJowQqoJPJmr+9mGMenntZQ3WyrTl2Ewcig8/yLk6dpGWOJiq7Dn4
lZGXk0SaxFto478Nj1+VN7GR/LS8+SFpv1T028ofuh5vf+o/9U3f/Y1+h8XQseUwIUhE7c/6ZmD9
hgrYBZGIs+FMY/yr6wGikbueoDv/j0X1kbfxn0FlHViHrEiFkR8H9wjv8F/UN39cxCW3OBPPtIKl
nocWf+t9UFmNs55AwpHNO62MguiaI2hqLDPotHWnKCf+/Ob+pxf0AJswpkwvyBV6gfmunJrxqWur
Lpyj7Vj+RmhvIfM2RMhyHxApbOCbn7/ejw+Ntw/oSZfrhRGLAvO7ZFiQukDnLU8evSp2X9KAF7DT
VDy2DrWun7/Uj4vG+aX4qvmuHSKBPKLefTQVA2DoMyGPWTEiY/FSYifdwg/YpU520y1L8OxlTMmQ
pJlOP3/pf/iUbzMRNNeoNbxXbIwNbFfTUPLYWlQbSp8d4ApRAJZx4I2/iqS9W5/OH5Q7kPkGKqA+
ExjvPuhUQbpkylNCzHN5IbBOlNLG1OSBMHQedaPSRix4SYicUtis4gFtlqjQ4U4EydcmSPVf6IP+
/vGxlfiAADS6hyjju60IiesQ6WMoj/6I9gAKCWUr08j4j/+/1+K0DwGIW5gb590NBf3LzGnvSYY0
EKn20mhfva5AF5Rav3oK6ev41zNQX2cGUojoOg52b9gE7zY8SVcrgySGPA5h/O2tDGYVxi8Chv90
7ViESOryYqxS775MWBzS6xC3HRet9k39gUeLz3T7WizaV/vz+1T8OB7z9pG0U81iE8QlfB+f9ENb
DAuT2sfUSniSMUpAtTs0UL2ea3d+kzkvTEDyIyVXeprjzr6IBiACv3gbPz5h394G52EGdPipSsKN
P65CocU2JnQzeZwYFrm0sxK3ShPiJa+Nlju0CdhtZJnFY35eMNXCDuPHS80V623AvMXP380/fQNg
nShu6m/aM9/dUVkeuEjWa368dH9OtLxGROh0ASR2x+2/fyn2nyCbqDbYf9tCT7WvKuU19jFxuLzB
uecBBZKl3tfF4J+/2I9LPcs38U62cYHkyYLM4P3tW8ddxWx8bVyGsxbAGvB8P5U21ujlXAImjOb/
4l7Wc2Hf/WL0SxJg9XRPkLuZOKt+S989XTBxkaOF3XNpIkvY0wugCtuqlibwaEynpKWvzWTygjXQ
T7GsRVSWi6mjXm2UJEOpKzGKrXv65xWEsSD25PNi0XUIY4M+SiLISv78ItGb/PE98+BnmFdjRzhQ
0QY9M7++e880uVM5Fba8bHOz2JkL2aYqcY1dJNqsX1VmMU/ROqcMWFGpTevZ3UJxdu9JGtJAon7L
e6QMwtobwoN6hYfXvU5Wxq1LCpvflYV4Pt6YKgWy4ZyV8cDc5UsT+9Mpdynqmyl/TBGOuPAoeCoK
RRbtDittPnWIccAtS1AfKRdwRVF3vouS3FBbl2G7ZyB3BkHJIGzEQUADBqzkMd67KQIkd0i5k9AG
n5nY7j4vG17D50qfaSZNQ352JQdJNA7QCJ2xuOIOqaWoP83Mf0ISC5fAvRypydJIjAq1mZVAgYY/
oHvN0rz55NUopC4BBLEpp5J4Z1idQT+H3XDyWcwBX5m32C5I/RGq1zMQS+69LnNfMsAs6Juo8L3M
Imhf37bY7jA4L8WcWV9q5O8HGoXNSbnQq6hrN3hHI2axaEMwijcGDk8YMdPsMiiwHuVErwZek7G2
J7zbZ+H8DEZwH9p2+6padNFGZYlHAmBcn4CK+Imy7/JskV1+rQPJ93ROmohJta9ZEVk6GsxZdGlD
SqP+rILnvp75t4xwhqASlvwtRToL0hhcN9mbHELOT7mSJzXgaTe36c3FKtUHAYS8s+dxZ8uYSuOq
wFLkXcZ6Y4ITF/SptsiZNEpOGcyWiSK0YbgbNAHipkka7hoKe86L52ofOGG8GkFFRRN8TQrTcy9r
vV4ag0d3sJUDcV+Es7wZQtEaEdrxXHSrmN9fZUYo5wrkqTexUSDdm8+6z7DyiZnRMNA90izUgcrS
5l4eUiN4bqnecsDtGDNAPUPfW/g8izpGmTBl5zyXV13p0CKtbZJ5i4cGZo1123mBneK8uBqZwmlI
gURzZqFw4S3WYVmoEm+syJWfy2EoH/0lma9B0eSbhhysWKVGLnzkAKa6TPKKZE2u25xtPgHTKZeq
35ht6D7m+ZKMK9MlWLzyGMu78TnLHQsZV1SysiCA0dIiPUI4RklzmR8zRi6oazJITnkZPmrJPQln
gCnR+w7sDAXWsC++Vo7qvvlyAYluef1N4DrwDyivE9XpM1am9QKAbjuaNXW3zpjrj+SXUe22zux+
IUYjNi0zJVdVa6pox7nWG1dBX1PRJY+4H6q+umGMC8cuxsL4c2QbkKWrDjQZuoN9U87hUcyd1+z9
dnQ/1Umh5zTq5TM5pOrSlgC+YffK5TOFqmzrONZCTWXga/RDB+ZFNpafUzpf3aYcqOtSQ/f2ejNK
vWJqWubCVWEAs42J6PdWsSt8auMsTEzME6I99fhFLsqsqS9SxZD87PTz15C0/DY2EoNh06r4mGSD
XDMV31F/Y7gwbVrU75l6YU6V30eyGMiMi3jdD0rsCkQLqfKNG52uZvm3Q3K/mbLxhLheblcUwLWU
CsoC2ZGo0t98PV6x02UcwRaAzMtkIJodhryQzINwQ/Ucmw1FNubICRIsGKOxr1X9U02QoV4PZbvr
MYqty9j8kntt9RHHsbVKAjHtWiO0N33O+0C+W9zzVMIDvbC8X7myGQFtmHyjXmSlV5UXlHdm19cA
FDpuagP3avcyhyQGDOLG7arVitJtRegzPbpTyAabwAWNb1bb7jVSJgsSUnbxOCPThRbdDQFdxp62
u9+j5dhq8DyYfVjywwq5Bs1wywGEHwo53RGVNdbeTFWjQ47lU0B2QlIDliRbonL9t4mpbvdZ0rEE
sRrrGX+SbsbEOaptgQFvXNR2j0Mt+en3sdMc5AQJ6eCIDKBHzW2rrRS0qbO8zD9hYI/Yz8WA6wWB
1ErPerTM8GNy8etvcz3IVTt4UCFyQhLbMpXj18IfGzDDmeF8AN2Mxz4O2gMBdbhD5RQlOM1EGv/e
Dt1LWjvoQSTcuDWElab9mGM2Mx4gMhFb863YvxkAckGGZfA1HsfmkFL+281+WT9Bui68FZSm8Qnr
X3Fyo/qblS8fJ6YfbrPO6g6sqxAXrACahaR19xp1cfS6JMn4EPUe3xy/eJjNQxbBfYzgcq2GONET
yHnrXYLwaKvNNOYMIrdUEZGc9HhKDl0wmUfZVPN106I3caGjGCtVZD2GPb4FoLrUE54JNyAVn0SX
X08UWm/JQOS3TH32pyLxmzXYbERXg5FvUeXYv1eBOxy7/8PdtTSnjQThv0LlDqUXehySqgU7fgUc
Z51ksxfVGGRpjJCERkISv36/kZCXARtnPTpQq1sCbvU0M909/fjaTDaoEHE1ao6YrQM8BgOVR0W+
KZBYXoVQF4BIBJiLbVxXxfrBTfrFn0XmL+7UPAduDYYt/b0oTABgpkiCwFYi/TNaIYo/dYyKTlAY
r1/3ncIxR8HaZ0SjRXKDmKZzHiH0fYN2xL47MoBGn6LIuKJITUc5xpermgZcakDeYspQGOn3GIOL
nGiEhuiEBgAyr/LNXQaEa4A4+sWvPMxW+bnCmEGvS1qWw7EdK32gTrmAVJ6apVIkF06Qs0vccvtf
nqxN/B1VfpqDvneUCowwi0dZoJzSLqYFLPyjul6xSZ4k6wtUhlQ3CKMtw7PECVCKHau4XgRQbheA
hVfpOIFn0R/7a2t952trzP2JnlxUFTOovF+LMtPRdx0Ov5RUgxpF3svJxqtkHRVn2jLNXYzKi7VJ
ZlWb4ahyVkD7sUPLgEJUCy/WzNz97PRXm89+4htXhrFCWXZooi4it+g3tlRX3wFHzX7YKPI4X5eo
RN08YTTNAm2HgMtA5hRwYk8W+jkKC/Nt3U0wR/0+7FCmoC8PYFk0BGZrieKKDe4paBa2UuQ2XXqr
Kaj/UtKiPxnSDK0UVF/pn+2+niI3k0RDNFJbw2Ica9RhFzn27qMbBuXPxNazWTF0rXlhZoByVhIT
04tZqA7RkhKHFuB7bPQwAZtqhTK1AFBNl1aWPA6D0v/KnpZo3t9QlgGwsQxiVOejaT4o6aoaGUgX
AAIsSm/7QBk51xTTzc4cHz67v6nKElmy2AJEB2Lu9s0iB25M37DWfwVmFaN0yt883aL8w1JGLuqn
biMnDLMRmg/7dwEmLY9hs5lqoEYV4wHyHyVKzl2jucH+b2Kh24Xw2uzzugv5LvfS6pvHcGKex7by
T+u0zn38vi+1EceXCfV2i0dncR5lnAOfxkKcVOMBMqH7uWap5vcYhZBkNMvn3scPujMYIgll8YRQ
/aB2M4zRzNZ83HdQcK7aqNzE1bp+mhfuiOg1IRxfXyPN498RVkDmS/TbYbundJbtxooRQ0I04HeE
sEdiRwjGgLeF8jxJs0jUzu8KQVXVgWkCEgV4KLWQEAvBC09ICMhamg1TTXboeVMdboVXpWDoA4R3
TRsR7EYKKAgWpKABvxs97chWntryUdYEZuX2gDVA+TSCHqrTHAQsUli96mC2E5pRAaXTiOfUhAD4
HcRF5IRgDxyMcAboKioZ+bMvBGUIxFjEh0yoidM6AcBk4XXnUss3jAEylooFl7T5iREbE/cAwO1R
RM8jcae2fh4flD0DBlJmug7ECYTk62fPGPD2I6jBOvJ8cutHtSmC+1K/v45ZcJqKtIzRqHnlYP3m
QEVSEcnlk1OBGtqvpO2gw1GfDWQVeKoPz8H+N7H/h4h+IEfGn5OTAsppjIYpCTtoDTBdh+M4oJOD
P/veQG0HTQ6lyJtn/pMUfsNlePYwxwEN57VvST32kgv62hdar+rw861HdTX/+IG7jsIXeSK/efe/
rucnwVmoHZ6dD1sHqH7P9s+3Czx8tfCudlXtf15SLyVoREbVMxzTasvmlCzhof4RkgciTnCE2HEy
/+Xk4weBzx0t8AZhtiAtHS4TNPUhcSRNF2Pd4kgkXPuo8oQXJGKEtSzWLKPfs/33i6UYzwrxmCjG
JKSPcbo32KXxqmS5Rr1fnJJ53HLJuW5cFXnKUeTNMjrLhQsBgF2ht2SJn3khKUjqtZQ427bNXV9p
yttLTC9+7EE4+fKBCpsF5YAd7EI076d0LhBWVYWbSFn+L7w49UWWUbjKoalkKV9C4pS2dOrtrdcQ
lLKEr+aYAivQbbxFabphSKOYiicShqGD/XcVzSnZ0yK8u7NdxfsP+1VciNsC7eIwcbKyuDnUTahc
6eC83ICzfLaoWhbrfcHNb/sf7xfFlzin7EDMGF/VgXmZEBoJ2oNjwnXA84QgOkqiebt6Lg4Nczc6
+AknhDEyQ8jXyzJhT6PIw+hCJHQWUJ+IISzMA8O1VXb3TShsAduDvdVwV+/gwEwoQ3sFo0ki6CY0
dCodUY/zdJ90J4wD+nBPh2yvibLinnoPKdnznhA/Mx35X3LqrYlot7ZXG3mei94lWSYMcLHCwQR9
7uN3Qf/aS5knaCokPTmAcRfEJ15JZ4IZA/EuLPrUK3q/0K7UslmrFPQkdKC8p5jCEPTGJI1hKQWz
o+mm2tkLDiGvQZ7X4cnK/TagosQN7JYOyB6ZS/868Olv+fK3qYcx0y2L9U/ZBIdlRfH1jfmPknx/
C+K517tiB7bNQui9Xc77TX0Djf7SRuTg6B38pG9hr0uK5x7S9xjzBM2lo/5yKC+be68Ub5U6ZNIB
3dfAjCRFcQTUV5YyoEAwJEzQU/oWa0WS9E8Cu4N5HeLR3MarZI/mT49lvReBYtDo1MFl5GiThqxg
KoyVjPx2F3OFhQSU9qbNfCnS9JyTO4w/tQnHl/5MDK7xb8xCj6Sf/gEAAP//</cx:binary>
              </cx:geoCache>
            </cx:geography>
          </cx:layoutPr>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tx2"/>
              </a:solidFill>
            </a:defRPr>
          </a:pPr>
          <a:endParaRPr lang="en-US" sz="900" b="0" i="0" u="none" strike="noStrike" baseline="0">
            <a:solidFill>
              <a:schemeClr val="tx2"/>
            </a:solidFill>
            <a:latin typeface="Calibri"/>
            <a:ea typeface="Calibri"/>
            <a:cs typeface="Calibri"/>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image" Target="../media/image2.emf"/><Relationship Id="rId12"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1.emf"/><Relationship Id="rId11" Type="http://schemas.openxmlformats.org/officeDocument/2006/relationships/chart" Target="../charts/chart14.xml"/><Relationship Id="rId5" Type="http://schemas.openxmlformats.org/officeDocument/2006/relationships/chart" Target="../charts/chart13.xml"/><Relationship Id="rId15" Type="http://schemas.openxmlformats.org/officeDocument/2006/relationships/chart" Target="../charts/chart16.xml"/><Relationship Id="rId10" Type="http://schemas.openxmlformats.org/officeDocument/2006/relationships/image" Target="../media/image5.emf"/><Relationship Id="rId4" Type="http://schemas.openxmlformats.org/officeDocument/2006/relationships/chart" Target="../charts/chart12.xml"/><Relationship Id="rId9" Type="http://schemas.openxmlformats.org/officeDocument/2006/relationships/image" Target="../media/image4.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3</xdr:col>
      <xdr:colOff>213366</xdr:colOff>
      <xdr:row>4</xdr:row>
      <xdr:rowOff>34290</xdr:rowOff>
    </xdr:from>
    <xdr:to>
      <xdr:col>10</xdr:col>
      <xdr:colOff>518166</xdr:colOff>
      <xdr:row>19</xdr:row>
      <xdr:rowOff>34290</xdr:rowOff>
    </xdr:to>
    <xdr:graphicFrame macro="">
      <xdr:nvGraphicFramePr>
        <xdr:cNvPr id="2" name="Chart 1">
          <a:extLst>
            <a:ext uri="{FF2B5EF4-FFF2-40B4-BE49-F238E27FC236}">
              <a16:creationId xmlns:a16="http://schemas.microsoft.com/office/drawing/2014/main" id="{228AD3B0-5B1A-0EBC-FF42-CDE7697B9E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236220</xdr:colOff>
      <xdr:row>8</xdr:row>
      <xdr:rowOff>30480</xdr:rowOff>
    </xdr:from>
    <xdr:to>
      <xdr:col>7</xdr:col>
      <xdr:colOff>304800</xdr:colOff>
      <xdr:row>23</xdr:row>
      <xdr:rowOff>30480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24A928E-1BA8-6D5F-51E9-255AD9A342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135380" y="1493520"/>
              <a:ext cx="454914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419100</xdr:colOff>
      <xdr:row>6</xdr:row>
      <xdr:rowOff>68581</xdr:rowOff>
    </xdr:from>
    <xdr:to>
      <xdr:col>9</xdr:col>
      <xdr:colOff>144780</xdr:colOff>
      <xdr:row>12</xdr:row>
      <xdr:rowOff>7621</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F99AFE9D-56C3-ADE2-83FA-778F4D07DDD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5798820" y="1165861"/>
              <a:ext cx="944880" cy="1036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289560</xdr:colOff>
      <xdr:row>9</xdr:row>
      <xdr:rowOff>1</xdr:rowOff>
    </xdr:from>
    <xdr:to>
      <xdr:col>10</xdr:col>
      <xdr:colOff>22860</xdr:colOff>
      <xdr:row>15</xdr:row>
      <xdr:rowOff>38101</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58F36DE0-620E-5F32-7932-1668F17C073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278880" y="1645921"/>
              <a:ext cx="952500" cy="11353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160020</xdr:colOff>
      <xdr:row>11</xdr:row>
      <xdr:rowOff>114301</xdr:rowOff>
    </xdr:from>
    <xdr:to>
      <xdr:col>10</xdr:col>
      <xdr:colOff>487680</xdr:colOff>
      <xdr:row>17</xdr:row>
      <xdr:rowOff>144780</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82676247-2595-0A53-6A43-CCC51DCD851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758940" y="2125981"/>
              <a:ext cx="937260" cy="11277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236220</xdr:colOff>
      <xdr:row>8</xdr:row>
      <xdr:rowOff>30480</xdr:rowOff>
    </xdr:from>
    <xdr:to>
      <xdr:col>8</xdr:col>
      <xdr:colOff>381000</xdr:colOff>
      <xdr:row>23</xdr:row>
      <xdr:rowOff>30480</xdr:rowOff>
    </xdr:to>
    <xdr:graphicFrame macro="">
      <xdr:nvGraphicFramePr>
        <xdr:cNvPr id="2" name="Chart 1">
          <a:extLst>
            <a:ext uri="{FF2B5EF4-FFF2-40B4-BE49-F238E27FC236}">
              <a16:creationId xmlns:a16="http://schemas.microsoft.com/office/drawing/2014/main" id="{D00746D4-A62D-AB5B-CC61-06244A5E84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342900</xdr:colOff>
      <xdr:row>8</xdr:row>
      <xdr:rowOff>7620</xdr:rowOff>
    </xdr:from>
    <xdr:to>
      <xdr:col>13</xdr:col>
      <xdr:colOff>38100</xdr:colOff>
      <xdr:row>23</xdr:row>
      <xdr:rowOff>7620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C41ED9B0-03E6-0777-2A6A-6A6A317D854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28160" y="147066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388620</xdr:colOff>
      <xdr:row>7</xdr:row>
      <xdr:rowOff>137160</xdr:rowOff>
    </xdr:from>
    <xdr:to>
      <xdr:col>16</xdr:col>
      <xdr:colOff>388620</xdr:colOff>
      <xdr:row>21</xdr:row>
      <xdr:rowOff>43815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8E5BC8DB-B2EC-FE6C-035C-20A238FD352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410700" y="14173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129546</xdr:colOff>
      <xdr:row>4</xdr:row>
      <xdr:rowOff>15240</xdr:rowOff>
    </xdr:from>
    <xdr:to>
      <xdr:col>9</xdr:col>
      <xdr:colOff>434346</xdr:colOff>
      <xdr:row>19</xdr:row>
      <xdr:rowOff>15240</xdr:rowOff>
    </xdr:to>
    <xdr:graphicFrame macro="">
      <xdr:nvGraphicFramePr>
        <xdr:cNvPr id="2" name="Chart 1">
          <a:extLst>
            <a:ext uri="{FF2B5EF4-FFF2-40B4-BE49-F238E27FC236}">
              <a16:creationId xmlns:a16="http://schemas.microsoft.com/office/drawing/2014/main" id="{27089E04-12EC-1CE4-32CF-C4E8B4E2AE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419100</xdr:colOff>
      <xdr:row>20</xdr:row>
      <xdr:rowOff>0</xdr:rowOff>
    </xdr:from>
    <xdr:to>
      <xdr:col>1</xdr:col>
      <xdr:colOff>373386</xdr:colOff>
      <xdr:row>21</xdr:row>
      <xdr:rowOff>53340</xdr:rowOff>
    </xdr:to>
    <xdr:graphicFrame macro="">
      <xdr:nvGraphicFramePr>
        <xdr:cNvPr id="2" name="Chart 1">
          <a:extLst>
            <a:ext uri="{FF2B5EF4-FFF2-40B4-BE49-F238E27FC236}">
              <a16:creationId xmlns:a16="http://schemas.microsoft.com/office/drawing/2014/main" id="{F319FED2-DAB1-FD4F-3EA7-871B0ED6EC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472440</xdr:colOff>
      <xdr:row>19</xdr:row>
      <xdr:rowOff>91440</xdr:rowOff>
    </xdr:from>
    <xdr:to>
      <xdr:col>4</xdr:col>
      <xdr:colOff>312420</xdr:colOff>
      <xdr:row>21</xdr:row>
      <xdr:rowOff>76200</xdr:rowOff>
    </xdr:to>
    <xdr:graphicFrame macro="">
      <xdr:nvGraphicFramePr>
        <xdr:cNvPr id="3" name="Chart 2">
          <a:extLst>
            <a:ext uri="{FF2B5EF4-FFF2-40B4-BE49-F238E27FC236}">
              <a16:creationId xmlns:a16="http://schemas.microsoft.com/office/drawing/2014/main" id="{7BF5959A-74E5-851F-1A40-1822E675BB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518160</xdr:colOff>
      <xdr:row>19</xdr:row>
      <xdr:rowOff>129540</xdr:rowOff>
    </xdr:from>
    <xdr:to>
      <xdr:col>7</xdr:col>
      <xdr:colOff>487680</xdr:colOff>
      <xdr:row>21</xdr:row>
      <xdr:rowOff>106680</xdr:rowOff>
    </xdr:to>
    <xdr:graphicFrame macro="">
      <xdr:nvGraphicFramePr>
        <xdr:cNvPr id="4" name="Chart 3">
          <a:extLst>
            <a:ext uri="{FF2B5EF4-FFF2-40B4-BE49-F238E27FC236}">
              <a16:creationId xmlns:a16="http://schemas.microsoft.com/office/drawing/2014/main" id="{022A5959-A806-7FF7-A515-9C8F402A58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289560</xdr:colOff>
      <xdr:row>19</xdr:row>
      <xdr:rowOff>144780</xdr:rowOff>
    </xdr:from>
    <xdr:to>
      <xdr:col>10</xdr:col>
      <xdr:colOff>693420</xdr:colOff>
      <xdr:row>21</xdr:row>
      <xdr:rowOff>137160</xdr:rowOff>
    </xdr:to>
    <xdr:graphicFrame macro="">
      <xdr:nvGraphicFramePr>
        <xdr:cNvPr id="5" name="Chart 4">
          <a:extLst>
            <a:ext uri="{FF2B5EF4-FFF2-40B4-BE49-F238E27FC236}">
              <a16:creationId xmlns:a16="http://schemas.microsoft.com/office/drawing/2014/main" id="{737F20CD-5BEA-6F72-307A-7EFE2A07AF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388620</xdr:colOff>
      <xdr:row>19</xdr:row>
      <xdr:rowOff>129540</xdr:rowOff>
    </xdr:from>
    <xdr:to>
      <xdr:col>13</xdr:col>
      <xdr:colOff>746760</xdr:colOff>
      <xdr:row>21</xdr:row>
      <xdr:rowOff>121920</xdr:rowOff>
    </xdr:to>
    <xdr:graphicFrame macro="">
      <xdr:nvGraphicFramePr>
        <xdr:cNvPr id="6" name="Chart 5">
          <a:extLst>
            <a:ext uri="{FF2B5EF4-FFF2-40B4-BE49-F238E27FC236}">
              <a16:creationId xmlns:a16="http://schemas.microsoft.com/office/drawing/2014/main" id="{4804CC8A-AD51-842E-9B4E-61AE28B2E1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373380</xdr:colOff>
      <xdr:row>22</xdr:row>
      <xdr:rowOff>144780</xdr:rowOff>
    </xdr:from>
    <xdr:to>
      <xdr:col>4</xdr:col>
      <xdr:colOff>586740</xdr:colOff>
      <xdr:row>25</xdr:row>
      <xdr:rowOff>22860</xdr:rowOff>
    </xdr:to>
    <xdr:sp macro="" textlink="$E$17">
      <xdr:nvSpPr>
        <xdr:cNvPr id="8" name="Rectangle: Rounded Corners 7">
          <a:extLst>
            <a:ext uri="{FF2B5EF4-FFF2-40B4-BE49-F238E27FC236}">
              <a16:creationId xmlns:a16="http://schemas.microsoft.com/office/drawing/2014/main" id="{A29CDB4C-074F-82F5-1EE2-02EEC706B507}"/>
            </a:ext>
          </a:extLst>
        </xdr:cNvPr>
        <xdr:cNvSpPr/>
      </xdr:nvSpPr>
      <xdr:spPr>
        <a:xfrm>
          <a:off x="2773680" y="4168140"/>
          <a:ext cx="1066800" cy="4267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0A05DDA-1441-481C-9334-47B87F4DAC4B}" type="TxLink">
            <a:rPr lang="en-US" sz="1100" b="0" i="0" u="none" strike="noStrike">
              <a:solidFill>
                <a:srgbClr val="000000"/>
              </a:solidFill>
              <a:latin typeface="Calibri"/>
              <a:ea typeface="Calibri"/>
              <a:cs typeface="Calibri"/>
            </a:rPr>
            <a:pPr algn="ctr"/>
            <a:t> $6,368.95 </a:t>
          </a:fld>
          <a:endParaRPr lang="en-IN" sz="1100"/>
        </a:p>
      </xdr:txBody>
    </xdr:sp>
    <xdr:clientData/>
  </xdr:twoCellAnchor>
  <xdr:twoCellAnchor>
    <xdr:from>
      <xdr:col>9</xdr:col>
      <xdr:colOff>289560</xdr:colOff>
      <xdr:row>22</xdr:row>
      <xdr:rowOff>114300</xdr:rowOff>
    </xdr:from>
    <xdr:to>
      <xdr:col>10</xdr:col>
      <xdr:colOff>502920</xdr:colOff>
      <xdr:row>25</xdr:row>
      <xdr:rowOff>38100</xdr:rowOff>
    </xdr:to>
    <xdr:sp macro="" textlink="$K$17">
      <xdr:nvSpPr>
        <xdr:cNvPr id="9" name="Rectangle: Rounded Corners 8">
          <a:extLst>
            <a:ext uri="{FF2B5EF4-FFF2-40B4-BE49-F238E27FC236}">
              <a16:creationId xmlns:a16="http://schemas.microsoft.com/office/drawing/2014/main" id="{D9F2ADF8-E2BC-41B7-A2A2-64F9A0EFD7AB}"/>
            </a:ext>
          </a:extLst>
        </xdr:cNvPr>
        <xdr:cNvSpPr/>
      </xdr:nvSpPr>
      <xdr:spPr>
        <a:xfrm>
          <a:off x="7299960" y="4137660"/>
          <a:ext cx="1066800" cy="4724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65F8137C-9B30-4A4D-BE8F-1BFC693EDD49}" type="TxLink">
            <a:rPr lang="en-US" sz="1100" b="0" i="0" u="none" strike="noStrike">
              <a:solidFill>
                <a:srgbClr val="000000"/>
              </a:solidFill>
              <a:latin typeface="Calibri"/>
              <a:ea typeface="Calibri"/>
              <a:cs typeface="Calibri"/>
            </a:rPr>
            <a:pPr algn="ctr"/>
            <a:t> # 233</a:t>
          </a:fld>
          <a:endParaRPr lang="en-IN" sz="1100"/>
        </a:p>
      </xdr:txBody>
    </xdr:sp>
    <xdr:clientData/>
  </xdr:twoCellAnchor>
  <xdr:twoCellAnchor>
    <xdr:from>
      <xdr:col>6</xdr:col>
      <xdr:colOff>502920</xdr:colOff>
      <xdr:row>22</xdr:row>
      <xdr:rowOff>129540</xdr:rowOff>
    </xdr:from>
    <xdr:to>
      <xdr:col>7</xdr:col>
      <xdr:colOff>716280</xdr:colOff>
      <xdr:row>25</xdr:row>
      <xdr:rowOff>53340</xdr:rowOff>
    </xdr:to>
    <xdr:sp macro="" textlink="$H$17">
      <xdr:nvSpPr>
        <xdr:cNvPr id="10" name="Rectangle: Rounded Corners 9">
          <a:extLst>
            <a:ext uri="{FF2B5EF4-FFF2-40B4-BE49-F238E27FC236}">
              <a16:creationId xmlns:a16="http://schemas.microsoft.com/office/drawing/2014/main" id="{2944FD6C-6BA2-4FAB-956E-730CB9C534D6}"/>
            </a:ext>
          </a:extLst>
        </xdr:cNvPr>
        <xdr:cNvSpPr/>
      </xdr:nvSpPr>
      <xdr:spPr>
        <a:xfrm>
          <a:off x="5074920" y="4152900"/>
          <a:ext cx="1066800" cy="4724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493356B0-8646-4A64-BD13-738E998EE6C6}" type="TxLink">
            <a:rPr lang="en-US" sz="1100" b="0" i="0" u="none" strike="noStrike">
              <a:solidFill>
                <a:srgbClr val="000000"/>
              </a:solidFill>
              <a:latin typeface="Calibri"/>
              <a:ea typeface="Calibri"/>
              <a:cs typeface="Calibri"/>
            </a:rPr>
            <a:pPr algn="ctr"/>
            <a:t> # 859</a:t>
          </a:fld>
          <a:endParaRPr lang="en-IN" sz="1100"/>
        </a:p>
      </xdr:txBody>
    </xdr:sp>
    <xdr:clientData/>
  </xdr:twoCellAnchor>
  <xdr:twoCellAnchor>
    <xdr:from>
      <xdr:col>12</xdr:col>
      <xdr:colOff>518160</xdr:colOff>
      <xdr:row>22</xdr:row>
      <xdr:rowOff>175260</xdr:rowOff>
    </xdr:from>
    <xdr:to>
      <xdr:col>13</xdr:col>
      <xdr:colOff>701040</xdr:colOff>
      <xdr:row>25</xdr:row>
      <xdr:rowOff>99060</xdr:rowOff>
    </xdr:to>
    <xdr:sp macro="" textlink="$N$17">
      <xdr:nvSpPr>
        <xdr:cNvPr id="12" name="Rectangle: Rounded Corners 11">
          <a:extLst>
            <a:ext uri="{FF2B5EF4-FFF2-40B4-BE49-F238E27FC236}">
              <a16:creationId xmlns:a16="http://schemas.microsoft.com/office/drawing/2014/main" id="{05FCBE71-9BB6-4F54-B943-30D9F74F299F}"/>
            </a:ext>
          </a:extLst>
        </xdr:cNvPr>
        <xdr:cNvSpPr/>
      </xdr:nvSpPr>
      <xdr:spPr>
        <a:xfrm>
          <a:off x="10058400" y="4198620"/>
          <a:ext cx="1066800" cy="4724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76FB2EE-C9BD-43F8-B1FE-C370556CB9F2}" type="TxLink">
            <a:rPr lang="en-US" sz="1100" b="0" i="0" u="none" strike="noStrike">
              <a:solidFill>
                <a:srgbClr val="000000"/>
              </a:solidFill>
              <a:latin typeface="Calibri"/>
              <a:ea typeface="Calibri"/>
              <a:cs typeface="Calibri"/>
            </a:rPr>
            <a:pPr algn="ctr"/>
            <a:t>11.25%</a:t>
          </a:fld>
          <a:endParaRPr lang="en-IN" sz="1100"/>
        </a:p>
      </xdr:txBody>
    </xdr:sp>
    <xdr:clientData/>
  </xdr:twoCellAnchor>
  <xdr:twoCellAnchor>
    <xdr:from>
      <xdr:col>0</xdr:col>
      <xdr:colOff>320040</xdr:colOff>
      <xdr:row>23</xdr:row>
      <xdr:rowOff>0</xdr:rowOff>
    </xdr:from>
    <xdr:to>
      <xdr:col>1</xdr:col>
      <xdr:colOff>563880</xdr:colOff>
      <xdr:row>25</xdr:row>
      <xdr:rowOff>22860</xdr:rowOff>
    </xdr:to>
    <xdr:sp macro="" textlink="$B$17">
      <xdr:nvSpPr>
        <xdr:cNvPr id="7" name="Rectangle: Rounded Corners 6">
          <a:extLst>
            <a:ext uri="{FF2B5EF4-FFF2-40B4-BE49-F238E27FC236}">
              <a16:creationId xmlns:a16="http://schemas.microsoft.com/office/drawing/2014/main" id="{A6E10F44-0F21-F150-E4BD-656E1C893EF1}"/>
            </a:ext>
          </a:extLst>
        </xdr:cNvPr>
        <xdr:cNvSpPr/>
      </xdr:nvSpPr>
      <xdr:spPr>
        <a:xfrm>
          <a:off x="320040" y="4206240"/>
          <a:ext cx="1097280" cy="3886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98BE8956-96BF-4F85-ACAB-4F954A0609E3}" type="TxLink">
            <a:rPr lang="en-US" sz="1100" b="0" i="0" u="none" strike="noStrike">
              <a:solidFill>
                <a:srgbClr val="000000"/>
              </a:solidFill>
              <a:latin typeface="Calibri"/>
              <a:ea typeface="Calibri"/>
              <a:cs typeface="Calibri"/>
            </a:rPr>
            <a:pPr algn="ctr"/>
            <a:t> $56,590.59 </a:t>
          </a:fld>
          <a:endParaRPr lang="en-IN" sz="1100"/>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3694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07229"/>
          <a:ext cx="1183694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466726</xdr:colOff>
      <xdr:row>22</xdr:row>
      <xdr:rowOff>57150</xdr:rowOff>
    </xdr:from>
    <xdr:ext cx="3278424"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8751449" y="3980639"/>
          <a:ext cx="3278424"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150981</xdr:colOff>
      <xdr:row>2</xdr:row>
      <xdr:rowOff>68095</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50981" y="424776"/>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324255</xdr:colOff>
      <xdr:row>4</xdr:row>
      <xdr:rowOff>137808</xdr:rowOff>
    </xdr:from>
    <xdr:to>
      <xdr:col>4</xdr:col>
      <xdr:colOff>72957</xdr:colOff>
      <xdr:row>6</xdr:row>
      <xdr:rowOff>105383</xdr:rowOff>
    </xdr:to>
    <xdr:sp macro="" textlink="' KPI'!$B$17">
      <xdr:nvSpPr>
        <xdr:cNvPr id="40" name="Rectangle: Rounded Corners 39">
          <a:extLst>
            <a:ext uri="{FF2B5EF4-FFF2-40B4-BE49-F238E27FC236}">
              <a16:creationId xmlns:a16="http://schemas.microsoft.com/office/drawing/2014/main" id="{949246B8-6B8F-6C97-7930-76FAE7EAD8E5}"/>
            </a:ext>
          </a:extLst>
        </xdr:cNvPr>
        <xdr:cNvSpPr/>
      </xdr:nvSpPr>
      <xdr:spPr>
        <a:xfrm>
          <a:off x="324255" y="851170"/>
          <a:ext cx="2115766" cy="32425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0880636-2BAE-4394-B287-7885D861BFDA}" type="TxLink">
            <a:rPr lang="en-US" sz="1100" b="0" i="0" u="none" strike="noStrike">
              <a:solidFill>
                <a:schemeClr val="bg2"/>
              </a:solidFill>
              <a:latin typeface=" lato black"/>
              <a:ea typeface="Calibri"/>
              <a:cs typeface="Calibri"/>
            </a:rPr>
            <a:pPr algn="ctr"/>
            <a:t> $56,590.59 </a:t>
          </a:fld>
          <a:endParaRPr lang="en-IN" sz="1100">
            <a:solidFill>
              <a:schemeClr val="bg2"/>
            </a:solidFill>
            <a:latin typeface=" lato black"/>
          </a:endParaRPr>
        </a:p>
      </xdr:txBody>
    </xdr:sp>
    <xdr:clientData/>
  </xdr:twoCellAnchor>
  <xdr:twoCellAnchor>
    <xdr:from>
      <xdr:col>4</xdr:col>
      <xdr:colOff>313108</xdr:colOff>
      <xdr:row>4</xdr:row>
      <xdr:rowOff>51882</xdr:rowOff>
    </xdr:from>
    <xdr:to>
      <xdr:col>8</xdr:col>
      <xdr:colOff>61810</xdr:colOff>
      <xdr:row>6</xdr:row>
      <xdr:rowOff>19457</xdr:rowOff>
    </xdr:to>
    <xdr:sp macro="" textlink="' KPI'!$E$17">
      <xdr:nvSpPr>
        <xdr:cNvPr id="41" name="Rectangle: Rounded Corners 40">
          <a:extLst>
            <a:ext uri="{FF2B5EF4-FFF2-40B4-BE49-F238E27FC236}">
              <a16:creationId xmlns:a16="http://schemas.microsoft.com/office/drawing/2014/main" id="{E6BB9C01-431A-4802-BAC6-877F9B601506}"/>
            </a:ext>
          </a:extLst>
        </xdr:cNvPr>
        <xdr:cNvSpPr/>
      </xdr:nvSpPr>
      <xdr:spPr>
        <a:xfrm>
          <a:off x="2680172" y="765244"/>
          <a:ext cx="2115766" cy="32425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0DE3E79-8479-459E-BBA2-56FD5B8B6A90}" type="TxLink">
            <a:rPr lang="en-US" sz="1100" b="0" i="0" u="none" strike="noStrike">
              <a:solidFill>
                <a:schemeClr val="bg2"/>
              </a:solidFill>
              <a:latin typeface=" lato black"/>
              <a:ea typeface="Calibri"/>
              <a:cs typeface="Calibri"/>
            </a:rPr>
            <a:pPr algn="ctr"/>
            <a:t> $6,368.95 </a:t>
          </a:fld>
          <a:endParaRPr lang="en-IN" sz="1100">
            <a:solidFill>
              <a:schemeClr val="bg2"/>
            </a:solidFill>
            <a:latin typeface=" lato black"/>
          </a:endParaRPr>
        </a:p>
      </xdr:txBody>
    </xdr:sp>
    <xdr:clientData/>
  </xdr:twoCellAnchor>
  <xdr:twoCellAnchor>
    <xdr:from>
      <xdr:col>8</xdr:col>
      <xdr:colOff>384444</xdr:colOff>
      <xdr:row>4</xdr:row>
      <xdr:rowOff>50260</xdr:rowOff>
    </xdr:from>
    <xdr:to>
      <xdr:col>12</xdr:col>
      <xdr:colOff>133147</xdr:colOff>
      <xdr:row>6</xdr:row>
      <xdr:rowOff>17835</xdr:rowOff>
    </xdr:to>
    <xdr:sp macro="" textlink="' KPI'!$H$17">
      <xdr:nvSpPr>
        <xdr:cNvPr id="42" name="Rectangle: Rounded Corners 41">
          <a:extLst>
            <a:ext uri="{FF2B5EF4-FFF2-40B4-BE49-F238E27FC236}">
              <a16:creationId xmlns:a16="http://schemas.microsoft.com/office/drawing/2014/main" id="{CF2E7E59-8F6E-44C6-8F90-2DEB6321F89D}"/>
            </a:ext>
          </a:extLst>
        </xdr:cNvPr>
        <xdr:cNvSpPr/>
      </xdr:nvSpPr>
      <xdr:spPr>
        <a:xfrm>
          <a:off x="5118572" y="763622"/>
          <a:ext cx="2115766" cy="32425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D239E4F-7BE2-403F-BEED-F7FAA63FF089}" type="TxLink">
            <a:rPr lang="en-US" sz="1100" b="0" i="0" u="none" strike="noStrike">
              <a:solidFill>
                <a:schemeClr val="bg2"/>
              </a:solidFill>
              <a:latin typeface=" lato black"/>
              <a:ea typeface="Calibri"/>
              <a:cs typeface="Calibri"/>
            </a:rPr>
            <a:pPr algn="ctr"/>
            <a:t> # 859</a:t>
          </a:fld>
          <a:endParaRPr lang="en-IN" sz="1100">
            <a:solidFill>
              <a:schemeClr val="bg2"/>
            </a:solidFill>
            <a:latin typeface=" lato black"/>
          </a:endParaRPr>
        </a:p>
      </xdr:txBody>
    </xdr:sp>
    <xdr:clientData/>
  </xdr:twoCellAnchor>
  <xdr:twoCellAnchor>
    <xdr:from>
      <xdr:col>12</xdr:col>
      <xdr:colOff>326079</xdr:colOff>
      <xdr:row>4</xdr:row>
      <xdr:rowOff>56745</xdr:rowOff>
    </xdr:from>
    <xdr:to>
      <xdr:col>16</xdr:col>
      <xdr:colOff>74781</xdr:colOff>
      <xdr:row>6</xdr:row>
      <xdr:rowOff>24320</xdr:rowOff>
    </xdr:to>
    <xdr:sp macro="" textlink="' KPI'!K17">
      <xdr:nvSpPr>
        <xdr:cNvPr id="43" name="Rectangle: Rounded Corners 42">
          <a:extLst>
            <a:ext uri="{FF2B5EF4-FFF2-40B4-BE49-F238E27FC236}">
              <a16:creationId xmlns:a16="http://schemas.microsoft.com/office/drawing/2014/main" id="{FAEDF06E-3ACC-42C7-BAFB-7CC2D0FCE9D7}"/>
            </a:ext>
          </a:extLst>
        </xdr:cNvPr>
        <xdr:cNvSpPr/>
      </xdr:nvSpPr>
      <xdr:spPr>
        <a:xfrm>
          <a:off x="7427270" y="770107"/>
          <a:ext cx="2115766" cy="32425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44EAA5C-B5FD-4D90-9A0C-714062667092}" type="TxLink">
            <a:rPr lang="en-US" sz="1100" b="0" i="0" u="none" strike="noStrike">
              <a:solidFill>
                <a:schemeClr val="bg2"/>
              </a:solidFill>
              <a:latin typeface=" lato black"/>
              <a:ea typeface="Calibri"/>
              <a:cs typeface="Calibri"/>
            </a:rPr>
            <a:pPr algn="ctr"/>
            <a:t> # 233</a:t>
          </a:fld>
          <a:endParaRPr lang="en-IN" sz="1100">
            <a:solidFill>
              <a:schemeClr val="bg2"/>
            </a:solidFill>
            <a:latin typeface=" lato black"/>
          </a:endParaRPr>
        </a:p>
      </xdr:txBody>
    </xdr:sp>
    <xdr:clientData/>
  </xdr:twoCellAnchor>
  <xdr:twoCellAnchor>
    <xdr:from>
      <xdr:col>16</xdr:col>
      <xdr:colOff>308245</xdr:colOff>
      <xdr:row>4</xdr:row>
      <xdr:rowOff>30805</xdr:rowOff>
    </xdr:from>
    <xdr:to>
      <xdr:col>20</xdr:col>
      <xdr:colOff>56947</xdr:colOff>
      <xdr:row>5</xdr:row>
      <xdr:rowOff>176721</xdr:rowOff>
    </xdr:to>
    <xdr:sp macro="" textlink="' KPI'!$N$17">
      <xdr:nvSpPr>
        <xdr:cNvPr id="44" name="Rectangle: Rounded Corners 43">
          <a:extLst>
            <a:ext uri="{FF2B5EF4-FFF2-40B4-BE49-F238E27FC236}">
              <a16:creationId xmlns:a16="http://schemas.microsoft.com/office/drawing/2014/main" id="{545C5BB6-030F-409C-9781-C0738136A8CC}"/>
            </a:ext>
          </a:extLst>
        </xdr:cNvPr>
        <xdr:cNvSpPr/>
      </xdr:nvSpPr>
      <xdr:spPr>
        <a:xfrm>
          <a:off x="9776500" y="744167"/>
          <a:ext cx="2115766" cy="32425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2CF57F4-9575-49C1-A0C7-C5B1F9C3B42F}" type="TxLink">
            <a:rPr lang="en-US" sz="1100" b="0" i="0" u="none" strike="noStrike">
              <a:solidFill>
                <a:schemeClr val="bg2"/>
              </a:solidFill>
              <a:latin typeface=" lato black"/>
              <a:ea typeface="Calibri"/>
              <a:cs typeface="Calibri"/>
            </a:rPr>
            <a:pPr algn="ctr"/>
            <a:t>11.25%</a:t>
          </a:fld>
          <a:endParaRPr lang="en-IN" sz="1100">
            <a:solidFill>
              <a:schemeClr val="bg2"/>
            </a:solidFill>
            <a:latin typeface=" lato black"/>
          </a:endParaRPr>
        </a:p>
      </xdr:txBody>
    </xdr:sp>
    <xdr:clientData/>
  </xdr:twoCellAnchor>
  <xdr:twoCellAnchor>
    <xdr:from>
      <xdr:col>0</xdr:col>
      <xdr:colOff>405319</xdr:colOff>
      <xdr:row>6</xdr:row>
      <xdr:rowOff>81063</xdr:rowOff>
    </xdr:from>
    <xdr:to>
      <xdr:col>4</xdr:col>
      <xdr:colOff>32425</xdr:colOff>
      <xdr:row>8</xdr:row>
      <xdr:rowOff>4379</xdr:rowOff>
    </xdr:to>
    <xdr:graphicFrame macro="">
      <xdr:nvGraphicFramePr>
        <xdr:cNvPr id="45" name="Chart 44">
          <a:extLst>
            <a:ext uri="{FF2B5EF4-FFF2-40B4-BE49-F238E27FC236}">
              <a16:creationId xmlns:a16="http://schemas.microsoft.com/office/drawing/2014/main" id="{28882793-7039-4280-99EB-68754D64F2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352020</xdr:colOff>
      <xdr:row>8</xdr:row>
      <xdr:rowOff>66474</xdr:rowOff>
    </xdr:from>
    <xdr:to>
      <xdr:col>4</xdr:col>
      <xdr:colOff>100722</xdr:colOff>
      <xdr:row>10</xdr:row>
      <xdr:rowOff>34049</xdr:rowOff>
    </xdr:to>
    <xdr:sp macro="" textlink="' KPI'!$E$17">
      <xdr:nvSpPr>
        <xdr:cNvPr id="47" name="Rectangle: Rounded Corners 46">
          <a:extLst>
            <a:ext uri="{FF2B5EF4-FFF2-40B4-BE49-F238E27FC236}">
              <a16:creationId xmlns:a16="http://schemas.microsoft.com/office/drawing/2014/main" id="{689CD764-B244-49DC-8263-1C19A246C013}"/>
            </a:ext>
          </a:extLst>
        </xdr:cNvPr>
        <xdr:cNvSpPr/>
      </xdr:nvSpPr>
      <xdr:spPr>
        <a:xfrm>
          <a:off x="352020" y="1493197"/>
          <a:ext cx="2115766" cy="32425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b="0" i="0" u="none" strike="noStrike">
              <a:solidFill>
                <a:schemeClr val="bg2"/>
              </a:solidFill>
              <a:latin typeface=" lato black"/>
              <a:ea typeface="Calibri"/>
              <a:cs typeface="Calibri"/>
            </a:rPr>
            <a:t> YOY</a:t>
          </a:r>
          <a:r>
            <a:rPr lang="en-US" sz="900" b="0" i="0" u="none" strike="noStrike" baseline="0">
              <a:solidFill>
                <a:schemeClr val="bg2"/>
              </a:solidFill>
              <a:latin typeface=" lato black"/>
              <a:ea typeface="Calibri"/>
              <a:cs typeface="Calibri"/>
            </a:rPr>
            <a:t> GROWTH</a:t>
          </a:r>
          <a:endParaRPr lang="en-IN" sz="900">
            <a:solidFill>
              <a:schemeClr val="bg2"/>
            </a:solidFill>
            <a:latin typeface=" lato black"/>
          </a:endParaRPr>
        </a:p>
      </xdr:txBody>
    </xdr:sp>
    <xdr:clientData/>
  </xdr:twoCellAnchor>
  <xdr:twoCellAnchor>
    <xdr:from>
      <xdr:col>4</xdr:col>
      <xdr:colOff>327700</xdr:colOff>
      <xdr:row>8</xdr:row>
      <xdr:rowOff>82686</xdr:rowOff>
    </xdr:from>
    <xdr:to>
      <xdr:col>8</xdr:col>
      <xdr:colOff>76402</xdr:colOff>
      <xdr:row>10</xdr:row>
      <xdr:rowOff>50261</xdr:rowOff>
    </xdr:to>
    <xdr:sp macro="" textlink="' KPI'!$E$17">
      <xdr:nvSpPr>
        <xdr:cNvPr id="48" name="Rectangle: Rounded Corners 47">
          <a:extLst>
            <a:ext uri="{FF2B5EF4-FFF2-40B4-BE49-F238E27FC236}">
              <a16:creationId xmlns:a16="http://schemas.microsoft.com/office/drawing/2014/main" id="{3A42DA33-BD05-4CE7-9D29-1B48D664E9C8}"/>
            </a:ext>
          </a:extLst>
        </xdr:cNvPr>
        <xdr:cNvSpPr/>
      </xdr:nvSpPr>
      <xdr:spPr>
        <a:xfrm>
          <a:off x="2694764" y="1509409"/>
          <a:ext cx="2115766" cy="32425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b="0" i="0" u="none" strike="noStrike">
              <a:solidFill>
                <a:schemeClr val="bg2"/>
              </a:solidFill>
              <a:latin typeface=" lato black"/>
              <a:ea typeface="Calibri"/>
              <a:cs typeface="Calibri"/>
            </a:rPr>
            <a:t> YOY GROWTH</a:t>
          </a:r>
          <a:endParaRPr lang="en-IN" sz="900">
            <a:solidFill>
              <a:schemeClr val="bg2"/>
            </a:solidFill>
            <a:latin typeface=" lato black"/>
          </a:endParaRPr>
        </a:p>
      </xdr:txBody>
    </xdr:sp>
    <xdr:clientData/>
  </xdr:twoCellAnchor>
  <xdr:twoCellAnchor>
    <xdr:from>
      <xdr:col>8</xdr:col>
      <xdr:colOff>390930</xdr:colOff>
      <xdr:row>8</xdr:row>
      <xdr:rowOff>81066</xdr:rowOff>
    </xdr:from>
    <xdr:to>
      <xdr:col>12</xdr:col>
      <xdr:colOff>139633</xdr:colOff>
      <xdr:row>10</xdr:row>
      <xdr:rowOff>48641</xdr:rowOff>
    </xdr:to>
    <xdr:sp macro="" textlink="' KPI'!$E$17">
      <xdr:nvSpPr>
        <xdr:cNvPr id="49" name="Rectangle: Rounded Corners 48">
          <a:extLst>
            <a:ext uri="{FF2B5EF4-FFF2-40B4-BE49-F238E27FC236}">
              <a16:creationId xmlns:a16="http://schemas.microsoft.com/office/drawing/2014/main" id="{AAB5D641-2F68-4B22-B7D4-8756E9223298}"/>
            </a:ext>
          </a:extLst>
        </xdr:cNvPr>
        <xdr:cNvSpPr/>
      </xdr:nvSpPr>
      <xdr:spPr>
        <a:xfrm>
          <a:off x="5125058" y="1507789"/>
          <a:ext cx="2115766" cy="32425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b="0" i="0" u="none" strike="noStrike">
              <a:solidFill>
                <a:schemeClr val="bg2"/>
              </a:solidFill>
              <a:latin typeface=" lato black"/>
              <a:ea typeface="Calibri"/>
              <a:cs typeface="Calibri"/>
            </a:rPr>
            <a:t> YOY</a:t>
          </a:r>
          <a:r>
            <a:rPr lang="en-US" sz="900" b="0" i="0" u="none" strike="noStrike" baseline="0">
              <a:solidFill>
                <a:schemeClr val="bg2"/>
              </a:solidFill>
              <a:latin typeface=" lato black"/>
              <a:ea typeface="Calibri"/>
              <a:cs typeface="Calibri"/>
            </a:rPr>
            <a:t> GROWTH</a:t>
          </a:r>
          <a:endParaRPr lang="en-IN" sz="900">
            <a:solidFill>
              <a:schemeClr val="bg2"/>
            </a:solidFill>
            <a:latin typeface=" lato black"/>
          </a:endParaRPr>
        </a:p>
      </xdr:txBody>
    </xdr:sp>
    <xdr:clientData/>
  </xdr:twoCellAnchor>
  <xdr:twoCellAnchor>
    <xdr:from>
      <xdr:col>12</xdr:col>
      <xdr:colOff>332564</xdr:colOff>
      <xdr:row>8</xdr:row>
      <xdr:rowOff>79444</xdr:rowOff>
    </xdr:from>
    <xdr:to>
      <xdr:col>16</xdr:col>
      <xdr:colOff>81266</xdr:colOff>
      <xdr:row>10</xdr:row>
      <xdr:rowOff>47019</xdr:rowOff>
    </xdr:to>
    <xdr:sp macro="" textlink="' KPI'!$E$17">
      <xdr:nvSpPr>
        <xdr:cNvPr id="50" name="Rectangle: Rounded Corners 49">
          <a:extLst>
            <a:ext uri="{FF2B5EF4-FFF2-40B4-BE49-F238E27FC236}">
              <a16:creationId xmlns:a16="http://schemas.microsoft.com/office/drawing/2014/main" id="{F733F39E-5B41-49AE-86CD-A04AD08961F8}"/>
            </a:ext>
          </a:extLst>
        </xdr:cNvPr>
        <xdr:cNvSpPr/>
      </xdr:nvSpPr>
      <xdr:spPr>
        <a:xfrm>
          <a:off x="7433755" y="1506167"/>
          <a:ext cx="2115766" cy="32425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b="0" i="0" u="none" strike="noStrike">
              <a:solidFill>
                <a:schemeClr val="bg2"/>
              </a:solidFill>
              <a:latin typeface=" lato black"/>
              <a:ea typeface="Calibri"/>
              <a:cs typeface="Calibri"/>
            </a:rPr>
            <a:t> YOY GROWTH</a:t>
          </a:r>
          <a:endParaRPr lang="en-IN" sz="900">
            <a:solidFill>
              <a:schemeClr val="bg2"/>
            </a:solidFill>
            <a:latin typeface=" lato black"/>
          </a:endParaRPr>
        </a:p>
      </xdr:txBody>
    </xdr:sp>
    <xdr:clientData/>
  </xdr:twoCellAnchor>
  <xdr:twoCellAnchor>
    <xdr:from>
      <xdr:col>16</xdr:col>
      <xdr:colOff>314730</xdr:colOff>
      <xdr:row>8</xdr:row>
      <xdr:rowOff>61610</xdr:rowOff>
    </xdr:from>
    <xdr:to>
      <xdr:col>20</xdr:col>
      <xdr:colOff>63432</xdr:colOff>
      <xdr:row>10</xdr:row>
      <xdr:rowOff>29185</xdr:rowOff>
    </xdr:to>
    <xdr:sp macro="" textlink="' KPI'!$E$17">
      <xdr:nvSpPr>
        <xdr:cNvPr id="51" name="Rectangle: Rounded Corners 50">
          <a:extLst>
            <a:ext uri="{FF2B5EF4-FFF2-40B4-BE49-F238E27FC236}">
              <a16:creationId xmlns:a16="http://schemas.microsoft.com/office/drawing/2014/main" id="{AE213F07-D4E0-47EC-92E4-8E849BE8FE39}"/>
            </a:ext>
          </a:extLst>
        </xdr:cNvPr>
        <xdr:cNvSpPr/>
      </xdr:nvSpPr>
      <xdr:spPr>
        <a:xfrm>
          <a:off x="9782985" y="1488333"/>
          <a:ext cx="2115766" cy="32425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b="0" i="0" u="none" strike="noStrike">
              <a:solidFill>
                <a:schemeClr val="bg2"/>
              </a:solidFill>
              <a:latin typeface=" lato black"/>
              <a:ea typeface="Calibri"/>
              <a:cs typeface="Calibri"/>
            </a:rPr>
            <a:t> YOY GROWTH</a:t>
          </a:r>
        </a:p>
      </xdr:txBody>
    </xdr:sp>
    <xdr:clientData/>
  </xdr:twoCellAnchor>
  <xdr:twoCellAnchor>
    <xdr:from>
      <xdr:col>4</xdr:col>
      <xdr:colOff>429638</xdr:colOff>
      <xdr:row>6</xdr:row>
      <xdr:rowOff>81063</xdr:rowOff>
    </xdr:from>
    <xdr:to>
      <xdr:col>7</xdr:col>
      <xdr:colOff>591765</xdr:colOff>
      <xdr:row>8</xdr:row>
      <xdr:rowOff>39237</xdr:rowOff>
    </xdr:to>
    <xdr:graphicFrame macro="">
      <xdr:nvGraphicFramePr>
        <xdr:cNvPr id="52" name="Chart 51">
          <a:extLst>
            <a:ext uri="{FF2B5EF4-FFF2-40B4-BE49-F238E27FC236}">
              <a16:creationId xmlns:a16="http://schemas.microsoft.com/office/drawing/2014/main" id="{DF953EE1-86A1-467E-88E9-60785B3F74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16213</xdr:colOff>
      <xdr:row>5</xdr:row>
      <xdr:rowOff>121596</xdr:rowOff>
    </xdr:from>
    <xdr:to>
      <xdr:col>12</xdr:col>
      <xdr:colOff>0</xdr:colOff>
      <xdr:row>8</xdr:row>
      <xdr:rowOff>129703</xdr:rowOff>
    </xdr:to>
    <xdr:graphicFrame macro="">
      <xdr:nvGraphicFramePr>
        <xdr:cNvPr id="53" name="Chart 52">
          <a:extLst>
            <a:ext uri="{FF2B5EF4-FFF2-40B4-BE49-F238E27FC236}">
              <a16:creationId xmlns:a16="http://schemas.microsoft.com/office/drawing/2014/main" id="{9895C95B-10AC-424F-B801-366F93E5B6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510703</xdr:colOff>
      <xdr:row>6</xdr:row>
      <xdr:rowOff>43775</xdr:rowOff>
    </xdr:from>
    <xdr:to>
      <xdr:col>15</xdr:col>
      <xdr:colOff>518808</xdr:colOff>
      <xdr:row>8</xdr:row>
      <xdr:rowOff>45235</xdr:rowOff>
    </xdr:to>
    <xdr:graphicFrame macro="">
      <xdr:nvGraphicFramePr>
        <xdr:cNvPr id="54" name="Chart 53">
          <a:extLst>
            <a:ext uri="{FF2B5EF4-FFF2-40B4-BE49-F238E27FC236}">
              <a16:creationId xmlns:a16="http://schemas.microsoft.com/office/drawing/2014/main" id="{B8388CCA-2AB5-4099-A12B-E21231360B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502596</xdr:colOff>
      <xdr:row>6</xdr:row>
      <xdr:rowOff>19457</xdr:rowOff>
    </xdr:from>
    <xdr:to>
      <xdr:col>19</xdr:col>
      <xdr:colOff>470170</xdr:colOff>
      <xdr:row>8</xdr:row>
      <xdr:rowOff>20917</xdr:rowOff>
    </xdr:to>
    <xdr:graphicFrame macro="">
      <xdr:nvGraphicFramePr>
        <xdr:cNvPr id="55" name="Chart 54">
          <a:extLst>
            <a:ext uri="{FF2B5EF4-FFF2-40B4-BE49-F238E27FC236}">
              <a16:creationId xmlns:a16="http://schemas.microsoft.com/office/drawing/2014/main" id="{4D09D35F-61ED-41F1-ABD4-E28A82B87F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291829</xdr:colOff>
          <xdr:row>8</xdr:row>
          <xdr:rowOff>129703</xdr:rowOff>
        </xdr:from>
        <xdr:to>
          <xdr:col>3</xdr:col>
          <xdr:colOff>469683</xdr:colOff>
          <xdr:row>9</xdr:row>
          <xdr:rowOff>134242</xdr:rowOff>
        </xdr:to>
        <xdr:pic>
          <xdr:nvPicPr>
            <xdr:cNvPr id="61" name="Picture 60">
              <a:extLst>
                <a:ext uri="{FF2B5EF4-FFF2-40B4-BE49-F238E27FC236}">
                  <a16:creationId xmlns:a16="http://schemas.microsoft.com/office/drawing/2014/main" id="{929B07C1-07FB-D23D-6194-1ACF32C03043}"/>
                </a:ext>
              </a:extLst>
            </xdr:cNvPr>
            <xdr:cNvPicPr>
              <a:picLocks noChangeAspect="1" noChangeArrowheads="1"/>
              <a:extLst>
                <a:ext uri="{84589F7E-364E-4C9E-8A38-B11213B215E9}">
                  <a14:cameraTool cellRange="' KPI YOY'!$B$9" spid="_x0000_s7233"/>
                </a:ext>
              </a:extLst>
            </xdr:cNvPicPr>
          </xdr:nvPicPr>
          <xdr:blipFill>
            <a:blip xmlns:r="http://schemas.openxmlformats.org/officeDocument/2006/relationships" r:embed="rId6"/>
            <a:srcRect/>
            <a:stretch>
              <a:fillRect/>
            </a:stretch>
          </xdr:blipFill>
          <xdr:spPr bwMode="auto">
            <a:xfrm>
              <a:off x="1475361" y="1556426"/>
              <a:ext cx="769620" cy="1828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348574</xdr:colOff>
          <xdr:row>8</xdr:row>
          <xdr:rowOff>154021</xdr:rowOff>
        </xdr:from>
        <xdr:to>
          <xdr:col>7</xdr:col>
          <xdr:colOff>561934</xdr:colOff>
          <xdr:row>9</xdr:row>
          <xdr:rowOff>169261</xdr:rowOff>
        </xdr:to>
        <xdr:pic>
          <xdr:nvPicPr>
            <xdr:cNvPr id="63" name="Picture 62">
              <a:extLst>
                <a:ext uri="{FF2B5EF4-FFF2-40B4-BE49-F238E27FC236}">
                  <a16:creationId xmlns:a16="http://schemas.microsoft.com/office/drawing/2014/main" id="{CA92F9AE-B212-BE7A-9327-07AFA8B8678F}"/>
                </a:ext>
              </a:extLst>
            </xdr:cNvPr>
            <xdr:cNvPicPr>
              <a:picLocks noChangeAspect="1" noChangeArrowheads="1"/>
              <a:extLst>
                <a:ext uri="{84589F7E-364E-4C9E-8A38-B11213B215E9}">
                  <a14:cameraTool cellRange="' KPI YOY'!$C$9" spid="_x0000_s7234"/>
                </a:ext>
              </a:extLst>
            </xdr:cNvPicPr>
          </xdr:nvPicPr>
          <xdr:blipFill>
            <a:blip xmlns:r="http://schemas.openxmlformats.org/officeDocument/2006/relationships" r:embed="rId7"/>
            <a:srcRect/>
            <a:stretch>
              <a:fillRect/>
            </a:stretch>
          </xdr:blipFill>
          <xdr:spPr bwMode="auto">
            <a:xfrm>
              <a:off x="3899170" y="1580744"/>
              <a:ext cx="805126" cy="19358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267511</xdr:colOff>
          <xdr:row>8</xdr:row>
          <xdr:rowOff>137810</xdr:rowOff>
        </xdr:from>
        <xdr:to>
          <xdr:col>12</xdr:col>
          <xdr:colOff>64366</xdr:colOff>
          <xdr:row>9</xdr:row>
          <xdr:rowOff>153049</xdr:rowOff>
        </xdr:to>
        <xdr:pic>
          <xdr:nvPicPr>
            <xdr:cNvPr id="65" name="Picture 64">
              <a:extLst>
                <a:ext uri="{FF2B5EF4-FFF2-40B4-BE49-F238E27FC236}">
                  <a16:creationId xmlns:a16="http://schemas.microsoft.com/office/drawing/2014/main" id="{904F510C-D78D-17D7-1010-441B4D8215FE}"/>
                </a:ext>
              </a:extLst>
            </xdr:cNvPr>
            <xdr:cNvPicPr>
              <a:picLocks noChangeAspect="1" noChangeArrowheads="1"/>
              <a:extLst>
                <a:ext uri="{84589F7E-364E-4C9E-8A38-B11213B215E9}">
                  <a14:cameraTool cellRange="' KPI YOY'!$D$9" spid="_x0000_s7235"/>
                </a:ext>
              </a:extLst>
            </xdr:cNvPicPr>
          </xdr:nvPicPr>
          <xdr:blipFill>
            <a:blip xmlns:r="http://schemas.openxmlformats.org/officeDocument/2006/relationships" r:embed="rId8"/>
            <a:srcRect/>
            <a:stretch>
              <a:fillRect/>
            </a:stretch>
          </xdr:blipFill>
          <xdr:spPr bwMode="auto">
            <a:xfrm>
              <a:off x="6185171" y="1564533"/>
              <a:ext cx="980386" cy="1935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170234</xdr:colOff>
          <xdr:row>8</xdr:row>
          <xdr:rowOff>145916</xdr:rowOff>
        </xdr:from>
        <xdr:to>
          <xdr:col>16</xdr:col>
          <xdr:colOff>58528</xdr:colOff>
          <xdr:row>9</xdr:row>
          <xdr:rowOff>161155</xdr:rowOff>
        </xdr:to>
        <xdr:pic>
          <xdr:nvPicPr>
            <xdr:cNvPr id="67" name="Picture 66">
              <a:extLst>
                <a:ext uri="{FF2B5EF4-FFF2-40B4-BE49-F238E27FC236}">
                  <a16:creationId xmlns:a16="http://schemas.microsoft.com/office/drawing/2014/main" id="{E7F02B81-8C7B-7767-491C-F619AE9C2EBB}"/>
                </a:ext>
              </a:extLst>
            </xdr:cNvPr>
            <xdr:cNvPicPr>
              <a:picLocks noChangeAspect="1" noChangeArrowheads="1"/>
              <a:extLst>
                <a:ext uri="{84589F7E-364E-4C9E-8A38-B11213B215E9}">
                  <a14:cameraTool cellRange="' KPI YOY'!$E$9" spid="_x0000_s7236"/>
                </a:ext>
              </a:extLst>
            </xdr:cNvPicPr>
          </xdr:nvPicPr>
          <xdr:blipFill>
            <a:blip xmlns:r="http://schemas.openxmlformats.org/officeDocument/2006/relationships" r:embed="rId9"/>
            <a:srcRect/>
            <a:stretch>
              <a:fillRect/>
            </a:stretch>
          </xdr:blipFill>
          <xdr:spPr bwMode="auto">
            <a:xfrm>
              <a:off x="8454957" y="1572639"/>
              <a:ext cx="1071826" cy="1935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162128</xdr:colOff>
          <xdr:row>8</xdr:row>
          <xdr:rowOff>154021</xdr:rowOff>
        </xdr:from>
        <xdr:to>
          <xdr:col>20</xdr:col>
          <xdr:colOff>16212</xdr:colOff>
          <xdr:row>10</xdr:row>
          <xdr:rowOff>8107</xdr:rowOff>
        </xdr:to>
        <xdr:pic>
          <xdr:nvPicPr>
            <xdr:cNvPr id="69" name="Picture 68">
              <a:extLst>
                <a:ext uri="{FF2B5EF4-FFF2-40B4-BE49-F238E27FC236}">
                  <a16:creationId xmlns:a16="http://schemas.microsoft.com/office/drawing/2014/main" id="{C20F6CA6-9C5A-31F9-70C2-CF838E95D1EB}"/>
                </a:ext>
              </a:extLst>
            </xdr:cNvPr>
            <xdr:cNvPicPr>
              <a:picLocks noChangeAspect="1" noChangeArrowheads="1"/>
              <a:extLst>
                <a:ext uri="{84589F7E-364E-4C9E-8A38-B11213B215E9}">
                  <a14:cameraTool cellRange="' KPI YOY'!$F$9" spid="_x0000_s7237"/>
                </a:ext>
              </a:extLst>
            </xdr:cNvPicPr>
          </xdr:nvPicPr>
          <xdr:blipFill>
            <a:blip xmlns:r="http://schemas.openxmlformats.org/officeDocument/2006/relationships" r:embed="rId10"/>
            <a:srcRect/>
            <a:stretch>
              <a:fillRect/>
            </a:stretch>
          </xdr:blipFill>
          <xdr:spPr bwMode="auto">
            <a:xfrm>
              <a:off x="10813915" y="1580744"/>
              <a:ext cx="1037616" cy="210767"/>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364787</xdr:colOff>
      <xdr:row>12</xdr:row>
      <xdr:rowOff>129702</xdr:rowOff>
    </xdr:from>
    <xdr:to>
      <xdr:col>8</xdr:col>
      <xdr:colOff>162127</xdr:colOff>
      <xdr:row>21</xdr:row>
      <xdr:rowOff>48638</xdr:rowOff>
    </xdr:to>
    <xdr:graphicFrame macro="">
      <xdr:nvGraphicFramePr>
        <xdr:cNvPr id="39" name="Chart 38">
          <a:extLst>
            <a:ext uri="{FF2B5EF4-FFF2-40B4-BE49-F238E27FC236}">
              <a16:creationId xmlns:a16="http://schemas.microsoft.com/office/drawing/2014/main" id="{6B27BCAC-3AFA-42E0-B455-0A1D453B58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559340</xdr:colOff>
      <xdr:row>12</xdr:row>
      <xdr:rowOff>99506</xdr:rowOff>
    </xdr:from>
    <xdr:to>
      <xdr:col>15</xdr:col>
      <xdr:colOff>291830</xdr:colOff>
      <xdr:row>20</xdr:row>
      <xdr:rowOff>170234</xdr:rowOff>
    </xdr:to>
    <mc:AlternateContent xmlns:mc="http://schemas.openxmlformats.org/markup-compatibility/2006">
      <mc:Choice xmlns:cx1="http://schemas.microsoft.com/office/drawing/2015/9/8/chartex" Requires="cx1">
        <xdr:graphicFrame macro="">
          <xdr:nvGraphicFramePr>
            <xdr:cNvPr id="46" name="Chart 45">
              <a:extLst>
                <a:ext uri="{FF2B5EF4-FFF2-40B4-BE49-F238E27FC236}">
                  <a16:creationId xmlns:a16="http://schemas.microsoft.com/office/drawing/2014/main" id="{059B08D2-F5BE-4CF3-B90B-811049BA78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314220" y="2202626"/>
              <a:ext cx="3893010" cy="147280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502597</xdr:colOff>
      <xdr:row>12</xdr:row>
      <xdr:rowOff>97277</xdr:rowOff>
    </xdr:from>
    <xdr:to>
      <xdr:col>19</xdr:col>
      <xdr:colOff>535021</xdr:colOff>
      <xdr:row>21</xdr:row>
      <xdr:rowOff>121596</xdr:rowOff>
    </xdr:to>
    <xdr:graphicFrame macro="">
      <xdr:nvGraphicFramePr>
        <xdr:cNvPr id="57" name="Chart 56">
          <a:extLst>
            <a:ext uri="{FF2B5EF4-FFF2-40B4-BE49-F238E27FC236}">
              <a16:creationId xmlns:a16="http://schemas.microsoft.com/office/drawing/2014/main" id="{DEECD720-FEFC-4529-A24E-541C5B1CC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386110</xdr:colOff>
      <xdr:row>24</xdr:row>
      <xdr:rowOff>56744</xdr:rowOff>
    </xdr:from>
    <xdr:to>
      <xdr:col>8</xdr:col>
      <xdr:colOff>223982</xdr:colOff>
      <xdr:row>33</xdr:row>
      <xdr:rowOff>46503</xdr:rowOff>
    </xdr:to>
    <mc:AlternateContent xmlns:mc="http://schemas.openxmlformats.org/markup-compatibility/2006">
      <mc:Choice xmlns:cx4="http://schemas.microsoft.com/office/drawing/2016/5/10/chartex" Requires="cx4">
        <xdr:graphicFrame macro="">
          <xdr:nvGraphicFramePr>
            <xdr:cNvPr id="58" name="Chart 57">
              <a:extLst>
                <a:ext uri="{FF2B5EF4-FFF2-40B4-BE49-F238E27FC236}">
                  <a16:creationId xmlns:a16="http://schemas.microsoft.com/office/drawing/2014/main" id="{9B287148-A91B-489B-9E79-B9B46CE306C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386110" y="4262984"/>
              <a:ext cx="4592752" cy="156709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97276</xdr:colOff>
      <xdr:row>24</xdr:row>
      <xdr:rowOff>113488</xdr:rowOff>
    </xdr:from>
    <xdr:to>
      <xdr:col>14</xdr:col>
      <xdr:colOff>162128</xdr:colOff>
      <xdr:row>32</xdr:row>
      <xdr:rowOff>89169</xdr:rowOff>
    </xdr:to>
    <xdr:graphicFrame macro="">
      <xdr:nvGraphicFramePr>
        <xdr:cNvPr id="59" name="Chart 58">
          <a:extLst>
            <a:ext uri="{FF2B5EF4-FFF2-40B4-BE49-F238E27FC236}">
              <a16:creationId xmlns:a16="http://schemas.microsoft.com/office/drawing/2014/main" id="{DDEBEA23-2FF9-4040-8EE0-EB1400A833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502596</xdr:colOff>
      <xdr:row>24</xdr:row>
      <xdr:rowOff>64851</xdr:rowOff>
    </xdr:from>
    <xdr:to>
      <xdr:col>16</xdr:col>
      <xdr:colOff>263944</xdr:colOff>
      <xdr:row>32</xdr:row>
      <xdr:rowOff>105383</xdr:rowOff>
    </xdr:to>
    <mc:AlternateContent xmlns:mc="http://schemas.openxmlformats.org/markup-compatibility/2006" xmlns:a14="http://schemas.microsoft.com/office/drawing/2010/main">
      <mc:Choice Requires="a14">
        <xdr:graphicFrame macro="">
          <xdr:nvGraphicFramePr>
            <xdr:cNvPr id="60" name="Year 2">
              <a:extLst>
                <a:ext uri="{FF2B5EF4-FFF2-40B4-BE49-F238E27FC236}">
                  <a16:creationId xmlns:a16="http://schemas.microsoft.com/office/drawing/2014/main" id="{169D5BAB-7E90-42EA-80E2-48F67EB4E447}"/>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8787319" y="4345021"/>
              <a:ext cx="944880" cy="14672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301719</xdr:colOff>
      <xdr:row>24</xdr:row>
      <xdr:rowOff>64852</xdr:rowOff>
    </xdr:from>
    <xdr:to>
      <xdr:col>18</xdr:col>
      <xdr:colOff>186446</xdr:colOff>
      <xdr:row>32</xdr:row>
      <xdr:rowOff>129702</xdr:rowOff>
    </xdr:to>
    <mc:AlternateContent xmlns:mc="http://schemas.openxmlformats.org/markup-compatibility/2006" xmlns:a14="http://schemas.microsoft.com/office/drawing/2010/main">
      <mc:Choice Requires="a14">
        <xdr:graphicFrame macro="">
          <xdr:nvGraphicFramePr>
            <xdr:cNvPr id="62" name="Segment 1">
              <a:extLst>
                <a:ext uri="{FF2B5EF4-FFF2-40B4-BE49-F238E27FC236}">
                  <a16:creationId xmlns:a16="http://schemas.microsoft.com/office/drawing/2014/main" id="{6BCFB6A8-F900-4F7E-97B3-D77A6381D4EB}"/>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769974" y="4345022"/>
              <a:ext cx="1068259" cy="14915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254865</xdr:colOff>
      <xdr:row>24</xdr:row>
      <xdr:rowOff>48639</xdr:rowOff>
    </xdr:from>
    <xdr:to>
      <xdr:col>20</xdr:col>
      <xdr:colOff>105382</xdr:colOff>
      <xdr:row>32</xdr:row>
      <xdr:rowOff>162126</xdr:rowOff>
    </xdr:to>
    <mc:AlternateContent xmlns:mc="http://schemas.openxmlformats.org/markup-compatibility/2006" xmlns:a14="http://schemas.microsoft.com/office/drawing/2010/main">
      <mc:Choice Requires="a14">
        <xdr:graphicFrame macro="">
          <xdr:nvGraphicFramePr>
            <xdr:cNvPr id="64" name="Region 1">
              <a:extLst>
                <a:ext uri="{FF2B5EF4-FFF2-40B4-BE49-F238E27FC236}">
                  <a16:creationId xmlns:a16="http://schemas.microsoft.com/office/drawing/2014/main" id="{09A76429-CDB3-4C19-8927-3958CB13A6B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906652" y="4328809"/>
              <a:ext cx="1034049" cy="15402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tish ganesh" refreshedDate="45712.762723148146" createdVersion="8" refreshedVersion="8" minRefreshableVersion="3" recordCount="9994" xr:uid="{339B52A9-2B47-43FA-95F3-53FB5BDCC904}">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 Profit Margin" numFmtId="0" formula="Profit/Sales" databaseField="0"/>
  </cacheFields>
  <extLst>
    <ext xmlns:x14="http://schemas.microsoft.com/office/spreadsheetml/2009/9/main" uri="{725AE2AE-9491-48be-B2B4-4EB974FC3084}">
      <x14:pivotCacheDefinition pivotCacheId="9268367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46DCEA-A2EE-421D-A90A-A40EB7E4570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C16" firstHeaderRow="0" firstDataRow="1" firstDataCol="1"/>
  <pivotFields count="26">
    <pivotField showAll="0"/>
    <pivotField showAll="0"/>
    <pivotField showAll="0">
      <items count="5">
        <item h="1" x="2"/>
        <item h="1" x="1"/>
        <item h="1"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18">
      <pivotArea collapsedLevelsAreSubtotals="1" fieldPosition="0">
        <references count="1">
          <reference field="22" count="1">
            <x v="1"/>
          </reference>
        </references>
      </pivotArea>
    </format>
    <format dxfId="17">
      <pivotArea collapsedLevelsAreSubtotals="1" fieldPosition="0">
        <references count="1">
          <reference field="22" count="1">
            <x v="2"/>
          </reference>
        </references>
      </pivotArea>
    </format>
    <format dxfId="16">
      <pivotArea collapsedLevelsAreSubtotals="1" fieldPosition="0">
        <references count="1">
          <reference field="22" count="1">
            <x v="3"/>
          </reference>
        </references>
      </pivotArea>
    </format>
    <format dxfId="15">
      <pivotArea collapsedLevelsAreSubtotals="1" fieldPosition="0">
        <references count="1">
          <reference field="22" count="1">
            <x v="4"/>
          </reference>
        </references>
      </pivotArea>
    </format>
    <format dxfId="14">
      <pivotArea collapsedLevelsAreSubtotals="1" fieldPosition="0">
        <references count="1">
          <reference field="22" count="1">
            <x v="5"/>
          </reference>
        </references>
      </pivotArea>
    </format>
    <format dxfId="13">
      <pivotArea collapsedLevelsAreSubtotals="1" fieldPosition="0">
        <references count="1">
          <reference field="22" count="1">
            <x v="6"/>
          </reference>
        </references>
      </pivotArea>
    </format>
    <format dxfId="12">
      <pivotArea collapsedLevelsAreSubtotals="1" fieldPosition="0">
        <references count="1">
          <reference field="22" count="1">
            <x v="7"/>
          </reference>
        </references>
      </pivotArea>
    </format>
    <format dxfId="11">
      <pivotArea collapsedLevelsAreSubtotals="1" fieldPosition="0">
        <references count="1">
          <reference field="22" count="1">
            <x v="8"/>
          </reference>
        </references>
      </pivotArea>
    </format>
    <format dxfId="10">
      <pivotArea collapsedLevelsAreSubtotals="1" fieldPosition="0">
        <references count="1">
          <reference field="22" count="1">
            <x v="9"/>
          </reference>
        </references>
      </pivotArea>
    </format>
    <format dxfId="9">
      <pivotArea collapsedLevelsAreSubtotals="1" fieldPosition="0">
        <references count="1">
          <reference field="22" count="1">
            <x v="10"/>
          </reference>
        </references>
      </pivotArea>
    </format>
    <format dxfId="8">
      <pivotArea collapsedLevelsAreSubtotals="1" fieldPosition="0">
        <references count="1">
          <reference field="22" count="1">
            <x v="11"/>
          </reference>
        </references>
      </pivotArea>
    </format>
    <format dxfId="7">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1"/>
          </reference>
        </references>
      </pivotArea>
    </chartFormat>
    <chartFormat chart="6"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B62CE17-87CB-4962-BCBA-B262C5FD92C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B445A1C-29DE-418C-93BE-9129BF4C1CE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7"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5" count="1" selected="0">
            <x v="0"/>
          </reference>
        </references>
      </pivotArea>
    </chartFormat>
    <chartFormat chart="4" format="2">
      <pivotArea type="data" outline="0" fieldPosition="0">
        <references count="2">
          <reference field="4294967294" count="1" selected="0">
            <x v="0"/>
          </reference>
          <reference field="15" count="1" selected="0">
            <x v="1"/>
          </reference>
        </references>
      </pivotArea>
    </chartFormat>
    <chartFormat chart="4" format="3">
      <pivotArea type="data" outline="0" fieldPosition="0">
        <references count="2">
          <reference field="4294967294" count="1" selected="0">
            <x v="0"/>
          </reference>
          <reference field="15" count="1" selected="0">
            <x v="2"/>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15" count="1" selected="0">
            <x v="0"/>
          </reference>
        </references>
      </pivotArea>
    </chartFormat>
    <chartFormat chart="7" format="10">
      <pivotArea type="data" outline="0" fieldPosition="0">
        <references count="2">
          <reference field="4294967294" count="1" selected="0">
            <x v="0"/>
          </reference>
          <reference field="15" count="1" selected="0">
            <x v="1"/>
          </reference>
        </references>
      </pivotArea>
    </chartFormat>
    <chartFormat chart="7"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0FEF158-931D-4634-A44C-572131A74058}"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0">
    <i>
      <x v="1"/>
    </i>
    <i>
      <x v="3"/>
    </i>
    <i>
      <x v="4"/>
    </i>
    <i>
      <x v="10"/>
    </i>
    <i>
      <x v="24"/>
    </i>
    <i>
      <x v="26"/>
    </i>
    <i>
      <x v="29"/>
    </i>
    <i>
      <x v="35"/>
    </i>
    <i>
      <x v="45"/>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9AD6A97-A70A-4E76-A5B4-3997E73F501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9"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1"/>
    </i>
    <i>
      <x v="13"/>
    </i>
    <i>
      <x v="5"/>
    </i>
    <i>
      <x v="16"/>
    </i>
    <i>
      <x v="6"/>
    </i>
    <i t="grand">
      <x/>
    </i>
  </rowItems>
  <colItems count="1">
    <i/>
  </colItems>
  <dataFields count="1">
    <dataField name="Sum of Sales" fld="18" baseField="0" baseItem="0"/>
  </dataFields>
  <chartFormats count="7">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16" count="1" selected="0">
            <x v="13"/>
          </reference>
        </references>
      </pivotArea>
    </chartFormat>
    <chartFormat chart="9" format="4">
      <pivotArea type="data" outline="0" fieldPosition="0">
        <references count="2">
          <reference field="4294967294" count="1" selected="0">
            <x v="0"/>
          </reference>
          <reference field="16" count="1" selected="0">
            <x v="5"/>
          </reference>
        </references>
      </pivotArea>
    </chartFormat>
    <chartFormat chart="9" format="5">
      <pivotArea type="data" outline="0" fieldPosition="0">
        <references count="2">
          <reference field="4294967294" count="1" selected="0">
            <x v="0"/>
          </reference>
          <reference field="16" count="1" selected="0">
            <x v="14"/>
          </reference>
        </references>
      </pivotArea>
    </chartFormat>
    <chartFormat chart="9" format="6">
      <pivotArea type="data" outline="0" fieldPosition="0">
        <references count="2">
          <reference field="4294967294" count="1" selected="0">
            <x v="0"/>
          </reference>
          <reference field="16" count="1" selected="0">
            <x v="16"/>
          </reference>
        </references>
      </pivotArea>
    </chartFormat>
    <chartFormat chart="9" format="7">
      <pivotArea type="data" outline="0" fieldPosition="0">
        <references count="2">
          <reference field="4294967294" count="1" selected="0">
            <x v="0"/>
          </reference>
          <reference field="16" count="1" selected="0">
            <x v="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D87A843-DA93-4B3D-BFFA-96E046C7C396}"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 Row Labels">
  <location ref="M3:N16" firstHeaderRow="1" firstDataRow="1" firstDataCol="1"/>
  <pivotFields count="26">
    <pivotField showAll="0"/>
    <pivotField showAll="0"/>
    <pivotField showAll="0">
      <items count="5">
        <item h="1" x="2"/>
        <item h="1" x="1"/>
        <item h="1"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numFmtId="10"/>
  </dataFields>
  <formats count="1">
    <format dxfId="0">
      <pivotArea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33AC773-B260-444D-9218-92067178A591}"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J3:K16" firstHeaderRow="1" firstDataRow="1" firstDataCol="1"/>
  <pivotFields count="26">
    <pivotField showAll="0"/>
    <pivotField dataField="1"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numFmtId="168"/>
  </dataFields>
  <formats count="1">
    <format dxfId="1">
      <pivotArea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8BCDA1B-114A-4BAF-B2E9-2D13C5F0A885}"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3:H16"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numFmtId="168"/>
  </dataFields>
  <formats count="1">
    <format dxfId="2">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BDFA353-784A-4181-BFEB-145EFA125F15}"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E16"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numFmtId="166"/>
  </dataFields>
  <formats count="1">
    <format dxfId="3">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ECF9696-941E-4421-B0F1-1F840FDF741C}"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numFmtId="167"/>
  </dataFields>
  <formats count="3">
    <format dxfId="6">
      <pivotArea outline="0" collapsedLevelsAreSubtotals="1" fieldPosition="0"/>
    </format>
    <format dxfId="5">
      <pivotArea grandRow="1" outline="0" collapsedLevelsAreSubtotals="1" fieldPosition="0"/>
    </format>
    <format dxfId="4">
      <pivotArea collapsedLevelsAreSubtotals="1" fieldPosition="0">
        <references count="1">
          <reference field="22" count="12">
            <x v="1"/>
            <x v="2"/>
            <x v="3"/>
            <x v="4"/>
            <x v="5"/>
            <x v="6"/>
            <x v="7"/>
            <x v="8"/>
            <x v="9"/>
            <x v="10"/>
            <x v="11"/>
            <x v="12"/>
          </reference>
        </references>
      </pivotArea>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3B4853A-555C-4065-BCFA-354817BDDA7D}"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FFBFFBC2-2CAB-429D-8CEB-D039C799E7CC}" sourceName="Year">
  <pivotTables>
    <pivotTable tabId="5" name="PivotTable2"/>
    <pivotTable tabId="4" name="PivotTable1"/>
    <pivotTable tabId="9" name="PivotTable10"/>
    <pivotTable tabId="9" name="PivotTable11"/>
    <pivotTable tabId="9" name="PivotTable12"/>
    <pivotTable tabId="9" name="PivotTable8"/>
    <pivotTable tabId="9" name="PivotTable9"/>
    <pivotTable tabId="7" name="PivotTable6"/>
    <pivotTable tabId="6" name="PivotTable5"/>
    <pivotTable tabId="8" name="PivotTable7"/>
  </pivotTables>
  <data>
    <tabular pivotCacheId="926836729">
      <items count="4">
        <i x="2"/>
        <i x="1"/>
        <i x="0"/>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A16167E-A037-425A-AAB9-987DACCFE91E}" sourceName="Segment">
  <pivotTables>
    <pivotTable tabId="5" name="PivotTable2"/>
    <pivotTable tabId="4" name="PivotTable1"/>
    <pivotTable tabId="9" name="PivotTable10"/>
    <pivotTable tabId="9" name="PivotTable11"/>
    <pivotTable tabId="9" name="PivotTable12"/>
    <pivotTable tabId="9" name="PivotTable8"/>
    <pivotTable tabId="9" name="PivotTable9"/>
    <pivotTable tabId="11" name="PivotTable1"/>
    <pivotTable tabId="7" name="PivotTable6"/>
    <pivotTable tabId="6" name="PivotTable5"/>
    <pivotTable tabId="8" name="PivotTable7"/>
  </pivotTables>
  <data>
    <tabular pivotCacheId="926836729">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05CB01F-C148-40E0-A01C-6038B3924AD7}" sourceName="Region">
  <pivotTables>
    <pivotTable tabId="5" name="PivotTable2"/>
    <pivotTable tabId="4" name="PivotTable1"/>
    <pivotTable tabId="9" name="PivotTable10"/>
    <pivotTable tabId="9" name="PivotTable11"/>
    <pivotTable tabId="9" name="PivotTable12"/>
    <pivotTable tabId="9" name="PivotTable8"/>
    <pivotTable tabId="9" name="PivotTable9"/>
    <pivotTable tabId="11" name="PivotTable1"/>
    <pivotTable tabId="7" name="PivotTable6"/>
    <pivotTable tabId="6" name="PivotTable5"/>
    <pivotTable tabId="8" name="PivotTable7"/>
  </pivotTables>
  <data>
    <tabular pivotCacheId="926836729">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821AFD5D-05DD-40E9-9920-A046ED93B232}" cache="Slicer_Year1" caption="Year" rowHeight="234950"/>
  <slicer name="Segment" xr10:uid="{B45CB5C9-49B1-4B91-8661-79C76CBCA641}" cache="Slicer_Segment" caption="Segment" rowHeight="234950"/>
  <slicer name="Region" xr10:uid="{904DE5B1-FC75-4171-9F40-C0BC7CBE7C36}"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7635DE8-B111-4B16-80BA-BBA44302F251}" cache="Slicer_Year1" caption="Yea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2D4688A4-BB15-4D73-8F3D-D5226F68ACF3}" cache="Slicer_Year1" caption="Year" style="SlicerStyleDark5" rowHeight="234950"/>
  <slicer name="Segment 1" xr10:uid="{97B59B76-EB83-49C3-B2D0-F8FE68D0279D}" cache="Slicer_Segment" caption="Segment" style="SlicerStyleDark5" rowHeight="234950"/>
  <slicer name="Region 1" xr10:uid="{79E58728-5A8C-4A99-AA8B-4E64B82C7C5A}" cache="Slicer_Region" caption="Region" style="SlicerStyleDark5"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vmlDrawing" Target="../drawings/vmlDrawing1.v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AFC86-089F-4634-81AB-4B3C4D754E21}">
  <dimension ref="A3:C16"/>
  <sheetViews>
    <sheetView topLeftCell="C1" workbookViewId="0">
      <selection activeCell="P1" sqref="P1"/>
    </sheetView>
  </sheetViews>
  <sheetFormatPr defaultRowHeight="14.4"/>
  <cols>
    <col min="1" max="1" width="12.44140625" bestFit="1" customWidth="1"/>
    <col min="2" max="2" width="11.21875" bestFit="1" customWidth="1"/>
    <col min="3" max="3" width="11.6640625" bestFit="1" customWidth="1"/>
  </cols>
  <sheetData>
    <row r="3" spans="1:3">
      <c r="A3" s="6" t="s">
        <v>10933</v>
      </c>
      <c r="B3" s="5" t="s">
        <v>10947</v>
      </c>
      <c r="C3" s="10" t="s">
        <v>10948</v>
      </c>
    </row>
    <row r="4" spans="1:3">
      <c r="A4" s="8" t="s">
        <v>10935</v>
      </c>
      <c r="B4" s="11">
        <v>5990.7659999999996</v>
      </c>
      <c r="C4" s="12">
        <v>1728.7921999999999</v>
      </c>
    </row>
    <row r="5" spans="1:3">
      <c r="A5" s="8" t="s">
        <v>10936</v>
      </c>
      <c r="B5" s="11">
        <v>3285.1030000000001</v>
      </c>
      <c r="C5" s="12">
        <v>202.76530000000002</v>
      </c>
    </row>
    <row r="6" spans="1:3">
      <c r="A6" s="8" t="s">
        <v>10937</v>
      </c>
      <c r="B6" s="11">
        <v>3211.3580000000002</v>
      </c>
      <c r="C6" s="12">
        <v>909.4677999999999</v>
      </c>
    </row>
    <row r="7" spans="1:3">
      <c r="A7" s="8" t="s">
        <v>10938</v>
      </c>
      <c r="B7" s="11">
        <v>3155.7890000000011</v>
      </c>
      <c r="C7" s="12">
        <v>-3170.0589000000009</v>
      </c>
    </row>
    <row r="8" spans="1:3">
      <c r="A8" s="8" t="s">
        <v>10939</v>
      </c>
      <c r="B8" s="11">
        <v>6305.2560000000003</v>
      </c>
      <c r="C8" s="12">
        <v>1438.6978999999997</v>
      </c>
    </row>
    <row r="9" spans="1:3">
      <c r="A9" s="8" t="s">
        <v>10940</v>
      </c>
      <c r="B9" s="11">
        <v>3782.3689999999997</v>
      </c>
      <c r="C9" s="12">
        <v>255.69760000000002</v>
      </c>
    </row>
    <row r="10" spans="1:3">
      <c r="A10" s="8" t="s">
        <v>10941</v>
      </c>
      <c r="B10" s="11">
        <v>5038.9839999999995</v>
      </c>
      <c r="C10" s="12">
        <v>1229.5571000000002</v>
      </c>
    </row>
    <row r="11" spans="1:3">
      <c r="A11" s="8" t="s">
        <v>10942</v>
      </c>
      <c r="B11" s="11">
        <v>1601.258</v>
      </c>
      <c r="C11" s="12">
        <v>356.96520000000004</v>
      </c>
    </row>
    <row r="12" spans="1:3">
      <c r="A12" s="8" t="s">
        <v>10943</v>
      </c>
      <c r="B12" s="11">
        <v>5043.2030000000004</v>
      </c>
      <c r="C12" s="12">
        <v>657.62129999999968</v>
      </c>
    </row>
    <row r="13" spans="1:3">
      <c r="A13" s="8" t="s">
        <v>10944</v>
      </c>
      <c r="B13" s="11">
        <v>3374.6130000000007</v>
      </c>
      <c r="C13" s="12">
        <v>50.122100000000053</v>
      </c>
    </row>
    <row r="14" spans="1:3">
      <c r="A14" s="8" t="s">
        <v>10945</v>
      </c>
      <c r="B14" s="11">
        <v>8663.77</v>
      </c>
      <c r="C14" s="12">
        <v>1010.6851</v>
      </c>
    </row>
    <row r="15" spans="1:3">
      <c r="A15" s="8" t="s">
        <v>10946</v>
      </c>
      <c r="B15" s="11">
        <v>7138.1189999999997</v>
      </c>
      <c r="C15" s="12">
        <v>1698.6391999999998</v>
      </c>
    </row>
    <row r="16" spans="1:3">
      <c r="A16" s="9" t="s">
        <v>10934</v>
      </c>
      <c r="B16" s="35">
        <v>56590.587999999996</v>
      </c>
      <c r="C16" s="36">
        <v>6368.9518999999982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FCC16-D9C6-46FF-A5C3-9A2E17188BD3}">
  <dimension ref="A3:E7"/>
  <sheetViews>
    <sheetView zoomScaleNormal="100" workbookViewId="0">
      <selection activeCell="A4" sqref="A4:B7"/>
    </sheetView>
  </sheetViews>
  <sheetFormatPr defaultRowHeight="14.4"/>
  <cols>
    <col min="1" max="1" width="13.109375" bestFit="1" customWidth="1"/>
    <col min="2" max="2" width="11.6640625" bestFit="1" customWidth="1"/>
    <col min="4" max="4" width="13.77734375" customWidth="1"/>
    <col min="5" max="5" width="13.21875" customWidth="1"/>
  </cols>
  <sheetData>
    <row r="3" spans="1:5">
      <c r="A3" s="6" t="s">
        <v>10933</v>
      </c>
      <c r="B3" s="7" t="s">
        <v>10948</v>
      </c>
      <c r="D3" s="14" t="s">
        <v>15</v>
      </c>
      <c r="E3" s="14" t="s">
        <v>21</v>
      </c>
    </row>
    <row r="4" spans="1:5">
      <c r="A4" s="8" t="s">
        <v>32</v>
      </c>
      <c r="B4" s="7">
        <v>1622.2735</v>
      </c>
      <c r="D4" t="str">
        <f>A4</f>
        <v>Furniture</v>
      </c>
      <c r="E4" s="15">
        <f>GETPIVOTDATA("Profit",$A$3,"Category",A4)</f>
        <v>1622.2735</v>
      </c>
    </row>
    <row r="5" spans="1:5">
      <c r="A5" s="13" t="s">
        <v>46</v>
      </c>
      <c r="B5" s="33">
        <v>2867.2764000000011</v>
      </c>
      <c r="D5" t="str">
        <f>A5</f>
        <v>Office Supplies</v>
      </c>
      <c r="E5" s="15">
        <f t="shared" ref="E5:E6" si="0">GETPIVOTDATA("Profit",$A$3,"Category",A5)</f>
        <v>2867.2764000000011</v>
      </c>
    </row>
    <row r="6" spans="1:5">
      <c r="A6" s="13" t="s">
        <v>71</v>
      </c>
      <c r="B6" s="33">
        <v>1879.4019999999991</v>
      </c>
      <c r="D6" t="str">
        <f>A6</f>
        <v>Technology</v>
      </c>
      <c r="E6" s="15">
        <f t="shared" si="0"/>
        <v>1879.4019999999991</v>
      </c>
    </row>
    <row r="7" spans="1:5">
      <c r="A7" s="9" t="s">
        <v>10934</v>
      </c>
      <c r="B7" s="34">
        <v>6368.9519</v>
      </c>
      <c r="D7" t="str">
        <f>A7</f>
        <v>Grand Total</v>
      </c>
      <c r="E7" s="16">
        <f>B7</f>
        <v>6368.9519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01F080-9408-4BAE-8696-128E7F60663C}">
  <dimension ref="A3:B7"/>
  <sheetViews>
    <sheetView workbookViewId="0">
      <selection activeCell="E5" sqref="E5"/>
    </sheetView>
  </sheetViews>
  <sheetFormatPr defaultRowHeight="14.4"/>
  <cols>
    <col min="1" max="1" width="13.109375" bestFit="1" customWidth="1"/>
    <col min="2" max="2" width="11.21875" bestFit="1" customWidth="1"/>
  </cols>
  <sheetData>
    <row r="3" spans="1:2">
      <c r="A3" s="6" t="s">
        <v>10933</v>
      </c>
      <c r="B3" s="7" t="s">
        <v>10947</v>
      </c>
    </row>
    <row r="4" spans="1:2">
      <c r="A4" s="8" t="s">
        <v>32</v>
      </c>
      <c r="B4" s="17">
        <v>0.32932951677406141</v>
      </c>
    </row>
    <row r="5" spans="1:2">
      <c r="A5" s="13" t="s">
        <v>46</v>
      </c>
      <c r="B5" s="18">
        <v>0.21389827227100028</v>
      </c>
    </row>
    <row r="6" spans="1:2">
      <c r="A6" s="13" t="s">
        <v>71</v>
      </c>
      <c r="B6" s="18">
        <v>0.45677221095493825</v>
      </c>
    </row>
    <row r="7" spans="1:2">
      <c r="A7" s="9" t="s">
        <v>10934</v>
      </c>
      <c r="B7" s="19">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DC1D9-DB8E-465A-997E-3EDB3AD8CD00}">
  <dimension ref="A3:E53"/>
  <sheetViews>
    <sheetView workbookViewId="0">
      <selection activeCell="B13" sqref="B13"/>
    </sheetView>
  </sheetViews>
  <sheetFormatPr defaultRowHeight="14.4"/>
  <cols>
    <col min="1" max="1" width="12.44140625" bestFit="1" customWidth="1"/>
    <col min="2" max="2" width="11.21875" bestFit="1" customWidth="1"/>
    <col min="4" max="4" width="16.109375" customWidth="1"/>
    <col min="5" max="5" width="9.44140625" bestFit="1" customWidth="1"/>
  </cols>
  <sheetData>
    <row r="3" spans="1:5">
      <c r="A3" s="6" t="s">
        <v>10933</v>
      </c>
      <c r="B3" s="7" t="s">
        <v>10947</v>
      </c>
      <c r="D3" s="14" t="s">
        <v>11</v>
      </c>
      <c r="E3" s="14" t="s">
        <v>10949</v>
      </c>
    </row>
    <row r="4" spans="1:5">
      <c r="A4" s="8" t="s">
        <v>310</v>
      </c>
      <c r="B4" s="7">
        <v>4128.2820000000002</v>
      </c>
      <c r="D4" t="str">
        <f>A4</f>
        <v>Arizona</v>
      </c>
      <c r="E4" s="15">
        <f>GETPIVOTDATA("Sales",$A$3,"State",A4)</f>
        <v>4128.2820000000002</v>
      </c>
    </row>
    <row r="5" spans="1:5">
      <c r="A5" s="13" t="s">
        <v>43</v>
      </c>
      <c r="B5" s="33">
        <v>29706.316999999992</v>
      </c>
      <c r="D5" t="str">
        <f t="shared" ref="D5:D52" si="0">A5</f>
        <v>California</v>
      </c>
      <c r="E5" s="15">
        <f t="shared" ref="E5:E52" si="1">GETPIVOTDATA("Sales",$A$3,"State",A5)</f>
        <v>29706.316999999992</v>
      </c>
    </row>
    <row r="6" spans="1:5">
      <c r="A6" s="13" t="s">
        <v>457</v>
      </c>
      <c r="B6" s="33">
        <v>3226.7490000000007</v>
      </c>
      <c r="D6" t="str">
        <f t="shared" si="0"/>
        <v>Colorado</v>
      </c>
      <c r="E6" s="15">
        <f t="shared" si="1"/>
        <v>3226.7490000000007</v>
      </c>
    </row>
    <row r="7" spans="1:5">
      <c r="A7" s="13" t="s">
        <v>6260</v>
      </c>
      <c r="B7" s="33">
        <v>307.73999999999995</v>
      </c>
      <c r="D7" t="str">
        <f t="shared" si="0"/>
        <v>Idaho</v>
      </c>
      <c r="E7" s="15">
        <f t="shared" si="1"/>
        <v>307.73999999999995</v>
      </c>
    </row>
    <row r="8" spans="1:5">
      <c r="A8" s="13" t="s">
        <v>1762</v>
      </c>
      <c r="B8" s="33">
        <v>4189.38</v>
      </c>
      <c r="D8" t="str">
        <f t="shared" si="0"/>
        <v>Montana</v>
      </c>
      <c r="E8" s="15">
        <f t="shared" si="1"/>
        <v>4189.38</v>
      </c>
    </row>
    <row r="9" spans="1:5">
      <c r="A9" s="13" t="s">
        <v>1392</v>
      </c>
      <c r="B9" s="33">
        <v>75.792000000000002</v>
      </c>
      <c r="D9" t="str">
        <f t="shared" si="0"/>
        <v>Nevada</v>
      </c>
      <c r="E9" s="15">
        <f t="shared" si="1"/>
        <v>75.792000000000002</v>
      </c>
    </row>
    <row r="10" spans="1:5">
      <c r="A10" s="13" t="s">
        <v>668</v>
      </c>
      <c r="B10" s="33">
        <v>1008.366</v>
      </c>
      <c r="D10" t="str">
        <f t="shared" si="0"/>
        <v>New Mexico</v>
      </c>
      <c r="E10" s="15">
        <f t="shared" si="1"/>
        <v>1008.366</v>
      </c>
    </row>
    <row r="11" spans="1:5">
      <c r="A11" s="13" t="s">
        <v>420</v>
      </c>
      <c r="B11" s="33">
        <v>307.54599999999999</v>
      </c>
      <c r="D11" t="str">
        <f t="shared" si="0"/>
        <v>Oregon</v>
      </c>
      <c r="E11" s="15">
        <f t="shared" si="1"/>
        <v>307.54599999999999</v>
      </c>
    </row>
    <row r="12" spans="1:5">
      <c r="A12" s="13" t="s">
        <v>96</v>
      </c>
      <c r="B12" s="33">
        <v>13640.416000000001</v>
      </c>
      <c r="D12" t="str">
        <f t="shared" si="0"/>
        <v>Washington</v>
      </c>
      <c r="E12" s="15">
        <f t="shared" si="1"/>
        <v>13640.416000000001</v>
      </c>
    </row>
    <row r="13" spans="1:5">
      <c r="A13" s="9" t="s">
        <v>10934</v>
      </c>
      <c r="B13" s="34">
        <v>56590.588000000003</v>
      </c>
      <c r="D13" t="str">
        <f t="shared" si="0"/>
        <v>Grand Total</v>
      </c>
      <c r="E13" s="15" t="e">
        <f t="shared" si="1"/>
        <v>#REF!</v>
      </c>
    </row>
    <row r="14" spans="1:5">
      <c r="D14">
        <f t="shared" si="0"/>
        <v>0</v>
      </c>
      <c r="E14" s="15" t="e">
        <f t="shared" si="1"/>
        <v>#REF!</v>
      </c>
    </row>
    <row r="15" spans="1:5">
      <c r="D15">
        <f t="shared" si="0"/>
        <v>0</v>
      </c>
      <c r="E15" s="15" t="e">
        <f t="shared" si="1"/>
        <v>#REF!</v>
      </c>
    </row>
    <row r="16" spans="1:5">
      <c r="D16">
        <f t="shared" si="0"/>
        <v>0</v>
      </c>
      <c r="E16" s="15" t="e">
        <f t="shared" si="1"/>
        <v>#REF!</v>
      </c>
    </row>
    <row r="17" spans="4:5">
      <c r="D17">
        <f t="shared" si="0"/>
        <v>0</v>
      </c>
      <c r="E17" s="15" t="e">
        <f t="shared" si="1"/>
        <v>#REF!</v>
      </c>
    </row>
    <row r="18" spans="4:5">
      <c r="D18">
        <f t="shared" si="0"/>
        <v>0</v>
      </c>
      <c r="E18" s="15" t="e">
        <f t="shared" si="1"/>
        <v>#REF!</v>
      </c>
    </row>
    <row r="19" spans="4:5">
      <c r="D19">
        <f t="shared" si="0"/>
        <v>0</v>
      </c>
      <c r="E19" s="15" t="e">
        <f t="shared" si="1"/>
        <v>#REF!</v>
      </c>
    </row>
    <row r="20" spans="4:5">
      <c r="D20">
        <f t="shared" si="0"/>
        <v>0</v>
      </c>
      <c r="E20" s="15" t="e">
        <f t="shared" si="1"/>
        <v>#REF!</v>
      </c>
    </row>
    <row r="21" spans="4:5">
      <c r="D21">
        <f t="shared" si="0"/>
        <v>0</v>
      </c>
      <c r="E21" s="15" t="e">
        <f t="shared" si="1"/>
        <v>#REF!</v>
      </c>
    </row>
    <row r="22" spans="4:5">
      <c r="D22">
        <f t="shared" si="0"/>
        <v>0</v>
      </c>
      <c r="E22" s="15" t="e">
        <f t="shared" si="1"/>
        <v>#REF!</v>
      </c>
    </row>
    <row r="23" spans="4:5">
      <c r="D23">
        <f t="shared" si="0"/>
        <v>0</v>
      </c>
      <c r="E23" s="15" t="e">
        <f t="shared" si="1"/>
        <v>#REF!</v>
      </c>
    </row>
    <row r="24" spans="4:5">
      <c r="D24">
        <f t="shared" si="0"/>
        <v>0</v>
      </c>
      <c r="E24" s="15" t="e">
        <f t="shared" si="1"/>
        <v>#REF!</v>
      </c>
    </row>
    <row r="25" spans="4:5">
      <c r="D25">
        <f t="shared" si="0"/>
        <v>0</v>
      </c>
      <c r="E25" s="15" t="e">
        <f t="shared" si="1"/>
        <v>#REF!</v>
      </c>
    </row>
    <row r="26" spans="4:5">
      <c r="D26">
        <f t="shared" si="0"/>
        <v>0</v>
      </c>
      <c r="E26" s="15" t="e">
        <f t="shared" si="1"/>
        <v>#REF!</v>
      </c>
    </row>
    <row r="27" spans="4:5">
      <c r="D27">
        <f t="shared" si="0"/>
        <v>0</v>
      </c>
      <c r="E27" s="15" t="e">
        <f t="shared" si="1"/>
        <v>#REF!</v>
      </c>
    </row>
    <row r="28" spans="4:5">
      <c r="D28">
        <f t="shared" si="0"/>
        <v>0</v>
      </c>
      <c r="E28" s="15" t="e">
        <f t="shared" si="1"/>
        <v>#REF!</v>
      </c>
    </row>
    <row r="29" spans="4:5">
      <c r="D29">
        <f t="shared" si="0"/>
        <v>0</v>
      </c>
      <c r="E29" s="15" t="e">
        <f t="shared" si="1"/>
        <v>#REF!</v>
      </c>
    </row>
    <row r="30" spans="4:5">
      <c r="D30">
        <f t="shared" si="0"/>
        <v>0</v>
      </c>
      <c r="E30" s="15" t="e">
        <f t="shared" si="1"/>
        <v>#REF!</v>
      </c>
    </row>
    <row r="31" spans="4:5">
      <c r="D31">
        <f t="shared" si="0"/>
        <v>0</v>
      </c>
      <c r="E31" s="15" t="e">
        <f t="shared" si="1"/>
        <v>#REF!</v>
      </c>
    </row>
    <row r="32" spans="4:5">
      <c r="D32">
        <f t="shared" si="0"/>
        <v>0</v>
      </c>
      <c r="E32" s="15" t="e">
        <f t="shared" si="1"/>
        <v>#REF!</v>
      </c>
    </row>
    <row r="33" spans="4:5">
      <c r="D33">
        <f t="shared" si="0"/>
        <v>0</v>
      </c>
      <c r="E33" s="15" t="e">
        <f t="shared" si="1"/>
        <v>#REF!</v>
      </c>
    </row>
    <row r="34" spans="4:5">
      <c r="D34">
        <f t="shared" si="0"/>
        <v>0</v>
      </c>
      <c r="E34" s="15" t="e">
        <f t="shared" si="1"/>
        <v>#REF!</v>
      </c>
    </row>
    <row r="35" spans="4:5">
      <c r="D35">
        <f t="shared" si="0"/>
        <v>0</v>
      </c>
      <c r="E35" s="15" t="e">
        <f t="shared" si="1"/>
        <v>#REF!</v>
      </c>
    </row>
    <row r="36" spans="4:5">
      <c r="D36">
        <f t="shared" si="0"/>
        <v>0</v>
      </c>
      <c r="E36" s="15" t="e">
        <f t="shared" si="1"/>
        <v>#REF!</v>
      </c>
    </row>
    <row r="37" spans="4:5">
      <c r="D37">
        <f t="shared" si="0"/>
        <v>0</v>
      </c>
      <c r="E37" s="15" t="e">
        <f t="shared" si="1"/>
        <v>#REF!</v>
      </c>
    </row>
    <row r="38" spans="4:5">
      <c r="D38">
        <f t="shared" si="0"/>
        <v>0</v>
      </c>
      <c r="E38" s="15" t="e">
        <f t="shared" si="1"/>
        <v>#REF!</v>
      </c>
    </row>
    <row r="39" spans="4:5">
      <c r="D39">
        <f t="shared" si="0"/>
        <v>0</v>
      </c>
      <c r="E39" s="15" t="e">
        <f t="shared" si="1"/>
        <v>#REF!</v>
      </c>
    </row>
    <row r="40" spans="4:5">
      <c r="D40">
        <f t="shared" si="0"/>
        <v>0</v>
      </c>
      <c r="E40" s="15" t="e">
        <f t="shared" si="1"/>
        <v>#REF!</v>
      </c>
    </row>
    <row r="41" spans="4:5">
      <c r="D41">
        <f t="shared" si="0"/>
        <v>0</v>
      </c>
      <c r="E41" s="15" t="e">
        <f t="shared" si="1"/>
        <v>#REF!</v>
      </c>
    </row>
    <row r="42" spans="4:5">
      <c r="D42">
        <f t="shared" si="0"/>
        <v>0</v>
      </c>
      <c r="E42" s="15" t="e">
        <f t="shared" si="1"/>
        <v>#REF!</v>
      </c>
    </row>
    <row r="43" spans="4:5">
      <c r="D43">
        <f t="shared" si="0"/>
        <v>0</v>
      </c>
      <c r="E43" s="15" t="e">
        <f t="shared" si="1"/>
        <v>#REF!</v>
      </c>
    </row>
    <row r="44" spans="4:5">
      <c r="D44">
        <f t="shared" si="0"/>
        <v>0</v>
      </c>
      <c r="E44" s="15" t="e">
        <f t="shared" si="1"/>
        <v>#REF!</v>
      </c>
    </row>
    <row r="45" spans="4:5">
      <c r="D45">
        <f t="shared" si="0"/>
        <v>0</v>
      </c>
      <c r="E45" s="15" t="e">
        <f t="shared" si="1"/>
        <v>#REF!</v>
      </c>
    </row>
    <row r="46" spans="4:5">
      <c r="D46">
        <f t="shared" si="0"/>
        <v>0</v>
      </c>
      <c r="E46" s="15" t="e">
        <f t="shared" si="1"/>
        <v>#REF!</v>
      </c>
    </row>
    <row r="47" spans="4:5">
      <c r="D47">
        <f t="shared" si="0"/>
        <v>0</v>
      </c>
      <c r="E47" s="15" t="e">
        <f t="shared" si="1"/>
        <v>#REF!</v>
      </c>
    </row>
    <row r="48" spans="4:5">
      <c r="D48">
        <f t="shared" si="0"/>
        <v>0</v>
      </c>
      <c r="E48" s="15" t="e">
        <f t="shared" si="1"/>
        <v>#REF!</v>
      </c>
    </row>
    <row r="49" spans="4:5">
      <c r="D49">
        <f t="shared" si="0"/>
        <v>0</v>
      </c>
      <c r="E49" s="15" t="e">
        <f t="shared" si="1"/>
        <v>#REF!</v>
      </c>
    </row>
    <row r="50" spans="4:5">
      <c r="D50">
        <f t="shared" si="0"/>
        <v>0</v>
      </c>
      <c r="E50" s="15" t="e">
        <f t="shared" si="1"/>
        <v>#REF!</v>
      </c>
    </row>
    <row r="51" spans="4:5">
      <c r="D51">
        <f t="shared" si="0"/>
        <v>0</v>
      </c>
      <c r="E51" s="15" t="e">
        <f t="shared" si="1"/>
        <v>#REF!</v>
      </c>
    </row>
    <row r="52" spans="4:5">
      <c r="D52">
        <f t="shared" si="0"/>
        <v>0</v>
      </c>
      <c r="E52" s="15" t="e">
        <f t="shared" si="1"/>
        <v>#REF!</v>
      </c>
    </row>
    <row r="53" spans="4:5">
      <c r="E53" s="14"/>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CD540-3240-4796-8C2F-9A58964A9DFA}">
  <dimension ref="A3:B9"/>
  <sheetViews>
    <sheetView workbookViewId="0">
      <selection activeCell="M3" sqref="M3"/>
    </sheetView>
  </sheetViews>
  <sheetFormatPr defaultRowHeight="14.4"/>
  <cols>
    <col min="1" max="1" width="12.44140625" bestFit="1" customWidth="1"/>
    <col min="2" max="2" width="11.21875" bestFit="1" customWidth="1"/>
  </cols>
  <sheetData>
    <row r="3" spans="1:2">
      <c r="A3" s="6" t="s">
        <v>10933</v>
      </c>
      <c r="B3" s="7" t="s">
        <v>10947</v>
      </c>
    </row>
    <row r="4" spans="1:2">
      <c r="A4" s="8" t="s">
        <v>682</v>
      </c>
      <c r="B4" s="7">
        <v>5888.3700000000008</v>
      </c>
    </row>
    <row r="5" spans="1:2">
      <c r="A5" s="13" t="s">
        <v>72</v>
      </c>
      <c r="B5" s="33">
        <v>6282.3760000000011</v>
      </c>
    </row>
    <row r="6" spans="1:2">
      <c r="A6" s="13" t="s">
        <v>36</v>
      </c>
      <c r="B6" s="33">
        <v>6702.1200000000008</v>
      </c>
    </row>
    <row r="7" spans="1:2">
      <c r="A7" s="13" t="s">
        <v>56</v>
      </c>
      <c r="B7" s="33">
        <v>7240.7459999999992</v>
      </c>
    </row>
    <row r="8" spans="1:2">
      <c r="A8" s="13" t="s">
        <v>1216</v>
      </c>
      <c r="B8" s="33">
        <v>9719.8379999999997</v>
      </c>
    </row>
    <row r="9" spans="1:2">
      <c r="A9" s="9" t="s">
        <v>10934</v>
      </c>
      <c r="B9" s="34">
        <v>35833.449999999997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DF550E-1447-401B-97DA-09930524DD9E}">
  <dimension ref="A3:N17"/>
  <sheetViews>
    <sheetView topLeftCell="H1" workbookViewId="0">
      <selection activeCell="E28" sqref="E28"/>
    </sheetView>
  </sheetViews>
  <sheetFormatPr defaultRowHeight="14.4"/>
  <cols>
    <col min="1" max="1" width="12.44140625" bestFit="1" customWidth="1"/>
    <col min="2" max="2" width="11.21875" bestFit="1" customWidth="1"/>
    <col min="4" max="4" width="12.44140625" bestFit="1" customWidth="1"/>
    <col min="5" max="5" width="11.6640625" bestFit="1" customWidth="1"/>
    <col min="7" max="7" width="12.44140625" bestFit="1" customWidth="1"/>
    <col min="8" max="8" width="14.21875" bestFit="1" customWidth="1"/>
    <col min="10" max="10" width="12.44140625" bestFit="1" customWidth="1"/>
    <col min="11" max="11" width="15.5546875" bestFit="1" customWidth="1"/>
    <col min="13" max="13" width="12.88671875" bestFit="1" customWidth="1"/>
    <col min="14" max="14" width="18.44140625" bestFit="1" customWidth="1"/>
  </cols>
  <sheetData>
    <row r="3" spans="1:14">
      <c r="A3" s="6" t="s">
        <v>10933</v>
      </c>
      <c r="B3" s="7" t="s">
        <v>10947</v>
      </c>
      <c r="D3" s="6" t="s">
        <v>10933</v>
      </c>
      <c r="E3" s="7" t="s">
        <v>10948</v>
      </c>
      <c r="G3" s="6" t="s">
        <v>10933</v>
      </c>
      <c r="H3" s="7" t="s">
        <v>10950</v>
      </c>
      <c r="J3" s="6" t="s">
        <v>10933</v>
      </c>
      <c r="K3" s="7" t="s">
        <v>10951</v>
      </c>
      <c r="M3" s="6" t="s">
        <v>10952</v>
      </c>
      <c r="N3" s="7" t="s">
        <v>10953</v>
      </c>
    </row>
    <row r="4" spans="1:14">
      <c r="A4" s="8" t="s">
        <v>10935</v>
      </c>
      <c r="B4" s="21">
        <v>5990.7659999999996</v>
      </c>
      <c r="D4" s="8" t="s">
        <v>10935</v>
      </c>
      <c r="E4" s="21">
        <v>1728.7921999999999</v>
      </c>
      <c r="G4" s="8" t="s">
        <v>10935</v>
      </c>
      <c r="H4" s="24">
        <v>65</v>
      </c>
      <c r="J4" s="8" t="s">
        <v>10935</v>
      </c>
      <c r="K4" s="24">
        <v>19</v>
      </c>
      <c r="M4" s="8" t="s">
        <v>10935</v>
      </c>
      <c r="N4" s="17">
        <v>0.28857615203130954</v>
      </c>
    </row>
    <row r="5" spans="1:14">
      <c r="A5" s="13" t="s">
        <v>10936</v>
      </c>
      <c r="B5" s="22">
        <v>3285.1030000000001</v>
      </c>
      <c r="D5" s="13" t="s">
        <v>10936</v>
      </c>
      <c r="E5" s="22">
        <v>202.76530000000002</v>
      </c>
      <c r="G5" s="13" t="s">
        <v>10936</v>
      </c>
      <c r="H5" s="25">
        <v>58</v>
      </c>
      <c r="J5" s="13" t="s">
        <v>10936</v>
      </c>
      <c r="K5" s="25">
        <v>15</v>
      </c>
      <c r="M5" s="8" t="s">
        <v>10936</v>
      </c>
      <c r="N5" s="17">
        <v>6.1722661359476405E-2</v>
      </c>
    </row>
    <row r="6" spans="1:14">
      <c r="A6" s="13" t="s">
        <v>10937</v>
      </c>
      <c r="B6" s="22">
        <v>3211.3580000000002</v>
      </c>
      <c r="D6" s="13" t="s">
        <v>10937</v>
      </c>
      <c r="E6" s="22">
        <v>909.4677999999999</v>
      </c>
      <c r="G6" s="13" t="s">
        <v>10937</v>
      </c>
      <c r="H6" s="25">
        <v>111</v>
      </c>
      <c r="J6" s="13" t="s">
        <v>10937</v>
      </c>
      <c r="K6" s="25">
        <v>24</v>
      </c>
      <c r="M6" s="8" t="s">
        <v>10937</v>
      </c>
      <c r="N6" s="17">
        <v>0.28320349210520901</v>
      </c>
    </row>
    <row r="7" spans="1:14">
      <c r="A7" s="13" t="s">
        <v>10938</v>
      </c>
      <c r="B7" s="22">
        <v>3155.7890000000011</v>
      </c>
      <c r="D7" s="13" t="s">
        <v>10938</v>
      </c>
      <c r="E7" s="22">
        <v>-3170.0589000000009</v>
      </c>
      <c r="G7" s="13" t="s">
        <v>10938</v>
      </c>
      <c r="H7" s="25">
        <v>46</v>
      </c>
      <c r="J7" s="13" t="s">
        <v>10938</v>
      </c>
      <c r="K7" s="25">
        <v>11</v>
      </c>
      <c r="M7" s="8" t="s">
        <v>10938</v>
      </c>
      <c r="N7" s="17">
        <v>-1.0045218168895322</v>
      </c>
    </row>
    <row r="8" spans="1:14">
      <c r="A8" s="13" t="s">
        <v>10939</v>
      </c>
      <c r="B8" s="22">
        <v>6305.2560000000003</v>
      </c>
      <c r="D8" s="13" t="s">
        <v>10939</v>
      </c>
      <c r="E8" s="22">
        <v>1438.6978999999997</v>
      </c>
      <c r="G8" s="13" t="s">
        <v>10939</v>
      </c>
      <c r="H8" s="25">
        <v>73</v>
      </c>
      <c r="J8" s="13" t="s">
        <v>10939</v>
      </c>
      <c r="K8" s="25">
        <v>22</v>
      </c>
      <c r="M8" s="8" t="s">
        <v>10939</v>
      </c>
      <c r="N8" s="17">
        <v>0.22817438340330665</v>
      </c>
    </row>
    <row r="9" spans="1:14">
      <c r="A9" s="13" t="s">
        <v>10940</v>
      </c>
      <c r="B9" s="22">
        <v>3782.3689999999997</v>
      </c>
      <c r="D9" s="13" t="s">
        <v>10940</v>
      </c>
      <c r="E9" s="22">
        <v>255.69760000000002</v>
      </c>
      <c r="G9" s="13" t="s">
        <v>10940</v>
      </c>
      <c r="H9" s="25">
        <v>69</v>
      </c>
      <c r="J9" s="13" t="s">
        <v>10940</v>
      </c>
      <c r="K9" s="25">
        <v>20</v>
      </c>
      <c r="M9" s="8" t="s">
        <v>10940</v>
      </c>
      <c r="N9" s="17">
        <v>6.7602499914735992E-2</v>
      </c>
    </row>
    <row r="10" spans="1:14">
      <c r="A10" s="13" t="s">
        <v>10941</v>
      </c>
      <c r="B10" s="22">
        <v>5038.9839999999995</v>
      </c>
      <c r="D10" s="13" t="s">
        <v>10941</v>
      </c>
      <c r="E10" s="22">
        <v>1229.5571000000002</v>
      </c>
      <c r="G10" s="13" t="s">
        <v>10941</v>
      </c>
      <c r="H10" s="25">
        <v>38</v>
      </c>
      <c r="J10" s="13" t="s">
        <v>10941</v>
      </c>
      <c r="K10" s="25">
        <v>12</v>
      </c>
      <c r="M10" s="8" t="s">
        <v>10941</v>
      </c>
      <c r="N10" s="17">
        <v>0.244008931165489</v>
      </c>
    </row>
    <row r="11" spans="1:14">
      <c r="A11" s="13" t="s">
        <v>10942</v>
      </c>
      <c r="B11" s="22">
        <v>1601.258</v>
      </c>
      <c r="D11" s="13" t="s">
        <v>10942</v>
      </c>
      <c r="E11" s="22">
        <v>356.96520000000004</v>
      </c>
      <c r="G11" s="13" t="s">
        <v>10942</v>
      </c>
      <c r="H11" s="25">
        <v>18</v>
      </c>
      <c r="J11" s="13" t="s">
        <v>10942</v>
      </c>
      <c r="K11" s="25">
        <v>5</v>
      </c>
      <c r="M11" s="8" t="s">
        <v>10942</v>
      </c>
      <c r="N11" s="17">
        <v>0.22292797288132207</v>
      </c>
    </row>
    <row r="12" spans="1:14">
      <c r="A12" s="13" t="s">
        <v>10943</v>
      </c>
      <c r="B12" s="22">
        <v>5043.2030000000004</v>
      </c>
      <c r="D12" s="13" t="s">
        <v>10943</v>
      </c>
      <c r="E12" s="22">
        <v>657.62129999999968</v>
      </c>
      <c r="G12" s="13" t="s">
        <v>10943</v>
      </c>
      <c r="H12" s="25">
        <v>84</v>
      </c>
      <c r="J12" s="13" t="s">
        <v>10943</v>
      </c>
      <c r="K12" s="25">
        <v>28</v>
      </c>
      <c r="M12" s="8" t="s">
        <v>10943</v>
      </c>
      <c r="N12" s="17">
        <v>0.13039754695577385</v>
      </c>
    </row>
    <row r="13" spans="1:14">
      <c r="A13" s="13" t="s">
        <v>10944</v>
      </c>
      <c r="B13" s="22">
        <v>3374.6130000000007</v>
      </c>
      <c r="D13" s="13" t="s">
        <v>10944</v>
      </c>
      <c r="E13" s="22">
        <v>50.122100000000053</v>
      </c>
      <c r="G13" s="13" t="s">
        <v>10944</v>
      </c>
      <c r="H13" s="25">
        <v>61</v>
      </c>
      <c r="J13" s="13" t="s">
        <v>10944</v>
      </c>
      <c r="K13" s="25">
        <v>18</v>
      </c>
      <c r="M13" s="8" t="s">
        <v>10944</v>
      </c>
      <c r="N13" s="17">
        <v>1.4852695701699734E-2</v>
      </c>
    </row>
    <row r="14" spans="1:14">
      <c r="A14" s="13" t="s">
        <v>10945</v>
      </c>
      <c r="B14" s="22">
        <v>8663.77</v>
      </c>
      <c r="D14" s="13" t="s">
        <v>10945</v>
      </c>
      <c r="E14" s="22">
        <v>1010.6851</v>
      </c>
      <c r="G14" s="13" t="s">
        <v>10945</v>
      </c>
      <c r="H14" s="25">
        <v>128</v>
      </c>
      <c r="J14" s="13" t="s">
        <v>10945</v>
      </c>
      <c r="K14" s="25">
        <v>34</v>
      </c>
      <c r="M14" s="8" t="s">
        <v>10945</v>
      </c>
      <c r="N14" s="17">
        <v>0.11665650173077079</v>
      </c>
    </row>
    <row r="15" spans="1:14">
      <c r="A15" s="13" t="s">
        <v>10946</v>
      </c>
      <c r="B15" s="22">
        <v>7138.1189999999997</v>
      </c>
      <c r="D15" s="13" t="s">
        <v>10946</v>
      </c>
      <c r="E15" s="22">
        <v>1698.6391999999998</v>
      </c>
      <c r="G15" s="13" t="s">
        <v>10946</v>
      </c>
      <c r="H15" s="25">
        <v>108</v>
      </c>
      <c r="J15" s="13" t="s">
        <v>10946</v>
      </c>
      <c r="K15" s="25">
        <v>25</v>
      </c>
      <c r="M15" s="8" t="s">
        <v>10946</v>
      </c>
      <c r="N15" s="17">
        <v>0.23796734125614885</v>
      </c>
    </row>
    <row r="16" spans="1:14">
      <c r="A16" s="9" t="s">
        <v>10934</v>
      </c>
      <c r="B16" s="20">
        <v>56590.587999999996</v>
      </c>
      <c r="D16" s="9" t="s">
        <v>10934</v>
      </c>
      <c r="E16" s="20">
        <v>6368.9518999999982</v>
      </c>
      <c r="G16" s="9" t="s">
        <v>10934</v>
      </c>
      <c r="H16" s="26">
        <v>859</v>
      </c>
      <c r="J16" s="9" t="s">
        <v>10934</v>
      </c>
      <c r="K16" s="26">
        <v>233</v>
      </c>
      <c r="M16" s="9" t="s">
        <v>10934</v>
      </c>
      <c r="N16" s="19">
        <v>0.11254436691839988</v>
      </c>
    </row>
    <row r="17" spans="2:14">
      <c r="B17" s="23">
        <f>B16</f>
        <v>56590.587999999996</v>
      </c>
      <c r="E17" s="23">
        <f>GETPIVOTDATA("Profit",$D$3)</f>
        <v>6368.9518999999982</v>
      </c>
      <c r="H17" s="27">
        <f>GETPIVOTDATA("Quantity",$G$3)</f>
        <v>859</v>
      </c>
      <c r="K17" s="27">
        <f>GETPIVOTDATA("Order ID",$J$3)</f>
        <v>233</v>
      </c>
      <c r="N17" s="28">
        <f>GETPIVOTDATA(" Profit Margin",$M$3)</f>
        <v>0.11254436691839988</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E1B6B-F7A3-45F9-A233-5CC0E24751CD}">
  <dimension ref="A3:H9"/>
  <sheetViews>
    <sheetView workbookViewId="0">
      <selection activeCell="F9" sqref="F9"/>
    </sheetView>
  </sheetViews>
  <sheetFormatPr defaultRowHeight="14.4"/>
  <cols>
    <col min="1" max="1" width="12.44140625" bestFit="1" customWidth="1"/>
    <col min="2" max="2" width="11.21875" bestFit="1" customWidth="1"/>
    <col min="3" max="3" width="11.6640625" bestFit="1" customWidth="1"/>
    <col min="4" max="4" width="14.21875" bestFit="1" customWidth="1"/>
    <col min="5" max="5" width="15.5546875" bestFit="1" customWidth="1"/>
    <col min="6" max="6" width="18.44140625" bestFit="1" customWidth="1"/>
  </cols>
  <sheetData>
    <row r="3" spans="1:8">
      <c r="A3" s="6" t="s">
        <v>10933</v>
      </c>
      <c r="B3" s="5" t="s">
        <v>10947</v>
      </c>
      <c r="C3" s="29" t="s">
        <v>10948</v>
      </c>
      <c r="D3" s="29" t="s">
        <v>10950</v>
      </c>
      <c r="E3" s="29" t="s">
        <v>10951</v>
      </c>
      <c r="F3" s="10" t="s">
        <v>10953</v>
      </c>
    </row>
    <row r="4" spans="1:8">
      <c r="A4" s="8" t="s">
        <v>10954</v>
      </c>
      <c r="B4" s="5">
        <v>21708.923000000013</v>
      </c>
      <c r="C4" s="29">
        <v>3690.4242000000004</v>
      </c>
      <c r="D4" s="29">
        <v>411</v>
      </c>
      <c r="E4" s="29">
        <v>104</v>
      </c>
      <c r="F4" s="10">
        <v>0.16999572940582994</v>
      </c>
    </row>
    <row r="5" spans="1:8">
      <c r="A5" s="13" t="s">
        <v>10955</v>
      </c>
      <c r="B5" s="37">
        <v>20478.851999999988</v>
      </c>
      <c r="C5" s="38">
        <v>2774.0686000000001</v>
      </c>
      <c r="D5" s="38">
        <v>338</v>
      </c>
      <c r="E5" s="38">
        <v>87</v>
      </c>
      <c r="F5" s="39">
        <v>0.1354601615363987</v>
      </c>
    </row>
    <row r="6" spans="1:8">
      <c r="A6" s="13" t="s">
        <v>10956</v>
      </c>
      <c r="B6" s="37">
        <v>37943.41399999999</v>
      </c>
      <c r="C6" s="38">
        <v>3696.9702999999986</v>
      </c>
      <c r="D6" s="38">
        <v>551</v>
      </c>
      <c r="E6" s="38">
        <v>147</v>
      </c>
      <c r="F6" s="39">
        <v>9.7433781261749397E-2</v>
      </c>
    </row>
    <row r="7" spans="1:8">
      <c r="A7" s="30" t="s">
        <v>10957</v>
      </c>
      <c r="B7" s="40">
        <v>56590.587999999967</v>
      </c>
      <c r="C7" s="41">
        <v>6368.9518999999973</v>
      </c>
      <c r="D7" s="41">
        <v>859</v>
      </c>
      <c r="E7" s="41">
        <v>233</v>
      </c>
      <c r="F7" s="42">
        <v>0.11254436691839995</v>
      </c>
    </row>
    <row r="9" spans="1:8">
      <c r="B9" s="32">
        <f>(GETPIVOTDATA("Sum of Sales",$A$3,"Years (Order Date)",2014)/GETPIVOTDATA("Sum of Sales",$A$3,"Years (Order Date)",2013))-1</f>
        <v>0.49144692146046687</v>
      </c>
      <c r="C9" s="32">
        <f>(GETPIVOTDATA("Sum of Profit",$A$3,"Years (Order Date)",2014)/GETPIVOTDATA("Sum of Profit",$A$3,"Years (Order Date)",2013))-1</f>
        <v>0.72274900342044934</v>
      </c>
      <c r="D9" s="32">
        <f>(GETPIVOTDATA("Sum of Quantity",$A$3,"Years (Order Date)",2014)/GETPIVOTDATA("Sum of Quantity",$A$3,"Years (Order Date)",2013))-1</f>
        <v>0.55898366606170602</v>
      </c>
      <c r="E9" s="32">
        <f>(GETPIVOTDATA("Count of Order ID",$A$3,"Years (Order Date)",2014)/GETPIVOTDATA("Count of Order ID",$A$3,"Years (Order Date)",2013))-1</f>
        <v>0.58503401360544216</v>
      </c>
      <c r="F9" s="32">
        <f>(GETPIVOTDATA("Sum of  Profit Margin",$A$3,"Years (Order Date)",2014)/GETPIVOTDATA("Sum of  Profit Margin",$A$3,"Years (Order Date)",2013))-1</f>
        <v>0.15508569472488154</v>
      </c>
      <c r="H9" s="31" t="s">
        <v>10958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zoomScale="94" workbookViewId="0">
      <selection activeCell="C32" sqref="C32"/>
    </sheetView>
  </sheetViews>
  <sheetFormatPr defaultColWidth="14.44140625" defaultRowHeight="15" customHeight="1"/>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zoomScale="94" workbookViewId="0">
      <selection activeCell="X26" sqref="X26"/>
    </sheetView>
  </sheetViews>
  <sheetFormatPr defaultColWidth="14.44140625" defaultRowHeight="15" customHeight="1"/>
  <cols>
    <col min="1" max="26" width="8.6640625" customWidth="1"/>
  </cols>
  <sheetData>
    <row r="1" spans="1:17" ht="14.25" customHeight="1"/>
    <row r="2" spans="1:17" ht="14.25" customHeight="1"/>
    <row r="3" spans="1:17" ht="14.25" customHeight="1"/>
    <row r="4" spans="1:17" ht="14.25" customHeight="1"/>
    <row r="5" spans="1:17" ht="14.25" customHeight="1"/>
    <row r="6" spans="1:17" ht="14.25" customHeight="1"/>
    <row r="7" spans="1:17" ht="14.25" customHeight="1"/>
    <row r="8" spans="1:17" ht="14.25" customHeight="1"/>
    <row r="9" spans="1:17" ht="14.25" customHeight="1"/>
    <row r="10" spans="1:17" ht="14.25" customHeight="1"/>
    <row r="11" spans="1:17" ht="14.25" customHeight="1">
      <c r="A11" s="4" t="s">
        <v>10932</v>
      </c>
      <c r="B11" s="2"/>
      <c r="Q11" s="4"/>
    </row>
    <row r="12" spans="1:17" ht="14.25" customHeight="1"/>
    <row r="13" spans="1:17" ht="14.25" customHeight="1"/>
    <row r="14" spans="1:17" ht="14.25" customHeight="1"/>
    <row r="15" spans="1:17" ht="14.25" customHeight="1"/>
    <row r="16" spans="1:1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 combo chart</vt:lpstr>
      <vt:lpstr> waterfall chart</vt:lpstr>
      <vt:lpstr> pie chart</vt:lpstr>
      <vt:lpstr> Map Chart</vt:lpstr>
      <vt:lpstr> Top 5 category</vt:lpstr>
      <vt:lpstr> KPI</vt:lpstr>
      <vt:lpstr> KPI YOY</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satish ganesh</cp:lastModifiedBy>
  <dcterms:created xsi:type="dcterms:W3CDTF">2015-06-05T18:17:20Z</dcterms:created>
  <dcterms:modified xsi:type="dcterms:W3CDTF">2025-02-27T08:00:03Z</dcterms:modified>
</cp:coreProperties>
</file>