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0"/>
  <workbookPr/>
  <xr:revisionPtr revIDLastSave="141" documentId="11_428FC8AE6943B049612489E06F201B8B3CED4083" xr6:coauthVersionLast="47" xr6:coauthVersionMax="47" xr10:uidLastSave="{CFB5C407-9ED5-4898-B0F2-AED8CA96E4A9}"/>
  <bookViews>
    <workbookView xWindow="240" yWindow="105" windowWidth="14805" windowHeight="8010" xr2:uid="{00000000-000D-0000-FFFF-FFFF00000000}"/>
  </bookViews>
  <sheets>
    <sheet name="TAC Receivable Cas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7" i="1"/>
  <c r="E26" i="1"/>
  <c r="E24" i="1"/>
  <c r="E23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E21" i="1" l="1"/>
  <c r="F21" i="1"/>
  <c r="G26" i="1"/>
  <c r="G24" i="1"/>
  <c r="G23" i="1"/>
  <c r="G21" i="1"/>
  <c r="G25" i="1" s="1"/>
  <c r="H26" i="1"/>
  <c r="H24" i="1"/>
  <c r="H23" i="1"/>
  <c r="H21" i="1"/>
  <c r="H25" i="1" s="1"/>
  <c r="I26" i="1"/>
  <c r="I24" i="1"/>
  <c r="I23" i="1"/>
  <c r="I21" i="1"/>
  <c r="I25" i="1" s="1"/>
  <c r="J26" i="1"/>
  <c r="J24" i="1"/>
  <c r="J23" i="1"/>
  <c r="J21" i="1"/>
  <c r="J25" i="1" s="1"/>
  <c r="K26" i="1"/>
  <c r="K24" i="1"/>
  <c r="K23" i="1"/>
  <c r="K21" i="1"/>
  <c r="K25" i="1" s="1"/>
  <c r="L26" i="1"/>
  <c r="L24" i="1"/>
  <c r="L23" i="1"/>
  <c r="L21" i="1"/>
  <c r="L25" i="1" s="1"/>
  <c r="M26" i="1"/>
  <c r="M24" i="1"/>
  <c r="M23" i="1"/>
  <c r="M21" i="1"/>
  <c r="M25" i="1" s="1"/>
  <c r="N26" i="1"/>
  <c r="N24" i="1"/>
  <c r="N23" i="1"/>
  <c r="N21" i="1"/>
  <c r="N25" i="1" s="1"/>
  <c r="O26" i="1"/>
  <c r="O24" i="1"/>
  <c r="O23" i="1"/>
  <c r="O21" i="1"/>
  <c r="O25" i="1" s="1"/>
  <c r="P26" i="1"/>
  <c r="P24" i="1"/>
  <c r="P23" i="1"/>
  <c r="P21" i="1"/>
  <c r="P25" i="1" s="1"/>
  <c r="Q26" i="1"/>
  <c r="Q24" i="1"/>
  <c r="Q23" i="1"/>
  <c r="Q21" i="1"/>
  <c r="Q25" i="1" s="1"/>
  <c r="R26" i="1"/>
  <c r="R24" i="1"/>
  <c r="R23" i="1"/>
  <c r="R21" i="1"/>
  <c r="R25" i="1" s="1"/>
  <c r="S26" i="1"/>
  <c r="S24" i="1"/>
  <c r="S23" i="1"/>
  <c r="S21" i="1"/>
  <c r="S25" i="1" s="1"/>
  <c r="T26" i="1"/>
  <c r="T24" i="1"/>
  <c r="T23" i="1"/>
  <c r="T21" i="1"/>
  <c r="T25" i="1" s="1"/>
  <c r="U26" i="1"/>
  <c r="U24" i="1"/>
  <c r="U23" i="1"/>
  <c r="U21" i="1"/>
  <c r="U25" i="1" s="1"/>
  <c r="V26" i="1"/>
  <c r="V24" i="1"/>
  <c r="V23" i="1"/>
  <c r="V21" i="1"/>
  <c r="V25" i="1" s="1"/>
  <c r="F26" i="1" l="1"/>
  <c r="F27" i="1" s="1"/>
  <c r="F24" i="1"/>
  <c r="F25" i="1"/>
  <c r="F28" i="1" s="1"/>
  <c r="F23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E25" i="1"/>
  <c r="E2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tc={5FCFE753-432A-4937-8B42-9D5571C02B19}</author>
  </authors>
  <commentList>
    <comment ref="D26" authorId="0" shapeId="0" xr:uid="{5FCFE753-432A-4937-8B42-9D5571C02B1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case TAC is Paid by the Hotel than mention the % age amount here. But if hotel does not pay the TAC than mention not applicable.</t>
      </text>
    </comment>
  </commentList>
</comments>
</file>

<file path=xl/sharedStrings.xml><?xml version="1.0" encoding="utf-8"?>
<sst xmlns="http://schemas.openxmlformats.org/spreadsheetml/2006/main" count="85" uniqueCount="65">
  <si>
    <t>Calculation Sheet - Room Reservations</t>
  </si>
  <si>
    <t>Particulars</t>
  </si>
  <si>
    <t>Room Category</t>
  </si>
  <si>
    <t>Deluxe Room</t>
  </si>
  <si>
    <t>Luxury Room</t>
  </si>
  <si>
    <t>Honeymoon Suite Room</t>
  </si>
  <si>
    <t>Suite Room</t>
  </si>
  <si>
    <t>Family Room 2+2</t>
  </si>
  <si>
    <t>Family Suite 2+2</t>
  </si>
  <si>
    <t>Meal Plan</t>
  </si>
  <si>
    <t>Room Only Rate</t>
  </si>
  <si>
    <t>CPAI</t>
  </si>
  <si>
    <t>MAPI</t>
  </si>
  <si>
    <t>A</t>
  </si>
  <si>
    <t>Rack Rate / Offer/ Net  Rate per night</t>
  </si>
  <si>
    <t>B</t>
  </si>
  <si>
    <t>No of Rooms</t>
  </si>
  <si>
    <t>C</t>
  </si>
  <si>
    <t>No of  Days</t>
  </si>
  <si>
    <t>D = A x B x C</t>
  </si>
  <si>
    <t>Total</t>
  </si>
  <si>
    <t>E</t>
  </si>
  <si>
    <t>Child 5-12Yrs without Bed</t>
  </si>
  <si>
    <t>F</t>
  </si>
  <si>
    <t>No of  Rooms</t>
  </si>
  <si>
    <t>G</t>
  </si>
  <si>
    <t>H = E x F x G</t>
  </si>
  <si>
    <t>Total Charges of Without Bed</t>
  </si>
  <si>
    <t>I</t>
  </si>
  <si>
    <t>Child 5- 12 Yrs with bed</t>
  </si>
  <si>
    <t>J</t>
  </si>
  <si>
    <t>K</t>
  </si>
  <si>
    <t xml:space="preserve">L=I x J x K </t>
  </si>
  <si>
    <t>Total Charges of With Extra Bed</t>
  </si>
  <si>
    <t>M</t>
  </si>
  <si>
    <t>Extra Person (Above 12 Yrs)</t>
  </si>
  <si>
    <t>N</t>
  </si>
  <si>
    <t>O</t>
  </si>
  <si>
    <t>P = M x N x O</t>
  </si>
  <si>
    <t>Total Charges of Extra Bed</t>
  </si>
  <si>
    <t>Q = D + H + L + P</t>
  </si>
  <si>
    <t>Gross Total</t>
  </si>
  <si>
    <t>R</t>
  </si>
  <si>
    <t>GST For Rs 0 - Rs 999/-</t>
  </si>
  <si>
    <t>Nil</t>
  </si>
  <si>
    <t>S</t>
  </si>
  <si>
    <t>GST For Rs 1,001- Rs 7,500/-</t>
  </si>
  <si>
    <t>T</t>
  </si>
  <si>
    <t>GST For Rs 7,501 &amp; Above</t>
  </si>
  <si>
    <t>U = Q + S / T</t>
  </si>
  <si>
    <t>Net Payable Amt to Hotel-Before adjusting TAC &amp; TDS</t>
  </si>
  <si>
    <t>V</t>
  </si>
  <si>
    <t>TAC -Travel Agent Commission</t>
  </si>
  <si>
    <t>W</t>
  </si>
  <si>
    <t>TDS</t>
  </si>
  <si>
    <t>X = U-V+W</t>
  </si>
  <si>
    <t>Net Payable to Hotel after Adjusting TAC &amp; TDS</t>
  </si>
  <si>
    <t>Y</t>
  </si>
  <si>
    <t>Service Charges-on Per Day basis</t>
  </si>
  <si>
    <t>Z</t>
  </si>
  <si>
    <t>GST on Service Cahrges</t>
  </si>
  <si>
    <t>AA=Y + Z</t>
  </si>
  <si>
    <t>Total Amt</t>
  </si>
  <si>
    <t>AB</t>
  </si>
  <si>
    <t>Net Receivable From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</si>
</sst>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[$₹-4009]\ * #,##0.00_ ;_ [$₹-4009]\ * \-#,##0.00_ ;_ [$₹-4009]\ * &quot;-&quot;??_ ;_ @_ "/>
    <numFmt numFmtId="165" formatCode="_ * #,##0_ ;_ * \-#,##0_ ;_ * &quot;-&quot;??_ ;_ @_ "/>
    <numFmt numFmtId="166" formatCode="_ [$₹-439]* #,##0.00_ ;_ [$₹-439]* \-#,##0.00_ ;_ [$₹-439]* &quot;-&quot;??_ ;_ @_ "/>
  </numFmts>
  <fonts count="1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rgb="FF002060"/>
      <name val="Cambria"/>
      <family val="1"/>
    </font>
    <font>
      <sz val="12"/>
      <color rgb="FF002060"/>
      <name val="Cambria"/>
      <family val="1"/>
    </font>
    <font>
      <sz val="11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2"/>
      <color theme="1"/>
      <name val="Cambria"/>
      <family val="1"/>
    </font>
    <font>
      <b/>
      <sz val="12"/>
      <color rgb="FFFF0000"/>
      <name val="Cambria"/>
      <family val="1"/>
    </font>
    <font>
      <b/>
      <sz val="11"/>
      <color rgb="FF002060"/>
      <name val="Calibri"/>
    </font>
    <font>
      <b/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164" fontId="3" fillId="2" borderId="1" xfId="1" applyNumberFormat="1" applyFont="1" applyFill="1" applyBorder="1"/>
    <xf numFmtId="164" fontId="3" fillId="3" borderId="1" xfId="1" applyNumberFormat="1" applyFont="1" applyFill="1" applyBorder="1"/>
    <xf numFmtId="0" fontId="3" fillId="2" borderId="1" xfId="0" applyFont="1" applyFill="1" applyBorder="1"/>
    <xf numFmtId="165" fontId="3" fillId="2" borderId="1" xfId="1" applyNumberFormat="1" applyFont="1" applyFill="1" applyBorder="1"/>
    <xf numFmtId="165" fontId="3" fillId="3" borderId="1" xfId="1" applyNumberFormat="1" applyFont="1" applyFill="1" applyBorder="1"/>
    <xf numFmtId="0" fontId="5" fillId="2" borderId="1" xfId="0" applyFont="1" applyFill="1" applyBorder="1" applyAlignment="1">
      <alignment horizontal="center"/>
    </xf>
    <xf numFmtId="164" fontId="2" fillId="2" borderId="1" xfId="1" applyNumberFormat="1" applyFont="1" applyFill="1" applyBorder="1"/>
    <xf numFmtId="164" fontId="2" fillId="3" borderId="1" xfId="1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vertical="top" wrapText="1"/>
    </xf>
    <xf numFmtId="164" fontId="3" fillId="2" borderId="1" xfId="1" applyNumberFormat="1" applyFont="1" applyFill="1" applyBorder="1" applyAlignment="1">
      <alignment vertical="center"/>
    </xf>
    <xf numFmtId="164" fontId="3" fillId="3" borderId="1" xfId="1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top" wrapText="1"/>
    </xf>
    <xf numFmtId="43" fontId="3" fillId="2" borderId="1" xfId="1" applyFont="1" applyFill="1" applyBorder="1"/>
    <xf numFmtId="43" fontId="3" fillId="3" borderId="1" xfId="1" applyFont="1" applyFill="1" applyBorder="1"/>
    <xf numFmtId="164" fontId="2" fillId="2" borderId="1" xfId="0" applyNumberFormat="1" applyFont="1" applyFill="1" applyBorder="1"/>
    <xf numFmtId="164" fontId="2" fillId="3" borderId="1" xfId="0" applyNumberFormat="1" applyFont="1" applyFill="1" applyBorder="1"/>
    <xf numFmtId="0" fontId="7" fillId="2" borderId="1" xfId="0" applyFont="1" applyFill="1" applyBorder="1"/>
    <xf numFmtId="0" fontId="2" fillId="2" borderId="1" xfId="0" applyFont="1" applyFill="1" applyBorder="1" applyAlignment="1">
      <alignment horizontal="left"/>
    </xf>
    <xf numFmtId="9" fontId="7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9" fontId="3" fillId="2" borderId="1" xfId="0" applyNumberFormat="1" applyFont="1" applyFill="1" applyBorder="1"/>
    <xf numFmtId="0" fontId="3" fillId="2" borderId="4" xfId="0" applyFont="1" applyFill="1" applyBorder="1"/>
    <xf numFmtId="9" fontId="3" fillId="2" borderId="3" xfId="0" applyNumberFormat="1" applyFont="1" applyFill="1" applyBorder="1"/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164" fontId="2" fillId="2" borderId="6" xfId="0" applyNumberFormat="1" applyFont="1" applyFill="1" applyBorder="1" applyAlignment="1">
      <alignment horizontal="left"/>
    </xf>
    <xf numFmtId="164" fontId="2" fillId="3" borderId="6" xfId="0" applyNumberFormat="1" applyFont="1" applyFill="1" applyBorder="1" applyAlignment="1">
      <alignment horizontal="left"/>
    </xf>
    <xf numFmtId="9" fontId="9" fillId="0" borderId="5" xfId="0" applyNumberFormat="1" applyFont="1" applyBorder="1"/>
    <xf numFmtId="166" fontId="9" fillId="0" borderId="5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GES Travel" id="{F5B0C096-55BD-49F2-B047-A1CBD8C40151}" userId="S::bookings@tgesdelhi.onmicrosoft.com::48a31c28-12af-410f-8858-eb8bc91f7c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6" dT="2024-08-07T07:45:11.61" personId="{F5B0C096-55BD-49F2-B047-A1CBD8C40151}" id="{5FCFE753-432A-4937-8B42-9D5571C02B19}">
    <text>In case TAC is Paid by the Hotel than mention the % age amount here. But if hotel does not pay the TAC than mention not applicable.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32"/>
  <sheetViews>
    <sheetView tabSelected="1" topLeftCell="A20" workbookViewId="0">
      <selection activeCell="E32" sqref="E32"/>
    </sheetView>
  </sheetViews>
  <sheetFormatPr defaultRowHeight="15"/>
  <cols>
    <col min="2" max="2" width="15.7109375" bestFit="1" customWidth="1"/>
    <col min="3" max="3" width="57.28515625" bestFit="1" customWidth="1"/>
    <col min="4" max="4" width="6.42578125" bestFit="1" customWidth="1"/>
    <col min="5" max="5" width="17.28515625" bestFit="1" customWidth="1"/>
    <col min="6" max="7" width="13.42578125" bestFit="1" customWidth="1"/>
    <col min="8" max="8" width="17.28515625" bestFit="1" customWidth="1"/>
    <col min="9" max="9" width="11.7109375" bestFit="1" customWidth="1"/>
    <col min="10" max="10" width="13.42578125" bestFit="1" customWidth="1"/>
    <col min="11" max="11" width="17.28515625" bestFit="1" customWidth="1"/>
    <col min="12" max="12" width="11.7109375" bestFit="1" customWidth="1"/>
    <col min="13" max="13" width="13.42578125" bestFit="1" customWidth="1"/>
    <col min="14" max="14" width="17.28515625" bestFit="1" customWidth="1"/>
    <col min="15" max="15" width="11.7109375" bestFit="1" customWidth="1"/>
    <col min="16" max="16" width="13.42578125" bestFit="1" customWidth="1"/>
    <col min="17" max="17" width="17.28515625" bestFit="1" customWidth="1"/>
    <col min="18" max="18" width="11.7109375" bestFit="1" customWidth="1"/>
    <col min="19" max="19" width="13.42578125" bestFit="1" customWidth="1"/>
    <col min="20" max="20" width="17.28515625" bestFit="1" customWidth="1"/>
    <col min="21" max="21" width="11.7109375" bestFit="1" customWidth="1"/>
    <col min="22" max="22" width="13.42578125" bestFit="1" customWidth="1"/>
  </cols>
  <sheetData>
    <row r="2" spans="2:22" ht="15.75">
      <c r="B2" s="35" t="s">
        <v>0</v>
      </c>
      <c r="C2" s="35"/>
      <c r="D2" s="35"/>
      <c r="E2" s="35"/>
      <c r="F2" s="35"/>
      <c r="G2" s="35"/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"/>
    </row>
    <row r="3" spans="2:22" ht="15.75">
      <c r="B3" s="36" t="s">
        <v>1</v>
      </c>
      <c r="C3" s="33" t="s">
        <v>2</v>
      </c>
      <c r="D3" s="34"/>
      <c r="E3" s="37" t="s">
        <v>3</v>
      </c>
      <c r="F3" s="37"/>
      <c r="G3" s="37"/>
      <c r="H3" s="37" t="s">
        <v>4</v>
      </c>
      <c r="I3" s="37"/>
      <c r="J3" s="37"/>
      <c r="K3" s="38" t="s">
        <v>5</v>
      </c>
      <c r="L3" s="38"/>
      <c r="M3" s="38"/>
      <c r="N3" s="38" t="s">
        <v>6</v>
      </c>
      <c r="O3" s="38"/>
      <c r="P3" s="38"/>
      <c r="Q3" s="38" t="s">
        <v>7</v>
      </c>
      <c r="R3" s="38"/>
      <c r="S3" s="38"/>
      <c r="T3" s="38" t="s">
        <v>8</v>
      </c>
      <c r="U3" s="38"/>
      <c r="V3" s="38"/>
    </row>
    <row r="4" spans="2:22" ht="15.75">
      <c r="B4" s="36"/>
      <c r="C4" s="33" t="s">
        <v>9</v>
      </c>
      <c r="D4" s="34"/>
      <c r="E4" s="3" t="s">
        <v>10</v>
      </c>
      <c r="F4" s="3" t="s">
        <v>11</v>
      </c>
      <c r="G4" s="3" t="s">
        <v>12</v>
      </c>
      <c r="H4" s="3" t="s">
        <v>10</v>
      </c>
      <c r="I4" s="3" t="s">
        <v>11</v>
      </c>
      <c r="J4" s="3" t="s">
        <v>12</v>
      </c>
      <c r="K4" s="4" t="s">
        <v>10</v>
      </c>
      <c r="L4" s="4" t="s">
        <v>11</v>
      </c>
      <c r="M4" s="4" t="s">
        <v>12</v>
      </c>
      <c r="N4" s="4" t="s">
        <v>10</v>
      </c>
      <c r="O4" s="4" t="s">
        <v>11</v>
      </c>
      <c r="P4" s="4" t="s">
        <v>12</v>
      </c>
      <c r="Q4" s="4" t="s">
        <v>10</v>
      </c>
      <c r="R4" s="4" t="s">
        <v>11</v>
      </c>
      <c r="S4" s="4" t="s">
        <v>12</v>
      </c>
      <c r="T4" s="4" t="s">
        <v>10</v>
      </c>
      <c r="U4" s="4" t="s">
        <v>11</v>
      </c>
      <c r="V4" s="4" t="s">
        <v>12</v>
      </c>
    </row>
    <row r="5" spans="2:22" ht="15.75">
      <c r="B5" s="5" t="s">
        <v>13</v>
      </c>
      <c r="C5" s="33" t="s">
        <v>14</v>
      </c>
      <c r="D5" s="34"/>
      <c r="E5" s="6">
        <v>3500</v>
      </c>
      <c r="F5" s="7">
        <v>4000</v>
      </c>
      <c r="G5" s="7">
        <v>0</v>
      </c>
      <c r="H5" s="7"/>
      <c r="I5" s="7">
        <v>0</v>
      </c>
      <c r="J5" s="7">
        <v>0</v>
      </c>
      <c r="K5" s="8"/>
      <c r="L5" s="8">
        <v>0</v>
      </c>
      <c r="M5" s="8">
        <v>0</v>
      </c>
      <c r="N5" s="8"/>
      <c r="O5" s="8"/>
      <c r="P5" s="8">
        <v>0</v>
      </c>
      <c r="Q5" s="8"/>
      <c r="R5" s="8"/>
      <c r="S5" s="8">
        <v>0</v>
      </c>
      <c r="T5" s="8"/>
      <c r="U5" s="8"/>
      <c r="V5" s="8">
        <v>0</v>
      </c>
    </row>
    <row r="6" spans="2:22" ht="15.75">
      <c r="B6" s="5" t="s">
        <v>15</v>
      </c>
      <c r="C6" s="33" t="s">
        <v>16</v>
      </c>
      <c r="D6" s="34"/>
      <c r="E6" s="9">
        <v>1</v>
      </c>
      <c r="F6" s="10">
        <v>1</v>
      </c>
      <c r="G6" s="10"/>
      <c r="H6" s="10"/>
      <c r="I6" s="10"/>
      <c r="J6" s="10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</row>
    <row r="7" spans="2:22" ht="15.75">
      <c r="B7" s="5" t="s">
        <v>17</v>
      </c>
      <c r="C7" s="33" t="s">
        <v>18</v>
      </c>
      <c r="D7" s="34"/>
      <c r="E7" s="9">
        <v>2</v>
      </c>
      <c r="F7" s="10">
        <v>2</v>
      </c>
      <c r="G7" s="10"/>
      <c r="H7" s="10"/>
      <c r="I7" s="10"/>
      <c r="J7" s="10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2:22" ht="15.75">
      <c r="B8" s="12" t="s">
        <v>19</v>
      </c>
      <c r="C8" s="39" t="s">
        <v>20</v>
      </c>
      <c r="D8" s="40"/>
      <c r="E8" s="13">
        <f t="shared" ref="E8:V8" si="0">SUM(E5*E6*E7)</f>
        <v>7000</v>
      </c>
      <c r="F8" s="13">
        <f t="shared" si="0"/>
        <v>8000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4">
        <f t="shared" si="0"/>
        <v>0</v>
      </c>
      <c r="L8" s="14">
        <f t="shared" si="0"/>
        <v>0</v>
      </c>
      <c r="M8" s="14">
        <f t="shared" si="0"/>
        <v>0</v>
      </c>
      <c r="N8" s="14">
        <f t="shared" si="0"/>
        <v>0</v>
      </c>
      <c r="O8" s="14">
        <f t="shared" si="0"/>
        <v>0</v>
      </c>
      <c r="P8" s="14">
        <f t="shared" si="0"/>
        <v>0</v>
      </c>
      <c r="Q8" s="14">
        <f t="shared" si="0"/>
        <v>0</v>
      </c>
      <c r="R8" s="14">
        <f t="shared" si="0"/>
        <v>0</v>
      </c>
      <c r="S8" s="14">
        <f t="shared" si="0"/>
        <v>0</v>
      </c>
      <c r="T8" s="14">
        <f t="shared" si="0"/>
        <v>0</v>
      </c>
      <c r="U8" s="14">
        <f t="shared" si="0"/>
        <v>0</v>
      </c>
      <c r="V8" s="14">
        <f t="shared" si="0"/>
        <v>0</v>
      </c>
    </row>
    <row r="9" spans="2:22" ht="15.75">
      <c r="B9" s="5" t="s">
        <v>21</v>
      </c>
      <c r="C9" s="41" t="s">
        <v>22</v>
      </c>
      <c r="D9" s="42"/>
      <c r="E9" s="7">
        <v>850</v>
      </c>
      <c r="F9" s="7">
        <v>900</v>
      </c>
      <c r="G9" s="7">
        <v>0</v>
      </c>
      <c r="H9" s="7"/>
      <c r="I9" s="7">
        <v>0</v>
      </c>
      <c r="J9" s="7">
        <v>0</v>
      </c>
      <c r="K9" s="8"/>
      <c r="L9" s="8"/>
      <c r="M9" s="8">
        <v>0</v>
      </c>
      <c r="N9" s="8"/>
      <c r="O9" s="8"/>
      <c r="P9" s="8">
        <v>0</v>
      </c>
      <c r="Q9" s="8"/>
      <c r="R9" s="8"/>
      <c r="S9" s="8">
        <v>0</v>
      </c>
      <c r="T9" s="8"/>
      <c r="U9" s="8"/>
      <c r="V9" s="8">
        <v>0</v>
      </c>
    </row>
    <row r="10" spans="2:22" ht="15.75">
      <c r="B10" s="5" t="s">
        <v>23</v>
      </c>
      <c r="C10" s="33" t="s">
        <v>24</v>
      </c>
      <c r="D10" s="34"/>
      <c r="E10" s="10">
        <v>1</v>
      </c>
      <c r="F10" s="10">
        <v>1</v>
      </c>
      <c r="G10" s="10">
        <v>0</v>
      </c>
      <c r="H10" s="10">
        <v>0</v>
      </c>
      <c r="I10" s="10">
        <v>0</v>
      </c>
      <c r="J10" s="10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</row>
    <row r="11" spans="2:22" ht="15.75">
      <c r="B11" s="5" t="s">
        <v>25</v>
      </c>
      <c r="C11" s="33" t="s">
        <v>18</v>
      </c>
      <c r="D11" s="34"/>
      <c r="E11" s="10">
        <v>2</v>
      </c>
      <c r="F11" s="10">
        <v>2</v>
      </c>
      <c r="G11" s="10">
        <v>0</v>
      </c>
      <c r="H11" s="10">
        <v>0</v>
      </c>
      <c r="I11" s="10">
        <v>0</v>
      </c>
      <c r="J11" s="10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</row>
    <row r="12" spans="2:22" ht="15.75">
      <c r="B12" s="12" t="s">
        <v>26</v>
      </c>
      <c r="C12" s="43" t="s">
        <v>27</v>
      </c>
      <c r="D12" s="44"/>
      <c r="E12" s="7">
        <f t="shared" ref="E12:V12" si="1">SUM(E9*E10*E11)</f>
        <v>1700</v>
      </c>
      <c r="F12" s="7">
        <f t="shared" si="1"/>
        <v>1800</v>
      </c>
      <c r="G12" s="7">
        <f t="shared" si="1"/>
        <v>0</v>
      </c>
      <c r="H12" s="7">
        <f t="shared" si="1"/>
        <v>0</v>
      </c>
      <c r="I12" s="7">
        <f t="shared" si="1"/>
        <v>0</v>
      </c>
      <c r="J12" s="7">
        <f t="shared" si="1"/>
        <v>0</v>
      </c>
      <c r="K12" s="8">
        <f t="shared" si="1"/>
        <v>0</v>
      </c>
      <c r="L12" s="8">
        <f t="shared" si="1"/>
        <v>0</v>
      </c>
      <c r="M12" s="8">
        <f t="shared" si="1"/>
        <v>0</v>
      </c>
      <c r="N12" s="8">
        <f t="shared" si="1"/>
        <v>0</v>
      </c>
      <c r="O12" s="8">
        <f t="shared" si="1"/>
        <v>0</v>
      </c>
      <c r="P12" s="8">
        <f t="shared" si="1"/>
        <v>0</v>
      </c>
      <c r="Q12" s="8">
        <f t="shared" si="1"/>
        <v>0</v>
      </c>
      <c r="R12" s="8">
        <f t="shared" si="1"/>
        <v>0</v>
      </c>
      <c r="S12" s="8">
        <f t="shared" si="1"/>
        <v>0</v>
      </c>
      <c r="T12" s="8">
        <f t="shared" si="1"/>
        <v>0</v>
      </c>
      <c r="U12" s="8">
        <f t="shared" si="1"/>
        <v>0</v>
      </c>
      <c r="V12" s="8">
        <f t="shared" si="1"/>
        <v>0</v>
      </c>
    </row>
    <row r="13" spans="2:22" ht="15.75">
      <c r="B13" s="15" t="s">
        <v>28</v>
      </c>
      <c r="C13" s="41" t="s">
        <v>29</v>
      </c>
      <c r="D13" s="42"/>
      <c r="E13" s="16">
        <v>1200</v>
      </c>
      <c r="F13" s="17">
        <v>1400</v>
      </c>
      <c r="G13" s="17">
        <v>0</v>
      </c>
      <c r="H13" s="17"/>
      <c r="I13" s="17">
        <v>0</v>
      </c>
      <c r="J13" s="17">
        <v>0</v>
      </c>
      <c r="K13" s="18"/>
      <c r="L13" s="18"/>
      <c r="M13" s="18">
        <v>0</v>
      </c>
      <c r="N13" s="18"/>
      <c r="O13" s="18"/>
      <c r="P13" s="18">
        <v>0</v>
      </c>
      <c r="Q13" s="18"/>
      <c r="R13" s="18"/>
      <c r="S13" s="18">
        <v>0</v>
      </c>
      <c r="T13" s="18"/>
      <c r="U13" s="18"/>
      <c r="V13" s="18">
        <v>0</v>
      </c>
    </row>
    <row r="14" spans="2:22" ht="15.75">
      <c r="B14" s="5" t="s">
        <v>30</v>
      </c>
      <c r="C14" s="33" t="s">
        <v>24</v>
      </c>
      <c r="D14" s="34"/>
      <c r="E14" s="10">
        <v>1</v>
      </c>
      <c r="F14" s="10">
        <v>1</v>
      </c>
      <c r="G14" s="10">
        <v>0</v>
      </c>
      <c r="H14" s="10">
        <v>0</v>
      </c>
      <c r="I14" s="10">
        <v>0</v>
      </c>
      <c r="J14" s="10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</row>
    <row r="15" spans="2:22" ht="15.75">
      <c r="B15" s="5" t="s">
        <v>31</v>
      </c>
      <c r="C15" s="33" t="s">
        <v>18</v>
      </c>
      <c r="D15" s="34"/>
      <c r="E15" s="10">
        <v>2</v>
      </c>
      <c r="F15" s="10">
        <v>2</v>
      </c>
      <c r="G15" s="10">
        <v>0</v>
      </c>
      <c r="H15" s="10">
        <v>0</v>
      </c>
      <c r="I15" s="10">
        <v>0</v>
      </c>
      <c r="J15" s="10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</row>
    <row r="16" spans="2:22" ht="15.75">
      <c r="B16" s="12" t="s">
        <v>32</v>
      </c>
      <c r="C16" s="43" t="s">
        <v>33</v>
      </c>
      <c r="D16" s="44"/>
      <c r="E16" s="7">
        <f t="shared" ref="E16:V16" si="2">SUM(E13*E14*E15)</f>
        <v>2400</v>
      </c>
      <c r="F16" s="7">
        <f t="shared" si="2"/>
        <v>2800</v>
      </c>
      <c r="G16" s="7">
        <f t="shared" si="2"/>
        <v>0</v>
      </c>
      <c r="H16" s="7">
        <f t="shared" si="2"/>
        <v>0</v>
      </c>
      <c r="I16" s="7">
        <f t="shared" si="2"/>
        <v>0</v>
      </c>
      <c r="J16" s="7">
        <f t="shared" si="2"/>
        <v>0</v>
      </c>
      <c r="K16" s="8">
        <f t="shared" si="2"/>
        <v>0</v>
      </c>
      <c r="L16" s="8">
        <f t="shared" si="2"/>
        <v>0</v>
      </c>
      <c r="M16" s="8">
        <f t="shared" si="2"/>
        <v>0</v>
      </c>
      <c r="N16" s="8">
        <f t="shared" si="2"/>
        <v>0</v>
      </c>
      <c r="O16" s="8">
        <f t="shared" si="2"/>
        <v>0</v>
      </c>
      <c r="P16" s="8">
        <f t="shared" si="2"/>
        <v>0</v>
      </c>
      <c r="Q16" s="8">
        <f t="shared" si="2"/>
        <v>0</v>
      </c>
      <c r="R16" s="8">
        <f t="shared" si="2"/>
        <v>0</v>
      </c>
      <c r="S16" s="8">
        <f t="shared" si="2"/>
        <v>0</v>
      </c>
      <c r="T16" s="8">
        <f t="shared" si="2"/>
        <v>0</v>
      </c>
      <c r="U16" s="8">
        <f t="shared" si="2"/>
        <v>0</v>
      </c>
      <c r="V16" s="8">
        <f t="shared" si="2"/>
        <v>0</v>
      </c>
    </row>
    <row r="17" spans="2:22" ht="15.75">
      <c r="B17" s="12" t="s">
        <v>34</v>
      </c>
      <c r="C17" s="41" t="s">
        <v>35</v>
      </c>
      <c r="D17" s="42"/>
      <c r="E17" s="19">
        <v>1400</v>
      </c>
      <c r="F17" s="7">
        <v>1600</v>
      </c>
      <c r="G17" s="7">
        <v>0</v>
      </c>
      <c r="H17" s="7">
        <v>0</v>
      </c>
      <c r="I17" s="7"/>
      <c r="J17" s="7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</row>
    <row r="18" spans="2:22" ht="15.75">
      <c r="B18" s="12" t="s">
        <v>36</v>
      </c>
      <c r="C18" s="33" t="s">
        <v>24</v>
      </c>
      <c r="D18" s="34"/>
      <c r="E18" s="9">
        <v>1</v>
      </c>
      <c r="F18" s="20">
        <v>1</v>
      </c>
      <c r="G18" s="20"/>
      <c r="H18" s="20"/>
      <c r="I18" s="20"/>
      <c r="J18" s="20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</row>
    <row r="19" spans="2:22" ht="15.75">
      <c r="B19" s="12" t="s">
        <v>37</v>
      </c>
      <c r="C19" s="33" t="s">
        <v>18</v>
      </c>
      <c r="D19" s="34"/>
      <c r="E19" s="9">
        <v>2</v>
      </c>
      <c r="F19" s="20">
        <v>2</v>
      </c>
      <c r="G19" s="20"/>
      <c r="H19" s="20"/>
      <c r="I19" s="20"/>
      <c r="J19" s="20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</row>
    <row r="20" spans="2:22" ht="15.75">
      <c r="B20" s="12" t="s">
        <v>38</v>
      </c>
      <c r="C20" s="43" t="s">
        <v>39</v>
      </c>
      <c r="D20" s="44"/>
      <c r="E20" s="22">
        <f>SUM(E17*E18*E19)</f>
        <v>2800</v>
      </c>
      <c r="F20" s="22">
        <f t="shared" ref="F20:V20" si="3">SUM(F17*F18*F19)</f>
        <v>3200</v>
      </c>
      <c r="G20" s="22">
        <f t="shared" si="3"/>
        <v>0</v>
      </c>
      <c r="H20" s="22">
        <f t="shared" si="3"/>
        <v>0</v>
      </c>
      <c r="I20" s="22">
        <f t="shared" si="3"/>
        <v>0</v>
      </c>
      <c r="J20" s="22">
        <f t="shared" si="3"/>
        <v>0</v>
      </c>
      <c r="K20" s="23">
        <f t="shared" si="3"/>
        <v>0</v>
      </c>
      <c r="L20" s="23">
        <f t="shared" si="3"/>
        <v>0</v>
      </c>
      <c r="M20" s="23">
        <f t="shared" si="3"/>
        <v>0</v>
      </c>
      <c r="N20" s="23">
        <f t="shared" si="3"/>
        <v>0</v>
      </c>
      <c r="O20" s="23">
        <f t="shared" si="3"/>
        <v>0</v>
      </c>
      <c r="P20" s="23">
        <f t="shared" si="3"/>
        <v>0</v>
      </c>
      <c r="Q20" s="23">
        <f t="shared" si="3"/>
        <v>0</v>
      </c>
      <c r="R20" s="23">
        <f t="shared" si="3"/>
        <v>0</v>
      </c>
      <c r="S20" s="23">
        <f t="shared" si="3"/>
        <v>0</v>
      </c>
      <c r="T20" s="23">
        <f t="shared" si="3"/>
        <v>0</v>
      </c>
      <c r="U20" s="23">
        <f t="shared" si="3"/>
        <v>0</v>
      </c>
      <c r="V20" s="23">
        <f t="shared" si="3"/>
        <v>0</v>
      </c>
    </row>
    <row r="21" spans="2:22" ht="15.75">
      <c r="B21" s="12" t="s">
        <v>40</v>
      </c>
      <c r="C21" s="43" t="s">
        <v>41</v>
      </c>
      <c r="D21" s="44"/>
      <c r="E21" s="22">
        <f>SUM(E8+E12+E16+E20)</f>
        <v>13900</v>
      </c>
      <c r="F21" s="22">
        <f t="shared" ref="F21:V21" si="4">SUM(F8+F12+F16+F20)</f>
        <v>15800</v>
      </c>
      <c r="G21" s="22">
        <f t="shared" si="4"/>
        <v>0</v>
      </c>
      <c r="H21" s="22">
        <f t="shared" si="4"/>
        <v>0</v>
      </c>
      <c r="I21" s="22">
        <f t="shared" si="4"/>
        <v>0</v>
      </c>
      <c r="J21" s="22">
        <f t="shared" si="4"/>
        <v>0</v>
      </c>
      <c r="K21" s="23">
        <f t="shared" si="4"/>
        <v>0</v>
      </c>
      <c r="L21" s="23">
        <f t="shared" si="4"/>
        <v>0</v>
      </c>
      <c r="M21" s="23">
        <f t="shared" si="4"/>
        <v>0</v>
      </c>
      <c r="N21" s="23">
        <f t="shared" si="4"/>
        <v>0</v>
      </c>
      <c r="O21" s="23">
        <f t="shared" si="4"/>
        <v>0</v>
      </c>
      <c r="P21" s="23">
        <f t="shared" si="4"/>
        <v>0</v>
      </c>
      <c r="Q21" s="23">
        <f t="shared" si="4"/>
        <v>0</v>
      </c>
      <c r="R21" s="23">
        <f t="shared" si="4"/>
        <v>0</v>
      </c>
      <c r="S21" s="23">
        <f t="shared" si="4"/>
        <v>0</v>
      </c>
      <c r="T21" s="23">
        <f t="shared" si="4"/>
        <v>0</v>
      </c>
      <c r="U21" s="23">
        <f t="shared" si="4"/>
        <v>0</v>
      </c>
      <c r="V21" s="23">
        <f t="shared" si="4"/>
        <v>0</v>
      </c>
    </row>
    <row r="22" spans="2:22" ht="15.75">
      <c r="B22" s="5" t="s">
        <v>42</v>
      </c>
      <c r="C22" s="24" t="s">
        <v>43</v>
      </c>
      <c r="D22" s="24" t="s">
        <v>44</v>
      </c>
      <c r="E22" s="25"/>
      <c r="F22" s="20"/>
      <c r="G22" s="20"/>
      <c r="H22" s="20"/>
      <c r="I22" s="20"/>
      <c r="J22" s="20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</row>
    <row r="23" spans="2:22" ht="15.75">
      <c r="B23" s="5" t="s">
        <v>45</v>
      </c>
      <c r="C23" s="24" t="s">
        <v>46</v>
      </c>
      <c r="D23" s="26">
        <v>0.12</v>
      </c>
      <c r="E23" s="27">
        <f>_xlfn.SINGLE(SUM(E21*$D23))</f>
        <v>1668</v>
      </c>
      <c r="F23" s="27">
        <f>_xlfn.SINGLE(SUM(F21*$D23))</f>
        <v>1896</v>
      </c>
      <c r="G23" s="27" t="e">
        <f t="shared" ref="F23:V23" si="5">SUM(G8*$C23)</f>
        <v>#VALUE!</v>
      </c>
      <c r="H23" s="27" t="e">
        <f t="shared" si="5"/>
        <v>#VALUE!</v>
      </c>
      <c r="I23" s="27" t="e">
        <f t="shared" si="5"/>
        <v>#VALUE!</v>
      </c>
      <c r="J23" s="27" t="e">
        <f t="shared" si="5"/>
        <v>#VALUE!</v>
      </c>
      <c r="K23" s="28" t="e">
        <f t="shared" si="5"/>
        <v>#VALUE!</v>
      </c>
      <c r="L23" s="28" t="e">
        <f t="shared" si="5"/>
        <v>#VALUE!</v>
      </c>
      <c r="M23" s="28" t="e">
        <f t="shared" si="5"/>
        <v>#VALUE!</v>
      </c>
      <c r="N23" s="28" t="e">
        <f t="shared" si="5"/>
        <v>#VALUE!</v>
      </c>
      <c r="O23" s="28" t="e">
        <f t="shared" si="5"/>
        <v>#VALUE!</v>
      </c>
      <c r="P23" s="28" t="e">
        <f t="shared" si="5"/>
        <v>#VALUE!</v>
      </c>
      <c r="Q23" s="28" t="e">
        <f t="shared" si="5"/>
        <v>#VALUE!</v>
      </c>
      <c r="R23" s="28" t="e">
        <f t="shared" si="5"/>
        <v>#VALUE!</v>
      </c>
      <c r="S23" s="28" t="e">
        <f t="shared" si="5"/>
        <v>#VALUE!</v>
      </c>
      <c r="T23" s="28" t="e">
        <f t="shared" si="5"/>
        <v>#VALUE!</v>
      </c>
      <c r="U23" s="28" t="e">
        <f t="shared" si="5"/>
        <v>#VALUE!</v>
      </c>
      <c r="V23" s="28" t="e">
        <f t="shared" si="5"/>
        <v>#VALUE!</v>
      </c>
    </row>
    <row r="24" spans="2:22" ht="15.75">
      <c r="B24" s="5" t="s">
        <v>47</v>
      </c>
      <c r="C24" s="24" t="s">
        <v>48</v>
      </c>
      <c r="D24" s="26">
        <v>0.18</v>
      </c>
      <c r="E24" s="27">
        <f>_xlfn.SINGLE(SUM(E21*$D24))</f>
        <v>2502</v>
      </c>
      <c r="F24" s="27">
        <f>_xlfn.SINGLE(SUM(F21*$D24))</f>
        <v>2844</v>
      </c>
      <c r="G24" s="27" t="e">
        <f t="shared" ref="F24:V24" si="6">SUM(G8*$C24)</f>
        <v>#VALUE!</v>
      </c>
      <c r="H24" s="27" t="e">
        <f t="shared" si="6"/>
        <v>#VALUE!</v>
      </c>
      <c r="I24" s="27" t="e">
        <f t="shared" si="6"/>
        <v>#VALUE!</v>
      </c>
      <c r="J24" s="27" t="e">
        <f t="shared" si="6"/>
        <v>#VALUE!</v>
      </c>
      <c r="K24" s="28" t="e">
        <f t="shared" si="6"/>
        <v>#VALUE!</v>
      </c>
      <c r="L24" s="28" t="e">
        <f t="shared" si="6"/>
        <v>#VALUE!</v>
      </c>
      <c r="M24" s="28" t="e">
        <f t="shared" si="6"/>
        <v>#VALUE!</v>
      </c>
      <c r="N24" s="28" t="e">
        <f t="shared" si="6"/>
        <v>#VALUE!</v>
      </c>
      <c r="O24" s="28" t="e">
        <f t="shared" si="6"/>
        <v>#VALUE!</v>
      </c>
      <c r="P24" s="28" t="e">
        <f t="shared" si="6"/>
        <v>#VALUE!</v>
      </c>
      <c r="Q24" s="28" t="e">
        <f t="shared" si="6"/>
        <v>#VALUE!</v>
      </c>
      <c r="R24" s="28" t="e">
        <f t="shared" si="6"/>
        <v>#VALUE!</v>
      </c>
      <c r="S24" s="28" t="e">
        <f t="shared" si="6"/>
        <v>#VALUE!</v>
      </c>
      <c r="T24" s="28" t="e">
        <f t="shared" si="6"/>
        <v>#VALUE!</v>
      </c>
      <c r="U24" s="28" t="e">
        <f t="shared" si="6"/>
        <v>#VALUE!</v>
      </c>
      <c r="V24" s="28" t="e">
        <f t="shared" si="6"/>
        <v>#VALUE!</v>
      </c>
    </row>
    <row r="25" spans="2:22" ht="15.75">
      <c r="B25" s="29" t="s">
        <v>49</v>
      </c>
      <c r="C25" s="29" t="s">
        <v>50</v>
      </c>
      <c r="D25" s="29"/>
      <c r="E25" s="27">
        <f>SUM(E21+E24)</f>
        <v>16402</v>
      </c>
      <c r="F25" s="27">
        <f t="shared" ref="F25:V25" si="7">SUM(F21+F24)</f>
        <v>18644</v>
      </c>
      <c r="G25" s="27" t="e">
        <f t="shared" si="7"/>
        <v>#VALUE!</v>
      </c>
      <c r="H25" s="27" t="e">
        <f t="shared" si="7"/>
        <v>#VALUE!</v>
      </c>
      <c r="I25" s="27" t="e">
        <f t="shared" si="7"/>
        <v>#VALUE!</v>
      </c>
      <c r="J25" s="27" t="e">
        <f t="shared" si="7"/>
        <v>#VALUE!</v>
      </c>
      <c r="K25" s="28" t="e">
        <f t="shared" si="7"/>
        <v>#VALUE!</v>
      </c>
      <c r="L25" s="28" t="e">
        <f t="shared" si="7"/>
        <v>#VALUE!</v>
      </c>
      <c r="M25" s="28" t="e">
        <f t="shared" si="7"/>
        <v>#VALUE!</v>
      </c>
      <c r="N25" s="28" t="e">
        <f t="shared" si="7"/>
        <v>#VALUE!</v>
      </c>
      <c r="O25" s="28" t="e">
        <f t="shared" si="7"/>
        <v>#VALUE!</v>
      </c>
      <c r="P25" s="28" t="e">
        <f t="shared" si="7"/>
        <v>#VALUE!</v>
      </c>
      <c r="Q25" s="28" t="e">
        <f t="shared" si="7"/>
        <v>#VALUE!</v>
      </c>
      <c r="R25" s="28" t="e">
        <f t="shared" si="7"/>
        <v>#VALUE!</v>
      </c>
      <c r="S25" s="28" t="e">
        <f t="shared" si="7"/>
        <v>#VALUE!</v>
      </c>
      <c r="T25" s="28" t="e">
        <f t="shared" si="7"/>
        <v>#VALUE!</v>
      </c>
      <c r="U25" s="28" t="e">
        <f t="shared" si="7"/>
        <v>#VALUE!</v>
      </c>
      <c r="V25" s="28" t="e">
        <f t="shared" si="7"/>
        <v>#VALUE!</v>
      </c>
    </row>
    <row r="26" spans="2:22" ht="15.75">
      <c r="B26" s="5" t="s">
        <v>51</v>
      </c>
      <c r="C26" s="9" t="s">
        <v>52</v>
      </c>
      <c r="D26" s="30">
        <v>0.05</v>
      </c>
      <c r="E26" s="27">
        <f>_xlfn.SINGLE(SUM(E21*$D26))</f>
        <v>695</v>
      </c>
      <c r="F26" s="27">
        <f>_xlfn.SINGLE(SUM(F21*$D26))</f>
        <v>790</v>
      </c>
      <c r="G26" s="27" t="e">
        <f t="shared" ref="F26:V26" si="8">SUM(G8*$C26)</f>
        <v>#VALUE!</v>
      </c>
      <c r="H26" s="27" t="e">
        <f t="shared" si="8"/>
        <v>#VALUE!</v>
      </c>
      <c r="I26" s="27" t="e">
        <f t="shared" si="8"/>
        <v>#VALUE!</v>
      </c>
      <c r="J26" s="27" t="e">
        <f t="shared" si="8"/>
        <v>#VALUE!</v>
      </c>
      <c r="K26" s="28" t="e">
        <f t="shared" si="8"/>
        <v>#VALUE!</v>
      </c>
      <c r="L26" s="28" t="e">
        <f t="shared" si="8"/>
        <v>#VALUE!</v>
      </c>
      <c r="M26" s="28" t="e">
        <f t="shared" si="8"/>
        <v>#VALUE!</v>
      </c>
      <c r="N26" s="28" t="e">
        <f t="shared" si="8"/>
        <v>#VALUE!</v>
      </c>
      <c r="O26" s="28" t="e">
        <f t="shared" si="8"/>
        <v>#VALUE!</v>
      </c>
      <c r="P26" s="28" t="e">
        <f t="shared" si="8"/>
        <v>#VALUE!</v>
      </c>
      <c r="Q26" s="28" t="e">
        <f t="shared" si="8"/>
        <v>#VALUE!</v>
      </c>
      <c r="R26" s="28" t="e">
        <f t="shared" si="8"/>
        <v>#VALUE!</v>
      </c>
      <c r="S26" s="28" t="e">
        <f t="shared" si="8"/>
        <v>#VALUE!</v>
      </c>
      <c r="T26" s="28" t="e">
        <f t="shared" si="8"/>
        <v>#VALUE!</v>
      </c>
      <c r="U26" s="28" t="e">
        <f t="shared" si="8"/>
        <v>#VALUE!</v>
      </c>
      <c r="V26" s="28" t="e">
        <f t="shared" si="8"/>
        <v>#VALUE!</v>
      </c>
    </row>
    <row r="27" spans="2:22" ht="15.75">
      <c r="B27" s="5" t="s">
        <v>53</v>
      </c>
      <c r="C27" s="31" t="s">
        <v>54</v>
      </c>
      <c r="D27" s="32">
        <v>0.05</v>
      </c>
      <c r="E27" s="27">
        <f>_xlfn.SINGLE(SUM(E26*$D27))</f>
        <v>34.75</v>
      </c>
      <c r="F27" s="27">
        <f>_xlfn.SINGLE(SUM(F26*$D27))</f>
        <v>39.5</v>
      </c>
      <c r="G27" s="27"/>
      <c r="H27" s="27"/>
      <c r="I27" s="27"/>
      <c r="J27" s="27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2:22" ht="15.75">
      <c r="B28" s="48" t="s">
        <v>55</v>
      </c>
      <c r="C28" s="49" t="s">
        <v>56</v>
      </c>
      <c r="D28" s="50"/>
      <c r="E28" s="51">
        <f>_xlfn.SINGLE(SUM(E25-E26+E27))</f>
        <v>15741.75</v>
      </c>
      <c r="F28" s="51">
        <f>_xlfn.SINGLE(SUM(F25-F26+F27))</f>
        <v>17893.5</v>
      </c>
      <c r="G28" s="51" t="e">
        <f>SUM(#REF!+#REF!)</f>
        <v>#REF!</v>
      </c>
      <c r="H28" s="51" t="e">
        <f>SUM(#REF!+#REF!)</f>
        <v>#REF!</v>
      </c>
      <c r="I28" s="51" t="e">
        <f>SUM(#REF!+#REF!)</f>
        <v>#REF!</v>
      </c>
      <c r="J28" s="51" t="e">
        <f>SUM(#REF!+#REF!)</f>
        <v>#REF!</v>
      </c>
      <c r="K28" s="52" t="e">
        <f>SUM(#REF!+#REF!)</f>
        <v>#REF!</v>
      </c>
      <c r="L28" s="52" t="e">
        <f>SUM(#REF!+#REF!)</f>
        <v>#REF!</v>
      </c>
      <c r="M28" s="52" t="e">
        <f>SUM(#REF!+#REF!)</f>
        <v>#REF!</v>
      </c>
      <c r="N28" s="52" t="e">
        <f>SUM(#REF!+#REF!)</f>
        <v>#REF!</v>
      </c>
      <c r="O28" s="52" t="e">
        <f>SUM(#REF!+#REF!)</f>
        <v>#REF!</v>
      </c>
      <c r="P28" s="52" t="e">
        <f>SUM(#REF!+#REF!)</f>
        <v>#REF!</v>
      </c>
      <c r="Q28" s="52" t="e">
        <f>SUM(#REF!+#REF!)</f>
        <v>#REF!</v>
      </c>
      <c r="R28" s="52" t="e">
        <f>SUM(#REF!+#REF!)</f>
        <v>#REF!</v>
      </c>
      <c r="S28" s="52" t="e">
        <f>SUM(#REF!+#REF!)</f>
        <v>#REF!</v>
      </c>
      <c r="T28" s="52" t="e">
        <f>SUM(#REF!+#REF!)</f>
        <v>#REF!</v>
      </c>
      <c r="U28" s="52" t="e">
        <f>SUM(#REF!+#REF!)</f>
        <v>#REF!</v>
      </c>
      <c r="V28" s="52" t="e">
        <f>SUM(#REF!+#REF!)</f>
        <v>#REF!</v>
      </c>
    </row>
    <row r="29" spans="2:22">
      <c r="B29" s="45" t="s">
        <v>57</v>
      </c>
      <c r="C29" s="46" t="s">
        <v>58</v>
      </c>
      <c r="D29" s="46">
        <v>150</v>
      </c>
      <c r="E29" s="54">
        <f>_xlfn.SINGLE(SUM(D29*E7))</f>
        <v>300</v>
      </c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</row>
    <row r="30" spans="2:22">
      <c r="B30" s="45" t="s">
        <v>59</v>
      </c>
      <c r="C30" s="46" t="s">
        <v>60</v>
      </c>
      <c r="D30" s="53">
        <v>0.18</v>
      </c>
      <c r="E30" s="54">
        <f>_xlfn.SINGLE(SUM(E29*D30))</f>
        <v>54</v>
      </c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</row>
    <row r="31" spans="2:22">
      <c r="B31" s="45" t="s">
        <v>61</v>
      </c>
      <c r="C31" s="46" t="s">
        <v>62</v>
      </c>
      <c r="D31" s="46"/>
      <c r="E31" s="54">
        <f>E29+E30</f>
        <v>354</v>
      </c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</row>
    <row r="32" spans="2:22">
      <c r="B32" s="45" t="s">
        <v>63</v>
      </c>
      <c r="C32" s="46" t="s">
        <v>64</v>
      </c>
      <c r="D32" s="46"/>
      <c r="E32" s="54">
        <f>_xlfn.SINGLE(SUM(E25+E31))</f>
        <v>16756</v>
      </c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</row>
  </sheetData>
  <mergeCells count="28">
    <mergeCell ref="C28:D28"/>
    <mergeCell ref="C19:D19"/>
    <mergeCell ref="C20:D20"/>
    <mergeCell ref="C21:D21"/>
    <mergeCell ref="C18:D18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N3:P3"/>
    <mergeCell ref="Q3:S3"/>
    <mergeCell ref="T3:V3"/>
    <mergeCell ref="C4:D4"/>
    <mergeCell ref="C5:D5"/>
    <mergeCell ref="K3:M3"/>
    <mergeCell ref="C6:D6"/>
    <mergeCell ref="B2:J2"/>
    <mergeCell ref="B3:B4"/>
    <mergeCell ref="C3:D3"/>
    <mergeCell ref="E3:G3"/>
    <mergeCell ref="H3:J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C7A9E9E8FFFA4FB5E3E0A92DB496CC" ma:contentTypeVersion="4" ma:contentTypeDescription="Create a new document." ma:contentTypeScope="" ma:versionID="3ae5879f6e07d799914716c98e1b2f49">
  <xsd:schema xmlns:xsd="http://www.w3.org/2001/XMLSchema" xmlns:xs="http://www.w3.org/2001/XMLSchema" xmlns:p="http://schemas.microsoft.com/office/2006/metadata/properties" xmlns:ns2="3676e7f2-ecc1-4479-bd4e-b7a7a111784e" targetNamespace="http://schemas.microsoft.com/office/2006/metadata/properties" ma:root="true" ma:fieldsID="4fbbf3cdaa06209b2a6f9b5cabe93453" ns2:_="">
    <xsd:import namespace="3676e7f2-ecc1-4479-bd4e-b7a7a11178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76e7f2-ecc1-4479-bd4e-b7a7a1117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301507-8FD1-42F3-A1F6-1BA2C9DF3379}"/>
</file>

<file path=customXml/itemProps2.xml><?xml version="1.0" encoding="utf-8"?>
<ds:datastoreItem xmlns:ds="http://schemas.openxmlformats.org/officeDocument/2006/customXml" ds:itemID="{A80D861D-C664-4751-B6B8-1E3B886CEADD}"/>
</file>

<file path=customXml/itemProps3.xml><?xml version="1.0" encoding="utf-8"?>
<ds:datastoreItem xmlns:ds="http://schemas.openxmlformats.org/officeDocument/2006/customXml" ds:itemID="{81990601-7474-485D-B0CC-6E4FBC786A3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TGES Travel</cp:lastModifiedBy>
  <cp:revision/>
  <dcterms:created xsi:type="dcterms:W3CDTF">2024-08-07T07:26:19Z</dcterms:created>
  <dcterms:modified xsi:type="dcterms:W3CDTF">2024-08-07T09:04:55Z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0x010100AFC7A9E9E8FFFA4FB5E3E0A92DB496CC</vt:lpwstr>
  </property>
</Properties>
</file>