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atish\practicalstat\"/>
    </mc:Choice>
  </mc:AlternateContent>
  <xr:revisionPtr revIDLastSave="0" documentId="13_ncr:1_{E5326EC0-A158-43C9-AE7D-9D93F154DA44}" xr6:coauthVersionLast="47" xr6:coauthVersionMax="47" xr10:uidLastSave="{00000000-0000-0000-0000-000000000000}"/>
  <bookViews>
    <workbookView xWindow="-120" yWindow="-120" windowWidth="20730" windowHeight="11160" xr2:uid="{1861F391-008B-4F5C-87B0-6794CBAE2F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9" i="1" l="1"/>
  <c r="AH11" i="1" l="1"/>
  <c r="AH7" i="1"/>
  <c r="AH6" i="1"/>
  <c r="AE13" i="1"/>
  <c r="M11" i="1"/>
  <c r="M9" i="1"/>
  <c r="L9" i="1"/>
  <c r="M5" i="1"/>
  <c r="M6" i="1"/>
  <c r="M7" i="1"/>
  <c r="M8" i="1"/>
  <c r="M4" i="1"/>
  <c r="C32" i="1"/>
  <c r="C31" i="1"/>
  <c r="C30" i="1"/>
  <c r="C29" i="1"/>
</calcChain>
</file>

<file path=xl/sharedStrings.xml><?xml version="1.0" encoding="utf-8"?>
<sst xmlns="http://schemas.openxmlformats.org/spreadsheetml/2006/main" count="94" uniqueCount="82">
  <si>
    <t>Problem:</t>
  </si>
  <si>
    <t>From the following data calculate mean median and mode</t>
  </si>
  <si>
    <t>Working Expression:</t>
  </si>
  <si>
    <t>SPSS Syntax:</t>
  </si>
  <si>
    <t>Output:</t>
  </si>
  <si>
    <t>Conclusion:</t>
  </si>
  <si>
    <t>mean</t>
  </si>
  <si>
    <t xml:space="preserve">mean </t>
  </si>
  <si>
    <t xml:space="preserve">median </t>
  </si>
  <si>
    <t>mode</t>
  </si>
  <si>
    <t xml:space="preserve"> =AVERAGE(B2:G3)</t>
  </si>
  <si>
    <t>Q1</t>
  </si>
  <si>
    <t>x</t>
  </si>
  <si>
    <t>f</t>
  </si>
  <si>
    <t>fx</t>
  </si>
  <si>
    <t xml:space="preserve">group </t>
  </si>
  <si>
    <t>number</t>
  </si>
  <si>
    <t>A</t>
  </si>
  <si>
    <t>B</t>
  </si>
  <si>
    <t>C</t>
  </si>
  <si>
    <t>D</t>
  </si>
  <si>
    <t>X</t>
  </si>
  <si>
    <t>Y</t>
  </si>
  <si>
    <t>r =</t>
  </si>
  <si>
    <t>PE ®</t>
  </si>
  <si>
    <t>N</t>
  </si>
  <si>
    <t>DeCISION</t>
  </si>
  <si>
    <t>LIMIT OF POPULATION CORRELATION COEFFICENT</t>
  </si>
  <si>
    <t>=</t>
  </si>
  <si>
    <t>data efficency</t>
  </si>
  <si>
    <t>Bandwidth</t>
  </si>
  <si>
    <t xml:space="preserve">Data Rate </t>
  </si>
  <si>
    <t>step 1</t>
  </si>
  <si>
    <t>go to data</t>
  </si>
  <si>
    <t>step 2</t>
  </si>
  <si>
    <t>step 3</t>
  </si>
  <si>
    <t>step 4</t>
  </si>
  <si>
    <t>step 5</t>
  </si>
  <si>
    <t>step 6</t>
  </si>
  <si>
    <t>select data analysis</t>
  </si>
  <si>
    <t>select correlation option</t>
  </si>
  <si>
    <t xml:space="preserve">find correlation </t>
  </si>
  <si>
    <t>select intended data</t>
  </si>
  <si>
    <t>(optional) labeling first</t>
  </si>
  <si>
    <t xml:space="preserve">select output range (where you want output be in) </t>
  </si>
  <si>
    <t>since r = 0.902264443809802 which means there is high degree of positeive correlation between data sixe and efficency</t>
  </si>
  <si>
    <t>step 7</t>
  </si>
  <si>
    <t>step 8</t>
  </si>
  <si>
    <t>press ok and see the reslut</t>
  </si>
  <si>
    <t>coefficent of determination  r2 =</t>
  </si>
  <si>
    <t>correlation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</si>
  <si>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</si>
  <si>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</si>
  <si>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</si>
  <si>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</si>
  <si>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</si>
  <si>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</si>
  <si>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</si>
  <si>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</si>
  <si>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</si>
  <si>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</si>
  <si>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</si>
  <si>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</si>
  <si>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</si>
  <si>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</si>
  <si>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</si>
  <si>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</si>
  <si>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</si>
  <si>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</si>
  <si>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</si>
  <si>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</si>
  <si>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</si>
  <si>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</si>
  <si>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</si>
  <si>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</si>
  <si>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</si>
  <si>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</si>
  <si>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 xml:space="preserve">Predicted Data Rate 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</si>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</sst>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pattFill prst="pct75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21F-4596-93F7-9B80529A390D}"/>
              </c:ext>
            </c:extLst>
          </c:dPt>
          <c:cat>
            <c:strRef>
              <c:f>Sheet1!$U$4:$U$7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Sheet1!$V$4:$V$7</c:f>
              <c:numCache>
                <c:formatCode>General</c:formatCode>
                <c:ptCount val="4"/>
                <c:pt idx="0">
                  <c:v>23</c:v>
                </c:pt>
                <c:pt idx="1">
                  <c:v>24</c:v>
                </c:pt>
                <c:pt idx="2">
                  <c:v>5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F-4596-93F7-9B80529A3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gapDepth val="274"/>
        <c:shape val="box"/>
        <c:axId val="1979259728"/>
        <c:axId val="1979260688"/>
        <c:axId val="0"/>
      </c:bar3DChart>
      <c:catAx>
        <c:axId val="19792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60688"/>
        <c:crosses val="autoZero"/>
        <c:auto val="1"/>
        <c:lblAlgn val="ctr"/>
        <c:lblOffset val="100"/>
        <c:noMultiLvlLbl val="0"/>
      </c:catAx>
      <c:valAx>
        <c:axId val="19792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Sheet1!$J$53:$J$60</c:f>
              <c:numCache>
                <c:formatCode>General</c:formatCode>
                <c:ptCount val="8"/>
                <c:pt idx="0">
                  <c:v>17</c:v>
                </c:pt>
                <c:pt idx="1">
                  <c:v>35</c:v>
                </c:pt>
                <c:pt idx="2">
                  <c:v>41</c:v>
                </c:pt>
                <c:pt idx="3">
                  <c:v>19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Sheet1!$L$94:$L$101</c:f>
              <c:numCache>
                <c:formatCode>General</c:formatCode>
                <c:ptCount val="8"/>
                <c:pt idx="0">
                  <c:v>2.9810581319399105</c:v>
                </c:pt>
                <c:pt idx="1">
                  <c:v>-1.4813847158719824</c:v>
                </c:pt>
                <c:pt idx="2">
                  <c:v>-4.6355323318092729</c:v>
                </c:pt>
                <c:pt idx="3">
                  <c:v>3.5963422599608066</c:v>
                </c:pt>
                <c:pt idx="4">
                  <c:v>6.442194644023516</c:v>
                </c:pt>
                <c:pt idx="5">
                  <c:v>7.4039843239712582</c:v>
                </c:pt>
                <c:pt idx="6">
                  <c:v>-5.6724363161332434</c:v>
                </c:pt>
                <c:pt idx="7">
                  <c:v>-8.6342259960809926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8-4595-86E0-B7D1B034D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61359"/>
        <c:axId val="394758479"/>
      </c:scatterChart>
      <c:valAx>
        <c:axId val="39476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758479"/>
        <c:crosses val="autoZero"/>
        <c:crossBetween val="midCat"/>
      </c:valAx>
      <c:valAx>
        <c:axId val="394758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761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Rate </c:v>
          </c:tx>
          <c:spPr>
            <a:ln w="19050">
              <a:noFill/>
            </a:ln>
          </c:spPr>
          <c:xVal>
            <c:numRef>
              <c:f>Sheet1!$J$53:$J$60</c:f>
              <c:numCache>
                <c:formatCode>General</c:formatCode>
                <c:ptCount val="8"/>
                <c:pt idx="0">
                  <c:v>17</c:v>
                </c:pt>
                <c:pt idx="1">
                  <c:v>35</c:v>
                </c:pt>
                <c:pt idx="2">
                  <c:v>41</c:v>
                </c:pt>
                <c:pt idx="3">
                  <c:v>19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Sheet1!$K$53:$K$60</c:f>
              <c:numCache>
                <c:formatCode>General</c:formatCode>
                <c:ptCount val="8"/>
                <c:pt idx="0">
                  <c:v>47</c:v>
                </c:pt>
                <c:pt idx="1">
                  <c:v>64</c:v>
                </c:pt>
                <c:pt idx="2">
                  <c:v>68</c:v>
                </c:pt>
                <c:pt idx="3">
                  <c:v>50</c:v>
                </c:pt>
                <c:pt idx="4">
                  <c:v>60</c:v>
                </c:pt>
                <c:pt idx="5">
                  <c:v>55</c:v>
                </c:pt>
                <c:pt idx="6">
                  <c:v>30</c:v>
                </c:pt>
                <c:pt idx="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8-4BE7-AC3A-450B90C2A963}"/>
            </c:ext>
          </c:extLst>
        </c:ser>
        <c:ser>
          <c:idx val="1"/>
          <c:order val="1"/>
          <c:tx>
            <c:v>Predicted Data Rate </c:v>
          </c:tx>
          <c:spPr>
            <a:ln w="19050">
              <a:noFill/>
            </a:ln>
          </c:spPr>
          <c:xVal>
            <c:numRef>
              <c:f>Sheet1!$J$53:$J$60</c:f>
              <c:numCache>
                <c:formatCode>General</c:formatCode>
                <c:ptCount val="8"/>
                <c:pt idx="0">
                  <c:v>17</c:v>
                </c:pt>
                <c:pt idx="1">
                  <c:v>35</c:v>
                </c:pt>
                <c:pt idx="2">
                  <c:v>41</c:v>
                </c:pt>
                <c:pt idx="3">
                  <c:v>19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Sheet1!$K$94:$K$101</c:f>
              <c:numCache>
                <c:formatCode>General</c:formatCode>
                <c:ptCount val="8"/>
                <c:pt idx="0">
                  <c:v>44.018941868060089</c:v>
                </c:pt>
                <c:pt idx="1">
                  <c:v>65.481384715871982</c:v>
                </c:pt>
                <c:pt idx="2">
                  <c:v>72.635532331809273</c:v>
                </c:pt>
                <c:pt idx="3">
                  <c:v>46.403657740039193</c:v>
                </c:pt>
                <c:pt idx="4">
                  <c:v>53.557805355976484</c:v>
                </c:pt>
                <c:pt idx="5">
                  <c:v>47.596015676028742</c:v>
                </c:pt>
                <c:pt idx="6">
                  <c:v>35.672436316133243</c:v>
                </c:pt>
                <c:pt idx="7">
                  <c:v>41.634225996080993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38-4BE7-AC3A-450B90C2A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61359"/>
        <c:axId val="394759439"/>
      </c:scatterChart>
      <c:valAx>
        <c:axId val="39476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759439"/>
        <c:crosses val="autoZero"/>
        <c:crossBetween val="midCat"/>
      </c:valAx>
      <c:valAx>
        <c:axId val="394759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Rate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761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16966917709031432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Sheet1!$O$94:$O$101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Sheet1!$P$94:$P$101</c:f>
              <c:numCache>
                <c:formatCode>General</c:formatCode>
                <c:ptCount val="8"/>
                <c:pt idx="0">
                  <c:v>30</c:v>
                </c:pt>
                <c:pt idx="1">
                  <c:v>33</c:v>
                </c:pt>
                <c:pt idx="2">
                  <c:v>47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64</c:v>
                </c:pt>
                <c:pt idx="7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C-4E19-80AA-0D425D12F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44511"/>
        <c:axId val="485242111"/>
      </c:scatterChart>
      <c:valAx>
        <c:axId val="485244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242111"/>
        <c:crosses val="autoZero"/>
        <c:crossBetween val="midCat"/>
      </c:valAx>
      <c:valAx>
        <c:axId val="48524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Rate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244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576262</xdr:colOff>
      <xdr:row>20</xdr:row>
      <xdr:rowOff>19050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DCBE36-4396-8392-72BF-FB0CACB9FBC9}"/>
                </a:ext>
              </a:extLst>
            </xdr:cNvPr>
            <xdr:cNvSpPr txBox="1"/>
          </xdr:nvSpPr>
          <xdr:spPr>
            <a:xfrm>
              <a:off x="8615362" y="382905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DCBE36-4396-8392-72BF-FB0CACB9FBC9}"/>
                </a:ext>
              </a:extLst>
            </xdr:cNvPr>
            <xdr:cNvSpPr txBox="1"/>
          </xdr:nvSpPr>
          <xdr:spPr>
            <a:xfrm>
              <a:off x="8615362" y="382905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"Type equation here."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16</xdr:col>
      <xdr:colOff>424188</xdr:colOff>
      <xdr:row>14</xdr:row>
      <xdr:rowOff>162108</xdr:rowOff>
    </xdr:from>
    <xdr:to>
      <xdr:col>23</xdr:col>
      <xdr:colOff>415905</xdr:colOff>
      <xdr:row>29</xdr:row>
      <xdr:rowOff>47808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B4DBB-04DA-0E73-BE8C-93865DBFD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137433</xdr:colOff>
      <xdr:row>12</xdr:row>
      <xdr:rowOff>153761</xdr:rowOff>
    </xdr:from>
    <xdr:to>
      <xdr:col>15</xdr:col>
      <xdr:colOff>42183</xdr:colOff>
      <xdr:row>22</xdr:row>
      <xdr:rowOff>182336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290F2-C027-CF78-5C32-6654438FF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69397</xdr:colOff>
      <xdr:row>23</xdr:row>
      <xdr:rowOff>40822</xdr:rowOff>
    </xdr:from>
    <xdr:to>
      <xdr:col>14</xdr:col>
      <xdr:colOff>627290</xdr:colOff>
      <xdr:row>33</xdr:row>
      <xdr:rowOff>59872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C036B8-6D98-A76D-4791-43F1B48F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69397</xdr:colOff>
      <xdr:row>35</xdr:row>
      <xdr:rowOff>95250</xdr:rowOff>
    </xdr:from>
    <xdr:to>
      <xdr:col>14</xdr:col>
      <xdr:colOff>122465</xdr:colOff>
      <xdr:row>44</xdr:row>
      <xdr:rowOff>55790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2545B4-58A7-52F4-E70D-E2EE7F0F4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EA69-3DE4-4926-A8E9-C9FC85310FC1}">
  <dimension ref="A1:AH101"/>
  <sheetViews>
    <sheetView tabSelected="1" showWhiteSpace="0" view="pageLayout" topLeftCell="G86" zoomScaleNormal="100" workbookViewId="0">
      <selection activeCell="G104" sqref="G104"/>
    </sheetView>
  </sheetViews>
  <sheetFormatPr defaultRowHeight="15" x14ac:dyDescent="0.25"/>
  <cols>
    <col min="2" max="2" width="13.85546875" customWidth="1"/>
    <col min="9" max="9" width="11.28515625" customWidth="1"/>
    <col min="11" max="11" width="10.5703125" bestFit="1" customWidth="1"/>
    <col min="16" max="16" width="10.5703125" customWidth="1"/>
    <col min="33" max="33" width="10.42578125" customWidth="1"/>
    <col min="34" max="34" width="12.28515625" bestFit="1" customWidth="1"/>
    <col min="35" max="35" width="10.5703125" customWidth="1"/>
    <col min="36" max="36" width="10.42578125" customWidth="1"/>
  </cols>
  <sheetData>
    <row r="1" spans="1:34" x14ac:dyDescent="0.25">
      <c r="A1" t="s">
        <v>0</v>
      </c>
      <c r="B1" s="4" t="s">
        <v>1</v>
      </c>
      <c r="C1" s="4"/>
      <c r="D1" s="4"/>
      <c r="E1" s="4"/>
      <c r="F1" s="4"/>
      <c r="G1" s="4"/>
    </row>
    <row r="2" spans="1:34" x14ac:dyDescent="0.25">
      <c r="B2">
        <v>23</v>
      </c>
      <c r="C2">
        <v>45</v>
      </c>
      <c r="D2">
        <v>67</v>
      </c>
      <c r="E2">
        <v>89</v>
      </c>
      <c r="F2">
        <v>111</v>
      </c>
      <c r="G2">
        <v>133</v>
      </c>
    </row>
    <row r="3" spans="1:34" x14ac:dyDescent="0.25">
      <c r="B3">
        <v>23</v>
      </c>
      <c r="C3">
        <v>45</v>
      </c>
      <c r="D3">
        <v>67</v>
      </c>
      <c r="E3">
        <v>89</v>
      </c>
      <c r="F3">
        <v>111</v>
      </c>
      <c r="G3">
        <v>133</v>
      </c>
      <c r="K3" s="3" t="s">
        <v>12</v>
      </c>
      <c r="L3" s="3" t="s">
        <v>13</v>
      </c>
      <c r="M3" s="3" t="s">
        <v>14</v>
      </c>
      <c r="U3" t="s">
        <v>15</v>
      </c>
      <c r="V3" t="s">
        <v>16</v>
      </c>
    </row>
    <row r="4" spans="1:34" x14ac:dyDescent="0.25">
      <c r="K4" s="3">
        <v>10</v>
      </c>
      <c r="L4" s="3">
        <v>2</v>
      </c>
      <c r="M4" s="3">
        <f>K4*L4</f>
        <v>20</v>
      </c>
      <c r="U4" t="s">
        <v>17</v>
      </c>
      <c r="V4">
        <v>23</v>
      </c>
    </row>
    <row r="5" spans="1:34" x14ac:dyDescent="0.25">
      <c r="B5" t="s">
        <v>6</v>
      </c>
      <c r="K5" s="3">
        <v>20</v>
      </c>
      <c r="L5" s="3">
        <v>3</v>
      </c>
      <c r="M5" s="3">
        <f t="shared" ref="M5:M8" si="0">K5*L5</f>
        <v>60</v>
      </c>
      <c r="U5" t="s">
        <v>18</v>
      </c>
      <c r="V5">
        <v>24</v>
      </c>
      <c r="AD5" s="1" t="s">
        <v>21</v>
      </c>
      <c r="AE5" s="1" t="s">
        <v>22</v>
      </c>
    </row>
    <row r="6" spans="1:34" x14ac:dyDescent="0.25">
      <c r="K6" s="3">
        <v>30</v>
      </c>
      <c r="L6" s="3">
        <v>5</v>
      </c>
      <c r="M6" s="3">
        <f t="shared" si="0"/>
        <v>150</v>
      </c>
      <c r="U6" t="s">
        <v>19</v>
      </c>
      <c r="V6">
        <v>5</v>
      </c>
      <c r="AD6" s="1">
        <v>10</v>
      </c>
      <c r="AE6" s="1">
        <v>125</v>
      </c>
      <c r="AG6" t="s">
        <v>23</v>
      </c>
      <c r="AH6">
        <f>CORREL(AD6:AD11,AE6:AE11)</f>
        <v>0.27536831302531417</v>
      </c>
    </row>
    <row r="7" spans="1:34" x14ac:dyDescent="0.25">
      <c r="A7" s="4" t="s">
        <v>2</v>
      </c>
      <c r="B7" s="4"/>
      <c r="K7" s="3">
        <v>40</v>
      </c>
      <c r="L7" s="3">
        <v>6</v>
      </c>
      <c r="M7" s="3">
        <f t="shared" si="0"/>
        <v>240</v>
      </c>
      <c r="U7" t="s">
        <v>20</v>
      </c>
      <c r="V7">
        <v>256</v>
      </c>
      <c r="AD7" s="1">
        <v>20</v>
      </c>
      <c r="AE7" s="1">
        <v>145</v>
      </c>
      <c r="AG7" t="s">
        <v>24</v>
      </c>
      <c r="AH7">
        <f>0.67458*(1-AH6^2)/SQRT(AE12)</f>
        <v>0.25451347436609484</v>
      </c>
    </row>
    <row r="8" spans="1:34" x14ac:dyDescent="0.25">
      <c r="K8" s="3">
        <v>50</v>
      </c>
      <c r="L8" s="3">
        <v>7</v>
      </c>
      <c r="M8" s="3">
        <f t="shared" si="0"/>
        <v>350</v>
      </c>
      <c r="AD8" s="1">
        <v>30</v>
      </c>
      <c r="AE8" s="1">
        <v>121</v>
      </c>
    </row>
    <row r="9" spans="1:34" x14ac:dyDescent="0.25">
      <c r="L9">
        <f>SUM(L4:L8)</f>
        <v>23</v>
      </c>
      <c r="M9">
        <f>SUM(M4:M8)</f>
        <v>820</v>
      </c>
      <c r="AD9" s="1">
        <v>40</v>
      </c>
      <c r="AE9" s="1">
        <v>1</v>
      </c>
    </row>
    <row r="10" spans="1:34" x14ac:dyDescent="0.25">
      <c r="AD10" s="1">
        <v>50</v>
      </c>
      <c r="AE10" s="1">
        <v>123</v>
      </c>
    </row>
    <row r="11" spans="1:34" x14ac:dyDescent="0.25">
      <c r="L11" t="s">
        <v>6</v>
      </c>
      <c r="M11">
        <f>M9/L9</f>
        <v>35.652173913043477</v>
      </c>
      <c r="AD11" s="1">
        <v>60</v>
      </c>
      <c r="AE11" s="1">
        <v>241</v>
      </c>
      <c r="AG11" t="s">
        <v>26</v>
      </c>
      <c r="AH11" t="str">
        <f>IF(AH6&lt;AH7,"NOT SIGNIFICANT", "SIGNIFICANT")</f>
        <v>SIGNIFICANT</v>
      </c>
    </row>
    <row r="12" spans="1:34" x14ac:dyDescent="0.25">
      <c r="AD12" s="1" t="s">
        <v>25</v>
      </c>
      <c r="AE12" s="1">
        <v>6</v>
      </c>
    </row>
    <row r="13" spans="1:34" x14ac:dyDescent="0.25">
      <c r="AE13">
        <f>SUMPRODUCT(AD6:AD11,AE6:AE11)</f>
        <v>28430</v>
      </c>
    </row>
    <row r="14" spans="1:34" x14ac:dyDescent="0.25">
      <c r="AG14" t="s">
        <v>27</v>
      </c>
    </row>
    <row r="15" spans="1:34" x14ac:dyDescent="0.25">
      <c r="AG15" t="s">
        <v>28</v>
      </c>
    </row>
    <row r="17" spans="1:4" x14ac:dyDescent="0.25">
      <c r="A17" s="4" t="s">
        <v>3</v>
      </c>
      <c r="B17" s="4"/>
    </row>
    <row r="27" spans="1:4" x14ac:dyDescent="0.25">
      <c r="A27" s="4" t="s">
        <v>4</v>
      </c>
      <c r="B27" s="4"/>
    </row>
    <row r="29" spans="1:4" x14ac:dyDescent="0.25">
      <c r="B29" t="s">
        <v>7</v>
      </c>
      <c r="C29">
        <f>AVERAGE(B2:G3)</f>
        <v>78</v>
      </c>
      <c r="D29" t="s">
        <v>10</v>
      </c>
    </row>
    <row r="30" spans="1:4" x14ac:dyDescent="0.25">
      <c r="B30" t="s">
        <v>8</v>
      </c>
      <c r="C30">
        <f>MEDIAN(B2:G3)</f>
        <v>78</v>
      </c>
      <c r="D30" t="s">
        <v>10</v>
      </c>
    </row>
    <row r="31" spans="1:4" x14ac:dyDescent="0.25">
      <c r="B31" t="s">
        <v>9</v>
      </c>
      <c r="C31">
        <f>MODE(B2:G3)</f>
        <v>23</v>
      </c>
      <c r="D31" t="s">
        <v>10</v>
      </c>
    </row>
    <row r="32" spans="1:4" x14ac:dyDescent="0.25">
      <c r="B32" s="2" t="s">
        <v>11</v>
      </c>
      <c r="C32">
        <f>QUARTILE(B2:G3,1)</f>
        <v>45</v>
      </c>
    </row>
    <row r="39" spans="1:10" x14ac:dyDescent="0.25">
      <c r="A39" s="4" t="s">
        <v>5</v>
      </c>
      <c r="B39" s="4"/>
    </row>
    <row r="46" spans="1:10" x14ac:dyDescent="0.25">
      <c r="J46" t="s">
        <v>41</v>
      </c>
    </row>
    <row r="48" spans="1:10" x14ac:dyDescent="0.25">
      <c r="B48" t="s">
        <v>29</v>
      </c>
    </row>
    <row r="49" spans="2:18" x14ac:dyDescent="0.25">
      <c r="J49" s="5" t="s">
        <v>30</v>
      </c>
      <c r="K49" s="5">
        <v>17</v>
      </c>
      <c r="L49" s="5">
        <v>35</v>
      </c>
      <c r="M49" s="5">
        <v>41</v>
      </c>
      <c r="N49" s="5">
        <v>19</v>
      </c>
      <c r="O49" s="5">
        <v>25</v>
      </c>
      <c r="P49" s="5">
        <v>20</v>
      </c>
      <c r="Q49" s="5">
        <v>10</v>
      </c>
      <c r="R49" s="5">
        <v>15</v>
      </c>
    </row>
    <row r="50" spans="2:18" x14ac:dyDescent="0.25">
      <c r="B50">
        <v>6</v>
      </c>
      <c r="J50" s="5" t="s">
        <v>31</v>
      </c>
      <c r="K50" s="5">
        <v>47</v>
      </c>
      <c r="L50" s="5">
        <v>64</v>
      </c>
      <c r="M50" s="5">
        <v>68</v>
      </c>
      <c r="N50" s="5">
        <v>50</v>
      </c>
      <c r="O50" s="5">
        <v>60</v>
      </c>
      <c r="P50" s="5">
        <v>55</v>
      </c>
      <c r="Q50" s="5">
        <v>30</v>
      </c>
      <c r="R50" s="5">
        <v>33</v>
      </c>
    </row>
    <row r="51" spans="2:18" ht="15.75" thickBot="1" x14ac:dyDescent="0.3"/>
    <row r="52" spans="2:18" x14ac:dyDescent="0.25">
      <c r="J52" s="5" t="s">
        <v>30</v>
      </c>
      <c r="K52" s="5" t="s">
        <v>31</v>
      </c>
      <c r="N52" s="8"/>
      <c r="O52" s="8" t="s">
        <v>30</v>
      </c>
      <c r="P52" s="8" t="s">
        <v>31</v>
      </c>
    </row>
    <row r="53" spans="2:18" x14ac:dyDescent="0.25">
      <c r="J53" s="5">
        <v>17</v>
      </c>
      <c r="K53" s="5">
        <v>47</v>
      </c>
      <c r="N53" s="6" t="s">
        <v>30</v>
      </c>
      <c r="O53" s="6">
        <v>1</v>
      </c>
      <c r="P53" s="6"/>
    </row>
    <row r="54" spans="2:18" ht="15.75" thickBot="1" x14ac:dyDescent="0.3">
      <c r="J54" s="5">
        <v>35</v>
      </c>
      <c r="K54" s="5">
        <v>64</v>
      </c>
      <c r="N54" s="7" t="s">
        <v>31</v>
      </c>
      <c r="O54" s="7">
        <v>0.90226444380980197</v>
      </c>
      <c r="P54" s="7">
        <v>1</v>
      </c>
    </row>
    <row r="55" spans="2:18" x14ac:dyDescent="0.25">
      <c r="J55" s="5">
        <v>41</v>
      </c>
      <c r="K55" s="5">
        <v>68</v>
      </c>
    </row>
    <row r="56" spans="2:18" x14ac:dyDescent="0.25">
      <c r="J56" s="5">
        <v>19</v>
      </c>
      <c r="K56" s="5">
        <v>50</v>
      </c>
      <c r="M56" s="9" t="s">
        <v>45</v>
      </c>
      <c r="N56" s="9"/>
      <c r="O56" s="9"/>
      <c r="P56" s="9"/>
      <c r="Q56" s="9"/>
      <c r="R56" s="9"/>
    </row>
    <row r="57" spans="2:18" x14ac:dyDescent="0.25">
      <c r="J57" s="5">
        <v>25</v>
      </c>
      <c r="K57" s="5">
        <v>60</v>
      </c>
      <c r="M57" s="9"/>
      <c r="N57" s="9"/>
      <c r="O57" s="9"/>
      <c r="P57" s="9"/>
      <c r="Q57" s="9"/>
      <c r="R57" s="9"/>
    </row>
    <row r="58" spans="2:18" x14ac:dyDescent="0.25">
      <c r="J58" s="5">
        <v>20</v>
      </c>
      <c r="K58" s="5">
        <v>55</v>
      </c>
    </row>
    <row r="59" spans="2:18" x14ac:dyDescent="0.25">
      <c r="J59" s="5">
        <v>10</v>
      </c>
      <c r="K59" s="5">
        <v>30</v>
      </c>
      <c r="M59" s="4" t="s">
        <v>49</v>
      </c>
      <c r="N59" s="4"/>
      <c r="O59" s="4"/>
      <c r="P59">
        <f>O54*O54</f>
        <v>0.81408112656341125</v>
      </c>
    </row>
    <row r="60" spans="2:18" x14ac:dyDescent="0.25">
      <c r="J60" s="5">
        <v>15</v>
      </c>
      <c r="K60" s="5">
        <v>33</v>
      </c>
    </row>
    <row r="62" spans="2:18" x14ac:dyDescent="0.25">
      <c r="K62" s="10" t="s">
        <v>50</v>
      </c>
      <c r="L62" s="11"/>
      <c r="M62" s="11"/>
      <c r="N62" s="11"/>
      <c r="O62" s="11"/>
      <c r="P62" s="12"/>
    </row>
    <row r="63" spans="2:18" x14ac:dyDescent="0.25">
      <c r="K63" s="5" t="s">
        <v>32</v>
      </c>
      <c r="L63" s="10" t="s">
        <v>33</v>
      </c>
      <c r="M63" s="11"/>
      <c r="N63" s="11"/>
      <c r="O63" s="11"/>
      <c r="P63" s="12"/>
    </row>
    <row r="64" spans="2:18" x14ac:dyDescent="0.25">
      <c r="K64" s="5" t="s">
        <v>34</v>
      </c>
      <c r="L64" s="10" t="s">
        <v>39</v>
      </c>
      <c r="M64" s="11"/>
      <c r="N64" s="11"/>
      <c r="O64" s="11"/>
      <c r="P64" s="12"/>
    </row>
    <row r="65" spans="10:16" x14ac:dyDescent="0.25">
      <c r="K65" s="5" t="s">
        <v>35</v>
      </c>
      <c r="L65" s="10" t="s">
        <v>40</v>
      </c>
      <c r="M65" s="11"/>
      <c r="N65" s="11"/>
      <c r="O65" s="11"/>
      <c r="P65" s="12"/>
    </row>
    <row r="66" spans="10:16" x14ac:dyDescent="0.25">
      <c r="K66" s="5" t="s">
        <v>36</v>
      </c>
      <c r="L66" s="10" t="s">
        <v>42</v>
      </c>
      <c r="M66" s="11"/>
      <c r="N66" s="11"/>
      <c r="O66" s="11"/>
      <c r="P66" s="12"/>
    </row>
    <row r="67" spans="10:16" x14ac:dyDescent="0.25">
      <c r="K67" s="5" t="s">
        <v>37</v>
      </c>
      <c r="L67" s="10" t="s">
        <v>43</v>
      </c>
      <c r="M67" s="11"/>
      <c r="N67" s="11"/>
      <c r="O67" s="11"/>
      <c r="P67" s="12"/>
    </row>
    <row r="68" spans="10:16" x14ac:dyDescent="0.25">
      <c r="K68" s="5" t="s">
        <v>38</v>
      </c>
      <c r="L68" s="10" t="s">
        <v>44</v>
      </c>
      <c r="M68" s="11"/>
      <c r="N68" s="11"/>
      <c r="O68" s="11"/>
      <c r="P68" s="12"/>
    </row>
    <row r="69" spans="10:16" x14ac:dyDescent="0.25">
      <c r="K69" s="5" t="s">
        <v>46</v>
      </c>
      <c r="L69" s="10" t="s">
        <v>48</v>
      </c>
      <c r="M69" s="11"/>
      <c r="N69" s="11"/>
      <c r="O69" s="11"/>
      <c r="P69" s="12"/>
    </row>
    <row r="70" spans="10:16" x14ac:dyDescent="0.25">
      <c r="K70" s="5" t="s">
        <v>47</v>
      </c>
      <c r="L70" s="10"/>
      <c r="M70" s="11"/>
      <c r="N70" s="11"/>
      <c r="O70" s="11"/>
      <c r="P70" s="12"/>
    </row>
    <row r="71" spans="10:16" ht="15.75" thickBot="1" x14ac:dyDescent="0.3">
      <c r="J71" t="s">
        <v>51</v>
      </c>
    </row>
    <row r="72" spans="10:16" x14ac:dyDescent="0.25">
      <c r="J72" s="13" t="s">
        <v>52</v>
      </c>
      <c r="K72" s="13"/>
    </row>
    <row r="73" spans="10:16" x14ac:dyDescent="0.25">
      <c r="J73" s="6" t="s">
        <v>53</v>
      </c>
      <c r="K73" s="6">
        <v>0.9022644438098022</v>
      </c>
    </row>
    <row r="74" spans="10:16" x14ac:dyDescent="0.25">
      <c r="J74" s="6" t="s">
        <v>54</v>
      </c>
      <c r="K74" s="6">
        <v>0.81408112656341181</v>
      </c>
    </row>
    <row r="75" spans="10:16" x14ac:dyDescent="0.25">
      <c r="J75" s="6" t="s">
        <v>55</v>
      </c>
      <c r="K75" s="6">
        <v>0.78309464765731374</v>
      </c>
    </row>
    <row r="76" spans="10:16" x14ac:dyDescent="0.25">
      <c r="J76" s="6" t="s">
        <v>56</v>
      </c>
      <c r="K76" s="6">
        <v>6.4362294076260058</v>
      </c>
    </row>
    <row r="77" spans="10:16" ht="15.75" thickBot="1" x14ac:dyDescent="0.3">
      <c r="J77" s="7" t="s">
        <v>57</v>
      </c>
      <c r="K77" s="7">
        <v>8</v>
      </c>
    </row>
    <row r="79" spans="10:16" ht="15.75" thickBot="1" x14ac:dyDescent="0.3">
      <c r="J79" t="s">
        <v>58</v>
      </c>
    </row>
    <row r="80" spans="10:16" x14ac:dyDescent="0.25">
      <c r="J80" s="8"/>
      <c r="K80" s="8" t="s">
        <v>63</v>
      </c>
      <c r="L80" s="8" t="s">
        <v>64</v>
      </c>
      <c r="M80" s="8" t="s">
        <v>65</v>
      </c>
      <c r="N80" s="8" t="s">
        <v>66</v>
      </c>
      <c r="O80" s="8" t="s">
        <v>67</v>
      </c>
    </row>
    <row r="81" spans="10:18" x14ac:dyDescent="0.25">
      <c r="J81" s="6" t="s">
        <v>59</v>
      </c>
      <c r="K81" s="6">
        <v>1</v>
      </c>
      <c r="L81" s="6">
        <v>1088.3247060744611</v>
      </c>
      <c r="M81" s="6">
        <v>1088.3247060744611</v>
      </c>
      <c r="N81" s="6">
        <v>26.272140472314312</v>
      </c>
      <c r="O81" s="6">
        <v>2.1662428011748639E-3</v>
      </c>
    </row>
    <row r="82" spans="10:18" x14ac:dyDescent="0.25">
      <c r="J82" s="6" t="s">
        <v>60</v>
      </c>
      <c r="K82" s="6">
        <v>6</v>
      </c>
      <c r="L82" s="6">
        <v>248.55029392553882</v>
      </c>
      <c r="M82" s="6">
        <v>41.425048987589804</v>
      </c>
      <c r="N82" s="6"/>
      <c r="O82" s="6"/>
    </row>
    <row r="83" spans="10:18" ht="15.75" thickBot="1" x14ac:dyDescent="0.3">
      <c r="J83" s="7" t="s">
        <v>61</v>
      </c>
      <c r="K83" s="7">
        <v>7</v>
      </c>
      <c r="L83" s="7">
        <v>1336.875</v>
      </c>
      <c r="M83" s="7"/>
      <c r="N83" s="7"/>
      <c r="O83" s="7"/>
    </row>
    <row r="84" spans="10:18" ht="15.75" thickBot="1" x14ac:dyDescent="0.3"/>
    <row r="85" spans="10:18" x14ac:dyDescent="0.25">
      <c r="J85" s="8"/>
      <c r="K85" s="8" t="s">
        <v>68</v>
      </c>
      <c r="L85" s="8" t="s">
        <v>56</v>
      </c>
      <c r="M85" s="8" t="s">
        <v>69</v>
      </c>
      <c r="N85" s="8" t="s">
        <v>70</v>
      </c>
      <c r="O85" s="8" t="s">
        <v>71</v>
      </c>
      <c r="P85" s="8" t="s">
        <v>72</v>
      </c>
      <c r="Q85" s="8" t="s">
        <v>73</v>
      </c>
      <c r="R85" s="8" t="s">
        <v>74</v>
      </c>
    </row>
    <row r="86" spans="10:18" x14ac:dyDescent="0.25">
      <c r="J86" s="6" t="s">
        <v>62</v>
      </c>
      <c r="K86" s="14">
        <v>23.748856956237749</v>
      </c>
      <c r="L86" s="6">
        <v>5.7607323283050933</v>
      </c>
      <c r="M86" s="6">
        <v>4.1225413025265611</v>
      </c>
      <c r="N86" s="6">
        <v>6.1985644629873387E-3</v>
      </c>
      <c r="O86" s="6">
        <v>9.6528527508340609</v>
      </c>
      <c r="P86" s="6">
        <v>37.844861161641433</v>
      </c>
      <c r="Q86" s="6">
        <v>9.6528527508340609</v>
      </c>
      <c r="R86" s="6">
        <v>37.844861161641433</v>
      </c>
    </row>
    <row r="87" spans="10:18" ht="15.75" thickBot="1" x14ac:dyDescent="0.3">
      <c r="J87" s="7" t="s">
        <v>30</v>
      </c>
      <c r="K87" s="15">
        <v>1.1923579359895495</v>
      </c>
      <c r="L87" s="7">
        <v>0.23262635606983065</v>
      </c>
      <c r="M87" s="7">
        <v>5.125635616420106</v>
      </c>
      <c r="N87" s="7">
        <v>2.1662428011748639E-3</v>
      </c>
      <c r="O87" s="7">
        <v>0.62314174843361136</v>
      </c>
      <c r="P87" s="7">
        <v>1.7615741235454876</v>
      </c>
      <c r="Q87" s="7">
        <v>0.62314174843361136</v>
      </c>
      <c r="R87" s="7">
        <v>1.7615741235454876</v>
      </c>
    </row>
    <row r="91" spans="10:18" x14ac:dyDescent="0.25">
      <c r="J91" t="s">
        <v>75</v>
      </c>
      <c r="O91" t="s">
        <v>80</v>
      </c>
    </row>
    <row r="92" spans="10:18" ht="15.75" thickBot="1" x14ac:dyDescent="0.3"/>
    <row r="93" spans="10:18" x14ac:dyDescent="0.25">
      <c r="J93" s="8" t="s">
        <v>76</v>
      </c>
      <c r="K93" s="8" t="s">
        <v>77</v>
      </c>
      <c r="L93" s="8" t="s">
        <v>78</v>
      </c>
      <c r="M93" s="8" t="s">
        <v>79</v>
      </c>
      <c r="O93" s="8" t="s">
        <v>81</v>
      </c>
      <c r="P93" s="8" t="s">
        <v>31</v>
      </c>
    </row>
    <row r="94" spans="10:18" x14ac:dyDescent="0.25">
      <c r="J94" s="6">
        <v>1</v>
      </c>
      <c r="K94" s="6">
        <v>44.018941868060089</v>
      </c>
      <c r="L94" s="6">
        <v>2.9810581319399105</v>
      </c>
      <c r="M94" s="6">
        <v>0.50027905927581096</v>
      </c>
      <c r="O94" s="6">
        <v>6.25</v>
      </c>
      <c r="P94" s="6">
        <v>30</v>
      </c>
    </row>
    <row r="95" spans="10:18" x14ac:dyDescent="0.25">
      <c r="J95" s="6">
        <v>2</v>
      </c>
      <c r="K95" s="6">
        <v>65.481384715871982</v>
      </c>
      <c r="L95" s="6">
        <v>-1.4813847158719824</v>
      </c>
      <c r="M95" s="6">
        <v>-0.24860493129656902</v>
      </c>
      <c r="O95" s="6">
        <v>18.75</v>
      </c>
      <c r="P95" s="6">
        <v>33</v>
      </c>
    </row>
    <row r="96" spans="10:18" x14ac:dyDescent="0.25">
      <c r="J96" s="6">
        <v>3</v>
      </c>
      <c r="K96" s="6">
        <v>72.635532331809273</v>
      </c>
      <c r="L96" s="6">
        <v>-4.6355323318092729</v>
      </c>
      <c r="M96" s="6">
        <v>-0.7779317448905404</v>
      </c>
      <c r="O96" s="6">
        <v>31.25</v>
      </c>
      <c r="P96" s="6">
        <v>47</v>
      </c>
    </row>
    <row r="97" spans="10:16" x14ac:dyDescent="0.25">
      <c r="J97" s="6">
        <v>4</v>
      </c>
      <c r="K97" s="6">
        <v>46.403657740039193</v>
      </c>
      <c r="L97" s="6">
        <v>3.5963422599608066</v>
      </c>
      <c r="M97" s="6">
        <v>0.60353560481433188</v>
      </c>
      <c r="O97" s="6">
        <v>43.75</v>
      </c>
      <c r="P97" s="6">
        <v>50</v>
      </c>
    </row>
    <row r="98" spans="10:16" x14ac:dyDescent="0.25">
      <c r="J98" s="6">
        <v>5</v>
      </c>
      <c r="K98" s="6">
        <v>53.557805355976484</v>
      </c>
      <c r="L98" s="6">
        <v>6.442194644023516</v>
      </c>
      <c r="M98" s="6">
        <v>1.0811245314718056</v>
      </c>
      <c r="O98" s="6">
        <v>56.25</v>
      </c>
      <c r="P98" s="6">
        <v>55</v>
      </c>
    </row>
    <row r="99" spans="10:16" x14ac:dyDescent="0.25">
      <c r="J99" s="6">
        <v>6</v>
      </c>
      <c r="K99" s="6">
        <v>47.596015676028742</v>
      </c>
      <c r="L99" s="6">
        <v>7.4039843239712582</v>
      </c>
      <c r="M99" s="6">
        <v>1.2425313927302692</v>
      </c>
      <c r="O99" s="6">
        <v>68.75</v>
      </c>
      <c r="P99" s="6">
        <v>60</v>
      </c>
    </row>
    <row r="100" spans="10:16" x14ac:dyDescent="0.25">
      <c r="J100" s="6">
        <v>7</v>
      </c>
      <c r="K100" s="6">
        <v>35.672436316133243</v>
      </c>
      <c r="L100" s="6">
        <v>-5.6724363161332434</v>
      </c>
      <c r="M100" s="6">
        <v>-0.95194423538141437</v>
      </c>
      <c r="O100" s="6">
        <v>81.25</v>
      </c>
      <c r="P100" s="6">
        <v>64</v>
      </c>
    </row>
    <row r="101" spans="10:16" ht="15.75" thickBot="1" x14ac:dyDescent="0.3">
      <c r="J101" s="7">
        <v>8</v>
      </c>
      <c r="K101" s="7">
        <v>41.634225996080993</v>
      </c>
      <c r="L101" s="7">
        <v>-8.6342259960809926</v>
      </c>
      <c r="M101" s="7">
        <v>-1.4489896767236941</v>
      </c>
      <c r="O101" s="7">
        <v>93.75</v>
      </c>
      <c r="P101" s="7">
        <v>68</v>
      </c>
    </row>
  </sheetData>
  <sortState xmlns:xlrd2="http://schemas.microsoft.com/office/spreadsheetml/2017/richdata2" ref="P94:P101">
    <sortCondition ref="P94"/>
  </sortState>
  <mergeCells count="16">
    <mergeCell ref="L70:P70"/>
    <mergeCell ref="L69:P69"/>
    <mergeCell ref="L68:P68"/>
    <mergeCell ref="L67:P67"/>
    <mergeCell ref="L66:P66"/>
    <mergeCell ref="L65:P65"/>
    <mergeCell ref="L64:P64"/>
    <mergeCell ref="L63:P63"/>
    <mergeCell ref="M59:O59"/>
    <mergeCell ref="K62:P62"/>
    <mergeCell ref="M56:R57"/>
    <mergeCell ref="B1:G1"/>
    <mergeCell ref="A7:B7"/>
    <mergeCell ref="A17:B17"/>
    <mergeCell ref="A27:B27"/>
    <mergeCell ref="A39:B39"/>
  </mergeCells>
  <phoneticPr fontId="2" type="noConversion"/>
  <pageMargins left="0.7" right="0.7" top="1.1322463768115942" bottom="0.75" header="0.3" footer="0.3"/>
  <pageSetup orientation="portrait" r:id="rId1"/>
  <headerFooter>
    <oddHeader>&amp;L Level: BCA 3rd Semester
Roll No: 69&amp;CKathmandu business campus
Probability &amp; Statistics
practical 1&amp;RDate :2080/02/08</oddHeader>
    <oddFooter xml:space="preserve">&amp;R&amp;P of &amp;P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samriddhi lab</dc:creator>
  <cp:lastModifiedBy>samriddhi lab</cp:lastModifiedBy>
  <cp:lastPrinted>2023-05-22T06:22:02Z</cp:lastPrinted>
  <dcterms:created xsi:type="dcterms:W3CDTF">2023-05-22T05:54:21Z</dcterms:created>
  <dcterms:modified xsi:type="dcterms:W3CDTF">2023-06-19T06:38:01Z</dcterms:modified>
</cp:coreProperties>
</file>