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ner\Desktop\TEC\Semestre 2\Contabilidad\Unidad 4\"/>
    </mc:Choice>
  </mc:AlternateContent>
  <xr:revisionPtr revIDLastSave="0" documentId="8_{6AD52A2F-C2E5-470A-9377-6133B50D0BC4}" xr6:coauthVersionLast="47" xr6:coauthVersionMax="47" xr10:uidLastSave="{00000000-0000-0000-0000-000000000000}"/>
  <bookViews>
    <workbookView xWindow="-108" yWindow="-108" windowWidth="23256" windowHeight="12456" activeTab="2" xr2:uid="{4A09D84D-FC82-4A50-9C20-E4866473135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D58" i="2" s="1"/>
  <c r="A10" i="3"/>
  <c r="H3" i="3"/>
  <c r="G3" i="3"/>
  <c r="G4" i="3" s="1"/>
  <c r="E3" i="3"/>
  <c r="E4" i="3" s="1"/>
  <c r="D3" i="3"/>
  <c r="A4" i="3"/>
  <c r="B3" i="3"/>
  <c r="A3" i="3"/>
  <c r="C48" i="2"/>
  <c r="C47" i="2"/>
  <c r="D45" i="2"/>
  <c r="D42" i="2"/>
  <c r="D39" i="2"/>
  <c r="D36" i="2"/>
  <c r="D35" i="2"/>
  <c r="D32" i="2"/>
  <c r="D29" i="2"/>
  <c r="D26" i="2"/>
  <c r="D23" i="2"/>
  <c r="D20" i="2"/>
  <c r="D17" i="2"/>
  <c r="D14" i="2"/>
  <c r="D11" i="2"/>
  <c r="D8" i="2"/>
  <c r="D5" i="2"/>
  <c r="A1" i="1"/>
  <c r="C8" i="1" l="1"/>
  <c r="D52" i="2" l="1"/>
  <c r="C51" i="2"/>
  <c r="D4" i="3" s="1"/>
  <c r="E5" i="3" s="1"/>
  <c r="C9" i="1"/>
  <c r="D9" i="1" s="1"/>
  <c r="E11" i="1" s="1"/>
  <c r="D59" i="2"/>
  <c r="C57" i="2" s="1"/>
  <c r="D10" i="3" s="1"/>
  <c r="E5" i="1"/>
  <c r="E4" i="1"/>
  <c r="E6" i="1" l="1"/>
  <c r="E12" i="1" s="1"/>
  <c r="E15" i="1" s="1"/>
  <c r="D18" i="1" l="1"/>
  <c r="D17" i="1"/>
  <c r="C54" i="2"/>
  <c r="E16" i="1" l="1"/>
  <c r="E19" i="1" s="1"/>
  <c r="D55" i="2"/>
  <c r="E10" i="3" s="1"/>
  <c r="E11" i="3" s="1"/>
  <c r="C61" i="2" l="1"/>
  <c r="D62" i="2" l="1"/>
  <c r="D63" i="2" s="1"/>
  <c r="C63" i="2"/>
</calcChain>
</file>

<file path=xl/sharedStrings.xml><?xml version="1.0" encoding="utf-8"?>
<sst xmlns="http://schemas.openxmlformats.org/spreadsheetml/2006/main" count="99" uniqueCount="52">
  <si>
    <t>Cuenta</t>
  </si>
  <si>
    <t>Debe</t>
  </si>
  <si>
    <t>Haber</t>
  </si>
  <si>
    <t>Banco</t>
  </si>
  <si>
    <t>Almacen</t>
  </si>
  <si>
    <t>Capital</t>
  </si>
  <si>
    <t>Proveedores</t>
  </si>
  <si>
    <t>La Imperial S.A</t>
  </si>
  <si>
    <t>Ventas</t>
  </si>
  <si>
    <t>Costo de ventas</t>
  </si>
  <si>
    <t>6a</t>
  </si>
  <si>
    <t>8a</t>
  </si>
  <si>
    <t>Eq de Computo</t>
  </si>
  <si>
    <t>Acreedores</t>
  </si>
  <si>
    <t>Bnaco</t>
  </si>
  <si>
    <t>Cliente</t>
  </si>
  <si>
    <t>Primas de seguros</t>
  </si>
  <si>
    <t>Gastos de Adminitracion</t>
  </si>
  <si>
    <t>Gastos de venta</t>
  </si>
  <si>
    <t xml:space="preserve">Suma </t>
  </si>
  <si>
    <t>Costo de venta</t>
  </si>
  <si>
    <t>Gastos de administracion</t>
  </si>
  <si>
    <t>Gastos de ventas</t>
  </si>
  <si>
    <t>Ajuste 1</t>
  </si>
  <si>
    <t>Ajuste 2</t>
  </si>
  <si>
    <t>PYG</t>
  </si>
  <si>
    <t>Ajuste 3</t>
  </si>
  <si>
    <t>pyg</t>
  </si>
  <si>
    <t>Gasto dep. Ventas</t>
  </si>
  <si>
    <t>Gasto dep. Administracion</t>
  </si>
  <si>
    <t>Ajuste 4</t>
  </si>
  <si>
    <t>Utilidad de Ejercicio</t>
  </si>
  <si>
    <t>Estado de Resultado</t>
  </si>
  <si>
    <t>Ventas netas</t>
  </si>
  <si>
    <t>Utilidad Bruta</t>
  </si>
  <si>
    <t>Gastos de Operación</t>
  </si>
  <si>
    <t>Gastos de Ventas</t>
  </si>
  <si>
    <t>Gastos de Administracion</t>
  </si>
  <si>
    <t>Gastos financieros</t>
  </si>
  <si>
    <t>Productos financieros</t>
  </si>
  <si>
    <t>Utilidad de Operaciones</t>
  </si>
  <si>
    <t xml:space="preserve">Otros Gastos </t>
  </si>
  <si>
    <t>Otros Productos</t>
  </si>
  <si>
    <t>Utilidad antes de Impuestos</t>
  </si>
  <si>
    <t xml:space="preserve">Impuestos </t>
  </si>
  <si>
    <t>Utilidad del ejercicio</t>
  </si>
  <si>
    <t>ISR 30%</t>
  </si>
  <si>
    <t>PTU 10%</t>
  </si>
  <si>
    <t>Abner Malkiel Barrear Torres</t>
  </si>
  <si>
    <t>Zaida</t>
  </si>
  <si>
    <t>Firma</t>
  </si>
  <si>
    <t>Autorizado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</si>
</sst>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44" fontId="0" fillId="0" borderId="3" xfId="1" applyFont="1" applyBorder="1"/>
    <xf numFmtId="44" fontId="0" fillId="0" borderId="4" xfId="1" applyFont="1" applyBorder="1"/>
    <xf numFmtId="0" fontId="0" fillId="0" borderId="0" xfId="0" applyAlignment="1">
      <alignment horizontal="center"/>
    </xf>
    <xf numFmtId="44" fontId="0" fillId="0" borderId="5" xfId="1" applyFont="1" applyBorder="1"/>
    <xf numFmtId="44" fontId="0" fillId="0" borderId="2" xfId="1" applyFont="1" applyBorder="1"/>
    <xf numFmtId="44" fontId="0" fillId="0" borderId="7" xfId="1" applyFont="1" applyBorder="1"/>
    <xf numFmtId="44" fontId="0" fillId="0" borderId="0" xfId="0" applyNumberFormat="1"/>
    <xf numFmtId="44" fontId="0" fillId="0" borderId="11" xfId="1" applyFont="1" applyBorder="1"/>
    <xf numFmtId="0" fontId="0" fillId="0" borderId="6" xfId="0" applyBorder="1"/>
    <xf numFmtId="44" fontId="0" fillId="2" borderId="4" xfId="1" applyFont="1" applyFill="1" applyBorder="1"/>
    <xf numFmtId="44" fontId="0" fillId="2" borderId="5" xfId="1" applyFont="1" applyFill="1" applyBorder="1"/>
    <xf numFmtId="44" fontId="0" fillId="2" borderId="0" xfId="1" applyFont="1" applyFill="1" applyBorder="1"/>
    <xf numFmtId="44" fontId="0" fillId="4" borderId="2" xfId="1" applyFont="1" applyFill="1" applyBorder="1"/>
    <xf numFmtId="44" fontId="0" fillId="4" borderId="4" xfId="1" applyFont="1" applyFill="1" applyBorder="1"/>
    <xf numFmtId="44" fontId="3" fillId="6" borderId="6" xfId="1" applyFont="1" applyFill="1" applyBorder="1"/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6" xfId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44" fontId="0" fillId="0" borderId="6" xfId="0" applyNumberFormat="1" applyBorder="1"/>
    <xf numFmtId="0" fontId="2" fillId="0" borderId="6" xfId="0" applyFont="1" applyBorder="1"/>
    <xf numFmtId="44" fontId="0" fillId="7" borderId="6" xfId="0" applyNumberFormat="1" applyFill="1" applyBorder="1"/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DA28-27F3-41E9-8001-A7BD09990DDE}">
  <dimension ref="A1:E52"/>
  <sheetViews>
    <sheetView zoomScale="70" workbookViewId="0">
      <selection activeCell="B21" sqref="B21:D22"/>
    </sheetView>
  </sheetViews>
  <sheetFormatPr baseColWidth="10" defaultRowHeight="14.4" x14ac:dyDescent="0.3"/>
  <cols>
    <col min="1" max="1" width="25" customWidth="1"/>
    <col min="2" max="2" width="24.21875" customWidth="1"/>
    <col min="3" max="3" width="16" customWidth="1"/>
    <col min="4" max="5" width="16.77734375" customWidth="1"/>
    <col min="7" max="7" width="15.44140625" customWidth="1"/>
    <col min="8" max="8" width="13.21875" customWidth="1"/>
    <col min="10" max="10" width="13" customWidth="1"/>
    <col min="11" max="11" width="13.88671875" customWidth="1"/>
    <col min="13" max="13" width="29.77734375" customWidth="1"/>
    <col min="14" max="14" width="19.44140625" customWidth="1"/>
    <col min="15" max="15" width="19.5546875" customWidth="1"/>
    <col min="16" max="16" width="15" customWidth="1"/>
    <col min="17" max="17" width="17.88671875" customWidth="1"/>
  </cols>
  <sheetData>
    <row r="1" spans="1:5" x14ac:dyDescent="0.3">
      <c r="A1" s="29" t="str">
        <f>Hoja2!A1</f>
        <v>La Imperial S.A</v>
      </c>
      <c r="B1" s="30"/>
      <c r="C1" s="30"/>
      <c r="D1" s="30"/>
      <c r="E1" s="31"/>
    </row>
    <row r="2" spans="1:5" x14ac:dyDescent="0.3">
      <c r="A2" s="32" t="s">
        <v>32</v>
      </c>
      <c r="B2" s="18"/>
      <c r="C2" s="18"/>
      <c r="D2" s="18"/>
      <c r="E2" s="19"/>
    </row>
    <row r="3" spans="1:5" x14ac:dyDescent="0.3">
      <c r="A3" s="33"/>
      <c r="B3" s="34"/>
      <c r="C3" s="34"/>
      <c r="D3" s="34"/>
      <c r="E3" s="35"/>
    </row>
    <row r="4" spans="1:5" x14ac:dyDescent="0.3">
      <c r="A4" s="11" t="s">
        <v>33</v>
      </c>
      <c r="B4" s="11"/>
      <c r="C4" s="11"/>
      <c r="D4" s="11"/>
      <c r="E4" s="36">
        <f>Hoja3!E4</f>
        <v>62500</v>
      </c>
    </row>
    <row r="5" spans="1:5" x14ac:dyDescent="0.3">
      <c r="A5" s="11" t="s">
        <v>9</v>
      </c>
      <c r="B5" s="11"/>
      <c r="C5" s="11"/>
      <c r="D5" s="11"/>
      <c r="E5" s="36">
        <f>Hoja3!G4</f>
        <v>29300</v>
      </c>
    </row>
    <row r="6" spans="1:5" x14ac:dyDescent="0.3">
      <c r="A6" s="11" t="s">
        <v>34</v>
      </c>
      <c r="B6" s="11"/>
      <c r="C6" s="11"/>
      <c r="D6" s="11"/>
      <c r="E6" s="36">
        <f>E4-E5</f>
        <v>33200</v>
      </c>
    </row>
    <row r="7" spans="1:5" x14ac:dyDescent="0.3">
      <c r="A7" s="11" t="s">
        <v>35</v>
      </c>
      <c r="B7" s="11"/>
      <c r="C7" s="11"/>
      <c r="D7" s="11"/>
      <c r="E7" s="11"/>
    </row>
    <row r="8" spans="1:5" x14ac:dyDescent="0.3">
      <c r="A8" s="11" t="s">
        <v>36</v>
      </c>
      <c r="B8" s="11"/>
      <c r="C8" s="36">
        <f>Hoja3!J3</f>
        <v>3000</v>
      </c>
      <c r="D8" s="11"/>
      <c r="E8" s="11"/>
    </row>
    <row r="9" spans="1:5" x14ac:dyDescent="0.3">
      <c r="A9" s="11" t="s">
        <v>37</v>
      </c>
      <c r="B9" s="11"/>
      <c r="C9" s="36">
        <f>Hoja3!A10</f>
        <v>3000</v>
      </c>
      <c r="D9" s="36">
        <f>SUM(C8:C9)</f>
        <v>6000</v>
      </c>
      <c r="E9" s="36"/>
    </row>
    <row r="10" spans="1:5" x14ac:dyDescent="0.3">
      <c r="A10" s="11" t="s">
        <v>38</v>
      </c>
      <c r="B10" s="11"/>
      <c r="C10" s="11"/>
      <c r="D10" s="11"/>
      <c r="E10" s="11"/>
    </row>
    <row r="11" spans="1:5" x14ac:dyDescent="0.3">
      <c r="A11" s="11" t="s">
        <v>39</v>
      </c>
      <c r="B11" s="11"/>
      <c r="C11" s="11"/>
      <c r="D11" s="11"/>
      <c r="E11" s="36">
        <f>D9</f>
        <v>6000</v>
      </c>
    </row>
    <row r="12" spans="1:5" x14ac:dyDescent="0.3">
      <c r="A12" s="11" t="s">
        <v>40</v>
      </c>
      <c r="B12" s="11"/>
      <c r="C12" s="11"/>
      <c r="D12" s="11"/>
      <c r="E12" s="36">
        <f>E6-E11</f>
        <v>27200</v>
      </c>
    </row>
    <row r="13" spans="1:5" x14ac:dyDescent="0.3">
      <c r="A13" s="11" t="s">
        <v>41</v>
      </c>
      <c r="B13" s="11"/>
      <c r="C13" s="11"/>
      <c r="D13" s="11"/>
      <c r="E13" s="11"/>
    </row>
    <row r="14" spans="1:5" x14ac:dyDescent="0.3">
      <c r="A14" s="11" t="s">
        <v>42</v>
      </c>
      <c r="B14" s="11"/>
      <c r="C14" s="11"/>
      <c r="D14" s="11"/>
      <c r="E14" s="11"/>
    </row>
    <row r="15" spans="1:5" x14ac:dyDescent="0.3">
      <c r="A15" s="11" t="s">
        <v>43</v>
      </c>
      <c r="B15" s="11"/>
      <c r="C15" s="11"/>
      <c r="D15" s="11"/>
      <c r="E15" s="36">
        <f>E12</f>
        <v>27200</v>
      </c>
    </row>
    <row r="16" spans="1:5" x14ac:dyDescent="0.3">
      <c r="A16" s="11" t="s">
        <v>44</v>
      </c>
      <c r="B16" s="11"/>
      <c r="C16" s="11"/>
      <c r="D16" s="11"/>
      <c r="E16" s="36">
        <f>SUM(D17:D18)</f>
        <v>10880</v>
      </c>
    </row>
    <row r="17" spans="1:5" x14ac:dyDescent="0.3">
      <c r="A17" s="11" t="s">
        <v>46</v>
      </c>
      <c r="B17" s="11"/>
      <c r="C17" s="11"/>
      <c r="D17" s="36">
        <f>E15*0.3</f>
        <v>8160</v>
      </c>
      <c r="E17" s="36"/>
    </row>
    <row r="18" spans="1:5" x14ac:dyDescent="0.3">
      <c r="A18" s="11" t="s">
        <v>47</v>
      </c>
      <c r="B18" s="11"/>
      <c r="C18" s="11"/>
      <c r="D18" s="36">
        <f>E15*0.1</f>
        <v>2720</v>
      </c>
      <c r="E18" s="36"/>
    </row>
    <row r="19" spans="1:5" x14ac:dyDescent="0.3">
      <c r="A19" s="37" t="s">
        <v>45</v>
      </c>
      <c r="B19" s="11"/>
      <c r="C19" s="11"/>
      <c r="D19" s="11"/>
      <c r="E19" s="38">
        <f>E15-E16</f>
        <v>16320</v>
      </c>
    </row>
    <row r="21" spans="1:5" x14ac:dyDescent="0.3">
      <c r="B21" s="39" t="s">
        <v>48</v>
      </c>
      <c r="D21" s="39" t="s">
        <v>49</v>
      </c>
    </row>
    <row r="22" spans="1:5" x14ac:dyDescent="0.3">
      <c r="B22" s="5" t="s">
        <v>50</v>
      </c>
      <c r="D22" s="5" t="s">
        <v>51</v>
      </c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B71D-E0A3-477D-9695-B0FC651AD7D9}">
  <dimension ref="A1:D66"/>
  <sheetViews>
    <sheetView topLeftCell="A46" zoomScale="85" zoomScaleNormal="85" workbookViewId="0">
      <selection activeCell="B65" sqref="B65:D66"/>
    </sheetView>
  </sheetViews>
  <sheetFormatPr baseColWidth="10" defaultRowHeight="14.4" x14ac:dyDescent="0.3"/>
  <cols>
    <col min="1" max="1" width="19.77734375" customWidth="1"/>
    <col min="2" max="2" width="22.44140625" customWidth="1"/>
    <col min="3" max="3" width="19.21875" customWidth="1"/>
    <col min="4" max="4" width="23" customWidth="1"/>
  </cols>
  <sheetData>
    <row r="1" spans="1:4" x14ac:dyDescent="0.3">
      <c r="A1" s="24" t="s">
        <v>7</v>
      </c>
      <c r="B1" s="25"/>
      <c r="C1" s="25"/>
      <c r="D1" s="26"/>
    </row>
    <row r="2" spans="1:4" x14ac:dyDescent="0.3">
      <c r="A2" s="27" t="s">
        <v>0</v>
      </c>
      <c r="B2" s="27"/>
      <c r="C2" s="28" t="s">
        <v>1</v>
      </c>
      <c r="D2" s="28" t="s">
        <v>2</v>
      </c>
    </row>
    <row r="3" spans="1:4" x14ac:dyDescent="0.3">
      <c r="A3" t="s">
        <v>3</v>
      </c>
      <c r="C3" s="3">
        <v>1200000</v>
      </c>
      <c r="D3" s="8"/>
    </row>
    <row r="4" spans="1:4" x14ac:dyDescent="0.3">
      <c r="A4" t="s">
        <v>4</v>
      </c>
      <c r="C4" s="4">
        <v>400000</v>
      </c>
      <c r="D4" s="6"/>
    </row>
    <row r="5" spans="1:4" x14ac:dyDescent="0.3">
      <c r="B5" t="s">
        <v>5</v>
      </c>
      <c r="C5" s="4"/>
      <c r="D5" s="6">
        <f>C3+C4</f>
        <v>1600000</v>
      </c>
    </row>
    <row r="6" spans="1:4" x14ac:dyDescent="0.3">
      <c r="A6" s="18">
        <v>2</v>
      </c>
      <c r="B6" s="19"/>
      <c r="C6" s="12"/>
      <c r="D6" s="13"/>
    </row>
    <row r="7" spans="1:4" x14ac:dyDescent="0.3">
      <c r="A7" t="s">
        <v>4</v>
      </c>
      <c r="C7" s="4">
        <v>120000</v>
      </c>
      <c r="D7" s="6"/>
    </row>
    <row r="8" spans="1:4" x14ac:dyDescent="0.3">
      <c r="B8" t="s">
        <v>6</v>
      </c>
      <c r="C8" s="4"/>
      <c r="D8" s="6">
        <f>C7</f>
        <v>120000</v>
      </c>
    </row>
    <row r="9" spans="1:4" x14ac:dyDescent="0.3">
      <c r="A9" s="18">
        <v>3</v>
      </c>
      <c r="B9" s="19"/>
      <c r="C9" s="12"/>
      <c r="D9" s="13"/>
    </row>
    <row r="10" spans="1:4" x14ac:dyDescent="0.3">
      <c r="A10" t="s">
        <v>4</v>
      </c>
      <c r="C10" s="4">
        <v>300</v>
      </c>
      <c r="D10" s="6"/>
    </row>
    <row r="11" spans="1:4" x14ac:dyDescent="0.3">
      <c r="B11" t="s">
        <v>3</v>
      </c>
      <c r="C11" s="4"/>
      <c r="D11" s="6">
        <f>C10</f>
        <v>300</v>
      </c>
    </row>
    <row r="12" spans="1:4" x14ac:dyDescent="0.3">
      <c r="A12" s="18">
        <v>4</v>
      </c>
      <c r="B12" s="19"/>
      <c r="C12" s="12"/>
      <c r="D12" s="13"/>
    </row>
    <row r="13" spans="1:4" x14ac:dyDescent="0.3">
      <c r="A13" t="s">
        <v>6</v>
      </c>
      <c r="C13" s="4">
        <v>10000</v>
      </c>
      <c r="D13" s="6"/>
    </row>
    <row r="14" spans="1:4" x14ac:dyDescent="0.3">
      <c r="B14" t="s">
        <v>4</v>
      </c>
      <c r="C14" s="4"/>
      <c r="D14" s="6">
        <f>C13</f>
        <v>10000</v>
      </c>
    </row>
    <row r="15" spans="1:4" x14ac:dyDescent="0.3">
      <c r="A15" s="18">
        <v>5</v>
      </c>
      <c r="B15" s="19"/>
      <c r="C15" s="12"/>
      <c r="D15" s="13"/>
    </row>
    <row r="16" spans="1:4" x14ac:dyDescent="0.3">
      <c r="A16" t="s">
        <v>6</v>
      </c>
      <c r="C16" s="4">
        <v>1000</v>
      </c>
      <c r="D16" s="6"/>
    </row>
    <row r="17" spans="1:4" x14ac:dyDescent="0.3">
      <c r="B17" t="s">
        <v>4</v>
      </c>
      <c r="C17" s="4"/>
      <c r="D17" s="6">
        <f>C16</f>
        <v>1000</v>
      </c>
    </row>
    <row r="18" spans="1:4" x14ac:dyDescent="0.3">
      <c r="A18" s="18">
        <v>6</v>
      </c>
      <c r="B18" s="19"/>
      <c r="C18" s="12"/>
      <c r="D18" s="13"/>
    </row>
    <row r="19" spans="1:4" x14ac:dyDescent="0.3">
      <c r="A19" t="s">
        <v>3</v>
      </c>
      <c r="C19" s="4">
        <v>65000</v>
      </c>
      <c r="D19" s="6"/>
    </row>
    <row r="20" spans="1:4" x14ac:dyDescent="0.3">
      <c r="B20" t="s">
        <v>8</v>
      </c>
      <c r="C20" s="4"/>
      <c r="D20" s="6">
        <f>C19</f>
        <v>65000</v>
      </c>
    </row>
    <row r="21" spans="1:4" x14ac:dyDescent="0.3">
      <c r="A21" s="18" t="s">
        <v>10</v>
      </c>
      <c r="B21" s="19"/>
      <c r="C21" s="12"/>
      <c r="D21" s="13"/>
    </row>
    <row r="22" spans="1:4" x14ac:dyDescent="0.3">
      <c r="A22" t="s">
        <v>9</v>
      </c>
      <c r="C22" s="4">
        <v>30000</v>
      </c>
      <c r="D22" s="6"/>
    </row>
    <row r="23" spans="1:4" x14ac:dyDescent="0.3">
      <c r="B23" t="s">
        <v>4</v>
      </c>
      <c r="C23" s="4"/>
      <c r="D23" s="6">
        <f>C22</f>
        <v>30000</v>
      </c>
    </row>
    <row r="24" spans="1:4" x14ac:dyDescent="0.3">
      <c r="A24" s="18">
        <v>7</v>
      </c>
      <c r="B24" s="19"/>
      <c r="C24" s="12"/>
      <c r="D24" s="13"/>
    </row>
    <row r="25" spans="1:4" x14ac:dyDescent="0.3">
      <c r="A25" t="s">
        <v>8</v>
      </c>
      <c r="C25" s="4">
        <v>1000</v>
      </c>
      <c r="D25" s="6"/>
    </row>
    <row r="26" spans="1:4" x14ac:dyDescent="0.3">
      <c r="B26" t="s">
        <v>3</v>
      </c>
      <c r="C26" s="4"/>
      <c r="D26" s="6">
        <f>C25</f>
        <v>1000</v>
      </c>
    </row>
    <row r="27" spans="1:4" x14ac:dyDescent="0.3">
      <c r="A27" s="18">
        <v>8</v>
      </c>
      <c r="B27" s="19"/>
      <c r="C27" s="12"/>
      <c r="D27" s="13"/>
    </row>
    <row r="28" spans="1:4" x14ac:dyDescent="0.3">
      <c r="A28" t="s">
        <v>8</v>
      </c>
      <c r="C28" s="4">
        <v>1500</v>
      </c>
      <c r="D28" s="6"/>
    </row>
    <row r="29" spans="1:4" x14ac:dyDescent="0.3">
      <c r="B29" t="s">
        <v>3</v>
      </c>
      <c r="C29" s="4"/>
      <c r="D29" s="6">
        <f>C28</f>
        <v>1500</v>
      </c>
    </row>
    <row r="30" spans="1:4" x14ac:dyDescent="0.3">
      <c r="A30" s="18" t="s">
        <v>11</v>
      </c>
      <c r="B30" s="19"/>
      <c r="C30" s="12"/>
      <c r="D30" s="13"/>
    </row>
    <row r="31" spans="1:4" x14ac:dyDescent="0.3">
      <c r="A31" t="s">
        <v>4</v>
      </c>
      <c r="C31" s="4">
        <v>700</v>
      </c>
      <c r="D31" s="6"/>
    </row>
    <row r="32" spans="1:4" x14ac:dyDescent="0.3">
      <c r="B32" t="s">
        <v>9</v>
      </c>
      <c r="C32" s="4"/>
      <c r="D32" s="6">
        <f>C31</f>
        <v>700</v>
      </c>
    </row>
    <row r="33" spans="1:4" x14ac:dyDescent="0.3">
      <c r="A33" s="18">
        <v>9</v>
      </c>
      <c r="B33" s="19"/>
      <c r="C33" s="12"/>
      <c r="D33" s="13"/>
    </row>
    <row r="34" spans="1:4" x14ac:dyDescent="0.3">
      <c r="A34" t="s">
        <v>12</v>
      </c>
      <c r="C34" s="7">
        <v>22500</v>
      </c>
      <c r="D34" s="4"/>
    </row>
    <row r="35" spans="1:4" x14ac:dyDescent="0.3">
      <c r="B35" t="s">
        <v>13</v>
      </c>
      <c r="C35" s="7"/>
      <c r="D35" s="4">
        <f>C34*0.5</f>
        <v>11250</v>
      </c>
    </row>
    <row r="36" spans="1:4" x14ac:dyDescent="0.3">
      <c r="B36" t="s">
        <v>14</v>
      </c>
      <c r="C36" s="7"/>
      <c r="D36" s="4">
        <f>C34*0.5</f>
        <v>11250</v>
      </c>
    </row>
    <row r="37" spans="1:4" x14ac:dyDescent="0.3">
      <c r="A37" s="18">
        <v>10</v>
      </c>
      <c r="B37" s="19"/>
      <c r="C37" s="12"/>
      <c r="D37" s="13"/>
    </row>
    <row r="38" spans="1:4" x14ac:dyDescent="0.3">
      <c r="A38" t="s">
        <v>12</v>
      </c>
      <c r="C38" s="7">
        <v>2500</v>
      </c>
      <c r="D38" s="4"/>
    </row>
    <row r="39" spans="1:4" x14ac:dyDescent="0.3">
      <c r="B39" t="s">
        <v>3</v>
      </c>
      <c r="C39" s="7"/>
      <c r="D39" s="4">
        <f>C38</f>
        <v>2500</v>
      </c>
    </row>
    <row r="40" spans="1:4" x14ac:dyDescent="0.3">
      <c r="A40" s="18">
        <v>11</v>
      </c>
      <c r="B40" s="19"/>
      <c r="C40" s="12"/>
      <c r="D40" s="13"/>
    </row>
    <row r="41" spans="1:4" x14ac:dyDescent="0.3">
      <c r="A41" t="s">
        <v>3</v>
      </c>
      <c r="C41" s="7">
        <v>1900</v>
      </c>
      <c r="D41" s="4"/>
    </row>
    <row r="42" spans="1:4" x14ac:dyDescent="0.3">
      <c r="B42" t="s">
        <v>15</v>
      </c>
      <c r="C42" s="7"/>
      <c r="D42" s="4">
        <f>C41</f>
        <v>1900</v>
      </c>
    </row>
    <row r="43" spans="1:4" x14ac:dyDescent="0.3">
      <c r="A43" s="18">
        <v>12</v>
      </c>
      <c r="B43" s="19"/>
      <c r="C43" s="12"/>
      <c r="D43" s="13"/>
    </row>
    <row r="44" spans="1:4" x14ac:dyDescent="0.3">
      <c r="A44" t="s">
        <v>3</v>
      </c>
      <c r="C44" s="7">
        <v>6000</v>
      </c>
      <c r="D44" s="4"/>
    </row>
    <row r="45" spans="1:4" x14ac:dyDescent="0.3">
      <c r="B45" t="s">
        <v>16</v>
      </c>
      <c r="C45" s="7"/>
      <c r="D45" s="4">
        <f>C44</f>
        <v>6000</v>
      </c>
    </row>
    <row r="46" spans="1:4" x14ac:dyDescent="0.3">
      <c r="A46" s="18">
        <v>13</v>
      </c>
      <c r="B46" s="19"/>
      <c r="C46" s="12"/>
      <c r="D46" s="14"/>
    </row>
    <row r="47" spans="1:4" x14ac:dyDescent="0.3">
      <c r="A47" t="s">
        <v>18</v>
      </c>
      <c r="C47" s="7">
        <f>D49*0.5</f>
        <v>3000</v>
      </c>
      <c r="D47" s="7"/>
    </row>
    <row r="48" spans="1:4" x14ac:dyDescent="0.3">
      <c r="A48" t="s">
        <v>17</v>
      </c>
      <c r="C48" s="7">
        <f>D49*0.5</f>
        <v>3000</v>
      </c>
      <c r="D48" s="7"/>
    </row>
    <row r="49" spans="1:4" x14ac:dyDescent="0.3">
      <c r="C49" s="7"/>
      <c r="D49" s="7">
        <v>6000</v>
      </c>
    </row>
    <row r="50" spans="1:4" x14ac:dyDescent="0.3">
      <c r="A50" s="20" t="s">
        <v>23</v>
      </c>
      <c r="B50" s="21"/>
      <c r="C50" s="15"/>
      <c r="D50" s="16"/>
    </row>
    <row r="51" spans="1:4" x14ac:dyDescent="0.3">
      <c r="A51" t="s">
        <v>8</v>
      </c>
      <c r="C51" s="7">
        <f>Hoja3!G4</f>
        <v>29300</v>
      </c>
      <c r="D51" s="4"/>
    </row>
    <row r="52" spans="1:4" x14ac:dyDescent="0.3">
      <c r="B52" t="s">
        <v>20</v>
      </c>
      <c r="C52" s="7"/>
      <c r="D52" s="4">
        <f>Hoja3!G4</f>
        <v>29300</v>
      </c>
    </row>
    <row r="53" spans="1:4" x14ac:dyDescent="0.3">
      <c r="A53" s="20" t="s">
        <v>24</v>
      </c>
      <c r="B53" s="21"/>
      <c r="C53" s="15"/>
      <c r="D53" s="16"/>
    </row>
    <row r="54" spans="1:4" x14ac:dyDescent="0.3">
      <c r="A54" t="s">
        <v>8</v>
      </c>
      <c r="C54" s="7">
        <f>Hoja3!E5</f>
        <v>33200</v>
      </c>
      <c r="D54" s="4"/>
    </row>
    <row r="55" spans="1:4" x14ac:dyDescent="0.3">
      <c r="B55" t="s">
        <v>25</v>
      </c>
      <c r="C55" s="7"/>
      <c r="D55" s="4">
        <f>C54</f>
        <v>33200</v>
      </c>
    </row>
    <row r="56" spans="1:4" x14ac:dyDescent="0.3">
      <c r="A56" s="20" t="s">
        <v>26</v>
      </c>
      <c r="B56" s="21"/>
      <c r="C56" s="15"/>
      <c r="D56" s="16"/>
    </row>
    <row r="57" spans="1:4" x14ac:dyDescent="0.3">
      <c r="A57" t="s">
        <v>25</v>
      </c>
      <c r="C57" s="7">
        <f>D58+D59</f>
        <v>6000</v>
      </c>
      <c r="D57" s="4"/>
    </row>
    <row r="58" spans="1:4" x14ac:dyDescent="0.3">
      <c r="B58" t="s">
        <v>28</v>
      </c>
      <c r="C58" s="7"/>
      <c r="D58" s="4">
        <f>Hoja3!J3</f>
        <v>3000</v>
      </c>
    </row>
    <row r="59" spans="1:4" x14ac:dyDescent="0.3">
      <c r="B59" t="s">
        <v>29</v>
      </c>
      <c r="C59" s="7"/>
      <c r="D59" s="4">
        <f>Hoja3!A10</f>
        <v>3000</v>
      </c>
    </row>
    <row r="60" spans="1:4" x14ac:dyDescent="0.3">
      <c r="A60" s="20" t="s">
        <v>30</v>
      </c>
      <c r="B60" s="21"/>
      <c r="C60" s="15"/>
      <c r="D60" s="16"/>
    </row>
    <row r="61" spans="1:4" x14ac:dyDescent="0.3">
      <c r="A61" t="s">
        <v>25</v>
      </c>
      <c r="C61" s="7">
        <f>Hoja3!E11</f>
        <v>27200</v>
      </c>
      <c r="D61" s="4"/>
    </row>
    <row r="62" spans="1:4" x14ac:dyDescent="0.3">
      <c r="B62" t="s">
        <v>31</v>
      </c>
      <c r="C62" s="7"/>
      <c r="D62" s="10">
        <f>C61</f>
        <v>27200</v>
      </c>
    </row>
    <row r="63" spans="1:4" ht="16.2" x14ac:dyDescent="0.45">
      <c r="A63" s="22" t="s">
        <v>19</v>
      </c>
      <c r="B63" s="23"/>
      <c r="C63" s="17">
        <f>SUM(C3:C61)</f>
        <v>1964100</v>
      </c>
      <c r="D63" s="17">
        <f>SUM(D5:D62)</f>
        <v>1964100</v>
      </c>
    </row>
    <row r="65" spans="2:4" x14ac:dyDescent="0.3">
      <c r="B65" s="39" t="s">
        <v>48</v>
      </c>
      <c r="D65" s="39" t="s">
        <v>49</v>
      </c>
    </row>
    <row r="66" spans="2:4" x14ac:dyDescent="0.3">
      <c r="B66" s="5" t="s">
        <v>50</v>
      </c>
      <c r="D66" s="5" t="s">
        <v>51</v>
      </c>
    </row>
  </sheetData>
  <mergeCells count="21">
    <mergeCell ref="A27:B27"/>
    <mergeCell ref="A6:B6"/>
    <mergeCell ref="A9:B9"/>
    <mergeCell ref="A2:B2"/>
    <mergeCell ref="A12:B12"/>
    <mergeCell ref="A15:B15"/>
    <mergeCell ref="A18:B18"/>
    <mergeCell ref="A21:B21"/>
    <mergeCell ref="A60:B60"/>
    <mergeCell ref="A1:D1"/>
    <mergeCell ref="A50:B50"/>
    <mergeCell ref="A53:B53"/>
    <mergeCell ref="A56:B56"/>
    <mergeCell ref="A24:B24"/>
    <mergeCell ref="A63:B63"/>
    <mergeCell ref="A30:B30"/>
    <mergeCell ref="A33:B33"/>
    <mergeCell ref="A37:B37"/>
    <mergeCell ref="A40:B40"/>
    <mergeCell ref="A43:B43"/>
    <mergeCell ref="A46:B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7E3F-A47D-4796-AF63-D9123F71A51E}">
  <dimension ref="A1:K15"/>
  <sheetViews>
    <sheetView tabSelected="1" workbookViewId="0">
      <selection activeCell="D19" sqref="D19"/>
    </sheetView>
  </sheetViews>
  <sheetFormatPr baseColWidth="10" defaultRowHeight="14.4" x14ac:dyDescent="0.3"/>
  <cols>
    <col min="1" max="1" width="18.109375" customWidth="1"/>
  </cols>
  <sheetData>
    <row r="1" spans="1:11" x14ac:dyDescent="0.3">
      <c r="A1" s="18" t="s">
        <v>4</v>
      </c>
      <c r="B1" s="18"/>
      <c r="D1" s="18" t="s">
        <v>8</v>
      </c>
      <c r="E1" s="18"/>
      <c r="G1" s="18" t="s">
        <v>20</v>
      </c>
      <c r="H1" s="18"/>
      <c r="J1" s="18" t="s">
        <v>22</v>
      </c>
      <c r="K1" s="18"/>
    </row>
    <row r="2" spans="1:11" x14ac:dyDescent="0.3">
      <c r="A2" s="1" t="s">
        <v>1</v>
      </c>
      <c r="B2" s="1" t="s">
        <v>2</v>
      </c>
      <c r="D2" s="1" t="s">
        <v>1</v>
      </c>
      <c r="E2" s="1" t="s">
        <v>2</v>
      </c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9">
        <f>Hoja2!C4+Hoja2!C7+Hoja2!C10+Hoja2!C31</f>
        <v>521000</v>
      </c>
      <c r="B3" s="9">
        <f>Hoja2!D14+Hoja2!D17+Hoja2!D23</f>
        <v>41000</v>
      </c>
      <c r="D3" s="9">
        <f>Hoja2!C25+Hoja2!C28</f>
        <v>2500</v>
      </c>
      <c r="E3" s="9">
        <f>Hoja2!D20</f>
        <v>65000</v>
      </c>
      <c r="G3" s="9">
        <f>Hoja2!C22</f>
        <v>30000</v>
      </c>
      <c r="H3" s="9">
        <f>Hoja2!D32</f>
        <v>700</v>
      </c>
      <c r="J3" s="9">
        <f>Hoja2!C47</f>
        <v>3000</v>
      </c>
    </row>
    <row r="4" spans="1:11" x14ac:dyDescent="0.3">
      <c r="A4" s="9">
        <f>A3-B3</f>
        <v>480000</v>
      </c>
      <c r="D4" s="9">
        <f>Hoja2!C51</f>
        <v>29300</v>
      </c>
      <c r="E4" s="9">
        <f>E3-D3</f>
        <v>62500</v>
      </c>
      <c r="G4" s="9">
        <f>G3-H3</f>
        <v>29300</v>
      </c>
    </row>
    <row r="5" spans="1:11" x14ac:dyDescent="0.3">
      <c r="E5" s="9">
        <f>E4-D4</f>
        <v>33200</v>
      </c>
    </row>
    <row r="8" spans="1:11" x14ac:dyDescent="0.3">
      <c r="A8" s="18" t="s">
        <v>21</v>
      </c>
      <c r="B8" s="18"/>
      <c r="D8" s="18" t="s">
        <v>27</v>
      </c>
      <c r="E8" s="18"/>
    </row>
    <row r="9" spans="1:11" x14ac:dyDescent="0.3">
      <c r="A9" s="1" t="s">
        <v>1</v>
      </c>
      <c r="B9" s="1" t="s">
        <v>2</v>
      </c>
      <c r="D9" s="1" t="s">
        <v>1</v>
      </c>
      <c r="E9" s="1" t="s">
        <v>2</v>
      </c>
    </row>
    <row r="10" spans="1:11" x14ac:dyDescent="0.3">
      <c r="A10" s="9">
        <f>Hoja2!C48</f>
        <v>3000</v>
      </c>
      <c r="D10" s="9">
        <f>Hoja2!C57</f>
        <v>6000</v>
      </c>
      <c r="E10" s="9">
        <f>Hoja2!D55</f>
        <v>33200</v>
      </c>
    </row>
    <row r="11" spans="1:11" x14ac:dyDescent="0.3">
      <c r="D11" s="9"/>
      <c r="E11" s="9">
        <f>E10-D10</f>
        <v>27200</v>
      </c>
    </row>
    <row r="14" spans="1:11" x14ac:dyDescent="0.3">
      <c r="B14" s="39" t="s">
        <v>48</v>
      </c>
      <c r="D14" s="39" t="s">
        <v>49</v>
      </c>
    </row>
    <row r="15" spans="1:11" x14ac:dyDescent="0.3">
      <c r="B15" s="5" t="s">
        <v>50</v>
      </c>
      <c r="D15" s="5" t="s">
        <v>51</v>
      </c>
    </row>
  </sheetData>
  <mergeCells count="6">
    <mergeCell ref="A1:B1"/>
    <mergeCell ref="D1:E1"/>
    <mergeCell ref="G1:H1"/>
    <mergeCell ref="A8:B8"/>
    <mergeCell ref="J1:K1"/>
    <mergeCell ref="D8:E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99BDC0E4DDD84F86E5DCD2E03C837E" ma:contentTypeVersion="5" ma:contentTypeDescription="Crear nuevo documento." ma:contentTypeScope="" ma:versionID="21c5ed268c59234c1bfb749229f75e19">
  <xsd:schema xmlns:xsd="http://www.w3.org/2001/XMLSchema" xmlns:xs="http://www.w3.org/2001/XMLSchema" xmlns:p="http://schemas.microsoft.com/office/2006/metadata/properties" xmlns:ns3="c108e840-f843-4058-aa15-9f5e5f239814" targetNamespace="http://schemas.microsoft.com/office/2006/metadata/properties" ma:root="true" ma:fieldsID="457a040a4ef06a24a41c6645c786523e" ns3:_="">
    <xsd:import namespace="c108e840-f843-4058-aa15-9f5e5f23981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8e840-f843-4058-aa15-9f5e5f23981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C05A2A-B13D-4A00-894E-C575967C3E04}">
  <ds:schemaRefs>
    <ds:schemaRef ds:uri="http://www.w3.org/XML/1998/namespace"/>
    <ds:schemaRef ds:uri="http://purl.org/dc/elements/1.1/"/>
    <ds:schemaRef ds:uri="http://purl.org/dc/dcmitype/"/>
    <ds:schemaRef ds:uri="c108e840-f843-4058-aa15-9f5e5f23981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3426AAC-118F-4B76-9633-CDF1DA660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08e840-f843-4058-aa15-9f5e5f2398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348638-FFCF-46F4-BF31-EA45DEA9F5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GARCIA JOSE LUIS</dc:creator>
  <cp:lastModifiedBy>Oquizen The Demon</cp:lastModifiedBy>
  <dcterms:created xsi:type="dcterms:W3CDTF">2025-04-29T15:10:59Z</dcterms:created>
  <dcterms:modified xsi:type="dcterms:W3CDTF">2025-05-10T05:09:31Z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0x010100B199BDC0E4DDD84F86E5DCD2E03C837E</vt:lpwstr>
  </property>
</Properties>
</file>