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xtcloud\Documents\学術変革グリアデコード\JOVE投稿\"/>
    </mc:Choice>
  </mc:AlternateContent>
  <bookViews>
    <workbookView xWindow="0" yWindow="0" windowWidth="35670" windowHeight="21795"/>
  </bookViews>
  <sheets>
    <sheet name="Sheet1" sheetId="1" r:id="rId1"/>
    <sheet name="DV-IDENTITY-0" sheetId="4" state="veryHidden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4" l="1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</calcChain>
</file>

<file path=xl/sharedStrings.xml><?xml version="1.0" encoding="utf-8"?>
<sst xmlns="http://schemas.openxmlformats.org/spreadsheetml/2006/main" count="198" uniqueCount="184">
  <si>
    <t>Company</t>
  </si>
  <si>
    <t>Catalog Number</t>
  </si>
  <si>
    <t>AAAAAH384Q8=</t>
  </si>
  <si>
    <t>Comments/Description</t>
  </si>
  <si>
    <t>Name of Material/ Equipment</t>
  </si>
  <si>
    <t>Stereomicroscope</t>
    <phoneticPr fontId="1"/>
  </si>
  <si>
    <t>LEICA</t>
    <phoneticPr fontId="1"/>
  </si>
  <si>
    <t>MZ6</t>
    <phoneticPr fontId="1"/>
  </si>
  <si>
    <t>objective lens：0.63x, eyepiece: 25x</t>
    <phoneticPr fontId="1"/>
  </si>
  <si>
    <t>Anesthesia machine</t>
    <phoneticPr fontId="1"/>
  </si>
  <si>
    <t>SN-487</t>
    <phoneticPr fontId="1"/>
  </si>
  <si>
    <t>Shinano seisakusho</t>
    <phoneticPr fontId="1"/>
  </si>
  <si>
    <t xml:space="preserve">Isoflurane </t>
    <phoneticPr fontId="1"/>
  </si>
  <si>
    <t>Pfizer</t>
    <phoneticPr fontId="1"/>
  </si>
  <si>
    <t>Digital scale</t>
    <phoneticPr fontId="1"/>
  </si>
  <si>
    <t>KS-243</t>
    <phoneticPr fontId="1"/>
  </si>
  <si>
    <t>Dretec</t>
    <phoneticPr fontId="1"/>
  </si>
  <si>
    <t xml:space="preserve">Dental drill </t>
    <phoneticPr fontId="1"/>
  </si>
  <si>
    <t>Nakanishi</t>
    <phoneticPr fontId="1"/>
  </si>
  <si>
    <t>VOLVERE Vmax</t>
    <phoneticPr fontId="1"/>
  </si>
  <si>
    <t>Auxiliary ear bar</t>
    <phoneticPr fontId="1"/>
  </si>
  <si>
    <t>EB-5N</t>
    <phoneticPr fontId="1"/>
  </si>
  <si>
    <t>Narishige</t>
    <phoneticPr fontId="1"/>
  </si>
  <si>
    <t>50 mL beaker</t>
    <phoneticPr fontId="1"/>
  </si>
  <si>
    <t xml:space="preserve">Scalpel </t>
    <phoneticPr fontId="1"/>
  </si>
  <si>
    <t>No. 11</t>
    <phoneticPr fontId="1"/>
  </si>
  <si>
    <t>Kai</t>
    <phoneticPr fontId="1"/>
  </si>
  <si>
    <t xml:space="preserve">Forceps </t>
    <phoneticPr fontId="1"/>
  </si>
  <si>
    <t>thin-tipped, for removal of dura mater</t>
    <phoneticPr fontId="1"/>
  </si>
  <si>
    <t>No. 11252-20</t>
    <phoneticPr fontId="1"/>
  </si>
  <si>
    <t>FST</t>
    <phoneticPr fontId="1"/>
  </si>
  <si>
    <t xml:space="preserve">Forceps </t>
    <phoneticPr fontId="1"/>
  </si>
  <si>
    <t>for general use</t>
    <phoneticPr fontId="1"/>
  </si>
  <si>
    <t>K-7, No.J 18-8</t>
    <phoneticPr fontId="1"/>
  </si>
  <si>
    <t>KFI</t>
    <phoneticPr fontId="1"/>
  </si>
  <si>
    <t>Micro curette</t>
    <phoneticPr fontId="1"/>
  </si>
  <si>
    <t>No. 10080-05</t>
    <phoneticPr fontId="1"/>
  </si>
  <si>
    <t xml:space="preserve">Surgical Scissors </t>
    <phoneticPr fontId="1"/>
  </si>
  <si>
    <t>No. 91460-11</t>
    <phoneticPr fontId="1"/>
  </si>
  <si>
    <t>Polyethylens spoids</t>
    <phoneticPr fontId="1"/>
  </si>
  <si>
    <t>1-4656-01</t>
    <phoneticPr fontId="1"/>
  </si>
  <si>
    <t>AS ONE</t>
    <phoneticPr fontId="1"/>
  </si>
  <si>
    <t>Head fixing device</t>
    <phoneticPr fontId="1"/>
  </si>
  <si>
    <t>Syringe for mannitol injection</t>
    <phoneticPr fontId="1"/>
  </si>
  <si>
    <t>1mL</t>
    <phoneticPr fontId="1"/>
  </si>
  <si>
    <t>Terumo</t>
    <phoneticPr fontId="1"/>
  </si>
  <si>
    <t>needle (30G)</t>
    <phoneticPr fontId="1"/>
  </si>
  <si>
    <t>Light source</t>
    <phoneticPr fontId="1"/>
  </si>
  <si>
    <t>LA-HDF108AA</t>
    <phoneticPr fontId="1"/>
  </si>
  <si>
    <t>Hayashi-repic</t>
    <phoneticPr fontId="1"/>
  </si>
  <si>
    <t>Dental adhesive resin cement</t>
    <phoneticPr fontId="1"/>
  </si>
  <si>
    <t>Super-Bond</t>
    <phoneticPr fontId="1"/>
  </si>
  <si>
    <t>SUN MEDICAL</t>
    <phoneticPr fontId="1"/>
  </si>
  <si>
    <t>Johnson &amp; Johnson</t>
    <phoneticPr fontId="1"/>
  </si>
  <si>
    <t>Waterproof film</t>
    <phoneticPr fontId="1"/>
  </si>
  <si>
    <t>BFR5</t>
    <phoneticPr fontId="1"/>
  </si>
  <si>
    <t>Nichiban</t>
    <phoneticPr fontId="1"/>
  </si>
  <si>
    <t>Gentamicin sulfate</t>
    <phoneticPr fontId="1"/>
  </si>
  <si>
    <t>Iwaki seiyaku</t>
    <phoneticPr fontId="1"/>
  </si>
  <si>
    <t>Reckitt Japan</t>
    <phoneticPr fontId="1"/>
  </si>
  <si>
    <t>150 mM NaCl, 2.5 mM KCl, 10 mM HEPES, 2 mM CaCl2, 1 mM MgCl2, pH = 7.4 with 1M NaOH</t>
    <phoneticPr fontId="1"/>
  </si>
  <si>
    <t>Asahi Kasei</t>
    <phoneticPr fontId="1"/>
  </si>
  <si>
    <t>Silkworm cocoon</t>
    <phoneticPr fontId="1"/>
  </si>
  <si>
    <t>Satoyama Craft News</t>
    <phoneticPr fontId="1"/>
  </si>
  <si>
    <t>https://sato-yama.jp/</t>
    <phoneticPr fontId="1"/>
  </si>
  <si>
    <t>Adeno-associated virus</t>
    <phoneticPr fontId="1"/>
  </si>
  <si>
    <t>Head plate</t>
    <phoneticPr fontId="1"/>
  </si>
  <si>
    <t>aluminum or resin, size: 40 x 25 mm, thickness: 1.5 mm or 2 mm, hole in the center: 15 x 10 mm</t>
    <phoneticPr fontId="1"/>
  </si>
  <si>
    <t>Mannitol solution (15% with saline)</t>
    <phoneticPr fontId="1"/>
  </si>
  <si>
    <t>M4125</t>
    <phoneticPr fontId="1"/>
  </si>
  <si>
    <t>Sigma-Aldrich (Merck)</t>
    <phoneticPr fontId="1"/>
  </si>
  <si>
    <t>Daiichi Sankyo</t>
    <phoneticPr fontId="1"/>
  </si>
  <si>
    <t>Silicone dispensers</t>
    <phoneticPr fontId="1"/>
  </si>
  <si>
    <t>GC</t>
    <phoneticPr fontId="1"/>
  </si>
  <si>
    <t>GC</t>
    <phoneticPr fontId="1"/>
  </si>
  <si>
    <t>Mixing tip</t>
    <phoneticPr fontId="1"/>
  </si>
  <si>
    <t>Cover glass</t>
    <phoneticPr fontId="1"/>
  </si>
  <si>
    <t>18 x 18 NO.1</t>
    <phoneticPr fontId="1"/>
  </si>
  <si>
    <t>Matsunami</t>
    <phoneticPr fontId="1"/>
  </si>
  <si>
    <t>For wide-field calcium imaging of GCaMP6f</t>
    <phoneticPr fontId="1"/>
  </si>
  <si>
    <t>Microscope</t>
    <phoneticPr fontId="1"/>
  </si>
  <si>
    <t>Brain vision</t>
    <phoneticPr fontId="1"/>
  </si>
  <si>
    <t>LEX2-LZ4-B</t>
    <phoneticPr fontId="1"/>
  </si>
  <si>
    <t>Filters</t>
    <phoneticPr fontId="1"/>
  </si>
  <si>
    <t>EM: BP466/40-25, DM: DM506, EX: BP520/36-50</t>
    <phoneticPr fontId="1"/>
  </si>
  <si>
    <t>Brain vision</t>
    <phoneticPr fontId="1"/>
  </si>
  <si>
    <t>For wide-field calcium imaging of XCaMP-R</t>
    <phoneticPr fontId="1"/>
  </si>
  <si>
    <t>Microscope</t>
    <phoneticPr fontId="1"/>
  </si>
  <si>
    <t>MVX10</t>
    <phoneticPr fontId="1"/>
  </si>
  <si>
    <t>Olympus</t>
    <phoneticPr fontId="1"/>
  </si>
  <si>
    <t>Hamamatsu photonics</t>
    <phoneticPr fontId="1"/>
  </si>
  <si>
    <t>U-HGLGPS</t>
    <phoneticPr fontId="1"/>
  </si>
  <si>
    <t>U-MRFPHQ, EM: BP535-555HQ, DM: DM565HQ, Ex: BA570-625HQ</t>
    <phoneticPr fontId="1"/>
  </si>
  <si>
    <t>Olympus</t>
    <phoneticPr fontId="1"/>
  </si>
  <si>
    <t>Acquisition software</t>
    <phoneticPr fontId="1"/>
  </si>
  <si>
    <t>High speed recording software: HSR</t>
  </si>
  <si>
    <t>Hamamatsu photonics</t>
    <phoneticPr fontId="1"/>
  </si>
  <si>
    <t>For two-photon calcium imaging</t>
    <phoneticPr fontId="1"/>
  </si>
  <si>
    <t>Sutter Instruments</t>
    <phoneticPr fontId="1"/>
  </si>
  <si>
    <t>Tunable ultrafast lasers</t>
    <phoneticPr fontId="1"/>
  </si>
  <si>
    <t>InSight X3</t>
    <phoneticPr fontId="1"/>
  </si>
  <si>
    <t>Spectra-Physics</t>
    <phoneticPr fontId="1"/>
  </si>
  <si>
    <t>scanImage</t>
    <phoneticPr fontId="1"/>
  </si>
  <si>
    <t>Vibrio Technologies</t>
    <phoneticPr fontId="1"/>
  </si>
  <si>
    <t>Animals</t>
    <phoneticPr fontId="1"/>
  </si>
  <si>
    <t>Wild-type mice</t>
    <phoneticPr fontId="1"/>
  </si>
  <si>
    <t>Japan SLC</t>
    <phoneticPr fontId="1"/>
  </si>
  <si>
    <t>C57BL/6J</t>
    <phoneticPr fontId="1"/>
  </si>
  <si>
    <t>Male and femalek, &gt; 4 weeks old</t>
    <phoneticPr fontId="1"/>
  </si>
  <si>
    <t>transgenic mice used for calcium imaging of astrocytes</t>
    <phoneticPr fontId="1"/>
  </si>
  <si>
    <t xml:space="preserve">The mice were obtained by the following method. 
AldH1l1-CreERT2 mice: B6N.FVB-Tg(Aldh1l1-cre/ERT2)1Khakh/J (The Jackson laboratory, strain #: 031008)
Tamoxifen-inducible Cre recombinase expression directed at high levels to the vast majority of astrocytes
Flx-Lck-GCaMP6f mice: C57BL/6N-Gt(ROSA)26Sor&lt;tm1(CAG-GCaMP6f)Khak&gt;/J (The Jackson laboratory, strain #: 029626)
Cre-dependent expression of a plasma membrane-targeted GCaMP6f.
A mouse born from crossbreeding these mice were treated with tamoxifen (20 mg/mL) for 5 days (0.05 mL/10g bw, i.p.) to express GCaMP6f.
</t>
    <phoneticPr fontId="1"/>
  </si>
  <si>
    <t>Gelatin for hemostasis</t>
    <phoneticPr fontId="1"/>
  </si>
  <si>
    <t>Spongostan</t>
    <phoneticPr fontId="1"/>
  </si>
  <si>
    <t>Hair remover</t>
    <phoneticPr fontId="1"/>
  </si>
  <si>
    <t>Veet</t>
  </si>
  <si>
    <t>Transdermal anesthetic</t>
    <phoneticPr fontId="1"/>
  </si>
  <si>
    <t>Lidocaine</t>
  </si>
  <si>
    <t>Polyvinylidene chloride (PVDC) film</t>
    <phoneticPr fontId="1"/>
  </si>
  <si>
    <t>Adhesives for biological use</t>
    <phoneticPr fontId="1"/>
  </si>
  <si>
    <t>Aron Alpha-A</t>
  </si>
  <si>
    <t>Clear vinyl polysiloxane</t>
    <phoneticPr fontId="1"/>
  </si>
  <si>
    <t>Exaclear</t>
  </si>
  <si>
    <t>CCD camera</t>
    <phoneticPr fontId="1"/>
  </si>
  <si>
    <t>MiCAM02-HR</t>
  </si>
  <si>
    <t>BV_Ana</t>
  </si>
  <si>
    <t>CMOS camera</t>
    <phoneticPr fontId="1"/>
  </si>
  <si>
    <t>ORCA-spark</t>
  </si>
  <si>
    <t>MOM</t>
  </si>
  <si>
    <t>custom-made</t>
    <phoneticPr fontId="1"/>
  </si>
  <si>
    <t>Craniotomy for Cortical Voltage-sensitive Dye Imaging in Mice. Suzuki, T., and Murayama, M. Bio-protocol 2016 6:e1722.</t>
    <phoneticPr fontId="1"/>
  </si>
  <si>
    <t>custom-made</t>
    <phoneticPr fontId="1"/>
  </si>
  <si>
    <t>head_plate_06 v3.f3d</t>
  </si>
  <si>
    <t>Heating pad</t>
    <phoneticPr fontId="1"/>
  </si>
  <si>
    <t>ACSF aspiration needle</t>
    <phoneticPr fontId="1"/>
  </si>
  <si>
    <t>ACSF (artificial cerebrospinal fluid)</t>
    <phoneticPr fontId="1"/>
  </si>
  <si>
    <t>VectorBuilder</t>
    <phoneticPr fontId="1"/>
  </si>
  <si>
    <t>custom-made</t>
  </si>
  <si>
    <t>Size: 18 x 18 mm, Thickness: 0.13-0.17 mm, Borosilicate glass</t>
    <phoneticPr fontId="1"/>
  </si>
  <si>
    <t>Ddialysis cassette</t>
    <phoneticPr fontId="1"/>
  </si>
  <si>
    <t>3.5K MWCO, Slide-A-Lyzer</t>
    <phoneticPr fontId="1"/>
  </si>
  <si>
    <t xml:space="preserve">ThermoFisher </t>
    <phoneticPr fontId="1"/>
  </si>
  <si>
    <t xml:space="preserve">Glass pipette </t>
    <phoneticPr fontId="1"/>
  </si>
  <si>
    <t>Shaver for animal</t>
    <phoneticPr fontId="1"/>
  </si>
  <si>
    <t>Mundipharma</t>
    <phoneticPr fontId="1"/>
  </si>
  <si>
    <t>Povidone-iodine</t>
    <phoneticPr fontId="1"/>
  </si>
  <si>
    <t xml:space="preserve">Isodine </t>
    <phoneticPr fontId="1"/>
  </si>
  <si>
    <t>cotton swab</t>
    <phoneticPr fontId="1"/>
  </si>
  <si>
    <r>
      <t>Asahi Wrap</t>
    </r>
    <r>
      <rPr>
        <vertAlign val="superscript"/>
        <sz val="12"/>
        <color indexed="8"/>
        <rFont val="ＭＳ Ｐゴシック"/>
        <family val="3"/>
        <charset val="128"/>
      </rPr>
      <t>TM</t>
    </r>
    <r>
      <rPr>
        <sz val="12"/>
        <color indexed="8"/>
        <rFont val="ＭＳ Ｐゴシック"/>
        <family val="3"/>
        <charset val="128"/>
      </rPr>
      <t xml:space="preserve"> (or Saran Wrap®) </t>
    </r>
    <phoneticPr fontId="1"/>
  </si>
  <si>
    <t>For calcium imaging data analysis</t>
    <phoneticPr fontId="1"/>
  </si>
  <si>
    <t>ImageJ</t>
    <phoneticPr fontId="1"/>
  </si>
  <si>
    <t>https://imagej.net</t>
    <phoneticPr fontId="1"/>
  </si>
  <si>
    <t>Image processing software</t>
    <phoneticPr fontId="1"/>
  </si>
  <si>
    <t>Python libralies</t>
    <phoneticPr fontId="1"/>
  </si>
  <si>
    <t>NumPy</t>
    <phoneticPr fontId="1"/>
  </si>
  <si>
    <t>package for scientific computing, https://numpy.org/doc/stable/index.html#</t>
    <phoneticPr fontId="1"/>
  </si>
  <si>
    <t>library for visualizations, https://matplotlib.org/stable/index.html#</t>
    <phoneticPr fontId="1"/>
  </si>
  <si>
    <t>Matplotlib</t>
    <phoneticPr fontId="1"/>
  </si>
  <si>
    <t>pandas</t>
    <phoneticPr fontId="1"/>
  </si>
  <si>
    <t>data analysis and manipulation tool, https://pandas.pydata.org</t>
    <phoneticPr fontId="1"/>
  </si>
  <si>
    <t xml:space="preserve">Expression efficiency of the wrap with the fibroin-AAV film method </t>
    <phoneticPr fontId="1"/>
  </si>
  <si>
    <t>pentobarbital</t>
  </si>
  <si>
    <t xml:space="preserve">Kyoritsu Seiyaku Corporation </t>
    <phoneticPr fontId="1"/>
  </si>
  <si>
    <t>Anesthetic</t>
    <phoneticPr fontId="1"/>
  </si>
  <si>
    <t>4% paraformaldehyde phosphate buffer solution</t>
    <phoneticPr fontId="1"/>
  </si>
  <si>
    <t>NACALAI TESQUE, Kyoto, Japan</t>
    <phoneticPr fontId="1"/>
  </si>
  <si>
    <t xml:space="preserve">microslicer </t>
    <phoneticPr fontId="1"/>
  </si>
  <si>
    <t>DTK-1000N</t>
    <phoneticPr fontId="1"/>
  </si>
  <si>
    <t>Dosaka EM</t>
    <phoneticPr fontId="1"/>
  </si>
  <si>
    <t>TritonX</t>
    <phoneticPr fontId="1"/>
  </si>
  <si>
    <t>NACALAI TESQUE</t>
    <phoneticPr fontId="1"/>
  </si>
  <si>
    <t xml:space="preserve">surfactant </t>
    <phoneticPr fontId="1"/>
  </si>
  <si>
    <t>DAPI</t>
    <phoneticPr fontId="1"/>
  </si>
  <si>
    <t>Thermo Fisher</t>
    <phoneticPr fontId="1"/>
  </si>
  <si>
    <t>D1306</t>
    <phoneticPr fontId="1"/>
  </si>
  <si>
    <t>fluorescence microscope</t>
    <phoneticPr fontId="1"/>
  </si>
  <si>
    <t>BZ-X810</t>
    <phoneticPr fontId="1"/>
  </si>
  <si>
    <t>Keyence</t>
    <phoneticPr fontId="1"/>
  </si>
  <si>
    <t>Evaluation of the point spread function under the conventional and the new cranial windows in two-photon imaging</t>
    <phoneticPr fontId="1"/>
  </si>
  <si>
    <t>Fluorescent beads</t>
    <phoneticPr fontId="1"/>
  </si>
  <si>
    <t>Fluoresbrite YG Carboxylate Microspheres</t>
    <phoneticPr fontId="1"/>
  </si>
  <si>
    <t>Φ0.1 µm</t>
    <phoneticPr fontId="1"/>
  </si>
  <si>
    <t>AAV-DJ/8-Syn1-XCaMP-R</t>
  </si>
  <si>
    <t>TritonX</t>
  </si>
  <si>
    <t>Japanese Pharmacopoeia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</si>
</sst>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vertAlign val="superscript"/>
      <sz val="12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6"/>
  <sheetViews>
    <sheetView tabSelected="1" workbookViewId="0">
      <selection activeCell="D61" sqref="D61"/>
    </sheetView>
  </sheetViews>
  <sheetFormatPr defaultRowHeight="14.25" x14ac:dyDescent="0.15"/>
  <cols>
    <col min="1" max="1" width="37.5" style="2" customWidth="1"/>
    <col min="2" max="2" width="33.5" style="2" customWidth="1"/>
    <col min="3" max="3" width="31.625" style="2" customWidth="1"/>
    <col min="4" max="4" width="112" style="5" bestFit="1" customWidth="1"/>
    <col min="5" max="5" width="33.25" customWidth="1"/>
    <col min="6" max="6" width="21.625" customWidth="1"/>
  </cols>
  <sheetData>
    <row r="1" spans="1:5" s="1" customFormat="1" x14ac:dyDescent="0.15">
      <c r="A1" s="3" t="s">
        <v>4</v>
      </c>
      <c r="B1" s="3" t="s">
        <v>0</v>
      </c>
      <c r="C1" s="3" t="s">
        <v>1</v>
      </c>
      <c r="D1" s="4" t="s">
        <v>3</v>
      </c>
      <c r="E1" s="7"/>
    </row>
    <row r="2" spans="1:5" x14ac:dyDescent="0.15">
      <c r="A2" s="8" t="s">
        <v>23</v>
      </c>
      <c r="B2" s="8"/>
      <c r="C2" s="8"/>
      <c r="D2" s="9"/>
      <c r="E2" s="10"/>
    </row>
    <row r="3" spans="1:5" x14ac:dyDescent="0.15">
      <c r="A3" s="8" t="s">
        <v>134</v>
      </c>
      <c r="B3" s="8"/>
      <c r="C3" s="8"/>
      <c r="D3" s="9" t="s">
        <v>60</v>
      </c>
      <c r="E3" s="10"/>
    </row>
    <row r="4" spans="1:5" x14ac:dyDescent="0.15">
      <c r="A4" s="8" t="s">
        <v>133</v>
      </c>
      <c r="B4" s="8"/>
      <c r="C4" s="8"/>
      <c r="D4" s="9"/>
      <c r="E4" s="10"/>
    </row>
    <row r="5" spans="1:5" x14ac:dyDescent="0.15">
      <c r="A5" s="8" t="s">
        <v>65</v>
      </c>
      <c r="B5" s="8" t="s">
        <v>135</v>
      </c>
      <c r="C5" s="8" t="s">
        <v>136</v>
      </c>
      <c r="D5" s="11" t="s">
        <v>181</v>
      </c>
      <c r="E5" s="10"/>
    </row>
    <row r="6" spans="1:5" x14ac:dyDescent="0.15">
      <c r="A6" s="8" t="s">
        <v>118</v>
      </c>
      <c r="B6" s="8" t="s">
        <v>71</v>
      </c>
      <c r="C6" s="8" t="s">
        <v>119</v>
      </c>
      <c r="D6" s="9"/>
      <c r="E6" s="10"/>
    </row>
    <row r="7" spans="1:5" x14ac:dyDescent="0.15">
      <c r="A7" s="8" t="s">
        <v>9</v>
      </c>
      <c r="B7" s="8" t="s">
        <v>11</v>
      </c>
      <c r="C7" s="8" t="s">
        <v>10</v>
      </c>
      <c r="D7" s="9"/>
      <c r="E7" s="10"/>
    </row>
    <row r="8" spans="1:5" x14ac:dyDescent="0.15">
      <c r="A8" s="8" t="s">
        <v>20</v>
      </c>
      <c r="B8" s="8" t="s">
        <v>22</v>
      </c>
      <c r="C8" s="8" t="s">
        <v>21</v>
      </c>
      <c r="D8" s="9"/>
      <c r="E8" s="10"/>
    </row>
    <row r="9" spans="1:5" x14ac:dyDescent="0.15">
      <c r="A9" s="8" t="s">
        <v>120</v>
      </c>
      <c r="B9" s="8" t="s">
        <v>74</v>
      </c>
      <c r="C9" s="8" t="s">
        <v>121</v>
      </c>
      <c r="D9" s="9"/>
      <c r="E9" s="10"/>
    </row>
    <row r="10" spans="1:5" x14ac:dyDescent="0.15">
      <c r="A10" s="8" t="s">
        <v>146</v>
      </c>
      <c r="B10" s="8"/>
      <c r="C10" s="8"/>
      <c r="D10" s="9"/>
      <c r="E10" s="10"/>
    </row>
    <row r="11" spans="1:5" x14ac:dyDescent="0.15">
      <c r="A11" s="8" t="s">
        <v>76</v>
      </c>
      <c r="B11" s="8" t="s">
        <v>78</v>
      </c>
      <c r="C11" s="8" t="s">
        <v>77</v>
      </c>
      <c r="D11" s="9" t="s">
        <v>137</v>
      </c>
      <c r="E11" s="10"/>
    </row>
    <row r="12" spans="1:5" x14ac:dyDescent="0.15">
      <c r="A12" s="8" t="s">
        <v>138</v>
      </c>
      <c r="B12" s="8" t="s">
        <v>139</v>
      </c>
      <c r="C12" s="8" t="s">
        <v>140</v>
      </c>
      <c r="D12" s="9"/>
      <c r="E12" s="10"/>
    </row>
    <row r="13" spans="1:5" x14ac:dyDescent="0.15">
      <c r="A13" s="8" t="s">
        <v>50</v>
      </c>
      <c r="B13" s="8" t="s">
        <v>52</v>
      </c>
      <c r="C13" s="8" t="s">
        <v>51</v>
      </c>
      <c r="D13" s="9"/>
      <c r="E13" s="10"/>
    </row>
    <row r="14" spans="1:5" x14ac:dyDescent="0.15">
      <c r="A14" s="8" t="s">
        <v>17</v>
      </c>
      <c r="B14" s="8" t="s">
        <v>18</v>
      </c>
      <c r="C14" s="8" t="s">
        <v>19</v>
      </c>
      <c r="D14" s="9"/>
      <c r="E14" s="10"/>
    </row>
    <row r="15" spans="1:5" x14ac:dyDescent="0.15">
      <c r="A15" s="8" t="s">
        <v>14</v>
      </c>
      <c r="B15" s="8" t="s">
        <v>16</v>
      </c>
      <c r="C15" s="8" t="s">
        <v>15</v>
      </c>
      <c r="D15" s="9"/>
      <c r="E15" s="10"/>
    </row>
    <row r="16" spans="1:5" x14ac:dyDescent="0.15">
      <c r="A16" s="8" t="s">
        <v>27</v>
      </c>
      <c r="B16" s="8" t="s">
        <v>30</v>
      </c>
      <c r="C16" s="8" t="s">
        <v>29</v>
      </c>
      <c r="D16" s="9" t="s">
        <v>28</v>
      </c>
      <c r="E16" s="10"/>
    </row>
    <row r="17" spans="1:5" x14ac:dyDescent="0.15">
      <c r="A17" s="8" t="s">
        <v>31</v>
      </c>
      <c r="B17" s="8" t="s">
        <v>34</v>
      </c>
      <c r="C17" s="8" t="s">
        <v>33</v>
      </c>
      <c r="D17" s="9" t="s">
        <v>32</v>
      </c>
      <c r="E17" s="10"/>
    </row>
    <row r="18" spans="1:5" x14ac:dyDescent="0.15">
      <c r="A18" s="8" t="s">
        <v>111</v>
      </c>
      <c r="B18" s="8" t="s">
        <v>53</v>
      </c>
      <c r="C18" s="8" t="s">
        <v>112</v>
      </c>
      <c r="D18" s="9"/>
      <c r="E18" s="10"/>
    </row>
    <row r="19" spans="1:5" x14ac:dyDescent="0.15">
      <c r="A19" s="8" t="s">
        <v>57</v>
      </c>
      <c r="B19" s="8" t="s">
        <v>58</v>
      </c>
      <c r="C19" s="8"/>
      <c r="D19" s="9"/>
      <c r="E19" s="10"/>
    </row>
    <row r="20" spans="1:5" x14ac:dyDescent="0.15">
      <c r="A20" s="8" t="s">
        <v>141</v>
      </c>
      <c r="B20" s="8" t="s">
        <v>128</v>
      </c>
      <c r="C20" s="8"/>
      <c r="D20" s="9"/>
      <c r="E20" s="10"/>
    </row>
    <row r="21" spans="1:5" x14ac:dyDescent="0.15">
      <c r="A21" s="8" t="s">
        <v>113</v>
      </c>
      <c r="B21" s="8" t="s">
        <v>59</v>
      </c>
      <c r="C21" s="8" t="s">
        <v>114</v>
      </c>
      <c r="D21" s="9"/>
      <c r="E21" s="10"/>
    </row>
    <row r="22" spans="1:5" x14ac:dyDescent="0.15">
      <c r="A22" s="8" t="s">
        <v>42</v>
      </c>
      <c r="B22" s="8" t="s">
        <v>128</v>
      </c>
      <c r="C22" s="8"/>
      <c r="D22" s="9" t="s">
        <v>129</v>
      </c>
      <c r="E22" s="10"/>
    </row>
    <row r="23" spans="1:5" x14ac:dyDescent="0.15">
      <c r="A23" s="8" t="s">
        <v>66</v>
      </c>
      <c r="B23" s="8" t="s">
        <v>130</v>
      </c>
      <c r="C23" s="8"/>
      <c r="D23" s="9" t="s">
        <v>67</v>
      </c>
      <c r="E23" s="10" t="s">
        <v>131</v>
      </c>
    </row>
    <row r="24" spans="1:5" x14ac:dyDescent="0.15">
      <c r="A24" s="8" t="s">
        <v>132</v>
      </c>
      <c r="B24" s="8"/>
      <c r="C24" s="8"/>
      <c r="D24" s="9"/>
      <c r="E24" s="10"/>
    </row>
    <row r="25" spans="1:5" x14ac:dyDescent="0.15">
      <c r="A25" s="8" t="s">
        <v>12</v>
      </c>
      <c r="B25" s="8" t="s">
        <v>13</v>
      </c>
      <c r="C25" s="8"/>
      <c r="D25" s="9"/>
      <c r="E25" s="10"/>
    </row>
    <row r="26" spans="1:5" x14ac:dyDescent="0.15">
      <c r="A26" s="8" t="s">
        <v>47</v>
      </c>
      <c r="B26" s="8" t="s">
        <v>49</v>
      </c>
      <c r="C26" s="8" t="s">
        <v>48</v>
      </c>
      <c r="D26" s="9"/>
      <c r="E26" s="10"/>
    </row>
    <row r="27" spans="1:5" x14ac:dyDescent="0.15">
      <c r="A27" s="8" t="s">
        <v>68</v>
      </c>
      <c r="B27" s="8" t="s">
        <v>70</v>
      </c>
      <c r="C27" s="8" t="s">
        <v>69</v>
      </c>
      <c r="D27" s="9"/>
      <c r="E27" s="10"/>
    </row>
    <row r="28" spans="1:5" x14ac:dyDescent="0.15">
      <c r="A28" s="8" t="s">
        <v>35</v>
      </c>
      <c r="B28" s="8" t="s">
        <v>30</v>
      </c>
      <c r="C28" s="8" t="s">
        <v>36</v>
      </c>
      <c r="D28" s="9"/>
      <c r="E28" s="10"/>
    </row>
    <row r="29" spans="1:5" x14ac:dyDescent="0.15">
      <c r="A29" s="8" t="s">
        <v>75</v>
      </c>
      <c r="B29" s="8" t="s">
        <v>74</v>
      </c>
      <c r="C29" s="8"/>
      <c r="D29" s="9"/>
      <c r="E29" s="10"/>
    </row>
    <row r="30" spans="1:5" x14ac:dyDescent="0.15">
      <c r="A30" s="8" t="s">
        <v>46</v>
      </c>
      <c r="B30" s="8"/>
      <c r="C30" s="8"/>
      <c r="D30" s="9"/>
      <c r="E30" s="10"/>
    </row>
    <row r="31" spans="1:5" x14ac:dyDescent="0.15">
      <c r="A31" s="8" t="s">
        <v>39</v>
      </c>
      <c r="B31" s="8" t="s">
        <v>41</v>
      </c>
      <c r="C31" s="8" t="s">
        <v>40</v>
      </c>
      <c r="D31" s="9"/>
      <c r="E31" s="10"/>
    </row>
    <row r="32" spans="1:5" ht="16.5" x14ac:dyDescent="0.15">
      <c r="A32" s="8" t="s">
        <v>117</v>
      </c>
      <c r="B32" s="8" t="s">
        <v>61</v>
      </c>
      <c r="C32" s="8" t="s">
        <v>147</v>
      </c>
      <c r="D32" s="9"/>
      <c r="E32" s="10"/>
    </row>
    <row r="33" spans="1:5" x14ac:dyDescent="0.15">
      <c r="A33" s="8" t="s">
        <v>144</v>
      </c>
      <c r="B33" s="8" t="s">
        <v>143</v>
      </c>
      <c r="C33" s="8" t="s">
        <v>145</v>
      </c>
      <c r="D33" s="9"/>
      <c r="E33" s="10"/>
    </row>
    <row r="34" spans="1:5" x14ac:dyDescent="0.15">
      <c r="A34" s="8" t="s">
        <v>24</v>
      </c>
      <c r="B34" s="8" t="s">
        <v>26</v>
      </c>
      <c r="C34" s="8" t="s">
        <v>25</v>
      </c>
      <c r="D34" s="9"/>
      <c r="E34" s="10"/>
    </row>
    <row r="35" spans="1:5" x14ac:dyDescent="0.15">
      <c r="A35" s="8" t="s">
        <v>142</v>
      </c>
      <c r="B35" s="8"/>
      <c r="C35" s="8"/>
      <c r="D35" s="9"/>
      <c r="E35" s="10"/>
    </row>
    <row r="36" spans="1:5" x14ac:dyDescent="0.15">
      <c r="A36" s="8" t="s">
        <v>72</v>
      </c>
      <c r="B36" s="8" t="s">
        <v>73</v>
      </c>
      <c r="C36" s="8"/>
      <c r="D36" s="9"/>
      <c r="E36" s="10"/>
    </row>
    <row r="37" spans="1:5" x14ac:dyDescent="0.15">
      <c r="A37" s="8" t="s">
        <v>62</v>
      </c>
      <c r="B37" s="8" t="s">
        <v>63</v>
      </c>
      <c r="C37" s="8"/>
      <c r="D37" s="10" t="s">
        <v>64</v>
      </c>
      <c r="E37" s="10"/>
    </row>
    <row r="38" spans="1:5" x14ac:dyDescent="0.15">
      <c r="A38" s="8" t="s">
        <v>5</v>
      </c>
      <c r="B38" s="8" t="s">
        <v>6</v>
      </c>
      <c r="C38" s="8" t="s">
        <v>7</v>
      </c>
      <c r="D38" s="9" t="s">
        <v>8</v>
      </c>
      <c r="E38" s="10"/>
    </row>
    <row r="39" spans="1:5" x14ac:dyDescent="0.15">
      <c r="A39" s="8" t="s">
        <v>37</v>
      </c>
      <c r="B39" s="8" t="s">
        <v>30</v>
      </c>
      <c r="C39" s="8" t="s">
        <v>38</v>
      </c>
      <c r="D39" s="9"/>
      <c r="E39" s="10"/>
    </row>
    <row r="40" spans="1:5" x14ac:dyDescent="0.15">
      <c r="A40" s="8" t="s">
        <v>43</v>
      </c>
      <c r="B40" s="8" t="s">
        <v>45</v>
      </c>
      <c r="C40" s="8" t="s">
        <v>44</v>
      </c>
      <c r="D40" s="9"/>
      <c r="E40" s="10"/>
    </row>
    <row r="41" spans="1:5" x14ac:dyDescent="0.15">
      <c r="A41" s="8" t="s">
        <v>115</v>
      </c>
      <c r="B41" s="8" t="s">
        <v>183</v>
      </c>
      <c r="C41" s="8" t="s">
        <v>116</v>
      </c>
      <c r="D41" s="9"/>
      <c r="E41" s="10"/>
    </row>
    <row r="42" spans="1:5" x14ac:dyDescent="0.15">
      <c r="A42" s="8" t="s">
        <v>54</v>
      </c>
      <c r="B42" s="8" t="s">
        <v>56</v>
      </c>
      <c r="C42" s="8" t="s">
        <v>55</v>
      </c>
      <c r="D42" s="9"/>
      <c r="E42" s="10"/>
    </row>
    <row r="43" spans="1:5" ht="28.5" x14ac:dyDescent="0.15">
      <c r="A43" s="12" t="s">
        <v>79</v>
      </c>
      <c r="B43" s="8"/>
      <c r="C43" s="8"/>
      <c r="D43" s="9"/>
      <c r="E43" s="10"/>
    </row>
    <row r="44" spans="1:5" x14ac:dyDescent="0.15">
      <c r="A44" s="8" t="s">
        <v>94</v>
      </c>
      <c r="B44" s="8" t="s">
        <v>85</v>
      </c>
      <c r="C44" s="8" t="s">
        <v>124</v>
      </c>
      <c r="D44" s="9"/>
      <c r="E44" s="10"/>
    </row>
    <row r="45" spans="1:5" x14ac:dyDescent="0.15">
      <c r="A45" s="8" t="s">
        <v>122</v>
      </c>
      <c r="B45" s="8" t="s">
        <v>81</v>
      </c>
      <c r="C45" s="8" t="s">
        <v>123</v>
      </c>
      <c r="D45" s="9"/>
      <c r="E45" s="10"/>
    </row>
    <row r="46" spans="1:5" x14ac:dyDescent="0.15">
      <c r="A46" s="8" t="s">
        <v>83</v>
      </c>
      <c r="B46" s="8" t="s">
        <v>81</v>
      </c>
      <c r="C46" s="8"/>
      <c r="D46" s="9" t="s">
        <v>84</v>
      </c>
      <c r="E46" s="10"/>
    </row>
    <row r="47" spans="1:5" x14ac:dyDescent="0.15">
      <c r="A47" s="8" t="s">
        <v>47</v>
      </c>
      <c r="B47" s="8" t="s">
        <v>81</v>
      </c>
      <c r="C47" s="8" t="s">
        <v>82</v>
      </c>
      <c r="D47" s="9"/>
      <c r="E47" s="10"/>
    </row>
    <row r="48" spans="1:5" x14ac:dyDescent="0.15">
      <c r="A48" s="8" t="s">
        <v>80</v>
      </c>
      <c r="B48" s="8" t="s">
        <v>81</v>
      </c>
      <c r="C48" s="8"/>
      <c r="D48" s="9"/>
      <c r="E48" s="10"/>
    </row>
    <row r="49" spans="1:5" ht="28.5" x14ac:dyDescent="0.15">
      <c r="A49" s="12" t="s">
        <v>86</v>
      </c>
      <c r="B49" s="8"/>
      <c r="C49" s="8"/>
      <c r="D49" s="9"/>
      <c r="E49" s="10"/>
    </row>
    <row r="50" spans="1:5" x14ac:dyDescent="0.15">
      <c r="A50" s="8" t="s">
        <v>94</v>
      </c>
      <c r="B50" s="8" t="s">
        <v>96</v>
      </c>
      <c r="C50" s="8" t="s">
        <v>95</v>
      </c>
      <c r="D50" s="9"/>
      <c r="E50" s="10"/>
    </row>
    <row r="51" spans="1:5" x14ac:dyDescent="0.15">
      <c r="A51" s="8" t="s">
        <v>125</v>
      </c>
      <c r="B51" s="8" t="s">
        <v>90</v>
      </c>
      <c r="C51" s="8" t="s">
        <v>126</v>
      </c>
      <c r="D51" s="9"/>
      <c r="E51" s="10"/>
    </row>
    <row r="52" spans="1:5" x14ac:dyDescent="0.15">
      <c r="A52" s="8" t="s">
        <v>83</v>
      </c>
      <c r="B52" s="8" t="s">
        <v>93</v>
      </c>
      <c r="C52" s="8"/>
      <c r="D52" s="9" t="s">
        <v>92</v>
      </c>
      <c r="E52" s="10"/>
    </row>
    <row r="53" spans="1:5" x14ac:dyDescent="0.15">
      <c r="A53" s="8" t="s">
        <v>47</v>
      </c>
      <c r="B53" s="8" t="s">
        <v>89</v>
      </c>
      <c r="C53" s="8" t="s">
        <v>91</v>
      </c>
      <c r="D53" s="9"/>
      <c r="E53" s="10"/>
    </row>
    <row r="54" spans="1:5" x14ac:dyDescent="0.15">
      <c r="A54" s="8" t="s">
        <v>87</v>
      </c>
      <c r="B54" s="8" t="s">
        <v>89</v>
      </c>
      <c r="C54" s="8" t="s">
        <v>88</v>
      </c>
      <c r="D54" s="9"/>
      <c r="E54" s="10"/>
    </row>
    <row r="55" spans="1:5" x14ac:dyDescent="0.15">
      <c r="A55" s="12" t="s">
        <v>97</v>
      </c>
      <c r="B55" s="8"/>
      <c r="C55" s="8"/>
      <c r="D55" s="9"/>
      <c r="E55" s="10"/>
    </row>
    <row r="56" spans="1:5" x14ac:dyDescent="0.15">
      <c r="A56" s="8" t="s">
        <v>94</v>
      </c>
      <c r="B56" s="8" t="s">
        <v>103</v>
      </c>
      <c r="C56" s="8" t="s">
        <v>102</v>
      </c>
      <c r="D56" s="9"/>
      <c r="E56" s="10"/>
    </row>
    <row r="57" spans="1:5" x14ac:dyDescent="0.15">
      <c r="A57" s="8" t="s">
        <v>80</v>
      </c>
      <c r="B57" s="8" t="s">
        <v>98</v>
      </c>
      <c r="C57" s="8" t="s">
        <v>127</v>
      </c>
      <c r="D57" s="9"/>
      <c r="E57" s="10"/>
    </row>
    <row r="58" spans="1:5" x14ac:dyDescent="0.15">
      <c r="A58" s="8" t="s">
        <v>99</v>
      </c>
      <c r="B58" s="8" t="s">
        <v>101</v>
      </c>
      <c r="C58" s="8" t="s">
        <v>100</v>
      </c>
      <c r="D58" s="9"/>
      <c r="E58" s="10"/>
    </row>
    <row r="59" spans="1:5" x14ac:dyDescent="0.15">
      <c r="A59" s="12" t="s">
        <v>148</v>
      </c>
      <c r="B59" s="8"/>
      <c r="C59" s="8"/>
      <c r="D59" s="9"/>
      <c r="E59" s="10"/>
    </row>
    <row r="60" spans="1:5" x14ac:dyDescent="0.15">
      <c r="A60" s="8" t="s">
        <v>151</v>
      </c>
      <c r="B60" s="8"/>
      <c r="C60" s="8" t="s">
        <v>149</v>
      </c>
      <c r="D60" s="13" t="s">
        <v>150</v>
      </c>
      <c r="E60" s="10"/>
    </row>
    <row r="61" spans="1:5" x14ac:dyDescent="0.15">
      <c r="A61" s="8" t="s">
        <v>152</v>
      </c>
      <c r="B61" s="8"/>
      <c r="C61" s="8" t="s">
        <v>153</v>
      </c>
      <c r="D61" s="9" t="s">
        <v>154</v>
      </c>
      <c r="E61" s="10"/>
    </row>
    <row r="62" spans="1:5" x14ac:dyDescent="0.15">
      <c r="A62" s="8"/>
      <c r="B62" s="8"/>
      <c r="C62" s="8" t="s">
        <v>156</v>
      </c>
      <c r="D62" s="9" t="s">
        <v>155</v>
      </c>
      <c r="E62" s="10"/>
    </row>
    <row r="63" spans="1:5" x14ac:dyDescent="0.15">
      <c r="A63" s="8"/>
      <c r="B63" s="8"/>
      <c r="C63" s="8" t="s">
        <v>157</v>
      </c>
      <c r="D63" s="9" t="s">
        <v>158</v>
      </c>
      <c r="E63" s="10"/>
    </row>
    <row r="65" spans="1:4" x14ac:dyDescent="0.15">
      <c r="A65" s="6" t="s">
        <v>104</v>
      </c>
    </row>
    <row r="66" spans="1:4" ht="114" x14ac:dyDescent="0.15">
      <c r="A66" s="2" t="s">
        <v>109</v>
      </c>
      <c r="D66" s="2" t="s">
        <v>110</v>
      </c>
    </row>
    <row r="67" spans="1:4" x14ac:dyDescent="0.15">
      <c r="A67" s="2" t="s">
        <v>105</v>
      </c>
      <c r="B67" s="2" t="s">
        <v>106</v>
      </c>
      <c r="C67" s="2" t="s">
        <v>107</v>
      </c>
      <c r="D67" s="5" t="s">
        <v>108</v>
      </c>
    </row>
    <row r="68" spans="1:4" ht="28.5" x14ac:dyDescent="0.15">
      <c r="A68" s="6" t="s">
        <v>159</v>
      </c>
    </row>
    <row r="69" spans="1:4" ht="28.5" x14ac:dyDescent="0.15">
      <c r="A69" s="2" t="s">
        <v>163</v>
      </c>
      <c r="B69" s="2" t="s">
        <v>164</v>
      </c>
      <c r="C69" s="2" t="s">
        <v>182</v>
      </c>
    </row>
    <row r="70" spans="1:4" x14ac:dyDescent="0.15">
      <c r="A70" s="2" t="s">
        <v>162</v>
      </c>
      <c r="B70" s="2" t="s">
        <v>161</v>
      </c>
      <c r="C70" s="2" t="s">
        <v>160</v>
      </c>
    </row>
    <row r="71" spans="1:4" x14ac:dyDescent="0.15">
      <c r="A71" s="2" t="s">
        <v>171</v>
      </c>
      <c r="B71" s="2" t="s">
        <v>172</v>
      </c>
      <c r="C71" s="2" t="s">
        <v>173</v>
      </c>
    </row>
    <row r="72" spans="1:4" x14ac:dyDescent="0.15">
      <c r="A72" s="2" t="s">
        <v>174</v>
      </c>
      <c r="B72" s="2" t="s">
        <v>176</v>
      </c>
      <c r="C72" s="2" t="s">
        <v>175</v>
      </c>
    </row>
    <row r="73" spans="1:4" x14ac:dyDescent="0.15">
      <c r="A73" s="2" t="s">
        <v>165</v>
      </c>
      <c r="B73" s="2" t="s">
        <v>167</v>
      </c>
      <c r="C73" s="2" t="s">
        <v>166</v>
      </c>
    </row>
    <row r="74" spans="1:4" x14ac:dyDescent="0.15">
      <c r="A74" s="2" t="s">
        <v>170</v>
      </c>
      <c r="B74" s="2" t="s">
        <v>169</v>
      </c>
      <c r="C74" s="2" t="s">
        <v>168</v>
      </c>
    </row>
    <row r="75" spans="1:4" ht="57" x14ac:dyDescent="0.15">
      <c r="A75" s="6" t="s">
        <v>177</v>
      </c>
    </row>
    <row r="76" spans="1:4" ht="28.5" x14ac:dyDescent="0.15">
      <c r="A76" s="2" t="s">
        <v>178</v>
      </c>
      <c r="B76" s="2" t="s">
        <v>179</v>
      </c>
      <c r="C76" s="2" t="s">
        <v>180</v>
      </c>
    </row>
  </sheetData>
  <sortState ref="A69:D74">
    <sortCondition ref="A69:A74"/>
  </sortState>
  <phoneticPr fontId="1"/>
  <pageMargins left="0.7" right="0.7" top="0.75" bottom="0.75" header="0.3" footer="0.3"/>
  <pageSetup orientation="landscape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"/>
  <sheetViews>
    <sheetView workbookViewId="0">
      <selection activeCell="P1" sqref="P1"/>
    </sheetView>
  </sheetViews>
  <sheetFormatPr defaultRowHeight="13.5" x14ac:dyDescent="0.15"/>
  <sheetData>
    <row r="1" spans="1:16" x14ac:dyDescent="0.15">
      <c r="A1" t="e">
        <f>IF(Sheet1!1:1,"AAAAAH384QA=",0)</f>
        <v>#VALUE!</v>
      </c>
      <c r="B1" t="e">
        <f>AND(Sheet1!A1,"AAAAAH384QE=")</f>
        <v>#VALUE!</v>
      </c>
      <c r="C1" t="e">
        <f>AND(Sheet1!B1,"AAAAAH384QI=")</f>
        <v>#VALUE!</v>
      </c>
      <c r="D1" t="e">
        <f>AND(Sheet1!C1,"AAAAAH384QM=")</f>
        <v>#VALUE!</v>
      </c>
      <c r="E1" t="e">
        <f>AND(Sheet1!D1,"AAAAAH384QQ=")</f>
        <v>#VALUE!</v>
      </c>
      <c r="F1" t="e">
        <f>IF(Sheet1!A:A,"AAAAAH384QU=",0)</f>
        <v>#VALUE!</v>
      </c>
      <c r="G1" t="e">
        <f>IF(Sheet1!B:B,"AAAAAH384QY=",0)</f>
        <v>#VALUE!</v>
      </c>
      <c r="H1" t="e">
        <f>IF(Sheet1!C:C,"AAAAAH384Qc=",0)</f>
        <v>#VALUE!</v>
      </c>
      <c r="I1" t="e">
        <f>IF(Sheet1!D:D,"AAAAAH384Qg=",0)</f>
        <v>#VALUE!</v>
      </c>
      <c r="J1" t="e">
        <f>IF(#REF!,"AAAAAH384Qk=",0)</f>
        <v>#REF!</v>
      </c>
      <c r="K1" t="e">
        <f>AND(#REF!,"AAAAAH384Qo=")</f>
        <v>#REF!</v>
      </c>
      <c r="L1" t="e">
        <f>IF(#REF!,"AAAAAH384Qs=",0)</f>
        <v>#REF!</v>
      </c>
      <c r="M1" t="e">
        <f>IF(#REF!,"AAAAAH384Qw=",0)</f>
        <v>#REF!</v>
      </c>
      <c r="N1" t="e">
        <f>AND(#REF!,"AAAAAH384Q0=")</f>
        <v>#REF!</v>
      </c>
      <c r="O1" t="e">
        <f>IF(#REF!,"AAAAAH384Q4=",0)</f>
        <v>#REF!</v>
      </c>
      <c r="P1" t="s">
        <v>2</v>
      </c>
    </row>
  </sheetData>
  <phoneticPr fontId="1"/>
  <pageMargins left="0.7" right="0.7" top="0.75" bottom="0.75" header="0.3" footer="0.3"/>
  <pageSetup paperSize="9" orientation="portrait" verticalDpi="0" r:id="rId1"/>
  <customProperties>
    <customPr name="DVSECTION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</dc:creator>
  <cp:lastModifiedBy>Manita</cp:lastModifiedBy>
  <dcterms:created xsi:type="dcterms:W3CDTF">2012-02-23T18:29:07Z</dcterms:created>
  <dcterms:modified xsi:type="dcterms:W3CDTF">2023-01-12T09:33:22Z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1_TyPZ1nq2ij5qiLP5WKwIr5Ggz64fndPXsT3KppW9cQ</vt:lpwstr>
  </property>
  <property fmtid="{D5CDD505-2E9C-101B-9397-08002B2CF9AE}" pid="4" name="Google.Documents.RevisionId">
    <vt:lpwstr>02868307762065459680</vt:lpwstr>
  </property>
  <property fmtid="{D5CDD505-2E9C-101B-9397-08002B2CF9AE}" pid="5" name="Google.Documents.PreviousRevisionId">
    <vt:lpwstr>03149905390382699891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