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80156eb2218e1a/Documents/"/>
    </mc:Choice>
  </mc:AlternateContent>
  <xr:revisionPtr revIDLastSave="247" documentId="8_{C766A0B7-1A1E-4BA1-B78C-04A1A72F49E7}" xr6:coauthVersionLast="47" xr6:coauthVersionMax="47" xr10:uidLastSave="{313AFD04-D268-4C5E-8774-A8646A965BBC}"/>
  <bookViews>
    <workbookView xWindow="-110" yWindow="-110" windowWidth="22620" windowHeight="13500" xr2:uid="{5D12EDED-C8F0-4CA7-B386-A843D82B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 a="1"/>
  <c r="R8" i="1" s="1"/>
  <c r="Y15" i="1" s="1"/>
  <c r="Q8" i="1" a="1"/>
  <c r="Q8" i="1" s="1"/>
  <c r="Y14" i="1" s="1"/>
  <c r="P8" i="1" a="1"/>
  <c r="P8" i="1" s="1"/>
  <c r="Y13" i="1" s="1"/>
  <c r="I9" i="1"/>
  <c r="I10" i="1"/>
  <c r="I11" i="1"/>
  <c r="I12" i="1"/>
  <c r="I13" i="1"/>
  <c r="I14" i="1"/>
  <c r="I15" i="1"/>
  <c r="I16" i="1"/>
  <c r="I17" i="1"/>
  <c r="I18" i="1"/>
  <c r="I8" i="1"/>
  <c r="J9" i="1"/>
  <c r="J10" i="1"/>
  <c r="J11" i="1"/>
  <c r="J12" i="1"/>
  <c r="J13" i="1"/>
  <c r="J14" i="1"/>
  <c r="J15" i="1"/>
  <c r="J16" i="1"/>
  <c r="J17" i="1"/>
  <c r="J18" i="1"/>
  <c r="J8" i="1"/>
  <c r="L8" i="1" l="1" a="1"/>
  <c r="L8" i="1" s="1"/>
  <c r="N8" i="1" s="1" a="1"/>
  <c r="K16" i="1"/>
  <c r="K15" i="1"/>
  <c r="K14" i="1"/>
  <c r="K10" i="1"/>
  <c r="K9" i="1"/>
  <c r="K8" i="1"/>
  <c r="K18" i="1"/>
  <c r="K17" i="1"/>
  <c r="K13" i="1"/>
  <c r="K12" i="1"/>
  <c r="K11" i="1"/>
  <c r="S11" i="1" l="1"/>
  <c r="S12" i="1"/>
  <c r="S13" i="1"/>
  <c r="S17" i="1"/>
  <c r="S18" i="1"/>
  <c r="S9" i="1"/>
  <c r="S10" i="1"/>
  <c r="S14" i="1"/>
  <c r="S15" i="1"/>
  <c r="S16" i="1"/>
  <c r="N8" i="1"/>
  <c r="U8" i="1" s="1"/>
  <c r="U17" i="1"/>
  <c r="U18" i="1"/>
  <c r="U10" i="1"/>
  <c r="U11" i="1"/>
  <c r="U12" i="1"/>
  <c r="U13" i="1"/>
  <c r="U14" i="1"/>
  <c r="U15" i="1"/>
  <c r="U16" i="1"/>
  <c r="U9" i="1"/>
  <c r="Y23" i="1" l="1"/>
  <c r="S8" i="1"/>
  <c r="Y11" i="1"/>
  <c r="O8" i="1" a="1"/>
  <c r="V16" i="1" s="1"/>
  <c r="Y18" i="1"/>
  <c r="V9" i="1" l="1"/>
  <c r="V13" i="1"/>
  <c r="V17" i="1"/>
  <c r="O8" i="1"/>
  <c r="V8" i="1" s="1"/>
  <c r="V11" i="1"/>
  <c r="V12" i="1"/>
  <c r="V14" i="1"/>
  <c r="V15" i="1"/>
  <c r="V10" i="1"/>
  <c r="V18" i="1"/>
  <c r="T11" i="1"/>
  <c r="T15" i="1"/>
  <c r="T12" i="1"/>
  <c r="T16" i="1"/>
  <c r="T13" i="1"/>
  <c r="T17" i="1"/>
  <c r="T18" i="1"/>
  <c r="T9" i="1"/>
  <c r="T10" i="1"/>
  <c r="T14" i="1"/>
  <c r="T8" i="1"/>
  <c r="Y12" i="1" l="1"/>
  <c r="Y19" i="1"/>
  <c r="Y20" i="1" s="1"/>
  <c r="Y24" i="1"/>
  <c r="Y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<sst xmlns="http://schemas.openxmlformats.org/spreadsheetml/2006/main" count="66" uniqueCount="53">
  <si>
    <t>COFFEE SHOP</t>
  </si>
  <si>
    <t>Position</t>
  </si>
  <si>
    <t>Emp name</t>
  </si>
  <si>
    <t>Emp id</t>
  </si>
  <si>
    <t>Hourly wage</t>
  </si>
  <si>
    <t>hours workes weekly</t>
  </si>
  <si>
    <t>Total weekly salary</t>
  </si>
  <si>
    <t>Part timr/Full time</t>
  </si>
  <si>
    <t>A01</t>
  </si>
  <si>
    <t>A06</t>
  </si>
  <si>
    <t>A51</t>
  </si>
  <si>
    <t>A54</t>
  </si>
  <si>
    <t>A56</t>
  </si>
  <si>
    <t>A133</t>
  </si>
  <si>
    <t>A03</t>
  </si>
  <si>
    <t>A57</t>
  </si>
  <si>
    <t>A12</t>
  </si>
  <si>
    <t>A07</t>
  </si>
  <si>
    <t>A02</t>
  </si>
  <si>
    <t>A. Samuael</t>
  </si>
  <si>
    <t>B. Satwick</t>
  </si>
  <si>
    <t>P.Madhusudhan</t>
  </si>
  <si>
    <t>P. Anil</t>
  </si>
  <si>
    <t>T. Sagar</t>
  </si>
  <si>
    <t>G. Teja</t>
  </si>
  <si>
    <t>B. Maruthi</t>
  </si>
  <si>
    <t>T. Sudeb</t>
  </si>
  <si>
    <t>B. Rohith</t>
  </si>
  <si>
    <t>B. karthikeya</t>
  </si>
  <si>
    <t>A. Meghana</t>
  </si>
  <si>
    <t>Manager</t>
  </si>
  <si>
    <t>Accountant</t>
  </si>
  <si>
    <t>Barista</t>
  </si>
  <si>
    <t>Additional information</t>
  </si>
  <si>
    <t>No. of full time employee</t>
  </si>
  <si>
    <t>No. of part time employee</t>
  </si>
  <si>
    <t>No. of baristas</t>
  </si>
  <si>
    <t>No. of Accountants</t>
  </si>
  <si>
    <t>No. of managers</t>
  </si>
  <si>
    <t>Employees</t>
  </si>
  <si>
    <t>Total weekly salaries</t>
  </si>
  <si>
    <t>Full time</t>
  </si>
  <si>
    <t>Part time</t>
  </si>
  <si>
    <t>Total</t>
  </si>
  <si>
    <t>Hours worked weekly</t>
  </si>
  <si>
    <t>Average</t>
  </si>
  <si>
    <t>Calculations</t>
  </si>
  <si>
    <t>Baristas</t>
  </si>
  <si>
    <t>Accoontant</t>
  </si>
  <si>
    <t>full time salaries</t>
  </si>
  <si>
    <t>part time salaries</t>
  </si>
  <si>
    <t>PT working hours</t>
  </si>
  <si>
    <t>FT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</si>
</sst>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164" fontId="0" fillId="0" borderId="5" xfId="0" applyNumberFormat="1" applyBorder="1"/>
    <xf numFmtId="164" fontId="0" fillId="0" borderId="4" xfId="0" applyNumberFormat="1" applyBorder="1"/>
    <xf numFmtId="43" fontId="0" fillId="0" borderId="5" xfId="1" applyFont="1" applyBorder="1" applyAlignment="1">
      <alignment horizontal="center"/>
    </xf>
    <xf numFmtId="43" fontId="0" fillId="0" borderId="5" xfId="0" applyNumberFormat="1" applyBorder="1"/>
    <xf numFmtId="43" fontId="0" fillId="0" borderId="4" xfId="0" applyNumberFormat="1" applyBorder="1"/>
    <xf numFmtId="43" fontId="0" fillId="0" borderId="4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Sheet1!$X$11:$X$15</c:f>
              <c:strCache>
                <c:ptCount val="5"/>
                <c:pt idx="0">
                  <c:v>No. of full time employee</c:v>
                </c:pt>
                <c:pt idx="1">
                  <c:v>No. of part time employee</c:v>
                </c:pt>
                <c:pt idx="2">
                  <c:v>No. of baristas</c:v>
                </c:pt>
                <c:pt idx="3">
                  <c:v>No. of Accountants</c:v>
                </c:pt>
                <c:pt idx="4">
                  <c:v>No. of managers</c:v>
                </c:pt>
              </c:strCache>
            </c:strRef>
          </c:cat>
          <c:val>
            <c:numRef>
              <c:f>Sheet1!$Y$11:$Y$15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8-4259-B10D-D7E9B9409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7130512"/>
        <c:axId val="2107123792"/>
      </c:barChart>
      <c:catAx>
        <c:axId val="210713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123792"/>
        <c:crosses val="autoZero"/>
        <c:auto val="1"/>
        <c:lblAlgn val="ctr"/>
        <c:lblOffset val="100"/>
        <c:noMultiLvlLbl val="0"/>
      </c:catAx>
      <c:valAx>
        <c:axId val="210712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13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Sheet1!$X$18:$X$20</c:f>
              <c:strCache>
                <c:ptCount val="3"/>
                <c:pt idx="0">
                  <c:v>Full time</c:v>
                </c:pt>
                <c:pt idx="1">
                  <c:v>Part time</c:v>
                </c:pt>
                <c:pt idx="2">
                  <c:v>Total</c:v>
                </c:pt>
              </c:strCache>
            </c:strRef>
          </c:cat>
          <c:val>
            <c:numRef>
              <c:f>Sheet1!$Y$18:$Y$20</c:f>
              <c:numCache>
                <c:formatCode>"₹"\ #,##0.00</c:formatCode>
                <c:ptCount val="3"/>
                <c:pt idx="0">
                  <c:v>20003</c:v>
                </c:pt>
                <c:pt idx="1">
                  <c:v>10306</c:v>
                </c:pt>
                <c:pt idx="2">
                  <c:v>30309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E-4559-A4A5-F4805768B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3754960"/>
        <c:axId val="2103752560"/>
      </c:barChart>
      <c:catAx>
        <c:axId val="2103754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52560"/>
        <c:crosses val="autoZero"/>
        <c:auto val="1"/>
        <c:lblAlgn val="ctr"/>
        <c:lblOffset val="100"/>
        <c:noMultiLvlLbl val="0"/>
      </c:catAx>
      <c:valAx>
        <c:axId val="210375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5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Sheet1!$X$23:$X$25</c:f>
              <c:strCache>
                <c:ptCount val="3"/>
                <c:pt idx="0">
                  <c:v>Full time</c:v>
                </c:pt>
                <c:pt idx="1">
                  <c:v>Part time</c:v>
                </c:pt>
                <c:pt idx="2">
                  <c:v>Average</c:v>
                </c:pt>
              </c:strCache>
            </c:strRef>
          </c:cat>
          <c:val>
            <c:numRef>
              <c:f>Sheet1!$Y$23:$Y$25</c:f>
              <c:numCache>
                <c:formatCode>_(* #,##0.00_);_(* \(#,##0.00\);_(* "-"??_);_(@_)</c:formatCode>
                <c:ptCount val="3"/>
                <c:pt idx="0">
                  <c:v>31</c:v>
                </c:pt>
                <c:pt idx="1">
                  <c:v>19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A-4061-80D5-FF80C61E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610656"/>
        <c:axId val="438605856"/>
      </c:barChart>
      <c:catAx>
        <c:axId val="43861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05856"/>
        <c:crosses val="autoZero"/>
        <c:auto val="1"/>
        <c:lblAlgn val="ctr"/>
        <c:lblOffset val="100"/>
        <c:noMultiLvlLbl val="0"/>
      </c:catAx>
      <c:valAx>
        <c:axId val="4386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1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39026</xdr:colOff>
      <xdr:row>5</xdr:row>
      <xdr:rowOff>52917</xdr:rowOff>
    </xdr:from>
    <xdr:to>
      <xdr:col>32</xdr:col>
      <xdr:colOff>351234</xdr:colOff>
      <xdr:row>13</xdr:row>
      <xdr:rowOff>251354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ABA461-004C-56E1-A263-3F248F0A7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39027</xdr:colOff>
      <xdr:row>13</xdr:row>
      <xdr:rowOff>265510</xdr:rowOff>
    </xdr:from>
    <xdr:to>
      <xdr:col>32</xdr:col>
      <xdr:colOff>351235</xdr:colOff>
      <xdr:row>17</xdr:row>
      <xdr:rowOff>72760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009CD-5FDA-7E20-3DBC-956E9D85E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32413</xdr:colOff>
      <xdr:row>17</xdr:row>
      <xdr:rowOff>86916</xdr:rowOff>
    </xdr:from>
    <xdr:to>
      <xdr:col>32</xdr:col>
      <xdr:colOff>344621</xdr:colOff>
      <xdr:row>24</xdr:row>
      <xdr:rowOff>119063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94AE20-341C-B39A-BC78-C7C48C3E7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AC7C-ABC9-43A1-83FA-5BDA309B9F1F}">
  <dimension ref="B5:Z25"/>
  <sheetViews>
    <sheetView tabSelected="1" topLeftCell="E5" zoomScale="96" zoomScaleNormal="96" workbookViewId="0">
      <selection activeCell="X5" sqref="X5"/>
    </sheetView>
  </sheetViews>
  <sheetFormatPr defaultRowHeight="14.5" x14ac:dyDescent="0.35"/>
  <cols>
    <col min="1" max="4" width="0" hidden="1" customWidth="1"/>
    <col min="5" max="5" width="8.7265625" customWidth="1"/>
    <col min="7" max="7" width="14.08984375" customWidth="1"/>
    <col min="8" max="8" width="11.81640625" style="3" customWidth="1"/>
    <col min="10" max="10" width="7.54296875" customWidth="1"/>
    <col min="11" max="11" width="9.54296875" bestFit="1" customWidth="1"/>
    <col min="14" max="14" width="9" hidden="1" customWidth="1"/>
    <col min="15" max="16" width="0" hidden="1" customWidth="1"/>
    <col min="17" max="17" width="10.90625" hidden="1" customWidth="1"/>
    <col min="18" max="18" width="0" hidden="1" customWidth="1"/>
    <col min="19" max="22" width="9.54296875" hidden="1" customWidth="1"/>
    <col min="24" max="24" width="13.7265625" customWidth="1"/>
    <col min="25" max="25" width="10.6328125" bestFit="1" customWidth="1"/>
  </cols>
  <sheetData>
    <row r="5" spans="2:26" ht="15" thickBot="1" x14ac:dyDescent="0.4"/>
    <row r="6" spans="2:26" ht="15" thickBot="1" x14ac:dyDescent="0.4">
      <c r="F6" s="29" t="s">
        <v>0</v>
      </c>
      <c r="G6" s="30"/>
      <c r="H6" s="30"/>
      <c r="I6" s="30"/>
      <c r="J6" s="30"/>
      <c r="K6" s="30"/>
      <c r="L6" s="31"/>
      <c r="M6" s="1"/>
      <c r="N6" s="29" t="s">
        <v>46</v>
      </c>
      <c r="O6" s="30"/>
      <c r="P6" s="30"/>
      <c r="Q6" s="30"/>
      <c r="R6" s="30"/>
      <c r="S6" s="30"/>
      <c r="T6" s="30"/>
      <c r="U6" s="30"/>
      <c r="V6" s="31"/>
    </row>
    <row r="7" spans="2:26" s="2" customFormat="1" ht="28" customHeight="1" thickBot="1" x14ac:dyDescent="0.4">
      <c r="F7" s="10" t="s">
        <v>3</v>
      </c>
      <c r="G7" s="11" t="s">
        <v>2</v>
      </c>
      <c r="H7" s="11" t="s">
        <v>1</v>
      </c>
      <c r="I7" s="11" t="s">
        <v>4</v>
      </c>
      <c r="J7" s="11" t="s">
        <v>5</v>
      </c>
      <c r="K7" s="11" t="s">
        <v>6</v>
      </c>
      <c r="L7" s="12" t="s">
        <v>7</v>
      </c>
      <c r="M7" s="13"/>
      <c r="N7" s="16" t="s">
        <v>41</v>
      </c>
      <c r="O7" s="16" t="s">
        <v>42</v>
      </c>
      <c r="P7" s="16" t="s">
        <v>47</v>
      </c>
      <c r="Q7" s="16" t="s">
        <v>48</v>
      </c>
      <c r="R7" s="16" t="s">
        <v>30</v>
      </c>
      <c r="S7" s="16" t="s">
        <v>49</v>
      </c>
      <c r="T7" s="16" t="s">
        <v>50</v>
      </c>
      <c r="U7" s="16" t="s">
        <v>52</v>
      </c>
      <c r="V7" s="16" t="s">
        <v>51</v>
      </c>
      <c r="Y7" s="34"/>
      <c r="Z7" s="34"/>
    </row>
    <row r="8" spans="2:26" ht="15.5" thickTop="1" thickBot="1" x14ac:dyDescent="0.4">
      <c r="F8" s="7" t="s">
        <v>8</v>
      </c>
      <c r="G8" s="8" t="s">
        <v>19</v>
      </c>
      <c r="H8" s="7" t="s">
        <v>32</v>
      </c>
      <c r="I8" s="17">
        <f ca="1">RANDBETWEEN(300, 800)</f>
        <v>501</v>
      </c>
      <c r="J8" s="8">
        <f ca="1">RANDBETWEEN(3, 8)</f>
        <v>7</v>
      </c>
      <c r="K8" s="17">
        <f ca="1">I8*J8</f>
        <v>3507</v>
      </c>
      <c r="L8" s="9" t="str" cm="1">
        <f t="array" aca="1" ref="L8:L18" ca="1">IF(J8:J18&gt;B11,"Full time","Part time")</f>
        <v>Full time</v>
      </c>
      <c r="N8" s="7" cm="1">
        <f t="array" aca="1" ref="N8:N18" ca="1">IF(L8:L18="Full Time",1,0)</f>
        <v>1</v>
      </c>
      <c r="O8" s="7" cm="1">
        <f t="array" aca="1" ref="O8:O18" ca="1">IF(_xlfn.ANCHORARRAY(N8)=0,1,0)</f>
        <v>0</v>
      </c>
      <c r="P8" s="7" cm="1">
        <f t="array" ref="P8:P18">IF(H8:H18="Barista",1,0)</f>
        <v>1</v>
      </c>
      <c r="Q8" s="7" cm="1">
        <f t="array" ref="Q8:Q18">IF(H8:H18="Accountant",1,0)</f>
        <v>0</v>
      </c>
      <c r="R8" s="7" cm="1">
        <f t="array" ref="R8:R18">IF(H8:H18="Manager", 1, 0)</f>
        <v>0</v>
      </c>
      <c r="S8" s="19">
        <f ca="1">K8*N8</f>
        <v>3507</v>
      </c>
      <c r="T8" s="19">
        <f ca="1">K8*O8</f>
        <v>0</v>
      </c>
      <c r="U8" s="19">
        <f ca="1">J8*N8</f>
        <v>7</v>
      </c>
      <c r="V8" s="19">
        <f ca="1">J8*O8</f>
        <v>0</v>
      </c>
      <c r="X8" s="32" t="s">
        <v>33</v>
      </c>
      <c r="Y8" s="33"/>
    </row>
    <row r="9" spans="2:26" x14ac:dyDescent="0.35">
      <c r="F9" s="4" t="s">
        <v>9</v>
      </c>
      <c r="G9" s="5" t="s">
        <v>20</v>
      </c>
      <c r="H9" s="4" t="s">
        <v>32</v>
      </c>
      <c r="I9" s="18">
        <f t="shared" ref="I9:I18" ca="1" si="0">RANDBETWEEN(300, 800)</f>
        <v>584</v>
      </c>
      <c r="J9" s="5">
        <f t="shared" ref="J9:J18" ca="1" si="1">RANDBETWEEN(3, 8)</f>
        <v>3</v>
      </c>
      <c r="K9" s="18">
        <f t="shared" ref="K9:K18" ca="1" si="2">I9*J9</f>
        <v>1752</v>
      </c>
      <c r="L9" s="9" t="str">
        <f ca="1"/>
        <v>Part time</v>
      </c>
      <c r="N9" s="4">
        <f ca="1"/>
        <v>0</v>
      </c>
      <c r="O9" s="4">
        <f ca="1"/>
        <v>1</v>
      </c>
      <c r="P9" s="4">
        <v>1</v>
      </c>
      <c r="Q9" s="4">
        <v>0</v>
      </c>
      <c r="R9" s="4">
        <v>0</v>
      </c>
      <c r="S9" s="22">
        <f ca="1">K9*N9</f>
        <v>0</v>
      </c>
      <c r="T9" s="22">
        <f ca="1">K9*O9</f>
        <v>1752</v>
      </c>
      <c r="U9" s="22">
        <f ca="1">J9*N9</f>
        <v>0</v>
      </c>
      <c r="V9" s="22">
        <f ca="1">J9*O9</f>
        <v>3</v>
      </c>
      <c r="X9" s="25"/>
      <c r="Y9" s="26"/>
    </row>
    <row r="10" spans="2:26" ht="15" thickBot="1" x14ac:dyDescent="0.4">
      <c r="F10" s="4" t="s">
        <v>10</v>
      </c>
      <c r="G10" s="5" t="s">
        <v>21</v>
      </c>
      <c r="H10" s="4" t="s">
        <v>31</v>
      </c>
      <c r="I10" s="18">
        <f t="shared" ca="1" si="0"/>
        <v>689</v>
      </c>
      <c r="J10" s="5">
        <f t="shared" ca="1" si="1"/>
        <v>3</v>
      </c>
      <c r="K10" s="18">
        <f t="shared" ca="1" si="2"/>
        <v>2067</v>
      </c>
      <c r="L10" s="9" t="str">
        <f ca="1"/>
        <v>Part time</v>
      </c>
      <c r="N10" s="4">
        <f ca="1"/>
        <v>0</v>
      </c>
      <c r="O10" s="4">
        <f ca="1"/>
        <v>1</v>
      </c>
      <c r="P10" s="4">
        <v>0</v>
      </c>
      <c r="Q10" s="4">
        <v>1</v>
      </c>
      <c r="R10" s="4">
        <v>0</v>
      </c>
      <c r="S10" s="22">
        <f ca="1">K10*N10</f>
        <v>0</v>
      </c>
      <c r="T10" s="22">
        <f ca="1">K10*O10</f>
        <v>2067</v>
      </c>
      <c r="U10" s="22">
        <f ca="1">J10*N10</f>
        <v>0</v>
      </c>
      <c r="V10" s="22">
        <f ca="1">J10*O10</f>
        <v>3</v>
      </c>
      <c r="X10" s="23" t="s">
        <v>39</v>
      </c>
      <c r="Y10" s="24"/>
    </row>
    <row r="11" spans="2:26" ht="29.5" thickTop="1" x14ac:dyDescent="0.35">
      <c r="B11">
        <v>4</v>
      </c>
      <c r="F11" s="4" t="s">
        <v>11</v>
      </c>
      <c r="G11" s="5" t="s">
        <v>22</v>
      </c>
      <c r="H11" s="4" t="s">
        <v>30</v>
      </c>
      <c r="I11" s="18">
        <f t="shared" ca="1" si="0"/>
        <v>684</v>
      </c>
      <c r="J11" s="5">
        <f t="shared" ca="1" si="1"/>
        <v>6</v>
      </c>
      <c r="K11" s="18">
        <f t="shared" ca="1" si="2"/>
        <v>4104</v>
      </c>
      <c r="L11" s="9" t="str">
        <f ca="1"/>
        <v>Full time</v>
      </c>
      <c r="N11" s="4">
        <f ca="1"/>
        <v>1</v>
      </c>
      <c r="O11" s="4">
        <f ca="1"/>
        <v>0</v>
      </c>
      <c r="P11" s="4">
        <v>0</v>
      </c>
      <c r="Q11" s="4">
        <v>0</v>
      </c>
      <c r="R11" s="4">
        <v>1</v>
      </c>
      <c r="S11" s="22">
        <f ca="1">K11*N11</f>
        <v>4104</v>
      </c>
      <c r="T11" s="22">
        <f ca="1">K11*O11</f>
        <v>0</v>
      </c>
      <c r="U11" s="22">
        <f ca="1">J11*N11</f>
        <v>6</v>
      </c>
      <c r="V11" s="22">
        <f ca="1">J11*O11</f>
        <v>0</v>
      </c>
      <c r="X11" s="15" t="s">
        <v>34</v>
      </c>
      <c r="Y11" s="9">
        <f ca="1">SUM(_xlfn.ANCHORARRAY(N8))</f>
        <v>5</v>
      </c>
    </row>
    <row r="12" spans="2:26" ht="29" x14ac:dyDescent="0.35">
      <c r="F12" s="4" t="s">
        <v>12</v>
      </c>
      <c r="G12" s="5" t="s">
        <v>23</v>
      </c>
      <c r="H12" s="4" t="s">
        <v>32</v>
      </c>
      <c r="I12" s="18">
        <f t="shared" ca="1" si="0"/>
        <v>735</v>
      </c>
      <c r="J12" s="5">
        <f t="shared" ca="1" si="1"/>
        <v>7</v>
      </c>
      <c r="K12" s="18">
        <f t="shared" ca="1" si="2"/>
        <v>5145</v>
      </c>
      <c r="L12" s="9" t="str">
        <f ca="1"/>
        <v>Full time</v>
      </c>
      <c r="N12" s="4">
        <f ca="1"/>
        <v>1</v>
      </c>
      <c r="O12" s="4">
        <f ca="1"/>
        <v>0</v>
      </c>
      <c r="P12" s="4">
        <v>1</v>
      </c>
      <c r="Q12" s="4">
        <v>0</v>
      </c>
      <c r="R12" s="4">
        <v>0</v>
      </c>
      <c r="S12" s="22">
        <f ca="1">K12*N12</f>
        <v>5145</v>
      </c>
      <c r="T12" s="22">
        <f ca="1">K12*O12</f>
        <v>0</v>
      </c>
      <c r="U12" s="22">
        <f ca="1">J12*N12</f>
        <v>7</v>
      </c>
      <c r="V12" s="22">
        <f ca="1">J12*O12</f>
        <v>0</v>
      </c>
      <c r="X12" s="14" t="s">
        <v>35</v>
      </c>
      <c r="Y12" s="6">
        <f ca="1">SUM(_xlfn.ANCHORARRAY(O8))</f>
        <v>6</v>
      </c>
    </row>
    <row r="13" spans="2:26" x14ac:dyDescent="0.35">
      <c r="F13" s="4" t="s">
        <v>13</v>
      </c>
      <c r="G13" s="5" t="s">
        <v>24</v>
      </c>
      <c r="H13" s="4" t="s">
        <v>30</v>
      </c>
      <c r="I13" s="18">
        <f t="shared" ca="1" si="0"/>
        <v>571</v>
      </c>
      <c r="J13" s="5">
        <f t="shared" ca="1" si="1"/>
        <v>3</v>
      </c>
      <c r="K13" s="18">
        <f t="shared" ca="1" si="2"/>
        <v>1713</v>
      </c>
      <c r="L13" s="9" t="str">
        <f ca="1"/>
        <v>Part time</v>
      </c>
      <c r="N13" s="4">
        <f ca="1"/>
        <v>0</v>
      </c>
      <c r="O13" s="4">
        <f ca="1"/>
        <v>1</v>
      </c>
      <c r="P13" s="4">
        <v>0</v>
      </c>
      <c r="Q13" s="4">
        <v>0</v>
      </c>
      <c r="R13" s="4">
        <v>1</v>
      </c>
      <c r="S13" s="22">
        <f ca="1">K13*N13</f>
        <v>0</v>
      </c>
      <c r="T13" s="22">
        <f ca="1">K13*O13</f>
        <v>1713</v>
      </c>
      <c r="U13" s="22">
        <f ca="1">J13*N13</f>
        <v>0</v>
      </c>
      <c r="V13" s="22">
        <f ca="1">J13*O13</f>
        <v>3</v>
      </c>
      <c r="X13" s="14" t="s">
        <v>36</v>
      </c>
      <c r="Y13" s="6">
        <f>SUM(_xlfn.ANCHORARRAY(P8))</f>
        <v>5</v>
      </c>
    </row>
    <row r="14" spans="2:26" ht="29" x14ac:dyDescent="0.35">
      <c r="F14" s="4" t="s">
        <v>14</v>
      </c>
      <c r="G14" s="5" t="s">
        <v>25</v>
      </c>
      <c r="H14" s="4" t="s">
        <v>31</v>
      </c>
      <c r="I14" s="18">
        <f t="shared" ca="1" si="0"/>
        <v>718</v>
      </c>
      <c r="J14" s="5">
        <f t="shared" ca="1" si="1"/>
        <v>3</v>
      </c>
      <c r="K14" s="18">
        <f t="shared" ca="1" si="2"/>
        <v>2154</v>
      </c>
      <c r="L14" s="9" t="str">
        <f ca="1"/>
        <v>Part time</v>
      </c>
      <c r="N14" s="4">
        <f ca="1"/>
        <v>0</v>
      </c>
      <c r="O14" s="4">
        <f ca="1"/>
        <v>1</v>
      </c>
      <c r="P14" s="4">
        <v>0</v>
      </c>
      <c r="Q14" s="4">
        <v>1</v>
      </c>
      <c r="R14" s="4">
        <v>0</v>
      </c>
      <c r="S14" s="22">
        <f ca="1">K14*N14</f>
        <v>0</v>
      </c>
      <c r="T14" s="22">
        <f ca="1">K14*O14</f>
        <v>2154</v>
      </c>
      <c r="U14" s="22">
        <f ca="1">J14*N14</f>
        <v>0</v>
      </c>
      <c r="V14" s="22">
        <f ca="1">J14*O14</f>
        <v>3</v>
      </c>
      <c r="X14" s="14" t="s">
        <v>37</v>
      </c>
      <c r="Y14" s="6">
        <f>SUM(_xlfn.ANCHORARRAY(Q8))</f>
        <v>3</v>
      </c>
    </row>
    <row r="15" spans="2:26" ht="29" x14ac:dyDescent="0.35">
      <c r="F15" s="4" t="s">
        <v>15</v>
      </c>
      <c r="G15" s="5" t="s">
        <v>26</v>
      </c>
      <c r="H15" s="4" t="s">
        <v>31</v>
      </c>
      <c r="I15" s="18">
        <f t="shared" ca="1" si="0"/>
        <v>396</v>
      </c>
      <c r="J15" s="5">
        <f t="shared" ca="1" si="1"/>
        <v>3</v>
      </c>
      <c r="K15" s="18">
        <f t="shared" ca="1" si="2"/>
        <v>1188</v>
      </c>
      <c r="L15" s="9" t="str">
        <f ca="1"/>
        <v>Part time</v>
      </c>
      <c r="N15" s="4">
        <f ca="1"/>
        <v>0</v>
      </c>
      <c r="O15" s="4">
        <f ca="1"/>
        <v>1</v>
      </c>
      <c r="P15" s="4">
        <v>0</v>
      </c>
      <c r="Q15" s="4">
        <v>1</v>
      </c>
      <c r="R15" s="4">
        <v>0</v>
      </c>
      <c r="S15" s="22">
        <f ca="1">K15*N15</f>
        <v>0</v>
      </c>
      <c r="T15" s="22">
        <f ca="1">K15*O15</f>
        <v>1188</v>
      </c>
      <c r="U15" s="22">
        <f ca="1">J15*N15</f>
        <v>0</v>
      </c>
      <c r="V15" s="22">
        <f ca="1">J15*O15</f>
        <v>3</v>
      </c>
      <c r="X15" s="14" t="s">
        <v>38</v>
      </c>
      <c r="Y15" s="6">
        <f>SUM(_xlfn.ANCHORARRAY(R8))</f>
        <v>3</v>
      </c>
    </row>
    <row r="16" spans="2:26" ht="31" customHeight="1" x14ac:dyDescent="0.35">
      <c r="F16" s="4" t="s">
        <v>16</v>
      </c>
      <c r="G16" s="5" t="s">
        <v>27</v>
      </c>
      <c r="H16" s="4" t="s">
        <v>32</v>
      </c>
      <c r="I16" s="18">
        <f t="shared" ca="1" si="0"/>
        <v>685</v>
      </c>
      <c r="J16" s="5">
        <f t="shared" ca="1" si="1"/>
        <v>5</v>
      </c>
      <c r="K16" s="18">
        <f t="shared" ca="1" si="2"/>
        <v>3425</v>
      </c>
      <c r="L16" s="9" t="str">
        <f ca="1"/>
        <v>Full time</v>
      </c>
      <c r="N16" s="4">
        <f ca="1"/>
        <v>1</v>
      </c>
      <c r="O16" s="4">
        <f ca="1"/>
        <v>0</v>
      </c>
      <c r="P16" s="4">
        <v>1</v>
      </c>
      <c r="Q16" s="4">
        <v>0</v>
      </c>
      <c r="R16" s="4">
        <v>0</v>
      </c>
      <c r="S16" s="22">
        <f ca="1">K16*N16</f>
        <v>3425</v>
      </c>
      <c r="T16" s="22">
        <f ca="1">K16*O16</f>
        <v>0</v>
      </c>
      <c r="U16" s="22">
        <f ca="1">J16*N16</f>
        <v>5</v>
      </c>
      <c r="V16" s="22">
        <f ca="1">J16*O16</f>
        <v>0</v>
      </c>
      <c r="X16" s="6"/>
      <c r="Y16" s="6"/>
    </row>
    <row r="17" spans="6:25" ht="15" thickBot="1" x14ac:dyDescent="0.4">
      <c r="F17" s="4" t="s">
        <v>17</v>
      </c>
      <c r="G17" s="5" t="s">
        <v>28</v>
      </c>
      <c r="H17" s="4" t="s">
        <v>32</v>
      </c>
      <c r="I17" s="18">
        <f t="shared" ca="1" si="0"/>
        <v>637</v>
      </c>
      <c r="J17" s="5">
        <f t="shared" ca="1" si="1"/>
        <v>6</v>
      </c>
      <c r="K17" s="18">
        <f t="shared" ca="1" si="2"/>
        <v>3822</v>
      </c>
      <c r="L17" s="9" t="str">
        <f ca="1"/>
        <v>Full time</v>
      </c>
      <c r="N17" s="4">
        <f ca="1"/>
        <v>1</v>
      </c>
      <c r="O17" s="4">
        <f ca="1"/>
        <v>0</v>
      </c>
      <c r="P17" s="4">
        <v>1</v>
      </c>
      <c r="Q17" s="4">
        <v>0</v>
      </c>
      <c r="R17" s="4">
        <v>0</v>
      </c>
      <c r="S17" s="22">
        <f ca="1">K17*N17</f>
        <v>3822</v>
      </c>
      <c r="T17" s="22">
        <f ca="1">K17*O17</f>
        <v>0</v>
      </c>
      <c r="U17" s="22">
        <f ca="1">J17*N17</f>
        <v>6</v>
      </c>
      <c r="V17" s="22">
        <f ca="1">J17*O17</f>
        <v>0</v>
      </c>
      <c r="X17" s="27" t="s">
        <v>40</v>
      </c>
      <c r="Y17" s="28"/>
    </row>
    <row r="18" spans="6:25" ht="15" thickTop="1" x14ac:dyDescent="0.35">
      <c r="F18" s="4" t="s">
        <v>18</v>
      </c>
      <c r="G18" s="5" t="s">
        <v>29</v>
      </c>
      <c r="H18" s="4" t="s">
        <v>30</v>
      </c>
      <c r="I18" s="18">
        <f t="shared" ca="1" si="0"/>
        <v>358</v>
      </c>
      <c r="J18" s="5">
        <f t="shared" ca="1" si="1"/>
        <v>4</v>
      </c>
      <c r="K18" s="18">
        <f t="shared" ca="1" si="2"/>
        <v>1432</v>
      </c>
      <c r="L18" s="9" t="str">
        <f ca="1"/>
        <v>Part time</v>
      </c>
      <c r="N18" s="4">
        <f ca="1"/>
        <v>0</v>
      </c>
      <c r="O18" s="4">
        <f ca="1"/>
        <v>1</v>
      </c>
      <c r="P18" s="4">
        <v>0</v>
      </c>
      <c r="Q18" s="4">
        <v>0</v>
      </c>
      <c r="R18" s="4">
        <v>1</v>
      </c>
      <c r="S18" s="22">
        <f ca="1">K18*N18</f>
        <v>0</v>
      </c>
      <c r="T18" s="22">
        <f ca="1">K18*O18</f>
        <v>1432</v>
      </c>
      <c r="U18" s="22">
        <f ca="1">J18*N18</f>
        <v>0</v>
      </c>
      <c r="V18" s="22">
        <f ca="1">J18*O18</f>
        <v>4</v>
      </c>
      <c r="X18" s="15" t="s">
        <v>41</v>
      </c>
      <c r="Y18" s="17">
        <f ca="1">SUM(S8:S18)</f>
        <v>20003</v>
      </c>
    </row>
    <row r="19" spans="6:25" x14ac:dyDescent="0.35">
      <c r="H19" s="1"/>
      <c r="X19" s="14" t="s">
        <v>42</v>
      </c>
      <c r="Y19" s="18">
        <f ca="1">SUM(T8:T18)</f>
        <v>10306</v>
      </c>
    </row>
    <row r="20" spans="6:25" x14ac:dyDescent="0.35">
      <c r="X20" s="14" t="s">
        <v>43</v>
      </c>
      <c r="Y20" s="18">
        <f ca="1">SUM(Y18:Y19)</f>
        <v>30309</v>
      </c>
    </row>
    <row r="21" spans="6:25" ht="29.5" customHeight="1" x14ac:dyDescent="0.35">
      <c r="X21" s="6"/>
      <c r="Y21" s="6"/>
    </row>
    <row r="22" spans="6:25" ht="15" thickBot="1" x14ac:dyDescent="0.4">
      <c r="X22" s="27" t="s">
        <v>44</v>
      </c>
      <c r="Y22" s="28"/>
    </row>
    <row r="23" spans="6:25" ht="15" thickTop="1" x14ac:dyDescent="0.35">
      <c r="X23" s="15" t="s">
        <v>41</v>
      </c>
      <c r="Y23" s="20">
        <f ca="1">SUM(U8:U18)</f>
        <v>31</v>
      </c>
    </row>
    <row r="24" spans="6:25" x14ac:dyDescent="0.35">
      <c r="X24" s="14" t="s">
        <v>42</v>
      </c>
      <c r="Y24" s="21">
        <f ca="1">SUM(V8:V18)</f>
        <v>19</v>
      </c>
    </row>
    <row r="25" spans="6:25" x14ac:dyDescent="0.35">
      <c r="X25" s="14" t="s">
        <v>45</v>
      </c>
      <c r="Y25" s="21">
        <f ca="1">AVERAGE(Y23:Y24)</f>
        <v>25</v>
      </c>
    </row>
  </sheetData>
  <mergeCells count="6">
    <mergeCell ref="F6:L6"/>
    <mergeCell ref="X17:Y17"/>
    <mergeCell ref="X22:Y22"/>
    <mergeCell ref="N6:V6"/>
    <mergeCell ref="X8:Y8"/>
    <mergeCell ref="Y7:Z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Satwick Bapatla</dc:creator>
  <cp:lastModifiedBy>Satwick Bapatla</cp:lastModifiedBy>
  <dcterms:created xsi:type="dcterms:W3CDTF">2024-04-11T11:18:14Z</dcterms:created>
  <dcterms:modified xsi:type="dcterms:W3CDTF">2024-04-13T15:33:33Z</dcterms:modified>
</cp:coreProperties>
</file>