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" sheetId="1" r:id="rId3"/>
    <sheet state="hidden" name="__OpenSolverCache__" sheetId="2" r:id="rId4"/>
    <sheet state="hidden" name="__OpenSolver__" sheetId="3" r:id="rId5"/>
    <sheet state="hidden" name="__RiskSolver__" sheetId="4" r:id="rId6"/>
    <sheet state="visible" name="Analysis" sheetId="5" r:id="rId7"/>
  </sheets>
  <definedNames>
    <definedName localSheetId="0" name="solver_lhs1">Model!$B$15</definedName>
    <definedName localSheetId="0" name="solver_lhs2">Model!$B$16:$B$18</definedName>
    <definedName localSheetId="0" name="solver_adj">Model!$B$11:$C$12</definedName>
    <definedName localSheetId="0" name="solver_rhs1">Model!$D$15</definedName>
    <definedName localSheetId="0" name="solver_opt">Model!$E$6</definedName>
    <definedName localSheetId="0" name="solver_rhs2">Model!$D$16:$D$18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E6">
      <text>
        <t xml:space="preserve">=SUMPRODUCT(B11:C12,B6:C7)</t>
      </text>
    </comment>
    <comment authorId="0" ref="B15">
      <text>
        <t xml:space="preserve">=SUM(B11:C12)</t>
      </text>
    </comment>
    <comment authorId="0" ref="B16">
      <text>
        <t xml:space="preserve">=SUMPRODUCT(B11:B12,B6:B7)</t>
      </text>
    </comment>
    <comment authorId="0" ref="B17">
      <text>
        <t xml:space="preserve">=SUMPRODUCT(C11:C12,C6:C7)</t>
      </text>
    </comment>
    <comment authorId="0" ref="B18">
      <text>
        <t xml:space="preserve">=SUMPRODUCT(B12:C12,B7:C7)</t>
      </text>
    </comment>
    <comment authorId="0" ref="D18">
      <text>
        <t xml:space="preserve">=0.8*SUMPRODUCT(B11:C11,B6:C6)</t>
      </text>
    </comment>
  </commentList>
</comments>
</file>

<file path=xl/sharedStrings.xml><?xml version="1.0" encoding="utf-8"?>
<sst xmlns="http://schemas.openxmlformats.org/spreadsheetml/2006/main" count="39" uniqueCount="27">
  <si>
    <t>Hudson Readers.xlsx</t>
  </si>
  <si>
    <t>Modeling Risk and Realities</t>
  </si>
  <si>
    <t>Net Sales Increase (in $ per $ spent on advertising)</t>
  </si>
  <si>
    <t xml:space="preserve">Total Net Sales Increase </t>
  </si>
  <si>
    <t>Product/Market</t>
  </si>
  <si>
    <t xml:space="preserve">India </t>
  </si>
  <si>
    <t>China</t>
  </si>
  <si>
    <t>(in $ millions)</t>
  </si>
  <si>
    <t xml:space="preserve">Standard </t>
  </si>
  <si>
    <t>Enhanced</t>
  </si>
  <si>
    <t>Spending Amounts (in $ millions)</t>
  </si>
  <si>
    <t>Standard</t>
  </si>
  <si>
    <t>Constraints</t>
  </si>
  <si>
    <t>Total Spending Budget</t>
  </si>
  <si>
    <t>&lt;=</t>
  </si>
  <si>
    <t>Sales Increase in India</t>
  </si>
  <si>
    <t>=&gt;</t>
  </si>
  <si>
    <t>Sales Increase in China</t>
  </si>
  <si>
    <t>Sales Increase for Enhanced Version</t>
  </si>
  <si>
    <t>Budget ($ millions)</t>
  </si>
  <si>
    <t>Optimal Total Net Sales Increase ($ millions)</t>
  </si>
  <si>
    <t>Spending % S-I</t>
  </si>
  <si>
    <t>Spending % S-C</t>
  </si>
  <si>
    <t>Spending % E-I</t>
  </si>
  <si>
    <t>Spending % E-C</t>
  </si>
  <si>
    <t>Results for Alternative Budget Values</t>
  </si>
  <si>
    <t>Extra Net Sales Increase/Extra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</si>
</sst>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_)"/>
    <numFmt numFmtId="165" formatCode="0.000"/>
    <numFmt numFmtId="166" formatCode="0.0000"/>
  </numFmts>
  <fonts count="8">
    <font>
      <sz val="12.0"/>
      <color rgb="FF000000"/>
      <name val="Helvetica Neue"/>
    </font>
    <font>
      <b/>
      <sz val="12.0"/>
      <name val="Arial"/>
    </font>
    <font/>
    <font>
      <sz val="12.0"/>
      <name val="Arial"/>
    </font>
    <font>
      <b/>
      <sz val="12.0"/>
      <color rgb="FFFF0000"/>
      <name val="Arial"/>
    </font>
    <font>
      <b/>
      <sz val="12.0"/>
      <color rgb="FF0070C0"/>
      <name val="Arial"/>
    </font>
    <font>
      <b/>
      <sz val="12.0"/>
      <name val="Helvetica Neue"/>
    </font>
    <font>
      <sz val="12.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23">
    <xf borderId="0" fillId="0" fontId="0" numFmtId="164" xfId="0" applyAlignment="1" applyFont="1" applyNumberFormat="1">
      <alignment/>
    </xf>
    <xf borderId="0" fillId="0" fontId="1" numFmtId="164" xfId="0" applyAlignment="1" applyFont="1" applyNumberFormat="1">
      <alignment horizontal="left"/>
    </xf>
    <xf borderId="0" fillId="0" fontId="2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right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right"/>
    </xf>
    <xf borderId="1" fillId="0" fontId="4" numFmtId="2" xfId="0" applyBorder="1" applyFont="1" applyNumberFormat="1"/>
    <xf borderId="2" fillId="2" fontId="5" numFmtId="2" xfId="0" applyAlignment="1" applyBorder="1" applyFill="1" applyFont="1" applyNumberFormat="1">
      <alignment horizontal="center"/>
    </xf>
    <xf borderId="0" fillId="0" fontId="3" numFmtId="2" xfId="0" applyFont="1" applyNumberFormat="1"/>
    <xf borderId="0" fillId="0" fontId="3" numFmtId="2" xfId="0" applyAlignment="1" applyFont="1" applyNumberFormat="1">
      <alignment horizontal="left"/>
    </xf>
    <xf borderId="0" fillId="0" fontId="3" numFmtId="2" xfId="0" applyAlignment="1" applyFont="1" applyNumberFormat="1">
      <alignment horizontal="center"/>
    </xf>
    <xf borderId="0" fillId="0" fontId="3" numFmtId="2" xfId="0" applyAlignment="1" applyFont="1" applyNumberFormat="1">
      <alignment/>
    </xf>
    <xf borderId="0" fillId="0" fontId="3" numFmtId="2" xfId="0" applyAlignment="1" applyFont="1" applyNumberFormat="1">
      <alignment horizontal="left"/>
    </xf>
    <xf borderId="0" fillId="0" fontId="6" numFmtId="164" xfId="0" applyAlignment="1" applyFont="1" applyNumberFormat="1">
      <alignment wrapText="1"/>
    </xf>
    <xf borderId="0" fillId="0" fontId="7" numFmtId="164" xfId="0" applyFont="1" applyNumberFormat="1"/>
    <xf borderId="0" fillId="0" fontId="7" numFmtId="2" xfId="0" applyFont="1" applyNumberFormat="1"/>
    <xf borderId="0" fillId="0" fontId="6" numFmtId="164" xfId="0" applyFont="1" applyNumberFormat="1"/>
    <xf borderId="0" fillId="0" fontId="7" numFmtId="165" xfId="0" applyFont="1" applyNumberFormat="1"/>
    <xf borderId="0" fillId="0" fontId="7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Analysis!$B$6:$B$21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177244"/>
        <c:axId val="890226977"/>
      </c:scatterChart>
      <c:valAx>
        <c:axId val="143217724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</a:defRPr>
                </a:pPr>
                <a:r>
                  <a:t>Advertising Budget, $ millions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90226977"/>
      </c:valAx>
      <c:valAx>
        <c:axId val="8902269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</a:defRPr>
                </a:pPr>
                <a:r>
                  <a:t>Optimal Total Net Sales Increase ($ millions)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3217724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</a:defRPr>
            </a:pPr>
            <a:r>
              <a:t>Allocation of Advertising Budget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Analysis!$C$5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Analysis!$C$6:$C$21</c:f>
            </c:numRef>
          </c:yVal>
        </c:ser>
        <c:ser>
          <c:idx val="1"/>
          <c:order val="1"/>
          <c:tx>
            <c:strRef>
              <c:f>Analysis!$D$5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Analysis!$D$6:$D$21</c:f>
            </c:numRef>
          </c:yVal>
        </c:ser>
        <c:ser>
          <c:idx val="2"/>
          <c:order val="2"/>
          <c:tx>
            <c:strRef>
              <c:f>Analysis!$E$5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Analysis!$E$6:$E$21</c:f>
            </c:numRef>
          </c:yVal>
        </c:ser>
        <c:ser>
          <c:idx val="3"/>
          <c:order val="3"/>
          <c:tx>
            <c:strRef>
              <c:f>Analysis!$F$5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Analysis!$F$6:$F$21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3387"/>
        <c:axId val="11512436"/>
      </c:scatterChart>
      <c:valAx>
        <c:axId val="19246338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</a:defRPr>
                </a:pPr>
                <a:r>
                  <a:t>Advertising Budget ($ millions)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512436"/>
      </c:valAx>
      <c:valAx>
        <c:axId val="115124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246338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609600</xdr:colOff>
      <xdr:row>4</xdr:row>
      <xdr:rowOff>247650</xdr:rowOff>
    </xdr:from>
    <xdr:to>
      <xdr:col>14</xdr:col>
      <xdr:colOff>609600</xdr:colOff>
      <xdr:row>17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619125</xdr:colOff>
      <xdr:row>17</xdr:row>
      <xdr:rowOff>190500</xdr:rowOff>
    </xdr:from>
    <xdr:to>
      <xdr:col>14</xdr:col>
      <xdr:colOff>619125</xdr:colOff>
      <xdr:row>31</xdr:row>
      <xdr:rowOff>180975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32.44"/>
    <col customWidth="1" min="2" max="2" width="7.22"/>
    <col customWidth="1" min="3" max="3" width="7.67"/>
    <col customWidth="1" min="4" max="4" width="8.22"/>
    <col customWidth="1" min="5" max="5" width="6.44"/>
    <col customWidth="1" min="6" max="6" width="5.89"/>
    <col customWidth="1" min="7" max="7" width="6.78"/>
    <col customWidth="1" min="8" max="8" width="9.78"/>
    <col customWidth="1" min="9" max="9" width="10.11"/>
    <col customWidth="1" min="10" max="26" width="10.89"/>
  </cols>
  <sheetData>
    <row r="1" ht="15.0" customHeight="1">
      <c r="A1" s="1" t="s">
        <v>0</v>
      </c>
      <c r="B1" s="3"/>
      <c r="C1" s="4"/>
      <c r="D1" s="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B2" s="3"/>
      <c r="C2" s="4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/>
      <c r="B3" s="3"/>
      <c r="C3" s="4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" t="s">
        <v>2</v>
      </c>
      <c r="B4" s="6"/>
      <c r="C4" s="1"/>
      <c r="D4" s="5"/>
      <c r="E4" s="6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4</v>
      </c>
      <c r="B5" s="7" t="s">
        <v>5</v>
      </c>
      <c r="C5" s="7" t="s">
        <v>6</v>
      </c>
      <c r="D5" s="5"/>
      <c r="E5" s="6" t="s">
        <v>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8</v>
      </c>
      <c r="B6" s="8">
        <v>0.05</v>
      </c>
      <c r="C6" s="8">
        <v>0.04</v>
      </c>
      <c r="D6" s="9"/>
      <c r="E6" s="10" t="str">
        <f>SUMPRODUCT(B11:C12,B6:C7)</f>
        <v>9.75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" t="s">
        <v>9</v>
      </c>
      <c r="B7" s="8">
        <v>0.02</v>
      </c>
      <c r="C7" s="8">
        <v>0.03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4"/>
      <c r="B8" s="3"/>
      <c r="C8" s="4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" t="s">
        <v>10</v>
      </c>
      <c r="B9" s="3"/>
      <c r="C9" s="4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 t="s">
        <v>4</v>
      </c>
      <c r="B10" s="7" t="s">
        <v>5</v>
      </c>
      <c r="C10" s="7" t="s">
        <v>6</v>
      </c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" t="s">
        <v>11</v>
      </c>
      <c r="B11" s="11">
        <v>195.0</v>
      </c>
      <c r="C11" s="11">
        <v>0.0</v>
      </c>
      <c r="D11" s="5"/>
      <c r="E11" s="12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9</v>
      </c>
      <c r="B12" s="11">
        <v>0.0</v>
      </c>
      <c r="C12" s="11">
        <v>0.0</v>
      </c>
      <c r="D12" s="5"/>
      <c r="E12" s="12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/>
      <c r="B13" s="9"/>
      <c r="C13" s="1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" t="s">
        <v>12</v>
      </c>
      <c r="B14" s="12"/>
      <c r="C14" s="1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" t="s">
        <v>13</v>
      </c>
      <c r="B15" s="9" t="str">
        <f>SUM(B11:C12)</f>
        <v>195.00</v>
      </c>
      <c r="C15" s="14" t="s">
        <v>14</v>
      </c>
      <c r="D15" s="13">
        <v>195.0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6" t="s">
        <v>15</v>
      </c>
      <c r="B16" s="12" t="str">
        <f>SUMPRODUCT(B11:B12,B6:B7)</f>
        <v>9.75</v>
      </c>
      <c r="C16" s="8" t="s">
        <v>16</v>
      </c>
      <c r="D16" s="13">
        <v>3.0</v>
      </c>
      <c r="E16" s="14"/>
      <c r="F16" s="1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6" t="s">
        <v>17</v>
      </c>
      <c r="B17" s="15">
        <v>3.0</v>
      </c>
      <c r="C17" s="8" t="s">
        <v>16</v>
      </c>
      <c r="D17" s="16">
        <v>3.0</v>
      </c>
      <c r="E17" s="8"/>
      <c r="F17" s="1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" t="s">
        <v>18</v>
      </c>
      <c r="B18" s="12" t="str">
        <f>SUMPRODUCT(B12:C12,B7:C7)</f>
        <v>0.00</v>
      </c>
      <c r="C18" s="8" t="s">
        <v>16</v>
      </c>
      <c r="D18" s="13" t="str">
        <f>0.8*SUMPRODUCT(B11:C11,B6:C6)</f>
        <v>7.80</v>
      </c>
      <c r="E18" s="8"/>
      <c r="F18" s="1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3"/>
      <c r="B19" s="3"/>
      <c r="C19" s="3"/>
      <c r="D19" s="6"/>
      <c r="E19" s="8"/>
      <c r="F19" s="1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3"/>
      <c r="B20" s="3"/>
      <c r="C20" s="3"/>
      <c r="D20" s="12"/>
      <c r="E20" s="8"/>
      <c r="F20" s="13"/>
      <c r="G20" s="5"/>
      <c r="H20" s="3"/>
      <c r="I20" s="3"/>
      <c r="J20" s="5"/>
      <c r="K20" s="3"/>
      <c r="L20" s="5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3"/>
      <c r="B21" s="3"/>
      <c r="C21" s="3"/>
      <c r="D21" s="3"/>
      <c r="E21" s="3"/>
      <c r="F21" s="13"/>
      <c r="G21" s="5"/>
      <c r="H21" s="3"/>
      <c r="I21" s="3"/>
      <c r="J21" s="5"/>
      <c r="K21" s="3"/>
      <c r="L21" s="5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3"/>
      <c r="B22" s="3"/>
      <c r="C22" s="3"/>
      <c r="D22" s="12"/>
      <c r="E22" s="8"/>
      <c r="F22" s="13"/>
      <c r="G22" s="5"/>
      <c r="H22" s="3"/>
      <c r="I22" s="3"/>
      <c r="J22" s="3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3"/>
      <c r="B23" s="3"/>
      <c r="C23" s="3"/>
      <c r="D23" s="4"/>
      <c r="E23" s="3"/>
      <c r="F23" s="13"/>
      <c r="G23" s="5"/>
      <c r="H23" s="3"/>
      <c r="I23" s="3"/>
      <c r="J23" s="3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3"/>
      <c r="B24" s="3"/>
      <c r="C24" s="3"/>
      <c r="D24" s="9"/>
      <c r="E24" s="8"/>
      <c r="F24" s="13"/>
      <c r="G24" s="5"/>
      <c r="H24" s="3"/>
      <c r="I24" s="3"/>
      <c r="J24" s="3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3"/>
      <c r="B25" s="3"/>
      <c r="C25" s="13"/>
      <c r="D25" s="5"/>
      <c r="E25" s="3"/>
      <c r="F25" s="3"/>
      <c r="G25" s="3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3"/>
      <c r="B26" s="3"/>
      <c r="C26" s="13"/>
      <c r="D26" s="5"/>
      <c r="E26" s="3"/>
      <c r="F26" s="3"/>
      <c r="G26" s="3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3"/>
      <c r="B27" s="3"/>
      <c r="C27" s="13"/>
      <c r="D27" s="5"/>
      <c r="E27" s="3"/>
      <c r="F27" s="3"/>
      <c r="G27" s="3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3"/>
      <c r="C28" s="1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3"/>
      <c r="B29" s="3"/>
      <c r="C29" s="1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3"/>
      <c r="B30" s="3"/>
      <c r="C30" s="4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4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4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4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4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4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4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4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4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4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4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4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4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4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4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4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4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4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4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4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4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4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4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4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4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4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4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4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4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4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4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4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4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4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4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4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4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4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4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4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4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4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4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4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4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4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4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4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4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4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4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4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4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4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4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4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4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4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4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4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4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4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4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4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4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4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4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4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4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4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4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4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4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4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4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4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4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4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4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4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4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4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4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4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4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4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4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4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4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4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4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4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4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4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4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4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4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4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4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4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4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4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4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4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4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4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4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4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4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4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4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4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4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4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4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4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4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4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4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4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4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4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4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4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4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4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4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4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4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4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4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4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4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4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4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4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4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4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4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4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4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4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4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4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4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4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4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4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4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4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4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4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4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4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4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4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4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4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4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4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4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4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4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4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4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4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4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4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4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4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4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4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4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4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4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4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4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4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4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4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4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4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4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4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4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4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4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4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4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4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4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4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4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4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4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4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4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4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4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4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4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4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4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4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4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4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4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4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4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4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4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4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4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4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4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4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4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4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4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4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4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4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4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4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4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4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4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4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4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4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4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4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4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4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4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4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4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4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4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4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4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4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4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4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4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4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4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4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4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4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4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4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4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4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4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4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4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4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4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4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4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4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4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4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4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4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4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4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4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4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4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4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4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4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4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4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4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4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4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4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4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4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4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4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4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4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4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4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4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4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4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4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4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4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4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4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4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4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4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4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4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4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4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4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4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4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4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4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4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4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4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4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4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4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4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4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4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4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4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4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4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4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4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4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4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4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4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4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4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4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4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4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4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4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4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4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4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4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4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4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4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4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4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4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4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4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4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4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4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4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4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4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4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4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4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4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4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4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4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4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4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4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4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4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4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4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4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4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4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4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4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4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4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4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4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4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4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4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4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4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4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4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4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4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4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4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4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4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4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4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4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4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4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4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4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4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4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4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4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4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4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4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4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4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4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4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4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4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4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4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4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4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4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4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4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4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4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4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4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4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4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4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4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4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4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4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4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4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4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4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4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4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4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4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4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4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4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4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4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4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4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4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4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4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4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4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4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4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4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4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4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4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4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4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4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4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4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4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4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4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4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4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4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4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4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4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4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4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4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4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4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4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4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4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4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4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4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4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4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4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4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4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4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4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4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4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4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4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4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4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4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4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4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4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4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4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4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4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4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4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4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4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4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4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4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4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4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4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4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4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4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4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4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4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4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4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4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4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4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4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4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4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4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4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4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4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4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4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4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4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4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4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4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4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4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4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4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4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4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4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4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4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4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4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4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4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4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4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4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4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4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4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4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4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4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4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4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4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4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4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4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4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4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4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4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4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4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4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4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4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4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4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4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4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4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4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4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4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4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4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4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4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4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4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4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4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4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4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4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4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4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4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4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4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4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4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4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4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4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4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4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4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4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4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4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4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4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4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4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4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4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4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4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4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4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4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4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4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4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4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4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4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4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4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4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4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4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4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4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4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4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4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4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4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4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4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4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4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4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4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4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4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4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4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4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4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4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4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4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4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4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4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4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4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4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4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4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4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4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4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4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4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4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4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4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4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4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4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4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4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4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4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4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4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4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4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4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4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4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4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4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4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4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4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4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4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4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4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4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4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4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4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4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4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4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4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4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4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4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4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4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4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4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4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4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4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4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4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4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4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4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4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4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4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4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4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4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4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4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4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4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4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4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4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4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4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4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4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4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4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4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4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4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4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4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4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4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4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4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4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4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4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4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4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4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4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4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4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4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4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4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4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4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4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4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4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4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4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4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4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4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4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4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4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4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4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4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4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4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4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4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4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4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4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4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4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4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4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4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4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4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4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4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4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4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4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4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4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4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4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4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4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4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4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4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4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4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4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4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4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4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4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4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4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4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4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4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4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4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4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4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4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4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4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4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4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4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4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4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4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4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4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4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4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4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4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4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4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4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4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4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4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4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4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4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4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4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4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4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4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4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4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4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4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4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4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4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4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4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4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4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4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4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4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4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4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4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4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4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4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4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4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4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4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4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4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4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4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4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4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4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4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4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4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4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4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4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4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4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4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4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4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4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4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4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4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4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4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4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4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4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4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4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4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4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4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4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4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4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4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4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4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4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4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4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4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4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4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4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4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4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4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4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4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4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4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4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4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4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4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4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4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4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4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4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4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4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4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4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4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4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4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4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4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4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4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4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4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4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4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4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4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4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4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4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4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4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4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4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4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4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4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4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4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4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4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4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4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4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4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4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4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4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4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4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4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4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4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4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4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4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A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A1" t="str">
        <f>ModelSheet=Model!A:Z</f>
        <v>#NAME?</v>
      </c>
    </row>
    <row r="2">
      <c r="A2" t="str">
        <f>OpenSolver_AdjNum=1</f>
        <v>#NAME?</v>
      </c>
    </row>
    <row r="3">
      <c r="A3" t="str">
        <f>OpenSolver_ChosenSolver=NeosCBC</f>
        <v>#NAME?</v>
      </c>
    </row>
    <row r="4">
      <c r="A4" t="str">
        <f>OpenSolver_FastBuild=0</f>
        <v>#NAME?</v>
      </c>
    </row>
    <row r="5">
      <c r="A5" t="str">
        <f>OpenSolver_LinearityCheck=1</f>
        <v>#NAME?</v>
      </c>
    </row>
    <row r="6">
      <c r="A6" t="str">
        <f>solver_adj=Model!B11:C12</f>
        <v>#NAME?</v>
      </c>
    </row>
    <row r="7">
      <c r="A7" t="str">
        <f>solver_lhs1=Model!B15</f>
        <v>#NAME?</v>
      </c>
    </row>
    <row r="8">
      <c r="A8" t="str">
        <f>solver_neg=1</f>
        <v>#NAME?</v>
      </c>
    </row>
    <row r="9">
      <c r="A9" t="str">
        <f>solver_num=1</f>
        <v>#NAME?</v>
      </c>
    </row>
    <row r="10">
      <c r="A10" t="str">
        <f>solver_opt=Model!E6</f>
        <v>#NAME?</v>
      </c>
    </row>
    <row r="11">
      <c r="A11" t="str">
        <f>solver_rel1=1</f>
        <v>#NAME?</v>
      </c>
    </row>
    <row r="12">
      <c r="A12" t="str">
        <f>solver_rhs1=Model!D15</f>
        <v>#NAME?</v>
      </c>
    </row>
    <row r="13">
      <c r="A13" t="str">
        <f>solver_sho=1</f>
        <v>#NAME?</v>
      </c>
    </row>
    <row r="14">
      <c r="A14" t="str">
        <f>solver_typ=1</f>
        <v>#NAME?</v>
      </c>
    </row>
    <row r="15">
      <c r="A15" t="str">
        <f>solver_val=0</f>
        <v>#NAME?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T1" t="str">
        <f>SUM(2,3)</f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4.44"/>
    <col customWidth="1" min="2" max="2" width="30.67"/>
    <col customWidth="1" min="3" max="3" width="26.0"/>
    <col customWidth="1" min="4" max="4" width="10.78"/>
    <col customWidth="1" min="5" max="5" width="11.11"/>
    <col customWidth="1" min="6" max="6" width="10.67"/>
    <col customWidth="1" min="7" max="26" width="8.56"/>
  </cols>
  <sheetData>
    <row r="1" ht="35.25" customHeight="1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</row>
    <row r="2" ht="15.0" customHeight="1">
      <c r="A2" s="18" t="str">
        <f>Model!$D$15</f>
        <v>195 </v>
      </c>
      <c r="B2" s="19" t="str">
        <f>Model!$E$6</f>
        <v>9.75</v>
      </c>
      <c r="C2" s="19" t="str">
        <f>Model!$B$11/SUM(Model!$B$11:$C$12)</f>
        <v>1.00</v>
      </c>
      <c r="D2" s="19" t="str">
        <f>Model!$C$11/SUM(Model!$B$11:$C$12)</f>
        <v>0.00</v>
      </c>
      <c r="E2" s="19" t="str">
        <f>Model!$B$12/SUM(Model!$B$11:$C$12)</f>
        <v>0.00</v>
      </c>
      <c r="F2" s="19" t="str">
        <f>Model!$C$12/SUM(Model!$B$11:$C$12)</f>
        <v>0.00</v>
      </c>
    </row>
    <row r="3" ht="15.0" customHeight="1">
      <c r="A3" s="18"/>
      <c r="B3" s="18"/>
      <c r="C3" s="18"/>
      <c r="D3" s="18"/>
      <c r="E3" s="18"/>
      <c r="F3" s="18"/>
    </row>
    <row r="4" ht="16.5" customHeight="1">
      <c r="A4" s="20" t="s">
        <v>25</v>
      </c>
      <c r="B4" s="18"/>
      <c r="C4" s="18"/>
      <c r="D4" s="18"/>
      <c r="E4" s="18"/>
      <c r="F4" s="18"/>
    </row>
    <row r="5" ht="94.5" customHeight="1">
      <c r="A5" s="17" t="s">
        <v>19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H5" s="17" t="s">
        <v>26</v>
      </c>
    </row>
    <row r="6" ht="15.0" customHeight="1">
      <c r="A6" s="21">
        <v>195.0</v>
      </c>
      <c r="B6" s="21">
        <v>7.38281250185689</v>
      </c>
      <c r="C6" s="21">
        <v>0.34695512839557846</v>
      </c>
      <c r="D6" s="21">
        <v>0.09214743646878658</v>
      </c>
      <c r="E6" s="21">
        <v>0.0</v>
      </c>
      <c r="F6" s="21">
        <v>0.560897435135635</v>
      </c>
    </row>
    <row r="7" ht="15.0" customHeight="1">
      <c r="A7" s="21">
        <v>200.0</v>
      </c>
      <c r="B7" s="21">
        <v>7.593750002880071</v>
      </c>
      <c r="C7" s="21">
        <v>0.3593750002880071</v>
      </c>
      <c r="D7" s="21">
        <v>0.07812500086402138</v>
      </c>
      <c r="E7" s="21">
        <v>0.0</v>
      </c>
      <c r="F7" s="21">
        <v>0.5624999988479715</v>
      </c>
      <c r="H7" s="18" t="str">
        <f t="shared" ref="H7:H21" si="1">(B7-B6)/(A7-A6)</f>
        <v>0.0421875002 </v>
      </c>
    </row>
    <row r="8" ht="15.0" customHeight="1">
      <c r="A8" s="21">
        <v>205.0</v>
      </c>
      <c r="B8" s="21">
        <v>7.804687503903253</v>
      </c>
      <c r="C8" s="21">
        <v>0.37118902477104904</v>
      </c>
      <c r="D8" s="21">
        <v>0.06478658650826911</v>
      </c>
      <c r="E8" s="21">
        <v>0.0</v>
      </c>
      <c r="F8" s="21">
        <v>0.5640243887206818</v>
      </c>
      <c r="H8" s="18" t="str">
        <f t="shared" si="1"/>
        <v>0.0421875002 </v>
      </c>
    </row>
    <row r="9" ht="15.0" customHeight="1">
      <c r="A9" s="21">
        <v>210.0</v>
      </c>
      <c r="B9" s="21">
        <v>8.015625004926434</v>
      </c>
      <c r="C9" s="21">
        <v>0.3824404766596604</v>
      </c>
      <c r="D9" s="21">
        <v>0.052083334740886014</v>
      </c>
      <c r="E9" s="21">
        <v>0.0</v>
      </c>
      <c r="F9" s="21">
        <v>0.5654761885994536</v>
      </c>
      <c r="H9" s="18" t="str">
        <f t="shared" si="1"/>
        <v>0.0421875002 </v>
      </c>
    </row>
    <row r="10" ht="15.0" customHeight="1">
      <c r="A10" s="21">
        <v>215.0</v>
      </c>
      <c r="B10" s="21">
        <v>8.226562505949616</v>
      </c>
      <c r="C10" s="21">
        <v>0.39316860520461544</v>
      </c>
      <c r="D10" s="21">
        <v>0.039970931892916076</v>
      </c>
      <c r="E10" s="21">
        <v>0.0</v>
      </c>
      <c r="F10" s="21">
        <v>0.5668604629024685</v>
      </c>
      <c r="H10" s="18" t="str">
        <f t="shared" si="1"/>
        <v>0.0421875002 </v>
      </c>
    </row>
    <row r="11" ht="15.0" customHeight="1">
      <c r="A11" s="21">
        <v>220.0</v>
      </c>
      <c r="B11" s="21">
        <v>8.437500006972797</v>
      </c>
      <c r="C11" s="21">
        <v>0.4034090915429816</v>
      </c>
      <c r="D11" s="21">
        <v>0.028409092810762954</v>
      </c>
      <c r="E11" s="21">
        <v>0.0</v>
      </c>
      <c r="F11" s="21">
        <v>0.5681818156462555</v>
      </c>
      <c r="H11" s="18" t="str">
        <f t="shared" si="1"/>
        <v>0.0421875002 </v>
      </c>
    </row>
    <row r="12" ht="15.0" customHeight="1">
      <c r="A12" s="21">
        <v>225.0</v>
      </c>
      <c r="B12" s="21">
        <v>8.648437507995979</v>
      </c>
      <c r="C12" s="21">
        <v>0.41319444515519815</v>
      </c>
      <c r="D12" s="21">
        <v>0.01736111324337219</v>
      </c>
      <c r="E12" s="21">
        <v>0.0</v>
      </c>
      <c r="F12" s="21">
        <v>0.5694444416014297</v>
      </c>
      <c r="H12" s="18" t="str">
        <f t="shared" si="1"/>
        <v>0.0421875002 </v>
      </c>
    </row>
    <row r="13" ht="15.0" customHeight="1">
      <c r="A13" s="21">
        <v>230.0</v>
      </c>
      <c r="B13" s="21">
        <v>8.85937500901916</v>
      </c>
      <c r="C13" s="21">
        <v>0.4225543486103618</v>
      </c>
      <c r="D13" s="21">
        <v>0.006793480613694072</v>
      </c>
      <c r="E13" s="21">
        <v>0.0</v>
      </c>
      <c r="F13" s="21">
        <v>0.5706521707759442</v>
      </c>
      <c r="H13" s="18" t="str">
        <f t="shared" si="1"/>
        <v>0.0421875002 </v>
      </c>
    </row>
    <row r="14" ht="15.0" customHeight="1">
      <c r="A14" s="21">
        <v>235.0</v>
      </c>
      <c r="B14" s="21">
        <v>9.064285728477305</v>
      </c>
      <c r="C14" s="21">
        <v>0.4285714315909157</v>
      </c>
      <c r="D14" s="21">
        <v>0.0</v>
      </c>
      <c r="E14" s="21">
        <v>0.0</v>
      </c>
      <c r="F14" s="21">
        <v>0.5714285684090843</v>
      </c>
      <c r="H14" s="18" t="str">
        <f t="shared" si="1"/>
        <v>0.04098214389 </v>
      </c>
    </row>
    <row r="15" ht="15.0" customHeight="1">
      <c r="A15" s="21">
        <v>240.0</v>
      </c>
      <c r="B15" s="21">
        <v>9.257142871334446</v>
      </c>
      <c r="C15" s="21">
        <v>0.4285714315280097</v>
      </c>
      <c r="D15" s="21">
        <v>0.0</v>
      </c>
      <c r="E15" s="21">
        <v>0.0</v>
      </c>
      <c r="F15" s="21">
        <v>0.5714285684719903</v>
      </c>
      <c r="H15" s="18" t="str">
        <f t="shared" si="1"/>
        <v>0.03857142857 </v>
      </c>
    </row>
    <row r="16" ht="15.0" customHeight="1">
      <c r="A16" s="21">
        <v>245.0</v>
      </c>
      <c r="B16" s="21">
        <v>9.45000001419159</v>
      </c>
      <c r="C16" s="21">
        <v>0.4285714314676713</v>
      </c>
      <c r="D16" s="21">
        <v>0.0</v>
      </c>
      <c r="E16" s="21">
        <v>0.0</v>
      </c>
      <c r="F16" s="21">
        <v>0.5714285685323287</v>
      </c>
      <c r="H16" s="18" t="str">
        <f t="shared" si="1"/>
        <v>0.03857142857 </v>
      </c>
    </row>
    <row r="17" ht="15.0" customHeight="1">
      <c r="A17" s="21">
        <v>250.0</v>
      </c>
      <c r="B17" s="21">
        <v>9.642857142857142</v>
      </c>
      <c r="C17" s="21">
        <v>0.4285714285714285</v>
      </c>
      <c r="D17" s="21">
        <v>0.0</v>
      </c>
      <c r="E17" s="21">
        <v>0.0</v>
      </c>
      <c r="F17" s="21">
        <v>0.5714285714285715</v>
      </c>
      <c r="H17" s="18" t="str">
        <f t="shared" si="1"/>
        <v>0.03857142573 </v>
      </c>
    </row>
    <row r="18" ht="15.0" customHeight="1">
      <c r="A18" s="21">
        <v>255.0</v>
      </c>
      <c r="B18" s="21">
        <v>9.835714285714285</v>
      </c>
      <c r="C18" s="21">
        <v>0.42857142857142855</v>
      </c>
      <c r="D18" s="21">
        <v>0.0</v>
      </c>
      <c r="E18" s="21">
        <v>0.0</v>
      </c>
      <c r="F18" s="21">
        <v>0.5714285714285715</v>
      </c>
      <c r="H18" s="18" t="str">
        <f t="shared" si="1"/>
        <v>0.03857142857 </v>
      </c>
    </row>
    <row r="19" ht="15.0" customHeight="1">
      <c r="A19" s="21">
        <v>260.0</v>
      </c>
      <c r="B19" s="21">
        <v>10.028571428571428</v>
      </c>
      <c r="C19" s="21">
        <v>0.42857142857142855</v>
      </c>
      <c r="D19" s="21">
        <v>0.0</v>
      </c>
      <c r="E19" s="21">
        <v>0.0</v>
      </c>
      <c r="F19" s="21">
        <v>0.5714285714285714</v>
      </c>
      <c r="H19" s="18" t="str">
        <f t="shared" si="1"/>
        <v>0.03857142857 </v>
      </c>
    </row>
    <row r="20" ht="15.0" customHeight="1">
      <c r="A20" s="21">
        <v>265.0</v>
      </c>
      <c r="B20" s="21">
        <v>10.221428571428572</v>
      </c>
      <c r="C20" s="21">
        <v>0.4285714285714285</v>
      </c>
      <c r="D20" s="21">
        <v>0.0</v>
      </c>
      <c r="E20" s="21">
        <v>0.0</v>
      </c>
      <c r="F20" s="21">
        <v>0.5714285714285715</v>
      </c>
      <c r="H20" s="18" t="str">
        <f t="shared" si="1"/>
        <v>0.03857142857 </v>
      </c>
    </row>
    <row r="21" ht="15.0" customHeight="1">
      <c r="A21" s="21">
        <v>270.0</v>
      </c>
      <c r="B21" s="21">
        <v>10.414285714285713</v>
      </c>
      <c r="C21" s="21">
        <v>0.4285714285714285</v>
      </c>
      <c r="D21" s="21">
        <v>0.0</v>
      </c>
      <c r="E21" s="21">
        <v>0.0</v>
      </c>
      <c r="F21" s="21">
        <v>0.5714285714285714</v>
      </c>
      <c r="H21" s="18" t="str">
        <f t="shared" si="1"/>
        <v>0.03857142857 </v>
      </c>
    </row>
    <row r="22" ht="15.0" customHeight="1">
      <c r="A22" s="18"/>
      <c r="B22" s="18"/>
      <c r="C22" s="18"/>
      <c r="D22" s="18"/>
      <c r="E22" s="18"/>
      <c r="F22" s="18"/>
    </row>
    <row r="23" ht="15.0" customHeight="1">
      <c r="A23" s="18"/>
      <c r="B23" s="18"/>
      <c r="C23" s="18"/>
      <c r="D23" s="18"/>
      <c r="E23" s="18"/>
      <c r="F23" s="18"/>
    </row>
    <row r="24" ht="15.0" customHeight="1">
      <c r="A24" s="18"/>
      <c r="B24" s="18"/>
      <c r="C24" s="18"/>
      <c r="D24" s="18"/>
      <c r="E24" s="18"/>
      <c r="F24" s="18"/>
    </row>
    <row r="25" ht="15.0" customHeight="1">
      <c r="A25" s="18"/>
      <c r="B25" s="18"/>
      <c r="C25" s="18"/>
      <c r="D25" s="18"/>
      <c r="E25" s="18"/>
      <c r="F25" s="18"/>
    </row>
    <row r="26" ht="15.0" customHeight="1">
      <c r="A26" s="17"/>
      <c r="B26" s="17"/>
      <c r="C26" s="17"/>
      <c r="D26" s="18"/>
      <c r="E26" s="18"/>
      <c r="F26" s="18"/>
    </row>
    <row r="27" ht="15.0" customHeight="1">
      <c r="A27" s="21"/>
      <c r="B27" s="21"/>
      <c r="C27" s="18"/>
      <c r="D27" s="18"/>
      <c r="E27" s="18"/>
      <c r="F27" s="18"/>
    </row>
    <row r="28" ht="15.0" customHeight="1">
      <c r="A28" s="21"/>
      <c r="B28" s="21"/>
      <c r="C28" s="22"/>
      <c r="D28" s="18"/>
      <c r="E28" s="18"/>
      <c r="F28" s="18"/>
    </row>
    <row r="29">
      <c r="A29" s="18"/>
      <c r="B29" s="18"/>
      <c r="C29" s="18"/>
      <c r="D29" s="18"/>
      <c r="E29" s="18"/>
      <c r="F29" s="18"/>
    </row>
    <row r="30">
      <c r="A30" s="18"/>
      <c r="B30" s="18"/>
      <c r="C30" s="18"/>
      <c r="D30" s="18"/>
      <c r="E30" s="18"/>
      <c r="F30" s="18"/>
    </row>
    <row r="31">
      <c r="A31" s="18"/>
      <c r="B31" s="18"/>
      <c r="C31" s="18"/>
      <c r="D31" s="18"/>
      <c r="E31" s="18"/>
      <c r="F31" s="18"/>
    </row>
    <row r="32">
      <c r="A32" s="18"/>
      <c r="B32" s="18"/>
      <c r="C32" s="18"/>
      <c r="D32" s="18"/>
      <c r="E32" s="18"/>
      <c r="F32" s="18"/>
    </row>
    <row r="33">
      <c r="A33" s="18"/>
      <c r="B33" s="18"/>
      <c r="C33" s="18"/>
      <c r="D33" s="18"/>
      <c r="E33" s="18"/>
      <c r="F33" s="18"/>
    </row>
    <row r="34">
      <c r="A34" s="18"/>
      <c r="B34" s="18"/>
      <c r="C34" s="18"/>
      <c r="D34" s="18"/>
      <c r="E34" s="18"/>
      <c r="F34" s="18"/>
    </row>
    <row r="35">
      <c r="A35" s="18"/>
      <c r="B35" s="18"/>
      <c r="C35" s="18"/>
      <c r="D35" s="18"/>
      <c r="E35" s="18"/>
      <c r="F35" s="18"/>
    </row>
    <row r="36">
      <c r="A36" s="18"/>
      <c r="B36" s="18"/>
      <c r="C36" s="18"/>
      <c r="D36" s="18"/>
      <c r="E36" s="18"/>
      <c r="F36" s="18"/>
    </row>
    <row r="37">
      <c r="A37" s="18"/>
      <c r="B37" s="18"/>
      <c r="C37" s="18"/>
      <c r="D37" s="18"/>
      <c r="E37" s="18"/>
      <c r="F37" s="18"/>
    </row>
    <row r="38">
      <c r="A38" s="18"/>
      <c r="B38" s="18"/>
      <c r="C38" s="18"/>
      <c r="D38" s="18"/>
      <c r="E38" s="18"/>
      <c r="F38" s="18"/>
    </row>
    <row r="39">
      <c r="A39" s="18"/>
      <c r="B39" s="18"/>
      <c r="C39" s="18"/>
      <c r="D39" s="18"/>
      <c r="E39" s="18"/>
      <c r="F39" s="18"/>
    </row>
    <row r="40">
      <c r="A40" s="18"/>
      <c r="B40" s="18"/>
      <c r="C40" s="18"/>
      <c r="D40" s="18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18"/>
      <c r="C42" s="18"/>
      <c r="D42" s="18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  <row r="50">
      <c r="A50" s="18"/>
      <c r="B50" s="18"/>
      <c r="C50" s="18"/>
      <c r="D50" s="18"/>
      <c r="E50" s="18"/>
      <c r="F50" s="18"/>
    </row>
    <row r="51">
      <c r="A51" s="18"/>
      <c r="B51" s="18"/>
      <c r="C51" s="18"/>
      <c r="D51" s="18"/>
      <c r="E51" s="18"/>
      <c r="F51" s="18"/>
    </row>
    <row r="52">
      <c r="A52" s="18"/>
      <c r="B52" s="18"/>
      <c r="C52" s="18"/>
      <c r="D52" s="18"/>
      <c r="E52" s="18"/>
      <c r="F52" s="18"/>
    </row>
    <row r="53">
      <c r="A53" s="18"/>
      <c r="B53" s="18"/>
      <c r="C53" s="18"/>
      <c r="D53" s="18"/>
      <c r="E53" s="18"/>
      <c r="F53" s="18"/>
    </row>
    <row r="54">
      <c r="A54" s="18"/>
      <c r="B54" s="18"/>
      <c r="C54" s="18"/>
      <c r="D54" s="18"/>
      <c r="E54" s="18"/>
      <c r="F54" s="18"/>
    </row>
    <row r="55">
      <c r="A55" s="18"/>
      <c r="B55" s="18"/>
      <c r="C55" s="18"/>
      <c r="D55" s="18"/>
      <c r="E55" s="18"/>
      <c r="F55" s="18"/>
    </row>
    <row r="56">
      <c r="A56" s="18"/>
      <c r="B56" s="18"/>
      <c r="C56" s="18"/>
      <c r="D56" s="18"/>
      <c r="E56" s="18"/>
      <c r="F56" s="18"/>
    </row>
    <row r="57">
      <c r="A57" s="18"/>
      <c r="B57" s="18"/>
      <c r="C57" s="18"/>
      <c r="D57" s="18"/>
      <c r="E57" s="18"/>
      <c r="F57" s="18"/>
    </row>
    <row r="58">
      <c r="A58" s="18"/>
      <c r="B58" s="18"/>
      <c r="C58" s="18"/>
      <c r="D58" s="18"/>
      <c r="E58" s="18"/>
      <c r="F58" s="18"/>
    </row>
    <row r="59">
      <c r="A59" s="18"/>
      <c r="B59" s="18"/>
      <c r="C59" s="18"/>
      <c r="D59" s="18"/>
      <c r="E59" s="18"/>
      <c r="F59" s="18"/>
    </row>
    <row r="60">
      <c r="A60" s="18"/>
      <c r="B60" s="18"/>
      <c r="C60" s="18"/>
      <c r="D60" s="18"/>
      <c r="E60" s="18"/>
      <c r="F60" s="18"/>
    </row>
    <row r="61">
      <c r="A61" s="18"/>
      <c r="B61" s="18"/>
      <c r="C61" s="18"/>
      <c r="D61" s="18"/>
      <c r="E61" s="18"/>
      <c r="F61" s="18"/>
    </row>
    <row r="62">
      <c r="A62" s="18"/>
      <c r="B62" s="18"/>
      <c r="C62" s="18"/>
      <c r="D62" s="18"/>
      <c r="E62" s="18"/>
      <c r="F62" s="18"/>
    </row>
    <row r="63">
      <c r="A63" s="18"/>
      <c r="B63" s="18"/>
      <c r="C63" s="18"/>
      <c r="D63" s="18"/>
      <c r="E63" s="18"/>
      <c r="F63" s="18"/>
    </row>
    <row r="64">
      <c r="A64" s="18"/>
      <c r="B64" s="18"/>
      <c r="C64" s="18"/>
      <c r="D64" s="18"/>
      <c r="E64" s="18"/>
      <c r="F64" s="18"/>
    </row>
    <row r="65">
      <c r="A65" s="18"/>
      <c r="B65" s="18"/>
      <c r="C65" s="18"/>
      <c r="D65" s="18"/>
      <c r="E65" s="18"/>
      <c r="F65" s="18"/>
    </row>
    <row r="66">
      <c r="A66" s="18"/>
      <c r="B66" s="18"/>
      <c r="C66" s="18"/>
      <c r="D66" s="18"/>
      <c r="E66" s="18"/>
      <c r="F66" s="18"/>
    </row>
    <row r="67">
      <c r="A67" s="18"/>
      <c r="B67" s="18"/>
      <c r="C67" s="18"/>
      <c r="D67" s="18"/>
      <c r="E67" s="18"/>
      <c r="F67" s="18"/>
    </row>
    <row r="68">
      <c r="A68" s="18"/>
      <c r="B68" s="18"/>
      <c r="C68" s="18"/>
      <c r="D68" s="18"/>
      <c r="E68" s="18"/>
      <c r="F68" s="18"/>
    </row>
    <row r="69">
      <c r="A69" s="18"/>
      <c r="B69" s="18"/>
      <c r="C69" s="18"/>
      <c r="D69" s="18"/>
      <c r="E69" s="18"/>
      <c r="F69" s="18"/>
    </row>
    <row r="70">
      <c r="A70" s="18"/>
      <c r="B70" s="18"/>
      <c r="C70" s="18"/>
      <c r="D70" s="18"/>
      <c r="E70" s="18"/>
      <c r="F70" s="18"/>
    </row>
    <row r="71">
      <c r="A71" s="18"/>
      <c r="B71" s="18"/>
      <c r="C71" s="18"/>
      <c r="D71" s="18"/>
      <c r="E71" s="18"/>
      <c r="F71" s="18"/>
    </row>
    <row r="72">
      <c r="A72" s="18"/>
      <c r="B72" s="18"/>
      <c r="C72" s="18"/>
      <c r="D72" s="18"/>
      <c r="E72" s="18"/>
      <c r="F72" s="18"/>
    </row>
    <row r="73">
      <c r="A73" s="18"/>
      <c r="B73" s="18"/>
      <c r="C73" s="18"/>
      <c r="D73" s="18"/>
      <c r="E73" s="18"/>
      <c r="F73" s="18"/>
    </row>
    <row r="74">
      <c r="A74" s="18"/>
      <c r="B74" s="18"/>
      <c r="C74" s="18"/>
      <c r="D74" s="18"/>
      <c r="E74" s="18"/>
      <c r="F74" s="18"/>
    </row>
    <row r="75">
      <c r="A75" s="18"/>
      <c r="B75" s="18"/>
      <c r="C75" s="18"/>
      <c r="D75" s="18"/>
      <c r="E75" s="18"/>
      <c r="F75" s="18"/>
    </row>
    <row r="76">
      <c r="A76" s="18"/>
      <c r="B76" s="18"/>
      <c r="C76" s="18"/>
      <c r="D76" s="18"/>
      <c r="E76" s="18"/>
      <c r="F76" s="18"/>
    </row>
    <row r="77">
      <c r="A77" s="18"/>
      <c r="B77" s="18"/>
      <c r="C77" s="18"/>
      <c r="D77" s="18"/>
      <c r="E77" s="18"/>
      <c r="F77" s="18"/>
    </row>
    <row r="78">
      <c r="A78" s="18"/>
      <c r="B78" s="18"/>
      <c r="C78" s="18"/>
      <c r="D78" s="18"/>
      <c r="E78" s="18"/>
      <c r="F78" s="18"/>
    </row>
    <row r="79">
      <c r="A79" s="18"/>
      <c r="B79" s="18"/>
      <c r="C79" s="18"/>
      <c r="D79" s="18"/>
      <c r="E79" s="18"/>
      <c r="F79" s="18"/>
    </row>
    <row r="80">
      <c r="A80" s="18"/>
      <c r="B80" s="18"/>
      <c r="C80" s="18"/>
      <c r="D80" s="18"/>
      <c r="E80" s="18"/>
      <c r="F80" s="18"/>
    </row>
    <row r="81">
      <c r="A81" s="18"/>
      <c r="B81" s="18"/>
      <c r="C81" s="18"/>
      <c r="D81" s="18"/>
      <c r="E81" s="18"/>
      <c r="F81" s="18"/>
    </row>
    <row r="82">
      <c r="A82" s="18"/>
      <c r="B82" s="18"/>
      <c r="C82" s="18"/>
      <c r="D82" s="18"/>
      <c r="E82" s="18"/>
      <c r="F82" s="18"/>
    </row>
    <row r="83">
      <c r="A83" s="18"/>
      <c r="B83" s="18"/>
      <c r="C83" s="18"/>
      <c r="D83" s="18"/>
      <c r="E83" s="18"/>
      <c r="F83" s="18"/>
    </row>
    <row r="84">
      <c r="A84" s="18"/>
      <c r="B84" s="18"/>
      <c r="C84" s="18"/>
      <c r="D84" s="18"/>
      <c r="E84" s="18"/>
      <c r="F84" s="18"/>
    </row>
    <row r="85">
      <c r="A85" s="18"/>
      <c r="B85" s="18"/>
      <c r="C85" s="18"/>
      <c r="D85" s="18"/>
      <c r="E85" s="18"/>
      <c r="F85" s="18"/>
    </row>
    <row r="86">
      <c r="A86" s="18"/>
      <c r="B86" s="18"/>
      <c r="C86" s="18"/>
      <c r="D86" s="18"/>
      <c r="E86" s="18"/>
      <c r="F86" s="18"/>
    </row>
    <row r="87">
      <c r="A87" s="18"/>
      <c r="B87" s="18"/>
      <c r="C87" s="18"/>
      <c r="D87" s="18"/>
      <c r="E87" s="18"/>
      <c r="F87" s="18"/>
    </row>
    <row r="88">
      <c r="A88" s="18"/>
      <c r="B88" s="18"/>
      <c r="C88" s="18"/>
      <c r="D88" s="18"/>
      <c r="E88" s="18"/>
      <c r="F88" s="18"/>
    </row>
    <row r="89">
      <c r="A89" s="18"/>
      <c r="B89" s="18"/>
      <c r="C89" s="18"/>
      <c r="D89" s="18"/>
      <c r="E89" s="18"/>
      <c r="F89" s="18"/>
    </row>
    <row r="90">
      <c r="A90" s="18"/>
      <c r="B90" s="18"/>
      <c r="C90" s="18"/>
      <c r="D90" s="18"/>
      <c r="E90" s="18"/>
      <c r="F90" s="18"/>
    </row>
    <row r="91">
      <c r="A91" s="18"/>
      <c r="B91" s="18"/>
      <c r="C91" s="18"/>
      <c r="D91" s="18"/>
      <c r="E91" s="18"/>
      <c r="F91" s="18"/>
    </row>
    <row r="92">
      <c r="A92" s="18"/>
      <c r="B92" s="18"/>
      <c r="C92" s="18"/>
      <c r="D92" s="18"/>
      <c r="E92" s="18"/>
      <c r="F92" s="18"/>
    </row>
    <row r="93">
      <c r="A93" s="18"/>
      <c r="B93" s="18"/>
      <c r="C93" s="18"/>
      <c r="D93" s="18"/>
      <c r="E93" s="18"/>
      <c r="F93" s="18"/>
    </row>
    <row r="94">
      <c r="A94" s="18"/>
      <c r="B94" s="18"/>
      <c r="C94" s="18"/>
      <c r="D94" s="18"/>
      <c r="E94" s="18"/>
      <c r="F94" s="18"/>
    </row>
    <row r="95">
      <c r="A95" s="18"/>
      <c r="B95" s="18"/>
      <c r="C95" s="18"/>
      <c r="D95" s="18"/>
      <c r="E95" s="18"/>
      <c r="F95" s="18"/>
    </row>
    <row r="96">
      <c r="A96" s="18"/>
      <c r="B96" s="18"/>
      <c r="C96" s="18"/>
      <c r="D96" s="18"/>
      <c r="E96" s="18"/>
      <c r="F96" s="18"/>
    </row>
    <row r="97">
      <c r="A97" s="18"/>
      <c r="B97" s="18"/>
      <c r="C97" s="18"/>
      <c r="D97" s="18"/>
      <c r="E97" s="18"/>
      <c r="F97" s="18"/>
    </row>
    <row r="98">
      <c r="A98" s="18"/>
      <c r="B98" s="18"/>
      <c r="C98" s="18"/>
      <c r="D98" s="18"/>
      <c r="E98" s="18"/>
      <c r="F98" s="18"/>
    </row>
    <row r="99">
      <c r="A99" s="18"/>
      <c r="B99" s="18"/>
      <c r="C99" s="18"/>
      <c r="D99" s="18"/>
      <c r="E99" s="18"/>
      <c r="F99" s="18"/>
    </row>
    <row r="100">
      <c r="A100" s="18"/>
      <c r="B100" s="18"/>
      <c r="C100" s="18"/>
      <c r="D100" s="18"/>
      <c r="E100" s="18"/>
      <c r="F100" s="18"/>
    </row>
    <row r="101">
      <c r="A101" s="18"/>
      <c r="B101" s="18"/>
      <c r="C101" s="18"/>
      <c r="D101" s="18"/>
      <c r="E101" s="18"/>
      <c r="F101" s="18"/>
    </row>
    <row r="102">
      <c r="A102" s="18"/>
      <c r="B102" s="18"/>
      <c r="C102" s="18"/>
      <c r="D102" s="18"/>
      <c r="E102" s="18"/>
      <c r="F102" s="18"/>
    </row>
    <row r="103">
      <c r="A103" s="18"/>
      <c r="B103" s="18"/>
      <c r="C103" s="18"/>
      <c r="D103" s="18"/>
      <c r="E103" s="18"/>
      <c r="F103" s="18"/>
    </row>
    <row r="104">
      <c r="A104" s="18"/>
      <c r="B104" s="18"/>
      <c r="C104" s="18"/>
      <c r="D104" s="18"/>
      <c r="E104" s="18"/>
      <c r="F104" s="18"/>
    </row>
    <row r="105">
      <c r="A105" s="18"/>
      <c r="B105" s="18"/>
      <c r="C105" s="18"/>
      <c r="D105" s="18"/>
      <c r="E105" s="18"/>
      <c r="F105" s="18"/>
    </row>
    <row r="106">
      <c r="A106" s="18"/>
      <c r="B106" s="18"/>
      <c r="C106" s="18"/>
      <c r="D106" s="18"/>
      <c r="E106" s="18"/>
      <c r="F106" s="18"/>
    </row>
    <row r="107">
      <c r="A107" s="18"/>
      <c r="B107" s="18"/>
      <c r="C107" s="18"/>
      <c r="D107" s="18"/>
      <c r="E107" s="18"/>
      <c r="F107" s="18"/>
    </row>
    <row r="108">
      <c r="A108" s="18"/>
      <c r="B108" s="18"/>
      <c r="C108" s="18"/>
      <c r="D108" s="18"/>
      <c r="E108" s="18"/>
      <c r="F108" s="18"/>
    </row>
    <row r="109">
      <c r="A109" s="18"/>
      <c r="B109" s="18"/>
      <c r="C109" s="18"/>
      <c r="D109" s="18"/>
      <c r="E109" s="18"/>
      <c r="F109" s="18"/>
    </row>
    <row r="110">
      <c r="A110" s="18"/>
      <c r="B110" s="18"/>
      <c r="C110" s="18"/>
      <c r="D110" s="18"/>
      <c r="E110" s="18"/>
      <c r="F110" s="18"/>
    </row>
    <row r="111">
      <c r="A111" s="18"/>
      <c r="B111" s="18"/>
      <c r="C111" s="18"/>
      <c r="D111" s="18"/>
      <c r="E111" s="18"/>
      <c r="F111" s="18"/>
    </row>
    <row r="112">
      <c r="A112" s="18"/>
      <c r="B112" s="18"/>
      <c r="C112" s="18"/>
      <c r="D112" s="18"/>
      <c r="E112" s="18"/>
      <c r="F112" s="18"/>
    </row>
    <row r="113">
      <c r="A113" s="18"/>
      <c r="B113" s="18"/>
      <c r="C113" s="18"/>
      <c r="D113" s="18"/>
      <c r="E113" s="18"/>
      <c r="F113" s="18"/>
    </row>
    <row r="114">
      <c r="A114" s="18"/>
      <c r="B114" s="18"/>
      <c r="C114" s="18"/>
      <c r="D114" s="18"/>
      <c r="E114" s="18"/>
      <c r="F114" s="18"/>
    </row>
    <row r="115">
      <c r="A115" s="18"/>
      <c r="B115" s="18"/>
      <c r="C115" s="18"/>
      <c r="D115" s="18"/>
      <c r="E115" s="18"/>
      <c r="F115" s="18"/>
    </row>
    <row r="116">
      <c r="A116" s="18"/>
      <c r="B116" s="18"/>
      <c r="C116" s="18"/>
      <c r="D116" s="18"/>
      <c r="E116" s="18"/>
      <c r="F116" s="18"/>
    </row>
    <row r="117">
      <c r="A117" s="18"/>
      <c r="B117" s="18"/>
      <c r="C117" s="18"/>
      <c r="D117" s="18"/>
      <c r="E117" s="18"/>
      <c r="F117" s="18"/>
    </row>
    <row r="118">
      <c r="A118" s="18"/>
      <c r="B118" s="18"/>
      <c r="C118" s="18"/>
      <c r="D118" s="18"/>
      <c r="E118" s="18"/>
      <c r="F118" s="18"/>
    </row>
    <row r="119">
      <c r="A119" s="18"/>
      <c r="B119" s="18"/>
      <c r="C119" s="18"/>
      <c r="D119" s="18"/>
      <c r="E119" s="18"/>
      <c r="F119" s="18"/>
    </row>
    <row r="120">
      <c r="A120" s="18"/>
      <c r="B120" s="18"/>
      <c r="C120" s="18"/>
      <c r="D120" s="18"/>
      <c r="E120" s="18"/>
      <c r="F120" s="18"/>
    </row>
    <row r="121">
      <c r="A121" s="18"/>
      <c r="B121" s="18"/>
      <c r="C121" s="18"/>
      <c r="D121" s="18"/>
      <c r="E121" s="18"/>
      <c r="F121" s="18"/>
    </row>
    <row r="122">
      <c r="A122" s="18"/>
      <c r="B122" s="18"/>
      <c r="C122" s="18"/>
      <c r="D122" s="18"/>
      <c r="E122" s="18"/>
      <c r="F122" s="18"/>
    </row>
    <row r="123">
      <c r="A123" s="18"/>
      <c r="B123" s="18"/>
      <c r="C123" s="18"/>
      <c r="D123" s="18"/>
      <c r="E123" s="18"/>
      <c r="F123" s="18"/>
    </row>
    <row r="124">
      <c r="A124" s="18"/>
      <c r="B124" s="18"/>
      <c r="C124" s="18"/>
      <c r="D124" s="18"/>
      <c r="E124" s="18"/>
      <c r="F124" s="18"/>
    </row>
    <row r="125">
      <c r="A125" s="18"/>
      <c r="B125" s="18"/>
      <c r="C125" s="18"/>
      <c r="D125" s="18"/>
      <c r="E125" s="18"/>
      <c r="F125" s="18"/>
    </row>
    <row r="126">
      <c r="A126" s="18"/>
      <c r="B126" s="18"/>
      <c r="C126" s="18"/>
      <c r="D126" s="18"/>
      <c r="E126" s="18"/>
      <c r="F126" s="18"/>
    </row>
    <row r="127">
      <c r="A127" s="18"/>
      <c r="B127" s="18"/>
      <c r="C127" s="18"/>
      <c r="D127" s="18"/>
      <c r="E127" s="18"/>
      <c r="F127" s="18"/>
    </row>
    <row r="128">
      <c r="A128" s="18"/>
      <c r="B128" s="18"/>
      <c r="C128" s="18"/>
      <c r="D128" s="18"/>
      <c r="E128" s="18"/>
      <c r="F128" s="18"/>
    </row>
    <row r="129">
      <c r="A129" s="18"/>
      <c r="B129" s="18"/>
      <c r="C129" s="18"/>
      <c r="D129" s="18"/>
      <c r="E129" s="18"/>
      <c r="F129" s="18"/>
    </row>
    <row r="130">
      <c r="A130" s="18"/>
      <c r="B130" s="18"/>
      <c r="C130" s="18"/>
      <c r="D130" s="18"/>
      <c r="E130" s="18"/>
      <c r="F130" s="18"/>
    </row>
    <row r="131">
      <c r="A131" s="18"/>
      <c r="B131" s="18"/>
      <c r="C131" s="18"/>
      <c r="D131" s="18"/>
      <c r="E131" s="18"/>
      <c r="F131" s="18"/>
    </row>
    <row r="132">
      <c r="A132" s="18"/>
      <c r="B132" s="18"/>
      <c r="C132" s="18"/>
      <c r="D132" s="18"/>
      <c r="E132" s="18"/>
      <c r="F132" s="18"/>
    </row>
    <row r="133">
      <c r="A133" s="18"/>
      <c r="B133" s="18"/>
      <c r="C133" s="18"/>
      <c r="D133" s="18"/>
      <c r="E133" s="18"/>
      <c r="F133" s="18"/>
    </row>
    <row r="134">
      <c r="A134" s="18"/>
      <c r="B134" s="18"/>
      <c r="C134" s="18"/>
      <c r="D134" s="18"/>
      <c r="E134" s="18"/>
      <c r="F134" s="18"/>
    </row>
    <row r="135">
      <c r="A135" s="18"/>
      <c r="B135" s="18"/>
      <c r="C135" s="18"/>
      <c r="D135" s="18"/>
      <c r="E135" s="18"/>
      <c r="F135" s="18"/>
    </row>
    <row r="136">
      <c r="A136" s="18"/>
      <c r="B136" s="18"/>
      <c r="C136" s="18"/>
      <c r="D136" s="18"/>
      <c r="E136" s="18"/>
      <c r="F136" s="18"/>
    </row>
    <row r="137">
      <c r="A137" s="18"/>
      <c r="B137" s="18"/>
      <c r="C137" s="18"/>
      <c r="D137" s="18"/>
      <c r="E137" s="18"/>
      <c r="F137" s="18"/>
    </row>
    <row r="138">
      <c r="A138" s="18"/>
      <c r="B138" s="18"/>
      <c r="C138" s="18"/>
      <c r="D138" s="18"/>
      <c r="E138" s="18"/>
      <c r="F138" s="18"/>
    </row>
    <row r="139">
      <c r="A139" s="18"/>
      <c r="B139" s="18"/>
      <c r="C139" s="18"/>
      <c r="D139" s="18"/>
      <c r="E139" s="18"/>
      <c r="F139" s="18"/>
    </row>
    <row r="140">
      <c r="A140" s="18"/>
      <c r="B140" s="18"/>
      <c r="C140" s="18"/>
      <c r="D140" s="18"/>
      <c r="E140" s="18"/>
      <c r="F140" s="18"/>
    </row>
    <row r="141">
      <c r="A141" s="18"/>
      <c r="B141" s="18"/>
      <c r="C141" s="18"/>
      <c r="D141" s="18"/>
      <c r="E141" s="18"/>
      <c r="F141" s="18"/>
    </row>
    <row r="142">
      <c r="A142" s="18"/>
      <c r="B142" s="18"/>
      <c r="C142" s="18"/>
      <c r="D142" s="18"/>
      <c r="E142" s="18"/>
      <c r="F142" s="18"/>
    </row>
    <row r="143">
      <c r="A143" s="18"/>
      <c r="B143" s="18"/>
      <c r="C143" s="18"/>
      <c r="D143" s="18"/>
      <c r="E143" s="18"/>
      <c r="F143" s="18"/>
    </row>
    <row r="144">
      <c r="A144" s="18"/>
      <c r="B144" s="18"/>
      <c r="C144" s="18"/>
      <c r="D144" s="18"/>
      <c r="E144" s="18"/>
      <c r="F144" s="18"/>
    </row>
    <row r="145">
      <c r="A145" s="18"/>
      <c r="B145" s="18"/>
      <c r="C145" s="18"/>
      <c r="D145" s="18"/>
      <c r="E145" s="18"/>
      <c r="F145" s="18"/>
    </row>
    <row r="146">
      <c r="A146" s="18"/>
      <c r="B146" s="18"/>
      <c r="C146" s="18"/>
      <c r="D146" s="18"/>
      <c r="E146" s="18"/>
      <c r="F146" s="18"/>
    </row>
    <row r="147">
      <c r="A147" s="18"/>
      <c r="B147" s="18"/>
      <c r="C147" s="18"/>
      <c r="D147" s="18"/>
      <c r="E147" s="18"/>
      <c r="F147" s="18"/>
    </row>
    <row r="148">
      <c r="A148" s="18"/>
      <c r="B148" s="18"/>
      <c r="C148" s="18"/>
      <c r="D148" s="18"/>
      <c r="E148" s="18"/>
      <c r="F148" s="18"/>
    </row>
    <row r="149">
      <c r="A149" s="18"/>
      <c r="B149" s="18"/>
      <c r="C149" s="18"/>
      <c r="D149" s="18"/>
      <c r="E149" s="18"/>
      <c r="F149" s="18"/>
    </row>
    <row r="150">
      <c r="A150" s="18"/>
      <c r="B150" s="18"/>
      <c r="C150" s="18"/>
      <c r="D150" s="18"/>
      <c r="E150" s="18"/>
      <c r="F150" s="18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  <row r="992">
      <c r="A992" s="18"/>
      <c r="B992" s="18"/>
      <c r="C992" s="18"/>
      <c r="D992" s="18"/>
      <c r="E992" s="18"/>
      <c r="F992" s="18"/>
    </row>
    <row r="993">
      <c r="A993" s="18"/>
      <c r="B993" s="18"/>
      <c r="C993" s="18"/>
      <c r="D993" s="18"/>
      <c r="E993" s="18"/>
      <c r="F993" s="18"/>
    </row>
    <row r="994">
      <c r="A994" s="18"/>
      <c r="B994" s="18"/>
      <c r="C994" s="18"/>
      <c r="D994" s="18"/>
      <c r="E994" s="18"/>
      <c r="F994" s="18"/>
    </row>
    <row r="995">
      <c r="A995" s="18"/>
      <c r="B995" s="18"/>
      <c r="C995" s="18"/>
      <c r="D995" s="18"/>
      <c r="E995" s="18"/>
      <c r="F995" s="18"/>
    </row>
    <row r="996">
      <c r="A996" s="18"/>
      <c r="B996" s="18"/>
      <c r="C996" s="18"/>
      <c r="D996" s="18"/>
      <c r="E996" s="18"/>
      <c r="F996" s="18"/>
    </row>
    <row r="997">
      <c r="A997" s="18"/>
      <c r="B997" s="18"/>
      <c r="C997" s="18"/>
      <c r="D997" s="18"/>
      <c r="E997" s="18"/>
      <c r="F997" s="18"/>
    </row>
    <row r="998">
      <c r="A998" s="18"/>
      <c r="B998" s="18"/>
      <c r="C998" s="18"/>
      <c r="D998" s="18"/>
      <c r="E998" s="18"/>
      <c r="F998" s="18"/>
    </row>
    <row r="999">
      <c r="A999" s="18"/>
      <c r="B999" s="18"/>
      <c r="C999" s="18"/>
      <c r="D999" s="18"/>
      <c r="E999" s="18"/>
      <c r="F999" s="18"/>
    </row>
    <row r="1000">
      <c r="A1000" s="18"/>
      <c r="B1000" s="18"/>
      <c r="C1000" s="18"/>
      <c r="D1000" s="18"/>
      <c r="E1000" s="18"/>
      <c r="F1000" s="18"/>
    </row>
  </sheetData>
  <drawing r:id="rId1"/>
</worksheet>
</file>