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ulab_course_materials\FALL 19\MAT 101\"/>
    </mc:Choice>
  </mc:AlternateContent>
  <xr:revisionPtr revIDLastSave="0" documentId="13_ncr:1_{11FD72C3-FDF7-4410-89F7-9645945850E9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attendance" sheetId="7" r:id="rId1"/>
    <sheet name="assignments" sheetId="8" r:id="rId2"/>
    <sheet name="quiz1" sheetId="1" r:id="rId3"/>
    <sheet name="quiz2" sheetId="3" r:id="rId4"/>
    <sheet name="quiz3" sheetId="4" r:id="rId5"/>
    <sheet name="quiz_total" sheetId="5" r:id="rId6"/>
    <sheet name="mid" sheetId="2" r:id="rId7"/>
    <sheet name="final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5" l="1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2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2" i="5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2" i="6"/>
  <c r="L18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2" i="6"/>
  <c r="I18" i="6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L2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H18" i="2"/>
  <c r="D3" i="8"/>
  <c r="E3" i="8" s="1"/>
  <c r="D5" i="8"/>
  <c r="E5" i="8" s="1"/>
  <c r="D7" i="8"/>
  <c r="E7" i="8" s="1"/>
  <c r="D9" i="8"/>
  <c r="E9" i="8" s="1"/>
  <c r="D11" i="8"/>
  <c r="E11" i="8" s="1"/>
  <c r="D13" i="8"/>
  <c r="E13" i="8" s="1"/>
  <c r="D15" i="8"/>
  <c r="E15" i="8" s="1"/>
  <c r="D17" i="8"/>
  <c r="E17" i="8" s="1"/>
  <c r="D16" i="8"/>
  <c r="E16" i="8" s="1"/>
  <c r="D14" i="8"/>
  <c r="E14" i="8" s="1"/>
  <c r="D12" i="8"/>
  <c r="E12" i="8" s="1"/>
  <c r="D10" i="8"/>
  <c r="E10" i="8" s="1"/>
  <c r="D8" i="8"/>
  <c r="E8" i="8" s="1"/>
  <c r="D6" i="8"/>
  <c r="E6" i="8" s="1"/>
  <c r="D4" i="8"/>
  <c r="E4" i="8" s="1"/>
  <c r="D2" i="8"/>
  <c r="E2" i="8" s="1"/>
  <c r="E3" i="7" l="1"/>
  <c r="F3" i="7" s="1"/>
  <c r="E4" i="7"/>
  <c r="F4" i="7" s="1"/>
  <c r="G4" i="7" s="1"/>
  <c r="E5" i="7"/>
  <c r="F5" i="7" s="1"/>
  <c r="G5" i="7" s="1"/>
  <c r="H5" i="7" s="1"/>
  <c r="E6" i="7"/>
  <c r="F6" i="7" s="1"/>
  <c r="G6" i="7" s="1"/>
  <c r="H6" i="7" s="1"/>
  <c r="E7" i="7"/>
  <c r="F7" i="7" s="1"/>
  <c r="E8" i="7"/>
  <c r="F8" i="7" s="1"/>
  <c r="E9" i="7"/>
  <c r="F9" i="7" s="1"/>
  <c r="G9" i="7" s="1"/>
  <c r="H9" i="7" s="1"/>
  <c r="E10" i="7"/>
  <c r="F10" i="7" s="1"/>
  <c r="E11" i="7"/>
  <c r="F11" i="7" s="1"/>
  <c r="E12" i="7"/>
  <c r="F12" i="7" s="1"/>
  <c r="E13" i="7"/>
  <c r="F13" i="7" s="1"/>
  <c r="G13" i="7" s="1"/>
  <c r="H13" i="7" s="1"/>
  <c r="E14" i="7"/>
  <c r="F14" i="7" s="1"/>
  <c r="G14" i="7" s="1"/>
  <c r="H14" i="7" s="1"/>
  <c r="E15" i="7"/>
  <c r="F15" i="7" s="1"/>
  <c r="E16" i="7"/>
  <c r="F16" i="7" s="1"/>
  <c r="E17" i="7"/>
  <c r="F17" i="7" s="1"/>
  <c r="G17" i="7" s="1"/>
  <c r="H17" i="7" s="1"/>
  <c r="E2" i="7"/>
  <c r="F2" i="7" s="1"/>
  <c r="G2" i="7" s="1"/>
  <c r="G12" i="7" l="1"/>
  <c r="H12" i="7" s="1"/>
  <c r="G11" i="7"/>
  <c r="H11" i="7" s="1"/>
  <c r="G3" i="7"/>
  <c r="H3" i="7" s="1"/>
  <c r="G16" i="7"/>
  <c r="H16" i="7" s="1"/>
  <c r="G8" i="7"/>
  <c r="H8" i="7" s="1"/>
  <c r="G15" i="7"/>
  <c r="H15" i="7" s="1"/>
  <c r="G7" i="7"/>
  <c r="H7" i="7" s="1"/>
  <c r="G10" i="7"/>
  <c r="H10" i="7" s="1"/>
  <c r="H4" i="7"/>
  <c r="H2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2" i="6"/>
  <c r="K6" i="6" l="1"/>
  <c r="K14" i="6"/>
  <c r="K10" i="6"/>
  <c r="K3" i="6"/>
  <c r="K7" i="6"/>
  <c r="K11" i="6"/>
  <c r="K4" i="6"/>
  <c r="K8" i="6"/>
  <c r="K12" i="6"/>
  <c r="K5" i="6"/>
  <c r="K9" i="6"/>
  <c r="K13" i="6"/>
  <c r="K16" i="6"/>
  <c r="K2" i="6"/>
  <c r="K15" i="6"/>
  <c r="K17" i="6"/>
  <c r="F3" i="5" l="1"/>
  <c r="G3" i="5" s="1"/>
  <c r="I3" i="5" s="1"/>
  <c r="J3" i="5" s="1"/>
  <c r="F4" i="5"/>
  <c r="G4" i="5" s="1"/>
  <c r="I4" i="5" s="1"/>
  <c r="J4" i="5" s="1"/>
  <c r="F5" i="5"/>
  <c r="G5" i="5" s="1"/>
  <c r="I5" i="5" s="1"/>
  <c r="J5" i="5" s="1"/>
  <c r="F6" i="5"/>
  <c r="G6" i="5" s="1"/>
  <c r="I6" i="5" s="1"/>
  <c r="J6" i="5" s="1"/>
  <c r="F7" i="5"/>
  <c r="G7" i="5" s="1"/>
  <c r="I7" i="5" s="1"/>
  <c r="J7" i="5" s="1"/>
  <c r="F8" i="5"/>
  <c r="G8" i="5" s="1"/>
  <c r="I8" i="5" s="1"/>
  <c r="J8" i="5" s="1"/>
  <c r="F9" i="5"/>
  <c r="G9" i="5" s="1"/>
  <c r="I9" i="5" s="1"/>
  <c r="J9" i="5" s="1"/>
  <c r="F10" i="5"/>
  <c r="G10" i="5" s="1"/>
  <c r="I10" i="5" s="1"/>
  <c r="J10" i="5" s="1"/>
  <c r="F11" i="5"/>
  <c r="G11" i="5" s="1"/>
  <c r="I11" i="5" s="1"/>
  <c r="J11" i="5" s="1"/>
  <c r="F12" i="5"/>
  <c r="G12" i="5" s="1"/>
  <c r="I12" i="5" s="1"/>
  <c r="J12" i="5" s="1"/>
  <c r="F13" i="5"/>
  <c r="G13" i="5" s="1"/>
  <c r="I13" i="5" s="1"/>
  <c r="J13" i="5" s="1"/>
  <c r="F14" i="5"/>
  <c r="G14" i="5" s="1"/>
  <c r="I14" i="5" s="1"/>
  <c r="J14" i="5" s="1"/>
  <c r="F15" i="5"/>
  <c r="G15" i="5" s="1"/>
  <c r="I15" i="5" s="1"/>
  <c r="J15" i="5" s="1"/>
  <c r="F16" i="5"/>
  <c r="G16" i="5" s="1"/>
  <c r="I16" i="5" s="1"/>
  <c r="J16" i="5" s="1"/>
  <c r="F17" i="5"/>
  <c r="G17" i="5" s="1"/>
  <c r="I17" i="5" s="1"/>
  <c r="J17" i="5" s="1"/>
  <c r="F2" i="5"/>
  <c r="G2" i="5" s="1"/>
  <c r="I2" i="5" s="1"/>
  <c r="J2" i="5" s="1"/>
  <c r="H17" i="4"/>
  <c r="G17" i="4"/>
  <c r="I17" i="4" s="1"/>
  <c r="J17" i="4" s="1"/>
  <c r="H16" i="4"/>
  <c r="G16" i="4"/>
  <c r="I16" i="4" s="1"/>
  <c r="J16" i="4" s="1"/>
  <c r="H15" i="4"/>
  <c r="G15" i="4"/>
  <c r="I15" i="4" s="1"/>
  <c r="J15" i="4" s="1"/>
  <c r="H14" i="4"/>
  <c r="G14" i="4"/>
  <c r="I14" i="4" s="1"/>
  <c r="J14" i="4" s="1"/>
  <c r="H13" i="4"/>
  <c r="G13" i="4"/>
  <c r="I13" i="4" s="1"/>
  <c r="J13" i="4" s="1"/>
  <c r="H12" i="4"/>
  <c r="G12" i="4"/>
  <c r="I12" i="4" s="1"/>
  <c r="J12" i="4" s="1"/>
  <c r="H11" i="4"/>
  <c r="G11" i="4"/>
  <c r="I11" i="4" s="1"/>
  <c r="J11" i="4" s="1"/>
  <c r="H10" i="4"/>
  <c r="G10" i="4"/>
  <c r="I10" i="4" s="1"/>
  <c r="J10" i="4" s="1"/>
  <c r="H9" i="4"/>
  <c r="G9" i="4"/>
  <c r="I9" i="4" s="1"/>
  <c r="J9" i="4" s="1"/>
  <c r="H8" i="4"/>
  <c r="G8" i="4"/>
  <c r="I8" i="4" s="1"/>
  <c r="J8" i="4" s="1"/>
  <c r="H7" i="4"/>
  <c r="G7" i="4"/>
  <c r="I7" i="4" s="1"/>
  <c r="J7" i="4" s="1"/>
  <c r="H6" i="4"/>
  <c r="G6" i="4"/>
  <c r="I6" i="4" s="1"/>
  <c r="J6" i="4" s="1"/>
  <c r="H5" i="4"/>
  <c r="G5" i="4"/>
  <c r="I5" i="4" s="1"/>
  <c r="J5" i="4" s="1"/>
  <c r="H4" i="4"/>
  <c r="G4" i="4"/>
  <c r="I4" i="4" s="1"/>
  <c r="J4" i="4" s="1"/>
  <c r="H3" i="4"/>
  <c r="G3" i="4"/>
  <c r="I3" i="4" s="1"/>
  <c r="J3" i="4" s="1"/>
  <c r="H2" i="4"/>
  <c r="G2" i="4"/>
  <c r="I2" i="4" s="1"/>
  <c r="J2" i="4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I16" i="3" s="1"/>
  <c r="J16" i="3" s="1"/>
  <c r="H1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H2" i="3"/>
  <c r="G2" i="3"/>
  <c r="I8" i="3" l="1"/>
  <c r="J8" i="3" s="1"/>
  <c r="I4" i="3"/>
  <c r="J4" i="3" s="1"/>
  <c r="I12" i="3"/>
  <c r="J12" i="3" s="1"/>
  <c r="I2" i="3"/>
  <c r="J2" i="3" s="1"/>
  <c r="I6" i="3"/>
  <c r="J6" i="3" s="1"/>
  <c r="I10" i="3"/>
  <c r="J10" i="3" s="1"/>
  <c r="I14" i="3"/>
  <c r="J14" i="3" s="1"/>
  <c r="I3" i="3"/>
  <c r="J3" i="3" s="1"/>
  <c r="I7" i="3"/>
  <c r="J7" i="3" s="1"/>
  <c r="I11" i="3"/>
  <c r="J11" i="3" s="1"/>
  <c r="I15" i="3"/>
  <c r="J15" i="3" s="1"/>
  <c r="I5" i="3"/>
  <c r="J5" i="3" s="1"/>
  <c r="I9" i="3"/>
  <c r="J9" i="3" s="1"/>
  <c r="I13" i="3"/>
  <c r="J13" i="3" s="1"/>
  <c r="I17" i="3"/>
  <c r="J17" i="3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H3" i="2" l="1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2" i="2"/>
  <c r="J2" i="2" s="1"/>
  <c r="I17" i="1"/>
  <c r="K17" i="1" s="1"/>
  <c r="L17" i="1" s="1"/>
  <c r="I16" i="1"/>
  <c r="K16" i="1" s="1"/>
  <c r="L16" i="1" s="1"/>
  <c r="I15" i="1"/>
  <c r="K15" i="1" s="1"/>
  <c r="L15" i="1" s="1"/>
  <c r="I14" i="1"/>
  <c r="K14" i="1" s="1"/>
  <c r="L14" i="1" s="1"/>
  <c r="I13" i="1"/>
  <c r="K13" i="1" s="1"/>
  <c r="L13" i="1" s="1"/>
  <c r="I12" i="1"/>
  <c r="K12" i="1" s="1"/>
  <c r="L12" i="1" s="1"/>
  <c r="I11" i="1"/>
  <c r="K11" i="1" s="1"/>
  <c r="L11" i="1" s="1"/>
  <c r="I10" i="1"/>
  <c r="K10" i="1" s="1"/>
  <c r="L10" i="1" s="1"/>
  <c r="I9" i="1"/>
  <c r="K9" i="1" s="1"/>
  <c r="L9" i="1" s="1"/>
  <c r="I8" i="1"/>
  <c r="K8" i="1" s="1"/>
  <c r="L8" i="1" s="1"/>
  <c r="I7" i="1"/>
  <c r="K7" i="1" s="1"/>
  <c r="L7" i="1" s="1"/>
  <c r="I6" i="1"/>
  <c r="K6" i="1" s="1"/>
  <c r="L6" i="1" s="1"/>
  <c r="I5" i="1"/>
  <c r="K5" i="1" s="1"/>
  <c r="L5" i="1" s="1"/>
  <c r="I4" i="1"/>
  <c r="K4" i="1" s="1"/>
  <c r="L4" i="1" s="1"/>
  <c r="I3" i="1"/>
  <c r="K3" i="1" s="1"/>
  <c r="L3" i="1" s="1"/>
  <c r="I2" i="1"/>
  <c r="K2" i="1" s="1"/>
  <c r="L2" i="1" s="1"/>
</calcChain>
</file>

<file path=xl/sharedStrings.xml><?xml version="1.0" encoding="utf-8"?>
<sst xmlns="http://schemas.openxmlformats.org/spreadsheetml/2006/main" count="214" uniqueCount="43">
  <si>
    <t>ID</t>
  </si>
  <si>
    <t>Name</t>
  </si>
  <si>
    <t>Problem 1</t>
  </si>
  <si>
    <t>Problem 2</t>
  </si>
  <si>
    <t>Problem 3</t>
  </si>
  <si>
    <t>Total</t>
  </si>
  <si>
    <t>Aidid Rashed Efat</t>
  </si>
  <si>
    <t>Mohammad Moniruzzaman Mollah</t>
  </si>
  <si>
    <t>*Towfiq Imroze</t>
  </si>
  <si>
    <t>*Emtiaz Hossain Tamim</t>
  </si>
  <si>
    <t>*Md. Mehedi Hasan Neloy</t>
  </si>
  <si>
    <t>*Dipto Kumar Pramanik</t>
  </si>
  <si>
    <t>*Mahmudul Hasan</t>
  </si>
  <si>
    <t>*Ashraf Uddin Tushar</t>
  </si>
  <si>
    <t>*Anika Tabassum</t>
  </si>
  <si>
    <t>*Asib Sikder Pranto</t>
  </si>
  <si>
    <t>*Jannatul Nayem</t>
  </si>
  <si>
    <t>*G.M. Shahriar Rahman</t>
  </si>
  <si>
    <t>*Asjad Hossain Khan</t>
  </si>
  <si>
    <t>*Farhan Bin Murtaza</t>
  </si>
  <si>
    <t>*Joy Saha</t>
  </si>
  <si>
    <t>*Md. Shojal Hossain</t>
  </si>
  <si>
    <t>Problem 4</t>
  </si>
  <si>
    <t>Problem 5</t>
  </si>
  <si>
    <t>Percentage</t>
  </si>
  <si>
    <t>Grade</t>
  </si>
  <si>
    <t>Marks 1</t>
  </si>
  <si>
    <t>Marks 2</t>
  </si>
  <si>
    <t>Marks 3</t>
  </si>
  <si>
    <t>Obtained</t>
  </si>
  <si>
    <t>Quiz 1</t>
  </si>
  <si>
    <t>Quiz 2</t>
  </si>
  <si>
    <t>Quiz 3</t>
  </si>
  <si>
    <t>Quiz Total</t>
  </si>
  <si>
    <t>Quiz Final</t>
  </si>
  <si>
    <t>Problem 6</t>
  </si>
  <si>
    <t>Absent</t>
  </si>
  <si>
    <t>Present</t>
  </si>
  <si>
    <t>CO1</t>
  </si>
  <si>
    <t>CO2</t>
  </si>
  <si>
    <t>CO3</t>
  </si>
  <si>
    <t>Quiz_Largest</t>
  </si>
  <si>
    <t>Quiz_Second_Largest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</si>
</sst>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8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/>
    <xf numFmtId="0" fontId="0" fillId="0" borderId="0" xfId="0" applyFont="1" applyBorder="1" applyAlignment="1"/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Font="1" applyBorder="1" applyAlignment="1"/>
    <xf numFmtId="0" fontId="4" fillId="0" borderId="7" xfId="0" applyFont="1" applyBorder="1"/>
    <xf numFmtId="0" fontId="6" fillId="0" borderId="7" xfId="0" applyFont="1" applyBorder="1"/>
    <xf numFmtId="0" fontId="0" fillId="0" borderId="8" xfId="0" applyBorder="1" applyAlignment="1">
      <alignment horizontal="center"/>
    </xf>
    <xf numFmtId="0" fontId="0" fillId="0" borderId="0" xfId="0" applyFont="1" applyFill="1" applyBorder="1" applyAlignment="1"/>
    <xf numFmtId="0" fontId="4" fillId="0" borderId="0" xfId="0" applyFont="1" applyBorder="1" applyAlignment="1">
      <alignment horizontal="right"/>
    </xf>
    <xf numFmtId="0" fontId="0" fillId="0" borderId="4" xfId="0" applyFont="1" applyBorder="1" applyAlignment="1">
      <alignment horizontal="center"/>
    </xf>
    <xf numFmtId="0" fontId="4" fillId="0" borderId="0" xfId="0" applyFont="1" applyBorder="1" applyAlignment="1"/>
    <xf numFmtId="0" fontId="4" fillId="0" borderId="7" xfId="0" applyFont="1" applyBorder="1" applyAlignment="1">
      <alignment horizontal="right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F2" sqref="F2:F17"/>
    </sheetView>
  </sheetViews>
  <sheetFormatPr defaultRowHeight="13.2" x14ac:dyDescent="0.25"/>
  <cols>
    <col min="1" max="1" width="14.6640625" customWidth="1"/>
    <col min="2" max="2" width="30.6640625" customWidth="1"/>
    <col min="3" max="8" width="14.6640625" customWidth="1"/>
  </cols>
  <sheetData>
    <row r="1" spans="1:8" ht="14.4" x14ac:dyDescent="0.3">
      <c r="A1" s="10" t="s">
        <v>0</v>
      </c>
      <c r="B1" s="11" t="s">
        <v>1</v>
      </c>
      <c r="C1" s="11" t="s">
        <v>5</v>
      </c>
      <c r="D1" s="11" t="s">
        <v>36</v>
      </c>
      <c r="E1" s="11" t="s">
        <v>37</v>
      </c>
      <c r="F1" s="11" t="s">
        <v>29</v>
      </c>
      <c r="G1" s="11" t="s">
        <v>24</v>
      </c>
      <c r="H1" s="12" t="s">
        <v>25</v>
      </c>
    </row>
    <row r="2" spans="1:8" ht="14.4" x14ac:dyDescent="0.3">
      <c r="A2" s="14">
        <v>183011218</v>
      </c>
      <c r="B2" s="15" t="s">
        <v>6</v>
      </c>
      <c r="C2" s="16">
        <v>19</v>
      </c>
      <c r="D2" s="16">
        <v>2</v>
      </c>
      <c r="E2" s="16">
        <f>C2-D2</f>
        <v>17</v>
      </c>
      <c r="F2" s="16">
        <f>ROUNDUP((E2/C2)*F$18,0)</f>
        <v>9</v>
      </c>
      <c r="G2" s="17">
        <f>(F2/F$18)*100</f>
        <v>90</v>
      </c>
      <c r="H2" s="13" t="str">
        <f>IF(G2&gt;94,"A+",IF(G2&gt;84,"A",IF(G2&gt;79,"A-",IF(G2&gt;74,"B+",IF(G2&gt;69,"B",IF(G2&gt;64,"B-",IF(G2&gt;59,"C+",IF(G2&gt;54,"C",IF(G2&gt;49,"D","F")))))))))</f>
        <v>A</v>
      </c>
    </row>
    <row r="3" spans="1:8" ht="14.4" x14ac:dyDescent="0.3">
      <c r="A3" s="14">
        <v>173014033</v>
      </c>
      <c r="B3" s="15" t="s">
        <v>7</v>
      </c>
      <c r="C3" s="16">
        <v>19</v>
      </c>
      <c r="D3" s="18">
        <v>14</v>
      </c>
      <c r="E3" s="16">
        <f t="shared" ref="E3:E17" si="0">C3-D3</f>
        <v>5</v>
      </c>
      <c r="F3" s="16">
        <f t="shared" ref="F3:F17" si="1">ROUNDUP((E3/C3)*F$18,0)</f>
        <v>3</v>
      </c>
      <c r="G3" s="17">
        <f t="shared" ref="G3:G17" si="2">(F3/F$18)*100</f>
        <v>30</v>
      </c>
      <c r="H3" s="13" t="str">
        <f t="shared" ref="H3:H17" si="3">IF(G3&gt;94,"A+",IF(G3&gt;84,"A",IF(G3&gt;79,"A-",IF(G3&gt;74,"B+",IF(G3&gt;69,"B",IF(G3&gt;64,"B-",IF(G3&gt;59,"C+",IF(G3&gt;54,"C",IF(G3&gt;49,"D","F")))))))))</f>
        <v>F</v>
      </c>
    </row>
    <row r="4" spans="1:8" ht="14.4" x14ac:dyDescent="0.3">
      <c r="A4" s="14">
        <v>181014001</v>
      </c>
      <c r="B4" s="15" t="s">
        <v>8</v>
      </c>
      <c r="C4" s="16">
        <v>19</v>
      </c>
      <c r="D4" s="18">
        <v>17</v>
      </c>
      <c r="E4" s="16">
        <f t="shared" si="0"/>
        <v>2</v>
      </c>
      <c r="F4" s="16">
        <f t="shared" si="1"/>
        <v>2</v>
      </c>
      <c r="G4" s="17">
        <f t="shared" si="2"/>
        <v>20</v>
      </c>
      <c r="H4" s="13" t="str">
        <f t="shared" si="3"/>
        <v>F</v>
      </c>
    </row>
    <row r="5" spans="1:8" ht="14.4" x14ac:dyDescent="0.3">
      <c r="A5" s="14">
        <v>181014051</v>
      </c>
      <c r="B5" s="15" t="s">
        <v>9</v>
      </c>
      <c r="C5" s="16">
        <v>19</v>
      </c>
      <c r="D5" s="18">
        <v>17</v>
      </c>
      <c r="E5" s="16">
        <f t="shared" si="0"/>
        <v>2</v>
      </c>
      <c r="F5" s="16">
        <f t="shared" si="1"/>
        <v>2</v>
      </c>
      <c r="G5" s="17">
        <f t="shared" si="2"/>
        <v>20</v>
      </c>
      <c r="H5" s="13" t="str">
        <f t="shared" si="3"/>
        <v>F</v>
      </c>
    </row>
    <row r="6" spans="1:8" ht="14.4" x14ac:dyDescent="0.3">
      <c r="A6" s="14">
        <v>181014126</v>
      </c>
      <c r="B6" s="15" t="s">
        <v>10</v>
      </c>
      <c r="C6" s="16">
        <v>19</v>
      </c>
      <c r="D6" s="25">
        <v>7</v>
      </c>
      <c r="E6" s="16">
        <f t="shared" si="0"/>
        <v>12</v>
      </c>
      <c r="F6" s="16">
        <f t="shared" si="1"/>
        <v>7</v>
      </c>
      <c r="G6" s="17">
        <f t="shared" si="2"/>
        <v>70</v>
      </c>
      <c r="H6" s="13" t="str">
        <f t="shared" si="3"/>
        <v>B</v>
      </c>
    </row>
    <row r="7" spans="1:8" ht="14.4" x14ac:dyDescent="0.3">
      <c r="A7" s="14">
        <v>182014056</v>
      </c>
      <c r="B7" s="15" t="s">
        <v>11</v>
      </c>
      <c r="C7" s="16">
        <v>19</v>
      </c>
      <c r="D7" s="25">
        <v>7</v>
      </c>
      <c r="E7" s="16">
        <f t="shared" si="0"/>
        <v>12</v>
      </c>
      <c r="F7" s="16">
        <f t="shared" si="1"/>
        <v>7</v>
      </c>
      <c r="G7" s="17">
        <f t="shared" si="2"/>
        <v>70</v>
      </c>
      <c r="H7" s="13" t="str">
        <f t="shared" si="3"/>
        <v>B</v>
      </c>
    </row>
    <row r="8" spans="1:8" ht="14.4" x14ac:dyDescent="0.3">
      <c r="A8" s="14">
        <v>183014070</v>
      </c>
      <c r="B8" s="15" t="s">
        <v>12</v>
      </c>
      <c r="C8" s="16">
        <v>19</v>
      </c>
      <c r="D8" s="25">
        <v>12</v>
      </c>
      <c r="E8" s="16">
        <f t="shared" si="0"/>
        <v>7</v>
      </c>
      <c r="F8" s="16">
        <f t="shared" si="1"/>
        <v>4</v>
      </c>
      <c r="G8" s="17">
        <f t="shared" si="2"/>
        <v>40</v>
      </c>
      <c r="H8" s="13" t="str">
        <f t="shared" si="3"/>
        <v>F</v>
      </c>
    </row>
    <row r="9" spans="1:8" ht="14.4" x14ac:dyDescent="0.3">
      <c r="A9" s="14">
        <v>191014032</v>
      </c>
      <c r="B9" s="15" t="s">
        <v>13</v>
      </c>
      <c r="C9" s="16">
        <v>19</v>
      </c>
      <c r="D9" s="25">
        <v>17</v>
      </c>
      <c r="E9" s="16">
        <f t="shared" si="0"/>
        <v>2</v>
      </c>
      <c r="F9" s="16">
        <f t="shared" si="1"/>
        <v>2</v>
      </c>
      <c r="G9" s="17">
        <f t="shared" si="2"/>
        <v>20</v>
      </c>
      <c r="H9" s="13" t="str">
        <f t="shared" si="3"/>
        <v>F</v>
      </c>
    </row>
    <row r="10" spans="1:8" ht="14.4" x14ac:dyDescent="0.3">
      <c r="A10" s="14">
        <v>193014009</v>
      </c>
      <c r="B10" s="15" t="s">
        <v>14</v>
      </c>
      <c r="C10" s="16">
        <v>19</v>
      </c>
      <c r="D10" s="25">
        <v>1</v>
      </c>
      <c r="E10" s="16">
        <f t="shared" si="0"/>
        <v>18</v>
      </c>
      <c r="F10" s="16">
        <f t="shared" si="1"/>
        <v>10</v>
      </c>
      <c r="G10" s="17">
        <f t="shared" si="2"/>
        <v>100</v>
      </c>
      <c r="H10" s="13" t="str">
        <f t="shared" si="3"/>
        <v>A+</v>
      </c>
    </row>
    <row r="11" spans="1:8" ht="14.4" x14ac:dyDescent="0.3">
      <c r="A11" s="14">
        <v>193014067</v>
      </c>
      <c r="B11" s="15" t="s">
        <v>15</v>
      </c>
      <c r="C11" s="16">
        <v>19</v>
      </c>
      <c r="D11" s="25">
        <v>7</v>
      </c>
      <c r="E11" s="16">
        <f t="shared" si="0"/>
        <v>12</v>
      </c>
      <c r="F11" s="16">
        <f t="shared" si="1"/>
        <v>7</v>
      </c>
      <c r="G11" s="17">
        <f t="shared" si="2"/>
        <v>70</v>
      </c>
      <c r="H11" s="13" t="str">
        <f t="shared" si="3"/>
        <v>B</v>
      </c>
    </row>
    <row r="12" spans="1:8" ht="14.4" x14ac:dyDescent="0.3">
      <c r="A12" s="14">
        <v>193014071</v>
      </c>
      <c r="B12" s="15" t="s">
        <v>16</v>
      </c>
      <c r="C12" s="16">
        <v>19</v>
      </c>
      <c r="D12" s="25">
        <v>1</v>
      </c>
      <c r="E12" s="16">
        <f t="shared" si="0"/>
        <v>18</v>
      </c>
      <c r="F12" s="16">
        <f t="shared" si="1"/>
        <v>10</v>
      </c>
      <c r="G12" s="17">
        <f t="shared" si="2"/>
        <v>100</v>
      </c>
      <c r="H12" s="13" t="str">
        <f t="shared" si="3"/>
        <v>A+</v>
      </c>
    </row>
    <row r="13" spans="1:8" ht="14.4" x14ac:dyDescent="0.3">
      <c r="A13" s="14">
        <v>193014072</v>
      </c>
      <c r="B13" s="15" t="s">
        <v>17</v>
      </c>
      <c r="C13" s="16">
        <v>19</v>
      </c>
      <c r="D13" s="25">
        <v>17</v>
      </c>
      <c r="E13" s="16">
        <f t="shared" si="0"/>
        <v>2</v>
      </c>
      <c r="F13" s="16">
        <f t="shared" si="1"/>
        <v>2</v>
      </c>
      <c r="G13" s="17">
        <f t="shared" si="2"/>
        <v>20</v>
      </c>
      <c r="H13" s="13" t="str">
        <f t="shared" si="3"/>
        <v>F</v>
      </c>
    </row>
    <row r="14" spans="1:8" ht="14.4" x14ac:dyDescent="0.3">
      <c r="A14" s="14">
        <v>193014073</v>
      </c>
      <c r="B14" s="15" t="s">
        <v>18</v>
      </c>
      <c r="C14" s="16">
        <v>19</v>
      </c>
      <c r="D14" s="25">
        <v>3</v>
      </c>
      <c r="E14" s="16">
        <f t="shared" si="0"/>
        <v>16</v>
      </c>
      <c r="F14" s="16">
        <f t="shared" si="1"/>
        <v>9</v>
      </c>
      <c r="G14" s="17">
        <f t="shared" si="2"/>
        <v>90</v>
      </c>
      <c r="H14" s="13" t="str">
        <f t="shared" si="3"/>
        <v>A</v>
      </c>
    </row>
    <row r="15" spans="1:8" ht="14.4" x14ac:dyDescent="0.3">
      <c r="A15" s="14">
        <v>183016002</v>
      </c>
      <c r="B15" s="15" t="s">
        <v>19</v>
      </c>
      <c r="C15" s="16">
        <v>19</v>
      </c>
      <c r="D15" s="18">
        <v>17</v>
      </c>
      <c r="E15" s="16">
        <f t="shared" si="0"/>
        <v>2</v>
      </c>
      <c r="F15" s="16">
        <f t="shared" si="1"/>
        <v>2</v>
      </c>
      <c r="G15" s="17">
        <f t="shared" si="2"/>
        <v>20</v>
      </c>
      <c r="H15" s="13" t="str">
        <f t="shared" si="3"/>
        <v>F</v>
      </c>
    </row>
    <row r="16" spans="1:8" ht="14.4" x14ac:dyDescent="0.3">
      <c r="A16" s="14">
        <v>192016001</v>
      </c>
      <c r="B16" s="15" t="s">
        <v>20</v>
      </c>
      <c r="C16" s="16">
        <v>19</v>
      </c>
      <c r="D16" s="18">
        <v>10</v>
      </c>
      <c r="E16" s="16">
        <f t="shared" si="0"/>
        <v>9</v>
      </c>
      <c r="F16" s="16">
        <f t="shared" si="1"/>
        <v>5</v>
      </c>
      <c r="G16" s="17">
        <f t="shared" si="2"/>
        <v>50</v>
      </c>
      <c r="H16" s="13" t="str">
        <f t="shared" si="3"/>
        <v>D</v>
      </c>
    </row>
    <row r="17" spans="1:8" ht="15" thickBot="1" x14ac:dyDescent="0.35">
      <c r="A17" s="19">
        <v>193016008</v>
      </c>
      <c r="B17" s="20" t="s">
        <v>21</v>
      </c>
      <c r="C17" s="22">
        <v>19</v>
      </c>
      <c r="D17" s="21">
        <v>6</v>
      </c>
      <c r="E17" s="22">
        <f t="shared" si="0"/>
        <v>13</v>
      </c>
      <c r="F17" s="22">
        <f t="shared" si="1"/>
        <v>7</v>
      </c>
      <c r="G17" s="23">
        <f t="shared" si="2"/>
        <v>70</v>
      </c>
      <c r="H17" s="24" t="str">
        <f t="shared" si="3"/>
        <v>B</v>
      </c>
    </row>
    <row r="18" spans="1:8" x14ac:dyDescent="0.25">
      <c r="F18">
        <v>10</v>
      </c>
    </row>
  </sheetData>
  <conditionalFormatting sqref="C2:E2 E3:E17 C3:C17">
    <cfRule type="cellIs" dxfId="19" priority="2" operator="greaterThan">
      <formula>#REF!</formula>
    </cfRule>
  </conditionalFormatting>
  <conditionalFormatting sqref="H2:H17">
    <cfRule type="cellIs" dxfId="18" priority="1" operator="equal">
      <formula>"F"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G17" sqref="G17"/>
    </sheetView>
  </sheetViews>
  <sheetFormatPr defaultRowHeight="13.2" x14ac:dyDescent="0.25"/>
  <cols>
    <col min="1" max="1" width="14.6640625" customWidth="1"/>
    <col min="2" max="2" width="30.6640625" customWidth="1"/>
    <col min="3" max="5" width="14.6640625" customWidth="1"/>
  </cols>
  <sheetData>
    <row r="1" spans="1:5" ht="14.4" x14ac:dyDescent="0.3">
      <c r="A1" s="10" t="s">
        <v>0</v>
      </c>
      <c r="B1" s="11" t="s">
        <v>1</v>
      </c>
      <c r="C1" s="11" t="s">
        <v>29</v>
      </c>
      <c r="D1" s="11" t="s">
        <v>24</v>
      </c>
      <c r="E1" s="12" t="s">
        <v>25</v>
      </c>
    </row>
    <row r="2" spans="1:5" ht="14.4" x14ac:dyDescent="0.3">
      <c r="A2" s="14">
        <v>183011218</v>
      </c>
      <c r="B2" s="15" t="s">
        <v>6</v>
      </c>
      <c r="C2" s="16">
        <v>9</v>
      </c>
      <c r="D2" s="17">
        <f>(C2/C$18)*100</f>
        <v>90</v>
      </c>
      <c r="E2" s="13" t="str">
        <f>IF(D2&gt;94,"A+",IF(D2&gt;84,"A",IF(D2&gt;79,"A-",IF(D2&gt;74,"B+",IF(D2&gt;69,"B",IF(D2&gt;64,"B-",IF(D2&gt;59,"C+",IF(D2&gt;54,"C",IF(D2&gt;49,"D","F")))))))))</f>
        <v>A</v>
      </c>
    </row>
    <row r="3" spans="1:5" ht="14.4" x14ac:dyDescent="0.3">
      <c r="A3" s="14">
        <v>173014033</v>
      </c>
      <c r="B3" s="15" t="s">
        <v>7</v>
      </c>
      <c r="C3" s="16">
        <v>0</v>
      </c>
      <c r="D3" s="17">
        <f t="shared" ref="D3:D17" si="0">(C3/C$18)*100</f>
        <v>0</v>
      </c>
      <c r="E3" s="13" t="str">
        <f t="shared" ref="E3:E17" si="1">IF(D3&gt;94,"A+",IF(D3&gt;84,"A",IF(D3&gt;79,"A-",IF(D3&gt;74,"B+",IF(D3&gt;69,"B",IF(D3&gt;64,"B-",IF(D3&gt;59,"C+",IF(D3&gt;54,"C",IF(D3&gt;49,"D","F")))))))))</f>
        <v>F</v>
      </c>
    </row>
    <row r="4" spans="1:5" ht="14.4" x14ac:dyDescent="0.3">
      <c r="A4" s="14">
        <v>181014001</v>
      </c>
      <c r="B4" s="15" t="s">
        <v>8</v>
      </c>
      <c r="C4" s="16">
        <v>0</v>
      </c>
      <c r="D4" s="17">
        <f t="shared" si="0"/>
        <v>0</v>
      </c>
      <c r="E4" s="13" t="str">
        <f t="shared" si="1"/>
        <v>F</v>
      </c>
    </row>
    <row r="5" spans="1:5" ht="14.4" x14ac:dyDescent="0.3">
      <c r="A5" s="14">
        <v>181014051</v>
      </c>
      <c r="B5" s="15" t="s">
        <v>9</v>
      </c>
      <c r="C5" s="16">
        <v>0</v>
      </c>
      <c r="D5" s="17">
        <f t="shared" si="0"/>
        <v>0</v>
      </c>
      <c r="E5" s="13" t="str">
        <f t="shared" si="1"/>
        <v>F</v>
      </c>
    </row>
    <row r="6" spans="1:5" ht="14.4" x14ac:dyDescent="0.3">
      <c r="A6" s="14">
        <v>181014126</v>
      </c>
      <c r="B6" s="15" t="s">
        <v>10</v>
      </c>
      <c r="C6" s="16">
        <v>8</v>
      </c>
      <c r="D6" s="17">
        <f t="shared" si="0"/>
        <v>80</v>
      </c>
      <c r="E6" s="13" t="str">
        <f t="shared" si="1"/>
        <v>A-</v>
      </c>
    </row>
    <row r="7" spans="1:5" ht="14.4" x14ac:dyDescent="0.3">
      <c r="A7" s="14">
        <v>182014056</v>
      </c>
      <c r="B7" s="15" t="s">
        <v>11</v>
      </c>
      <c r="C7" s="16">
        <v>8</v>
      </c>
      <c r="D7" s="17">
        <f t="shared" si="0"/>
        <v>80</v>
      </c>
      <c r="E7" s="13" t="str">
        <f t="shared" si="1"/>
        <v>A-</v>
      </c>
    </row>
    <row r="8" spans="1:5" ht="14.4" x14ac:dyDescent="0.3">
      <c r="A8" s="14">
        <v>183014070</v>
      </c>
      <c r="B8" s="15" t="s">
        <v>12</v>
      </c>
      <c r="C8" s="16">
        <v>0</v>
      </c>
      <c r="D8" s="17">
        <f t="shared" si="0"/>
        <v>0</v>
      </c>
      <c r="E8" s="13" t="str">
        <f t="shared" si="1"/>
        <v>F</v>
      </c>
    </row>
    <row r="9" spans="1:5" ht="14.4" x14ac:dyDescent="0.3">
      <c r="A9" s="14">
        <v>191014032</v>
      </c>
      <c r="B9" s="15" t="s">
        <v>13</v>
      </c>
      <c r="C9" s="16">
        <v>0</v>
      </c>
      <c r="D9" s="17">
        <f t="shared" si="0"/>
        <v>0</v>
      </c>
      <c r="E9" s="13" t="str">
        <f t="shared" si="1"/>
        <v>F</v>
      </c>
    </row>
    <row r="10" spans="1:5" ht="14.4" x14ac:dyDescent="0.3">
      <c r="A10" s="14">
        <v>193014009</v>
      </c>
      <c r="B10" s="15" t="s">
        <v>14</v>
      </c>
      <c r="C10" s="16">
        <v>10</v>
      </c>
      <c r="D10" s="17">
        <f t="shared" si="0"/>
        <v>100</v>
      </c>
      <c r="E10" s="13" t="str">
        <f t="shared" si="1"/>
        <v>A+</v>
      </c>
    </row>
    <row r="11" spans="1:5" ht="14.4" x14ac:dyDescent="0.3">
      <c r="A11" s="14">
        <v>193014067</v>
      </c>
      <c r="B11" s="15" t="s">
        <v>15</v>
      </c>
      <c r="C11" s="16">
        <v>8</v>
      </c>
      <c r="D11" s="17">
        <f t="shared" si="0"/>
        <v>80</v>
      </c>
      <c r="E11" s="13" t="str">
        <f t="shared" si="1"/>
        <v>A-</v>
      </c>
    </row>
    <row r="12" spans="1:5" ht="14.4" x14ac:dyDescent="0.3">
      <c r="A12" s="14">
        <v>193014071</v>
      </c>
      <c r="B12" s="15" t="s">
        <v>16</v>
      </c>
      <c r="C12" s="16">
        <v>10</v>
      </c>
      <c r="D12" s="17">
        <f t="shared" si="0"/>
        <v>100</v>
      </c>
      <c r="E12" s="13" t="str">
        <f t="shared" si="1"/>
        <v>A+</v>
      </c>
    </row>
    <row r="13" spans="1:5" ht="14.4" x14ac:dyDescent="0.3">
      <c r="A13" s="14">
        <v>193014072</v>
      </c>
      <c r="B13" s="15" t="s">
        <v>17</v>
      </c>
      <c r="C13" s="16">
        <v>0</v>
      </c>
      <c r="D13" s="17">
        <f t="shared" si="0"/>
        <v>0</v>
      </c>
      <c r="E13" s="13" t="str">
        <f t="shared" si="1"/>
        <v>F</v>
      </c>
    </row>
    <row r="14" spans="1:5" ht="14.4" x14ac:dyDescent="0.3">
      <c r="A14" s="14">
        <v>193014073</v>
      </c>
      <c r="B14" s="15" t="s">
        <v>18</v>
      </c>
      <c r="C14" s="16">
        <v>10</v>
      </c>
      <c r="D14" s="17">
        <f t="shared" si="0"/>
        <v>100</v>
      </c>
      <c r="E14" s="13" t="str">
        <f t="shared" si="1"/>
        <v>A+</v>
      </c>
    </row>
    <row r="15" spans="1:5" ht="14.4" x14ac:dyDescent="0.3">
      <c r="A15" s="14">
        <v>183016002</v>
      </c>
      <c r="B15" s="15" t="s">
        <v>19</v>
      </c>
      <c r="C15" s="16">
        <v>0</v>
      </c>
      <c r="D15" s="17">
        <f t="shared" si="0"/>
        <v>0</v>
      </c>
      <c r="E15" s="13" t="str">
        <f t="shared" si="1"/>
        <v>F</v>
      </c>
    </row>
    <row r="16" spans="1:5" ht="14.4" x14ac:dyDescent="0.3">
      <c r="A16" s="14">
        <v>192016001</v>
      </c>
      <c r="B16" s="15" t="s">
        <v>20</v>
      </c>
      <c r="C16" s="16">
        <v>9</v>
      </c>
      <c r="D16" s="17">
        <f t="shared" si="0"/>
        <v>90</v>
      </c>
      <c r="E16" s="13" t="str">
        <f t="shared" si="1"/>
        <v>A</v>
      </c>
    </row>
    <row r="17" spans="1:5" ht="15" thickBot="1" x14ac:dyDescent="0.35">
      <c r="A17" s="19">
        <v>193016008</v>
      </c>
      <c r="B17" s="20" t="s">
        <v>21</v>
      </c>
      <c r="C17" s="22">
        <v>8</v>
      </c>
      <c r="D17" s="23">
        <f t="shared" si="0"/>
        <v>80</v>
      </c>
      <c r="E17" s="24" t="str">
        <f t="shared" si="1"/>
        <v>A-</v>
      </c>
    </row>
    <row r="18" spans="1:5" x14ac:dyDescent="0.25">
      <c r="C18">
        <v>10</v>
      </c>
    </row>
  </sheetData>
  <conditionalFormatting sqref="E2:E17">
    <cfRule type="cellIs" dxfId="17" priority="1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8"/>
  <sheetViews>
    <sheetView workbookViewId="0">
      <selection activeCell="A2" sqref="A2:B17"/>
    </sheetView>
  </sheetViews>
  <sheetFormatPr defaultColWidth="14.44140625" defaultRowHeight="15.75" customHeight="1" x14ac:dyDescent="0.3"/>
  <cols>
    <col min="1" max="1" width="14.6640625" style="2" customWidth="1"/>
    <col min="2" max="2" width="30.6640625" style="2" customWidth="1"/>
    <col min="3" max="10" width="14.6640625" style="2" customWidth="1"/>
    <col min="11" max="16384" width="14.44140625" style="2"/>
  </cols>
  <sheetData>
    <row r="1" spans="1:12" ht="15.9" customHeight="1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27</v>
      </c>
      <c r="G1" s="1" t="s">
        <v>4</v>
      </c>
      <c r="H1" s="1" t="s">
        <v>28</v>
      </c>
      <c r="I1" s="1" t="s">
        <v>29</v>
      </c>
      <c r="J1" s="1" t="s">
        <v>5</v>
      </c>
      <c r="K1" s="1" t="s">
        <v>24</v>
      </c>
      <c r="L1" s="1" t="s">
        <v>25</v>
      </c>
    </row>
    <row r="2" spans="1:12" ht="15" customHeight="1" x14ac:dyDescent="0.3">
      <c r="A2" s="6">
        <v>183011218</v>
      </c>
      <c r="B2" s="3" t="s">
        <v>6</v>
      </c>
      <c r="C2" s="7">
        <v>1</v>
      </c>
      <c r="D2" s="7">
        <v>6</v>
      </c>
      <c r="E2" s="7">
        <v>6</v>
      </c>
      <c r="F2" s="7">
        <v>8</v>
      </c>
      <c r="G2" s="7">
        <v>2</v>
      </c>
      <c r="H2" s="7">
        <v>6</v>
      </c>
      <c r="I2" s="7">
        <f t="shared" ref="I2:I17" si="0">C2+E2+G2</f>
        <v>9</v>
      </c>
      <c r="J2" s="7">
        <f t="shared" ref="J2:J17" si="1">D2+F2+H2</f>
        <v>20</v>
      </c>
      <c r="K2">
        <f>(I2/J2)*100</f>
        <v>45</v>
      </c>
      <c r="L2" s="9" t="str">
        <f>IF(K2&gt;94,"A+",IF(K2&gt;84,"A",IF(K2&gt;79,"A-",IF(K2&gt;74,"B+",IF(K2&gt;69,"B",IF(K2&gt;64,"B-",IF(K2&gt;59,"C+",IF(K2&gt;54,"C",IF(K2&gt;49,"D","F")))))))))</f>
        <v>F</v>
      </c>
    </row>
    <row r="3" spans="1:12" ht="15" customHeight="1" x14ac:dyDescent="0.3">
      <c r="A3" s="6">
        <v>173014033</v>
      </c>
      <c r="B3" s="3" t="s">
        <v>7</v>
      </c>
      <c r="C3" s="8"/>
      <c r="D3" s="7">
        <v>6</v>
      </c>
      <c r="E3" s="8"/>
      <c r="F3" s="7">
        <v>8</v>
      </c>
      <c r="G3" s="8"/>
      <c r="H3" s="7">
        <v>6</v>
      </c>
      <c r="I3" s="7">
        <f t="shared" si="0"/>
        <v>0</v>
      </c>
      <c r="J3" s="7">
        <f t="shared" si="1"/>
        <v>20</v>
      </c>
      <c r="K3">
        <f t="shared" ref="K3:K17" si="2">(I3/J3)*100</f>
        <v>0</v>
      </c>
      <c r="L3" s="9" t="str">
        <f t="shared" ref="L3:L17" si="3">IF(K3&gt;94,"A+",IF(K3&gt;84,"A",IF(K3&gt;79,"A-",IF(K3&gt;74,"B+",IF(K3&gt;69,"B",IF(K3&gt;64,"B-",IF(K3&gt;59,"C+",IF(K3&gt;54,"C",IF(K3&gt;49,"D","F")))))))))</f>
        <v>F</v>
      </c>
    </row>
    <row r="4" spans="1:12" ht="15" customHeight="1" x14ac:dyDescent="0.3">
      <c r="A4" s="6">
        <v>181014001</v>
      </c>
      <c r="B4" s="3" t="s">
        <v>8</v>
      </c>
      <c r="C4" s="7"/>
      <c r="D4" s="7">
        <v>6</v>
      </c>
      <c r="E4" s="7"/>
      <c r="F4" s="7">
        <v>8</v>
      </c>
      <c r="G4" s="7"/>
      <c r="H4" s="7">
        <v>6</v>
      </c>
      <c r="I4" s="7">
        <f t="shared" si="0"/>
        <v>0</v>
      </c>
      <c r="J4" s="7">
        <f t="shared" si="1"/>
        <v>20</v>
      </c>
      <c r="K4">
        <f t="shared" si="2"/>
        <v>0</v>
      </c>
      <c r="L4" s="9" t="str">
        <f t="shared" si="3"/>
        <v>F</v>
      </c>
    </row>
    <row r="5" spans="1:12" ht="15" customHeight="1" x14ac:dyDescent="0.3">
      <c r="A5" s="6">
        <v>181014051</v>
      </c>
      <c r="B5" s="3" t="s">
        <v>9</v>
      </c>
      <c r="C5" s="7"/>
      <c r="D5" s="7">
        <v>6</v>
      </c>
      <c r="E5" s="7"/>
      <c r="F5" s="7">
        <v>8</v>
      </c>
      <c r="G5" s="7"/>
      <c r="H5" s="7">
        <v>6</v>
      </c>
      <c r="I5" s="7">
        <f t="shared" si="0"/>
        <v>0</v>
      </c>
      <c r="J5" s="7">
        <f t="shared" si="1"/>
        <v>20</v>
      </c>
      <c r="K5">
        <f t="shared" si="2"/>
        <v>0</v>
      </c>
      <c r="L5" s="9" t="str">
        <f t="shared" si="3"/>
        <v>F</v>
      </c>
    </row>
    <row r="6" spans="1:12" ht="15" customHeight="1" x14ac:dyDescent="0.3">
      <c r="A6" s="6">
        <v>181014126</v>
      </c>
      <c r="B6" s="3" t="s">
        <v>10</v>
      </c>
      <c r="C6" s="8">
        <v>3</v>
      </c>
      <c r="D6" s="7">
        <v>6</v>
      </c>
      <c r="E6" s="8">
        <v>2</v>
      </c>
      <c r="F6" s="7">
        <v>8</v>
      </c>
      <c r="G6" s="8">
        <v>2</v>
      </c>
      <c r="H6" s="7">
        <v>6</v>
      </c>
      <c r="I6" s="7">
        <f t="shared" si="0"/>
        <v>7</v>
      </c>
      <c r="J6" s="7">
        <f t="shared" si="1"/>
        <v>20</v>
      </c>
      <c r="K6">
        <f t="shared" si="2"/>
        <v>35</v>
      </c>
      <c r="L6" s="9" t="str">
        <f t="shared" si="3"/>
        <v>F</v>
      </c>
    </row>
    <row r="7" spans="1:12" ht="15" customHeight="1" x14ac:dyDescent="0.3">
      <c r="A7" s="6">
        <v>182014056</v>
      </c>
      <c r="B7" s="3" t="s">
        <v>11</v>
      </c>
      <c r="C7" s="7"/>
      <c r="D7" s="7">
        <v>6</v>
      </c>
      <c r="E7" s="7"/>
      <c r="F7" s="7">
        <v>8</v>
      </c>
      <c r="G7" s="7"/>
      <c r="H7" s="7">
        <v>6</v>
      </c>
      <c r="I7" s="7">
        <f t="shared" si="0"/>
        <v>0</v>
      </c>
      <c r="J7" s="7">
        <f t="shared" si="1"/>
        <v>20</v>
      </c>
      <c r="K7">
        <f t="shared" si="2"/>
        <v>0</v>
      </c>
      <c r="L7" s="9" t="str">
        <f t="shared" si="3"/>
        <v>F</v>
      </c>
    </row>
    <row r="8" spans="1:12" ht="15" customHeight="1" x14ac:dyDescent="0.3">
      <c r="A8" s="6">
        <v>183014070</v>
      </c>
      <c r="B8" s="3" t="s">
        <v>12</v>
      </c>
      <c r="C8" s="7"/>
      <c r="D8" s="7">
        <v>6</v>
      </c>
      <c r="E8" s="7"/>
      <c r="F8" s="7">
        <v>8</v>
      </c>
      <c r="G8" s="7"/>
      <c r="H8" s="7">
        <v>6</v>
      </c>
      <c r="I8" s="7">
        <f t="shared" si="0"/>
        <v>0</v>
      </c>
      <c r="J8" s="7">
        <f t="shared" si="1"/>
        <v>20</v>
      </c>
      <c r="K8">
        <f t="shared" si="2"/>
        <v>0</v>
      </c>
      <c r="L8" s="9" t="str">
        <f t="shared" si="3"/>
        <v>F</v>
      </c>
    </row>
    <row r="9" spans="1:12" ht="15" customHeight="1" x14ac:dyDescent="0.3">
      <c r="A9" s="6">
        <v>191014032</v>
      </c>
      <c r="B9" s="3" t="s">
        <v>13</v>
      </c>
      <c r="C9" s="8"/>
      <c r="D9" s="7">
        <v>6</v>
      </c>
      <c r="E9" s="8"/>
      <c r="F9" s="7">
        <v>8</v>
      </c>
      <c r="G9" s="8"/>
      <c r="H9" s="7">
        <v>6</v>
      </c>
      <c r="I9" s="7">
        <f t="shared" si="0"/>
        <v>0</v>
      </c>
      <c r="J9" s="7">
        <f t="shared" si="1"/>
        <v>20</v>
      </c>
      <c r="K9">
        <f t="shared" si="2"/>
        <v>0</v>
      </c>
      <c r="L9" s="9" t="str">
        <f t="shared" si="3"/>
        <v>F</v>
      </c>
    </row>
    <row r="10" spans="1:12" ht="15" customHeight="1" x14ac:dyDescent="0.3">
      <c r="A10" s="6">
        <v>193014009</v>
      </c>
      <c r="B10" s="3" t="s">
        <v>14</v>
      </c>
      <c r="C10" s="7">
        <v>6</v>
      </c>
      <c r="D10" s="7">
        <v>6</v>
      </c>
      <c r="E10" s="7">
        <v>6</v>
      </c>
      <c r="F10" s="7">
        <v>8</v>
      </c>
      <c r="G10" s="7">
        <v>2.5</v>
      </c>
      <c r="H10" s="7">
        <v>6</v>
      </c>
      <c r="I10" s="7">
        <f t="shared" si="0"/>
        <v>14.5</v>
      </c>
      <c r="J10" s="7">
        <f t="shared" si="1"/>
        <v>20</v>
      </c>
      <c r="K10">
        <f t="shared" si="2"/>
        <v>72.5</v>
      </c>
      <c r="L10" s="9" t="str">
        <f t="shared" si="3"/>
        <v>B</v>
      </c>
    </row>
    <row r="11" spans="1:12" ht="15" customHeight="1" x14ac:dyDescent="0.3">
      <c r="A11" s="6">
        <v>193014067</v>
      </c>
      <c r="B11" s="3" t="s">
        <v>15</v>
      </c>
      <c r="C11" s="7"/>
      <c r="D11" s="7">
        <v>6</v>
      </c>
      <c r="E11" s="7"/>
      <c r="F11" s="7">
        <v>8</v>
      </c>
      <c r="G11" s="7"/>
      <c r="H11" s="7">
        <v>6</v>
      </c>
      <c r="I11" s="7">
        <f t="shared" si="0"/>
        <v>0</v>
      </c>
      <c r="J11" s="7">
        <f t="shared" si="1"/>
        <v>20</v>
      </c>
      <c r="K11">
        <f t="shared" si="2"/>
        <v>0</v>
      </c>
      <c r="L11" s="9" t="str">
        <f t="shared" si="3"/>
        <v>F</v>
      </c>
    </row>
    <row r="12" spans="1:12" ht="15" customHeight="1" x14ac:dyDescent="0.3">
      <c r="A12" s="6">
        <v>193014071</v>
      </c>
      <c r="B12" s="3" t="s">
        <v>16</v>
      </c>
      <c r="C12" s="8">
        <v>5</v>
      </c>
      <c r="D12" s="7">
        <v>6</v>
      </c>
      <c r="E12" s="8">
        <v>5</v>
      </c>
      <c r="F12" s="7">
        <v>8</v>
      </c>
      <c r="G12" s="8">
        <v>3</v>
      </c>
      <c r="H12" s="7">
        <v>6</v>
      </c>
      <c r="I12" s="7">
        <f t="shared" si="0"/>
        <v>13</v>
      </c>
      <c r="J12" s="7">
        <f t="shared" si="1"/>
        <v>20</v>
      </c>
      <c r="K12">
        <f t="shared" si="2"/>
        <v>65</v>
      </c>
      <c r="L12" s="9" t="str">
        <f t="shared" si="3"/>
        <v>B-</v>
      </c>
    </row>
    <row r="13" spans="1:12" ht="15" customHeight="1" x14ac:dyDescent="0.3">
      <c r="A13" s="6">
        <v>193014072</v>
      </c>
      <c r="B13" s="3" t="s">
        <v>17</v>
      </c>
      <c r="C13" s="7"/>
      <c r="D13" s="7">
        <v>6</v>
      </c>
      <c r="E13" s="7"/>
      <c r="F13" s="7">
        <v>8</v>
      </c>
      <c r="G13" s="7"/>
      <c r="H13" s="7">
        <v>6</v>
      </c>
      <c r="I13" s="7">
        <f t="shared" si="0"/>
        <v>0</v>
      </c>
      <c r="J13" s="7">
        <f t="shared" si="1"/>
        <v>20</v>
      </c>
      <c r="K13">
        <f t="shared" si="2"/>
        <v>0</v>
      </c>
      <c r="L13" s="9" t="str">
        <f t="shared" si="3"/>
        <v>F</v>
      </c>
    </row>
    <row r="14" spans="1:12" ht="15" customHeight="1" x14ac:dyDescent="0.3">
      <c r="A14" s="6">
        <v>193014073</v>
      </c>
      <c r="B14" s="3" t="s">
        <v>18</v>
      </c>
      <c r="C14" s="7">
        <v>5</v>
      </c>
      <c r="D14" s="7">
        <v>6</v>
      </c>
      <c r="E14" s="7">
        <v>5</v>
      </c>
      <c r="F14" s="7">
        <v>8</v>
      </c>
      <c r="G14" s="7">
        <v>2</v>
      </c>
      <c r="H14" s="7">
        <v>6</v>
      </c>
      <c r="I14" s="7">
        <f t="shared" si="0"/>
        <v>12</v>
      </c>
      <c r="J14" s="7">
        <f t="shared" si="1"/>
        <v>20</v>
      </c>
      <c r="K14">
        <f t="shared" si="2"/>
        <v>60</v>
      </c>
      <c r="L14" s="9" t="str">
        <f t="shared" si="3"/>
        <v>C+</v>
      </c>
    </row>
    <row r="15" spans="1:12" ht="15" customHeight="1" x14ac:dyDescent="0.3">
      <c r="A15" s="6">
        <v>183016002</v>
      </c>
      <c r="B15" s="3" t="s">
        <v>19</v>
      </c>
      <c r="C15" s="7"/>
      <c r="D15" s="7">
        <v>6</v>
      </c>
      <c r="E15" s="7"/>
      <c r="F15" s="7">
        <v>8</v>
      </c>
      <c r="G15" s="7"/>
      <c r="H15" s="7">
        <v>6</v>
      </c>
      <c r="I15" s="7">
        <f t="shared" si="0"/>
        <v>0</v>
      </c>
      <c r="J15" s="7">
        <f t="shared" si="1"/>
        <v>20</v>
      </c>
      <c r="K15">
        <f t="shared" si="2"/>
        <v>0</v>
      </c>
      <c r="L15" s="9" t="str">
        <f t="shared" si="3"/>
        <v>F</v>
      </c>
    </row>
    <row r="16" spans="1:12" ht="15" customHeight="1" x14ac:dyDescent="0.3">
      <c r="A16" s="6">
        <v>192016001</v>
      </c>
      <c r="B16" s="3" t="s">
        <v>20</v>
      </c>
      <c r="C16" s="8">
        <v>1</v>
      </c>
      <c r="D16" s="7">
        <v>6</v>
      </c>
      <c r="E16" s="8"/>
      <c r="F16" s="7">
        <v>8</v>
      </c>
      <c r="G16" s="8"/>
      <c r="H16" s="7">
        <v>6</v>
      </c>
      <c r="I16" s="7">
        <f t="shared" si="0"/>
        <v>1</v>
      </c>
      <c r="J16" s="7">
        <f t="shared" si="1"/>
        <v>20</v>
      </c>
      <c r="K16">
        <f t="shared" si="2"/>
        <v>5</v>
      </c>
      <c r="L16" s="9" t="str">
        <f t="shared" si="3"/>
        <v>F</v>
      </c>
    </row>
    <row r="17" spans="1:12" ht="15" customHeight="1" x14ac:dyDescent="0.3">
      <c r="A17" s="6">
        <v>193016008</v>
      </c>
      <c r="B17" s="3" t="s">
        <v>21</v>
      </c>
      <c r="C17" s="7">
        <v>3</v>
      </c>
      <c r="D17" s="7">
        <v>6</v>
      </c>
      <c r="E17" s="7">
        <v>6</v>
      </c>
      <c r="F17" s="7">
        <v>8</v>
      </c>
      <c r="G17" s="7">
        <v>2</v>
      </c>
      <c r="H17" s="7">
        <v>6</v>
      </c>
      <c r="I17" s="7">
        <f t="shared" si="0"/>
        <v>11</v>
      </c>
      <c r="J17" s="7">
        <f t="shared" si="1"/>
        <v>20</v>
      </c>
      <c r="K17">
        <f t="shared" si="2"/>
        <v>55.000000000000007</v>
      </c>
      <c r="L17" s="9" t="str">
        <f t="shared" si="3"/>
        <v>C</v>
      </c>
    </row>
    <row r="18" spans="1:12" ht="14.4" x14ac:dyDescent="0.3">
      <c r="A18" s="3"/>
      <c r="B18" s="3"/>
      <c r="C18" s="5"/>
      <c r="D18" s="5"/>
      <c r="E18" s="5"/>
      <c r="F18" s="5"/>
      <c r="G18" s="5"/>
      <c r="H18" s="5"/>
      <c r="I18" s="4"/>
      <c r="J18" s="4"/>
    </row>
    <row r="19" spans="1:12" ht="14.4" x14ac:dyDescent="0.3">
      <c r="A19" s="3"/>
      <c r="B19" s="3"/>
      <c r="C19" s="4"/>
      <c r="D19" s="4"/>
      <c r="E19" s="4"/>
      <c r="F19" s="4"/>
      <c r="G19" s="4"/>
      <c r="H19" s="4"/>
      <c r="I19" s="4"/>
      <c r="J19" s="4"/>
    </row>
    <row r="20" spans="1:12" ht="14.4" x14ac:dyDescent="0.3">
      <c r="A20" s="3"/>
      <c r="B20" s="3"/>
      <c r="C20" s="4"/>
      <c r="D20" s="4"/>
      <c r="E20" s="4"/>
      <c r="F20" s="4"/>
      <c r="G20" s="4"/>
      <c r="H20" s="4"/>
      <c r="I20" s="4"/>
      <c r="J20" s="4"/>
    </row>
    <row r="21" spans="1:12" ht="14.4" x14ac:dyDescent="0.3">
      <c r="A21" s="3"/>
      <c r="B21" s="3"/>
      <c r="C21" s="4"/>
      <c r="D21" s="4"/>
      <c r="E21" s="4"/>
      <c r="F21" s="4"/>
      <c r="G21" s="4"/>
      <c r="H21" s="4"/>
      <c r="I21" s="4"/>
      <c r="J21" s="4"/>
    </row>
    <row r="22" spans="1:12" ht="14.4" x14ac:dyDescent="0.3">
      <c r="A22" s="3"/>
      <c r="B22" s="3"/>
      <c r="C22" s="4"/>
      <c r="D22" s="4"/>
      <c r="E22" s="4"/>
      <c r="F22" s="4"/>
      <c r="G22" s="4"/>
      <c r="H22" s="4"/>
      <c r="I22" s="4"/>
      <c r="J22" s="4"/>
    </row>
    <row r="23" spans="1:12" ht="14.4" x14ac:dyDescent="0.3">
      <c r="A23" s="3"/>
      <c r="B23" s="3"/>
      <c r="C23" s="4"/>
      <c r="D23" s="4"/>
      <c r="E23" s="4"/>
      <c r="F23" s="4"/>
      <c r="G23" s="4"/>
      <c r="H23" s="4"/>
      <c r="I23" s="4"/>
      <c r="J23" s="4"/>
    </row>
    <row r="24" spans="1:12" ht="14.4" x14ac:dyDescent="0.3">
      <c r="A24" s="3"/>
      <c r="B24" s="3"/>
      <c r="C24" s="4"/>
      <c r="D24" s="4"/>
      <c r="E24" s="4"/>
      <c r="F24" s="4"/>
      <c r="G24" s="4"/>
      <c r="H24" s="4"/>
      <c r="I24" s="4"/>
      <c r="J24" s="4"/>
    </row>
    <row r="25" spans="1:12" ht="14.4" x14ac:dyDescent="0.3">
      <c r="A25" s="3"/>
      <c r="B25" s="3"/>
      <c r="C25" s="5"/>
      <c r="D25" s="5"/>
      <c r="E25" s="5"/>
      <c r="F25" s="5"/>
      <c r="G25" s="5"/>
      <c r="H25" s="5"/>
      <c r="I25" s="4"/>
      <c r="J25" s="4"/>
    </row>
    <row r="26" spans="1:12" ht="14.4" x14ac:dyDescent="0.3">
      <c r="A26" s="3"/>
      <c r="B26" s="3"/>
      <c r="C26" s="5"/>
      <c r="D26" s="5"/>
      <c r="E26" s="5"/>
      <c r="F26" s="5"/>
      <c r="G26" s="5"/>
      <c r="H26" s="5"/>
      <c r="I26" s="4"/>
      <c r="J26" s="4"/>
    </row>
    <row r="27" spans="1:12" ht="14.4" x14ac:dyDescent="0.3">
      <c r="A27" s="3"/>
      <c r="B27" s="3"/>
      <c r="C27" s="4"/>
      <c r="D27" s="4"/>
      <c r="E27" s="4"/>
      <c r="F27" s="4"/>
      <c r="G27" s="4"/>
      <c r="H27" s="4"/>
      <c r="I27" s="4"/>
      <c r="J27" s="4"/>
    </row>
    <row r="28" spans="1:12" ht="14.4" x14ac:dyDescent="0.3">
      <c r="A28" s="3"/>
      <c r="B28" s="3"/>
      <c r="C28" s="4"/>
      <c r="D28" s="4"/>
      <c r="E28" s="4"/>
      <c r="F28" s="4"/>
      <c r="G28" s="4"/>
      <c r="H28" s="4"/>
      <c r="I28" s="4"/>
      <c r="J28" s="4"/>
    </row>
    <row r="29" spans="1:12" ht="14.4" x14ac:dyDescent="0.3">
      <c r="A29" s="3"/>
      <c r="B29" s="3"/>
      <c r="C29" s="4"/>
      <c r="D29" s="4"/>
      <c r="E29" s="4"/>
      <c r="F29" s="4"/>
      <c r="G29" s="4"/>
      <c r="H29" s="4"/>
      <c r="I29" s="4"/>
      <c r="J29" s="4"/>
    </row>
    <row r="30" spans="1:12" ht="14.4" x14ac:dyDescent="0.3">
      <c r="A30" s="3"/>
      <c r="B30" s="3"/>
      <c r="C30" s="5"/>
      <c r="D30" s="5"/>
      <c r="E30" s="5"/>
      <c r="F30" s="5"/>
      <c r="G30" s="5"/>
      <c r="H30" s="5"/>
      <c r="I30" s="4"/>
      <c r="J30" s="4"/>
    </row>
    <row r="31" spans="1:12" ht="14.4" x14ac:dyDescent="0.3">
      <c r="A31" s="3"/>
      <c r="B31" s="3"/>
      <c r="C31" s="4"/>
      <c r="D31" s="4"/>
      <c r="E31" s="4"/>
      <c r="F31" s="4"/>
      <c r="G31" s="4"/>
      <c r="H31" s="4"/>
      <c r="I31" s="4"/>
      <c r="J31" s="4"/>
    </row>
    <row r="32" spans="1:12" ht="14.4" x14ac:dyDescent="0.3">
      <c r="A32" s="3"/>
      <c r="B32" s="3"/>
      <c r="C32" s="4"/>
      <c r="D32" s="4"/>
      <c r="E32" s="4"/>
      <c r="F32" s="4"/>
      <c r="G32" s="4"/>
      <c r="H32" s="4"/>
      <c r="I32" s="4"/>
      <c r="J32" s="4"/>
    </row>
    <row r="33" spans="1:10" ht="14.4" x14ac:dyDescent="0.3">
      <c r="A33" s="3"/>
      <c r="B33" s="3"/>
      <c r="C33" s="4"/>
      <c r="D33" s="4"/>
      <c r="E33" s="4"/>
      <c r="F33" s="4"/>
      <c r="G33" s="4"/>
      <c r="H33" s="4"/>
      <c r="I33" s="4"/>
      <c r="J33" s="4"/>
    </row>
    <row r="34" spans="1:10" ht="14.4" x14ac:dyDescent="0.3">
      <c r="A34" s="3"/>
      <c r="B34" s="3"/>
      <c r="C34" s="4"/>
      <c r="D34" s="4"/>
      <c r="E34" s="4"/>
      <c r="F34" s="4"/>
      <c r="G34" s="4"/>
      <c r="H34" s="4"/>
      <c r="I34" s="4"/>
      <c r="J34" s="4"/>
    </row>
    <row r="35" spans="1:10" ht="14.4" x14ac:dyDescent="0.3">
      <c r="A35" s="3"/>
      <c r="B35" s="3"/>
      <c r="C35" s="4"/>
      <c r="D35" s="4"/>
      <c r="E35" s="4"/>
      <c r="F35" s="4"/>
      <c r="G35" s="4"/>
      <c r="H35" s="4"/>
      <c r="I35" s="4"/>
      <c r="J35" s="4"/>
    </row>
    <row r="36" spans="1:10" ht="14.4" x14ac:dyDescent="0.3">
      <c r="A36" s="3"/>
      <c r="B36" s="3"/>
      <c r="C36" s="4"/>
      <c r="D36" s="4"/>
      <c r="E36" s="4"/>
      <c r="F36" s="4"/>
      <c r="G36" s="4"/>
      <c r="H36" s="4"/>
      <c r="I36" s="4"/>
      <c r="J36" s="4"/>
    </row>
    <row r="37" spans="1:10" ht="14.4" x14ac:dyDescent="0.3">
      <c r="A37" s="3"/>
      <c r="B37" s="3"/>
      <c r="C37" s="4"/>
      <c r="D37" s="4"/>
      <c r="E37" s="4"/>
      <c r="F37" s="4"/>
      <c r="G37" s="4"/>
      <c r="H37" s="4"/>
      <c r="I37" s="4"/>
      <c r="J37" s="4"/>
    </row>
    <row r="38" spans="1:10" ht="14.4" x14ac:dyDescent="0.3">
      <c r="A38" s="3"/>
      <c r="B38" s="3"/>
      <c r="C38" s="4"/>
      <c r="D38" s="4"/>
      <c r="E38" s="4"/>
      <c r="F38" s="4"/>
      <c r="G38" s="4"/>
      <c r="H38" s="4"/>
      <c r="I38" s="4"/>
      <c r="J38" s="4"/>
    </row>
    <row r="39" spans="1:10" ht="14.4" x14ac:dyDescent="0.3">
      <c r="A39" s="3"/>
      <c r="B39" s="3"/>
      <c r="C39" s="4"/>
      <c r="D39" s="4"/>
      <c r="E39" s="4"/>
      <c r="F39" s="4"/>
      <c r="G39" s="4"/>
      <c r="H39" s="4"/>
      <c r="I39" s="4"/>
      <c r="J39" s="4"/>
    </row>
    <row r="40" spans="1:10" ht="14.4" x14ac:dyDescent="0.3">
      <c r="A40" s="3"/>
      <c r="B40" s="3"/>
      <c r="C40" s="4"/>
      <c r="D40" s="4"/>
      <c r="E40" s="4"/>
      <c r="F40" s="4"/>
      <c r="G40" s="4"/>
      <c r="H40" s="4"/>
      <c r="I40" s="4"/>
      <c r="J40" s="4"/>
    </row>
    <row r="41" spans="1:10" ht="14.4" x14ac:dyDescent="0.3">
      <c r="A41" s="3"/>
      <c r="B41" s="3"/>
      <c r="C41" s="4"/>
      <c r="D41" s="4"/>
      <c r="E41" s="4"/>
      <c r="F41" s="4"/>
      <c r="G41" s="4"/>
      <c r="H41" s="4"/>
      <c r="I41" s="4"/>
      <c r="J41" s="4"/>
    </row>
    <row r="42" spans="1:10" ht="14.4" x14ac:dyDescent="0.3">
      <c r="A42" s="3"/>
      <c r="B42" s="3"/>
      <c r="C42" s="4"/>
      <c r="D42" s="4"/>
      <c r="E42" s="4"/>
      <c r="F42" s="4"/>
      <c r="G42" s="4"/>
      <c r="H42" s="4"/>
      <c r="I42" s="4"/>
      <c r="J42" s="4"/>
    </row>
    <row r="43" spans="1:10" ht="14.4" x14ac:dyDescent="0.3">
      <c r="A43" s="3"/>
      <c r="B43" s="3"/>
      <c r="C43" s="4"/>
      <c r="D43" s="4"/>
      <c r="E43" s="4"/>
      <c r="F43" s="4"/>
      <c r="G43" s="4"/>
      <c r="H43" s="4"/>
      <c r="I43" s="4"/>
      <c r="J43" s="4"/>
    </row>
    <row r="44" spans="1:10" ht="14.4" x14ac:dyDescent="0.3">
      <c r="A44" s="3"/>
      <c r="B44" s="3"/>
      <c r="C44" s="4"/>
      <c r="D44" s="4"/>
      <c r="E44" s="4"/>
      <c r="F44" s="4"/>
      <c r="G44" s="4"/>
      <c r="H44" s="4"/>
      <c r="I44" s="4"/>
      <c r="J44" s="4"/>
    </row>
    <row r="45" spans="1:10" ht="14.4" x14ac:dyDescent="0.3">
      <c r="A45" s="3"/>
      <c r="B45" s="3"/>
      <c r="C45" s="4"/>
      <c r="D45" s="4"/>
      <c r="E45" s="4"/>
      <c r="F45" s="4"/>
      <c r="G45" s="4"/>
      <c r="H45" s="4"/>
      <c r="I45" s="4"/>
      <c r="J45" s="4"/>
    </row>
    <row r="46" spans="1:10" ht="14.4" x14ac:dyDescent="0.3">
      <c r="A46" s="3"/>
      <c r="B46" s="3"/>
      <c r="C46" s="4"/>
      <c r="D46" s="4"/>
      <c r="E46" s="4"/>
      <c r="F46" s="4"/>
      <c r="G46" s="4"/>
      <c r="H46" s="4"/>
      <c r="I46" s="4"/>
      <c r="J46" s="4"/>
    </row>
    <row r="47" spans="1:10" ht="14.4" x14ac:dyDescent="0.3">
      <c r="A47" s="3"/>
      <c r="B47" s="3"/>
      <c r="C47" s="4"/>
      <c r="D47" s="4"/>
      <c r="E47" s="4"/>
      <c r="F47" s="4"/>
      <c r="G47" s="4"/>
      <c r="H47" s="4"/>
      <c r="I47" s="4"/>
      <c r="J47" s="4"/>
    </row>
    <row r="48" spans="1:10" ht="14.4" x14ac:dyDescent="0.3">
      <c r="A48" s="3"/>
      <c r="B48" s="3"/>
      <c r="C48" s="4"/>
      <c r="D48" s="4"/>
      <c r="E48" s="4"/>
      <c r="F48" s="4"/>
      <c r="G48" s="4"/>
      <c r="H48" s="4"/>
      <c r="I48" s="4"/>
      <c r="J48" s="4"/>
    </row>
  </sheetData>
  <conditionalFormatting sqref="C2:C17">
    <cfRule type="cellIs" dxfId="16" priority="3" operator="greaterThan">
      <formula>$D$2</formula>
    </cfRule>
  </conditionalFormatting>
  <conditionalFormatting sqref="E2:E17">
    <cfRule type="cellIs" dxfId="15" priority="2" operator="greaterThan">
      <formula>$F$2</formula>
    </cfRule>
  </conditionalFormatting>
  <conditionalFormatting sqref="G2:G17">
    <cfRule type="cellIs" dxfId="14" priority="1" operator="greaterThan">
      <formula>$H$2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G2" sqref="G2:G17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27</v>
      </c>
      <c r="G1" s="1" t="s">
        <v>29</v>
      </c>
      <c r="H1" s="1" t="s">
        <v>5</v>
      </c>
      <c r="I1" s="1" t="s">
        <v>24</v>
      </c>
      <c r="J1" s="1" t="s">
        <v>25</v>
      </c>
    </row>
    <row r="2" spans="1:10" ht="14.4" x14ac:dyDescent="0.3">
      <c r="A2" s="6">
        <v>183011218</v>
      </c>
      <c r="B2" s="3" t="s">
        <v>6</v>
      </c>
      <c r="C2" s="7">
        <v>4</v>
      </c>
      <c r="D2" s="7">
        <v>12</v>
      </c>
      <c r="E2" s="7">
        <v>8</v>
      </c>
      <c r="F2" s="7">
        <v>8</v>
      </c>
      <c r="G2" s="7">
        <f>C2+E2</f>
        <v>12</v>
      </c>
      <c r="H2" s="7">
        <f>D2+F2</f>
        <v>20</v>
      </c>
      <c r="I2">
        <f>(G2/H2)*100</f>
        <v>60</v>
      </c>
      <c r="J2" s="9" t="str">
        <f>IF(I2&gt;94,"A+",IF(I2&gt;84,"A",IF(I2&gt;79,"A-",IF(I2&gt;74,"B+",IF(I2&gt;69,"B",IF(I2&gt;64,"B-",IF(I2&gt;59,"C+",IF(I2&gt;54,"C",IF(I2&gt;49,"D","F")))))))))</f>
        <v>C+</v>
      </c>
    </row>
    <row r="3" spans="1:10" ht="14.4" x14ac:dyDescent="0.3">
      <c r="A3" s="6">
        <v>173014033</v>
      </c>
      <c r="B3" s="3" t="s">
        <v>7</v>
      </c>
      <c r="C3" s="8"/>
      <c r="D3" s="7">
        <v>12</v>
      </c>
      <c r="E3" s="8"/>
      <c r="F3" s="7">
        <v>8</v>
      </c>
      <c r="G3" s="7">
        <f t="shared" ref="G3:G17" si="0">C3+E3</f>
        <v>0</v>
      </c>
      <c r="H3" s="7">
        <f t="shared" ref="H3:H17" si="1">D3+F3</f>
        <v>20</v>
      </c>
      <c r="I3">
        <f t="shared" ref="I3:I17" si="2">(G3/H3)*100</f>
        <v>0</v>
      </c>
      <c r="J3" s="9" t="str">
        <f t="shared" ref="J3:J17" si="3">IF(I3&gt;94,"A+",IF(I3&gt;84,"A",IF(I3&gt;79,"A-",IF(I3&gt;74,"B+",IF(I3&gt;69,"B",IF(I3&gt;64,"B-",IF(I3&gt;59,"C+",IF(I3&gt;54,"C",IF(I3&gt;49,"D","F")))))))))</f>
        <v>F</v>
      </c>
    </row>
    <row r="4" spans="1:10" ht="14.4" x14ac:dyDescent="0.3">
      <c r="A4" s="6">
        <v>181014001</v>
      </c>
      <c r="B4" s="3" t="s">
        <v>8</v>
      </c>
      <c r="C4" s="7"/>
      <c r="D4" s="7">
        <v>12</v>
      </c>
      <c r="E4" s="7"/>
      <c r="F4" s="7">
        <v>8</v>
      </c>
      <c r="G4" s="7">
        <f t="shared" si="0"/>
        <v>0</v>
      </c>
      <c r="H4" s="7">
        <f t="shared" si="1"/>
        <v>20</v>
      </c>
      <c r="I4">
        <f t="shared" si="2"/>
        <v>0</v>
      </c>
      <c r="J4" s="9" t="str">
        <f t="shared" si="3"/>
        <v>F</v>
      </c>
    </row>
    <row r="5" spans="1:10" ht="14.4" x14ac:dyDescent="0.3">
      <c r="A5" s="6">
        <v>181014051</v>
      </c>
      <c r="B5" s="3" t="s">
        <v>9</v>
      </c>
      <c r="C5" s="7"/>
      <c r="D5" s="7">
        <v>12</v>
      </c>
      <c r="E5" s="7"/>
      <c r="F5" s="7">
        <v>8</v>
      </c>
      <c r="G5" s="7">
        <f t="shared" si="0"/>
        <v>0</v>
      </c>
      <c r="H5" s="7">
        <f t="shared" si="1"/>
        <v>20</v>
      </c>
      <c r="I5">
        <f t="shared" si="2"/>
        <v>0</v>
      </c>
      <c r="J5" s="9" t="str">
        <f t="shared" si="3"/>
        <v>F</v>
      </c>
    </row>
    <row r="6" spans="1:10" ht="14.4" x14ac:dyDescent="0.3">
      <c r="A6" s="6">
        <v>181014126</v>
      </c>
      <c r="B6" s="3" t="s">
        <v>10</v>
      </c>
      <c r="C6" s="8"/>
      <c r="D6" s="7">
        <v>12</v>
      </c>
      <c r="E6" s="8"/>
      <c r="F6" s="7">
        <v>8</v>
      </c>
      <c r="G6" s="7">
        <f t="shared" si="0"/>
        <v>0</v>
      </c>
      <c r="H6" s="7">
        <f t="shared" si="1"/>
        <v>20</v>
      </c>
      <c r="I6">
        <f t="shared" si="2"/>
        <v>0</v>
      </c>
      <c r="J6" s="9" t="str">
        <f t="shared" si="3"/>
        <v>F</v>
      </c>
    </row>
    <row r="7" spans="1:10" ht="14.4" x14ac:dyDescent="0.3">
      <c r="A7" s="6">
        <v>182014056</v>
      </c>
      <c r="B7" s="3" t="s">
        <v>11</v>
      </c>
      <c r="C7" s="7"/>
      <c r="D7" s="7">
        <v>12</v>
      </c>
      <c r="E7" s="7"/>
      <c r="F7" s="7">
        <v>8</v>
      </c>
      <c r="G7" s="7">
        <f t="shared" si="0"/>
        <v>0</v>
      </c>
      <c r="H7" s="7">
        <f t="shared" si="1"/>
        <v>20</v>
      </c>
      <c r="I7">
        <f t="shared" si="2"/>
        <v>0</v>
      </c>
      <c r="J7" s="9" t="str">
        <f t="shared" si="3"/>
        <v>F</v>
      </c>
    </row>
    <row r="8" spans="1:10" ht="14.4" x14ac:dyDescent="0.3">
      <c r="A8" s="6">
        <v>183014070</v>
      </c>
      <c r="B8" s="3" t="s">
        <v>12</v>
      </c>
      <c r="C8" s="7">
        <v>4</v>
      </c>
      <c r="D8" s="7">
        <v>12</v>
      </c>
      <c r="E8" s="7">
        <v>6</v>
      </c>
      <c r="F8" s="7">
        <v>8</v>
      </c>
      <c r="G8" s="7">
        <f t="shared" si="0"/>
        <v>10</v>
      </c>
      <c r="H8" s="7">
        <f t="shared" si="1"/>
        <v>20</v>
      </c>
      <c r="I8">
        <f t="shared" si="2"/>
        <v>50</v>
      </c>
      <c r="J8" s="9" t="str">
        <f t="shared" si="3"/>
        <v>D</v>
      </c>
    </row>
    <row r="9" spans="1:10" ht="14.4" x14ac:dyDescent="0.3">
      <c r="A9" s="6">
        <v>191014032</v>
      </c>
      <c r="B9" s="3" t="s">
        <v>13</v>
      </c>
      <c r="C9" s="8"/>
      <c r="D9" s="7">
        <v>12</v>
      </c>
      <c r="E9" s="8"/>
      <c r="F9" s="7">
        <v>8</v>
      </c>
      <c r="G9" s="7">
        <f t="shared" si="0"/>
        <v>0</v>
      </c>
      <c r="H9" s="7">
        <f t="shared" si="1"/>
        <v>20</v>
      </c>
      <c r="I9">
        <f t="shared" si="2"/>
        <v>0</v>
      </c>
      <c r="J9" s="9" t="str">
        <f t="shared" si="3"/>
        <v>F</v>
      </c>
    </row>
    <row r="10" spans="1:10" ht="14.4" x14ac:dyDescent="0.3">
      <c r="A10" s="6">
        <v>193014009</v>
      </c>
      <c r="B10" s="3" t="s">
        <v>14</v>
      </c>
      <c r="C10" s="7">
        <v>2</v>
      </c>
      <c r="D10" s="7">
        <v>12</v>
      </c>
      <c r="E10" s="7">
        <v>8</v>
      </c>
      <c r="F10" s="7">
        <v>8</v>
      </c>
      <c r="G10" s="7">
        <f t="shared" si="0"/>
        <v>10</v>
      </c>
      <c r="H10" s="7">
        <f t="shared" si="1"/>
        <v>20</v>
      </c>
      <c r="I10">
        <f t="shared" si="2"/>
        <v>50</v>
      </c>
      <c r="J10" s="9" t="str">
        <f t="shared" si="3"/>
        <v>D</v>
      </c>
    </row>
    <row r="11" spans="1:10" ht="14.4" x14ac:dyDescent="0.3">
      <c r="A11" s="6">
        <v>193014067</v>
      </c>
      <c r="B11" s="3" t="s">
        <v>15</v>
      </c>
      <c r="C11" s="7">
        <v>2</v>
      </c>
      <c r="D11" s="7">
        <v>12</v>
      </c>
      <c r="E11" s="7">
        <v>2</v>
      </c>
      <c r="F11" s="7">
        <v>8</v>
      </c>
      <c r="G11" s="7">
        <f t="shared" si="0"/>
        <v>4</v>
      </c>
      <c r="H11" s="7">
        <f t="shared" si="1"/>
        <v>20</v>
      </c>
      <c r="I11">
        <f t="shared" si="2"/>
        <v>20</v>
      </c>
      <c r="J11" s="9" t="str">
        <f t="shared" si="3"/>
        <v>F</v>
      </c>
    </row>
    <row r="12" spans="1:10" ht="14.4" x14ac:dyDescent="0.3">
      <c r="A12" s="6">
        <v>193014071</v>
      </c>
      <c r="B12" s="3" t="s">
        <v>16</v>
      </c>
      <c r="C12" s="8">
        <v>4</v>
      </c>
      <c r="D12" s="7">
        <v>12</v>
      </c>
      <c r="E12" s="8">
        <v>4</v>
      </c>
      <c r="F12" s="7">
        <v>8</v>
      </c>
      <c r="G12" s="7">
        <f t="shared" si="0"/>
        <v>8</v>
      </c>
      <c r="H12" s="7">
        <f t="shared" si="1"/>
        <v>20</v>
      </c>
      <c r="I12">
        <f t="shared" si="2"/>
        <v>40</v>
      </c>
      <c r="J12" s="9" t="str">
        <f t="shared" si="3"/>
        <v>F</v>
      </c>
    </row>
    <row r="13" spans="1:10" ht="14.4" x14ac:dyDescent="0.3">
      <c r="A13" s="6">
        <v>193014072</v>
      </c>
      <c r="B13" s="3" t="s">
        <v>17</v>
      </c>
      <c r="C13" s="7"/>
      <c r="D13" s="7">
        <v>12</v>
      </c>
      <c r="E13" s="7"/>
      <c r="F13" s="7">
        <v>8</v>
      </c>
      <c r="G13" s="7">
        <f t="shared" si="0"/>
        <v>0</v>
      </c>
      <c r="H13" s="7">
        <f t="shared" si="1"/>
        <v>20</v>
      </c>
      <c r="I13">
        <f t="shared" si="2"/>
        <v>0</v>
      </c>
      <c r="J13" s="9" t="str">
        <f t="shared" si="3"/>
        <v>F</v>
      </c>
    </row>
    <row r="14" spans="1:10" ht="14.4" x14ac:dyDescent="0.3">
      <c r="A14" s="6">
        <v>193014073</v>
      </c>
      <c r="B14" s="3" t="s">
        <v>18</v>
      </c>
      <c r="C14" s="7">
        <v>2</v>
      </c>
      <c r="D14" s="7">
        <v>12</v>
      </c>
      <c r="E14" s="7">
        <v>2</v>
      </c>
      <c r="F14" s="7">
        <v>8</v>
      </c>
      <c r="G14" s="7">
        <f t="shared" si="0"/>
        <v>4</v>
      </c>
      <c r="H14" s="7">
        <f t="shared" si="1"/>
        <v>20</v>
      </c>
      <c r="I14">
        <f t="shared" si="2"/>
        <v>20</v>
      </c>
      <c r="J14" s="9" t="str">
        <f t="shared" si="3"/>
        <v>F</v>
      </c>
    </row>
    <row r="15" spans="1:10" ht="14.4" x14ac:dyDescent="0.3">
      <c r="A15" s="6">
        <v>183016002</v>
      </c>
      <c r="B15" s="3" t="s">
        <v>19</v>
      </c>
      <c r="C15" s="7"/>
      <c r="D15" s="7">
        <v>12</v>
      </c>
      <c r="E15" s="7"/>
      <c r="F15" s="7">
        <v>8</v>
      </c>
      <c r="G15" s="7">
        <f t="shared" si="0"/>
        <v>0</v>
      </c>
      <c r="H15" s="7">
        <f t="shared" si="1"/>
        <v>20</v>
      </c>
      <c r="I15">
        <f t="shared" si="2"/>
        <v>0</v>
      </c>
      <c r="J15" s="9" t="str">
        <f t="shared" si="3"/>
        <v>F</v>
      </c>
    </row>
    <row r="16" spans="1:10" ht="14.4" x14ac:dyDescent="0.3">
      <c r="A16" s="6">
        <v>192016001</v>
      </c>
      <c r="B16" s="3" t="s">
        <v>20</v>
      </c>
      <c r="C16" s="8"/>
      <c r="D16" s="7">
        <v>12</v>
      </c>
      <c r="E16" s="8"/>
      <c r="F16" s="7">
        <v>8</v>
      </c>
      <c r="G16" s="7">
        <f t="shared" si="0"/>
        <v>0</v>
      </c>
      <c r="H16" s="7">
        <f t="shared" si="1"/>
        <v>20</v>
      </c>
      <c r="I16">
        <f t="shared" si="2"/>
        <v>0</v>
      </c>
      <c r="J16" s="9" t="str">
        <f t="shared" si="3"/>
        <v>F</v>
      </c>
    </row>
    <row r="17" spans="1:10" ht="14.4" x14ac:dyDescent="0.3">
      <c r="A17" s="6">
        <v>193016008</v>
      </c>
      <c r="B17" s="3" t="s">
        <v>21</v>
      </c>
      <c r="C17" s="7">
        <v>4</v>
      </c>
      <c r="D17" s="7">
        <v>12</v>
      </c>
      <c r="E17" s="7">
        <v>6</v>
      </c>
      <c r="F17" s="7">
        <v>8</v>
      </c>
      <c r="G17" s="7">
        <f t="shared" si="0"/>
        <v>10</v>
      </c>
      <c r="H17" s="7">
        <f t="shared" si="1"/>
        <v>20</v>
      </c>
      <c r="I17">
        <f t="shared" si="2"/>
        <v>50</v>
      </c>
      <c r="J17" s="9" t="str">
        <f t="shared" si="3"/>
        <v>D</v>
      </c>
    </row>
  </sheetData>
  <conditionalFormatting sqref="C2:C17">
    <cfRule type="cellIs" dxfId="13" priority="3" operator="greaterThan">
      <formula>$D$2</formula>
    </cfRule>
  </conditionalFormatting>
  <conditionalFormatting sqref="E2:E17">
    <cfRule type="cellIs" dxfId="12" priority="2" operator="greaterThan">
      <formula>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G2" sqref="G2:G17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27</v>
      </c>
      <c r="G1" s="1" t="s">
        <v>29</v>
      </c>
      <c r="H1" s="1" t="s">
        <v>5</v>
      </c>
      <c r="I1" s="1" t="s">
        <v>24</v>
      </c>
      <c r="J1" s="1" t="s">
        <v>25</v>
      </c>
    </row>
    <row r="2" spans="1:10" ht="14.4" x14ac:dyDescent="0.3">
      <c r="A2" s="6">
        <v>183011218</v>
      </c>
      <c r="B2" s="3" t="s">
        <v>6</v>
      </c>
      <c r="C2" s="7">
        <v>5</v>
      </c>
      <c r="D2" s="7">
        <v>12</v>
      </c>
      <c r="E2" s="7">
        <v>3</v>
      </c>
      <c r="F2" s="7">
        <v>8</v>
      </c>
      <c r="G2" s="7">
        <f>C2+E2</f>
        <v>8</v>
      </c>
      <c r="H2" s="7">
        <f>D2+F2</f>
        <v>20</v>
      </c>
      <c r="I2">
        <f>(G2/H2)*100</f>
        <v>40</v>
      </c>
      <c r="J2" s="9" t="str">
        <f>IF(I2&gt;94,"A+",IF(I2&gt;84,"A",IF(I2&gt;79,"A-",IF(I2&gt;74,"B+",IF(I2&gt;69,"B",IF(I2&gt;64,"B-",IF(I2&gt;59,"C+",IF(I2&gt;54,"C",IF(I2&gt;49,"D","F")))))))))</f>
        <v>F</v>
      </c>
    </row>
    <row r="3" spans="1:10" ht="14.4" x14ac:dyDescent="0.3">
      <c r="A3" s="6">
        <v>173014033</v>
      </c>
      <c r="B3" s="3" t="s">
        <v>7</v>
      </c>
      <c r="C3" s="8"/>
      <c r="D3" s="7">
        <v>12</v>
      </c>
      <c r="E3" s="8"/>
      <c r="F3" s="7">
        <v>8</v>
      </c>
      <c r="G3" s="7">
        <f t="shared" ref="G3:H17" si="0">C3+E3</f>
        <v>0</v>
      </c>
      <c r="H3" s="7">
        <f t="shared" si="0"/>
        <v>20</v>
      </c>
      <c r="I3">
        <f t="shared" ref="I3:I17" si="1">(G3/H3)*100</f>
        <v>0</v>
      </c>
      <c r="J3" s="9" t="str">
        <f t="shared" ref="J3:J17" si="2">IF(I3&gt;94,"A+",IF(I3&gt;84,"A",IF(I3&gt;79,"A-",IF(I3&gt;74,"B+",IF(I3&gt;69,"B",IF(I3&gt;64,"B-",IF(I3&gt;59,"C+",IF(I3&gt;54,"C",IF(I3&gt;49,"D","F")))))))))</f>
        <v>F</v>
      </c>
    </row>
    <row r="4" spans="1:10" ht="14.4" x14ac:dyDescent="0.3">
      <c r="A4" s="6">
        <v>181014001</v>
      </c>
      <c r="B4" s="3" t="s">
        <v>8</v>
      </c>
      <c r="C4" s="7"/>
      <c r="D4" s="7">
        <v>12</v>
      </c>
      <c r="E4" s="7"/>
      <c r="F4" s="7">
        <v>8</v>
      </c>
      <c r="G4" s="7">
        <f t="shared" si="0"/>
        <v>0</v>
      </c>
      <c r="H4" s="7">
        <f t="shared" si="0"/>
        <v>20</v>
      </c>
      <c r="I4">
        <f t="shared" si="1"/>
        <v>0</v>
      </c>
      <c r="J4" s="9" t="str">
        <f t="shared" si="2"/>
        <v>F</v>
      </c>
    </row>
    <row r="5" spans="1:10" ht="14.4" x14ac:dyDescent="0.3">
      <c r="A5" s="6">
        <v>181014051</v>
      </c>
      <c r="B5" s="3" t="s">
        <v>9</v>
      </c>
      <c r="C5" s="7"/>
      <c r="D5" s="7">
        <v>12</v>
      </c>
      <c r="E5" s="7"/>
      <c r="F5" s="7">
        <v>8</v>
      </c>
      <c r="G5" s="7">
        <f t="shared" si="0"/>
        <v>0</v>
      </c>
      <c r="H5" s="7">
        <f t="shared" si="0"/>
        <v>20</v>
      </c>
      <c r="I5">
        <f t="shared" si="1"/>
        <v>0</v>
      </c>
      <c r="J5" s="9" t="str">
        <f t="shared" si="2"/>
        <v>F</v>
      </c>
    </row>
    <row r="6" spans="1:10" ht="14.4" x14ac:dyDescent="0.3">
      <c r="A6" s="6">
        <v>181014126</v>
      </c>
      <c r="B6" s="3" t="s">
        <v>10</v>
      </c>
      <c r="C6" s="8"/>
      <c r="D6" s="7">
        <v>12</v>
      </c>
      <c r="E6" s="8"/>
      <c r="F6" s="7">
        <v>8</v>
      </c>
      <c r="G6" s="7">
        <f t="shared" si="0"/>
        <v>0</v>
      </c>
      <c r="H6" s="7">
        <f t="shared" si="0"/>
        <v>20</v>
      </c>
      <c r="I6">
        <f t="shared" si="1"/>
        <v>0</v>
      </c>
      <c r="J6" s="9" t="str">
        <f t="shared" si="2"/>
        <v>F</v>
      </c>
    </row>
    <row r="7" spans="1:10" ht="14.4" x14ac:dyDescent="0.3">
      <c r="A7" s="6">
        <v>182014056</v>
      </c>
      <c r="B7" s="3" t="s">
        <v>11</v>
      </c>
      <c r="C7" s="7">
        <v>6</v>
      </c>
      <c r="D7" s="7">
        <v>12</v>
      </c>
      <c r="E7" s="7">
        <v>2</v>
      </c>
      <c r="F7" s="7">
        <v>8</v>
      </c>
      <c r="G7" s="7">
        <f t="shared" si="0"/>
        <v>8</v>
      </c>
      <c r="H7" s="7">
        <f t="shared" si="0"/>
        <v>20</v>
      </c>
      <c r="I7">
        <f t="shared" si="1"/>
        <v>40</v>
      </c>
      <c r="J7" s="9" t="str">
        <f t="shared" si="2"/>
        <v>F</v>
      </c>
    </row>
    <row r="8" spans="1:10" ht="14.4" x14ac:dyDescent="0.3">
      <c r="A8" s="6">
        <v>183014070</v>
      </c>
      <c r="B8" s="3" t="s">
        <v>12</v>
      </c>
      <c r="C8" s="7"/>
      <c r="D8" s="7">
        <v>12</v>
      </c>
      <c r="E8" s="7"/>
      <c r="F8" s="7">
        <v>8</v>
      </c>
      <c r="G8" s="7">
        <f t="shared" si="0"/>
        <v>0</v>
      </c>
      <c r="H8" s="7">
        <f t="shared" si="0"/>
        <v>20</v>
      </c>
      <c r="I8">
        <f t="shared" si="1"/>
        <v>0</v>
      </c>
      <c r="J8" s="9" t="str">
        <f t="shared" si="2"/>
        <v>F</v>
      </c>
    </row>
    <row r="9" spans="1:10" ht="14.4" x14ac:dyDescent="0.3">
      <c r="A9" s="6">
        <v>191014032</v>
      </c>
      <c r="B9" s="3" t="s">
        <v>13</v>
      </c>
      <c r="C9" s="8"/>
      <c r="D9" s="7">
        <v>12</v>
      </c>
      <c r="E9" s="8"/>
      <c r="F9" s="7">
        <v>8</v>
      </c>
      <c r="G9" s="7">
        <f t="shared" si="0"/>
        <v>0</v>
      </c>
      <c r="H9" s="7">
        <f t="shared" si="0"/>
        <v>20</v>
      </c>
      <c r="I9">
        <f t="shared" si="1"/>
        <v>0</v>
      </c>
      <c r="J9" s="9" t="str">
        <f t="shared" si="2"/>
        <v>F</v>
      </c>
    </row>
    <row r="10" spans="1:10" ht="14.4" x14ac:dyDescent="0.3">
      <c r="A10" s="6">
        <v>193014009</v>
      </c>
      <c r="B10" s="3" t="s">
        <v>14</v>
      </c>
      <c r="C10" s="7"/>
      <c r="D10" s="7">
        <v>12</v>
      </c>
      <c r="E10" s="7"/>
      <c r="F10" s="7">
        <v>8</v>
      </c>
      <c r="G10" s="7">
        <f t="shared" si="0"/>
        <v>0</v>
      </c>
      <c r="H10" s="7">
        <f t="shared" si="0"/>
        <v>20</v>
      </c>
      <c r="I10">
        <f t="shared" si="1"/>
        <v>0</v>
      </c>
      <c r="J10" s="9" t="str">
        <f t="shared" si="2"/>
        <v>F</v>
      </c>
    </row>
    <row r="11" spans="1:10" ht="14.4" x14ac:dyDescent="0.3">
      <c r="A11" s="6">
        <v>193014067</v>
      </c>
      <c r="B11" s="3" t="s">
        <v>15</v>
      </c>
      <c r="C11" s="7"/>
      <c r="D11" s="7">
        <v>12</v>
      </c>
      <c r="E11" s="7"/>
      <c r="F11" s="7">
        <v>8</v>
      </c>
      <c r="G11" s="7">
        <f t="shared" si="0"/>
        <v>0</v>
      </c>
      <c r="H11" s="7">
        <f t="shared" si="0"/>
        <v>20</v>
      </c>
      <c r="I11">
        <f t="shared" si="1"/>
        <v>0</v>
      </c>
      <c r="J11" s="9" t="str">
        <f t="shared" si="2"/>
        <v>F</v>
      </c>
    </row>
    <row r="12" spans="1:10" ht="14.4" x14ac:dyDescent="0.3">
      <c r="A12" s="6">
        <v>193014071</v>
      </c>
      <c r="B12" s="3" t="s">
        <v>16</v>
      </c>
      <c r="C12" s="8">
        <v>12</v>
      </c>
      <c r="D12" s="7">
        <v>12</v>
      </c>
      <c r="E12" s="8">
        <v>2</v>
      </c>
      <c r="F12" s="7">
        <v>8</v>
      </c>
      <c r="G12" s="7">
        <f t="shared" si="0"/>
        <v>14</v>
      </c>
      <c r="H12" s="7">
        <f t="shared" si="0"/>
        <v>20</v>
      </c>
      <c r="I12">
        <f t="shared" si="1"/>
        <v>70</v>
      </c>
      <c r="J12" s="9" t="str">
        <f t="shared" si="2"/>
        <v>B</v>
      </c>
    </row>
    <row r="13" spans="1:10" ht="14.4" x14ac:dyDescent="0.3">
      <c r="A13" s="6">
        <v>193014072</v>
      </c>
      <c r="B13" s="3" t="s">
        <v>17</v>
      </c>
      <c r="C13" s="7"/>
      <c r="D13" s="7">
        <v>12</v>
      </c>
      <c r="E13" s="7"/>
      <c r="F13" s="7">
        <v>8</v>
      </c>
      <c r="G13" s="7">
        <f t="shared" si="0"/>
        <v>0</v>
      </c>
      <c r="H13" s="7">
        <f t="shared" si="0"/>
        <v>20</v>
      </c>
      <c r="I13">
        <f t="shared" si="1"/>
        <v>0</v>
      </c>
      <c r="J13" s="9" t="str">
        <f t="shared" si="2"/>
        <v>F</v>
      </c>
    </row>
    <row r="14" spans="1:10" ht="14.4" x14ac:dyDescent="0.3">
      <c r="A14" s="6">
        <v>193014073</v>
      </c>
      <c r="B14" s="3" t="s">
        <v>18</v>
      </c>
      <c r="C14" s="7"/>
      <c r="D14" s="7">
        <v>12</v>
      </c>
      <c r="E14" s="7"/>
      <c r="F14" s="7">
        <v>8</v>
      </c>
      <c r="G14" s="7">
        <f t="shared" si="0"/>
        <v>0</v>
      </c>
      <c r="H14" s="7">
        <f t="shared" si="0"/>
        <v>20</v>
      </c>
      <c r="I14">
        <f t="shared" si="1"/>
        <v>0</v>
      </c>
      <c r="J14" s="9" t="str">
        <f t="shared" si="2"/>
        <v>F</v>
      </c>
    </row>
    <row r="15" spans="1:10" ht="14.4" x14ac:dyDescent="0.3">
      <c r="A15" s="6">
        <v>183016002</v>
      </c>
      <c r="B15" s="3" t="s">
        <v>19</v>
      </c>
      <c r="C15" s="7"/>
      <c r="D15" s="7">
        <v>12</v>
      </c>
      <c r="E15" s="7"/>
      <c r="F15" s="7">
        <v>8</v>
      </c>
      <c r="G15" s="7">
        <f t="shared" si="0"/>
        <v>0</v>
      </c>
      <c r="H15" s="7">
        <f t="shared" si="0"/>
        <v>20</v>
      </c>
      <c r="I15">
        <f t="shared" si="1"/>
        <v>0</v>
      </c>
      <c r="J15" s="9" t="str">
        <f t="shared" si="2"/>
        <v>F</v>
      </c>
    </row>
    <row r="16" spans="1:10" ht="14.4" x14ac:dyDescent="0.3">
      <c r="A16" s="6">
        <v>192016001</v>
      </c>
      <c r="B16" s="3" t="s">
        <v>20</v>
      </c>
      <c r="C16" s="8">
        <v>6</v>
      </c>
      <c r="D16" s="7">
        <v>12</v>
      </c>
      <c r="E16" s="8">
        <v>2</v>
      </c>
      <c r="F16" s="7">
        <v>8</v>
      </c>
      <c r="G16" s="7">
        <f t="shared" si="0"/>
        <v>8</v>
      </c>
      <c r="H16" s="7">
        <f t="shared" si="0"/>
        <v>20</v>
      </c>
      <c r="I16">
        <f t="shared" si="1"/>
        <v>40</v>
      </c>
      <c r="J16" s="9" t="str">
        <f t="shared" si="2"/>
        <v>F</v>
      </c>
    </row>
    <row r="17" spans="1:10" ht="14.4" x14ac:dyDescent="0.3">
      <c r="A17" s="6">
        <v>193016008</v>
      </c>
      <c r="B17" s="3" t="s">
        <v>21</v>
      </c>
      <c r="C17" s="7">
        <v>5</v>
      </c>
      <c r="D17" s="7">
        <v>12</v>
      </c>
      <c r="E17" s="7">
        <v>4</v>
      </c>
      <c r="F17" s="7">
        <v>8</v>
      </c>
      <c r="G17" s="7">
        <f t="shared" si="0"/>
        <v>9</v>
      </c>
      <c r="H17" s="7">
        <f t="shared" si="0"/>
        <v>20</v>
      </c>
      <c r="I17">
        <f t="shared" si="1"/>
        <v>45</v>
      </c>
      <c r="J17" s="9" t="str">
        <f t="shared" si="2"/>
        <v>F</v>
      </c>
    </row>
  </sheetData>
  <conditionalFormatting sqref="E2:E17">
    <cfRule type="cellIs" dxfId="11" priority="1" operator="greaterThan">
      <formula>$F$2</formula>
    </cfRule>
  </conditionalFormatting>
  <conditionalFormatting sqref="C2:C17">
    <cfRule type="cellIs" dxfId="10" priority="2" operator="greaterThan">
      <formula>$D$2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tabSelected="1" workbookViewId="0">
      <selection activeCell="O14" sqref="O14"/>
    </sheetView>
  </sheetViews>
  <sheetFormatPr defaultRowHeight="13.2" x14ac:dyDescent="0.25"/>
  <cols>
    <col min="1" max="1" width="14.6640625" customWidth="1"/>
    <col min="2" max="2" width="30.6640625" customWidth="1"/>
    <col min="3" max="10" width="14.6640625" customWidth="1"/>
    <col min="11" max="11" width="20.77734375" customWidth="1"/>
    <col min="12" max="12" width="14.77734375" customWidth="1"/>
  </cols>
  <sheetData>
    <row r="1" spans="1:14" ht="14.4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5</v>
      </c>
      <c r="I1" s="1" t="s">
        <v>24</v>
      </c>
      <c r="J1" s="1" t="s">
        <v>25</v>
      </c>
      <c r="K1" s="1" t="s">
        <v>42</v>
      </c>
      <c r="L1" s="1" t="s">
        <v>41</v>
      </c>
      <c r="M1" s="1" t="s">
        <v>39</v>
      </c>
      <c r="N1" s="1" t="s">
        <v>40</v>
      </c>
    </row>
    <row r="2" spans="1:14" ht="14.4" x14ac:dyDescent="0.3">
      <c r="A2" s="6">
        <v>183011218</v>
      </c>
      <c r="B2" s="3" t="s">
        <v>6</v>
      </c>
      <c r="C2">
        <v>9</v>
      </c>
      <c r="D2">
        <v>12</v>
      </c>
      <c r="E2">
        <v>8</v>
      </c>
      <c r="F2">
        <f>LARGE(C2:E2,1)+LARGE(C2:E2,2)</f>
        <v>21</v>
      </c>
      <c r="G2">
        <f>F2/4</f>
        <v>5.25</v>
      </c>
      <c r="H2">
        <v>10</v>
      </c>
      <c r="I2">
        <f>(G2/H2)*100</f>
        <v>52.5</v>
      </c>
      <c r="J2" s="9" t="str">
        <f>IF(I2&gt;94,"A+",IF(I2&gt;84,"A",IF(I2&gt;79,"A-",IF(I2&gt;74,"B+",IF(I2&gt;69,"B",IF(I2&gt;64,"B-",IF(I2&gt;59,"C+",IF(I2&gt;54,"C",IF(I2&gt;49,"D","F")))))))))</f>
        <v>D</v>
      </c>
      <c r="K2">
        <f>LARGE($C2:$E2,2)</f>
        <v>9</v>
      </c>
      <c r="L2">
        <f>LARGE($C2:$E2,1)</f>
        <v>12</v>
      </c>
      <c r="M2">
        <f>(K2/20)*K$18</f>
        <v>1.8</v>
      </c>
      <c r="N2">
        <f>(L2/20)*L$18</f>
        <v>3.5999999999999996</v>
      </c>
    </row>
    <row r="3" spans="1:14" ht="14.4" x14ac:dyDescent="0.3">
      <c r="A3" s="6">
        <v>173014033</v>
      </c>
      <c r="B3" s="3" t="s">
        <v>7</v>
      </c>
      <c r="C3">
        <v>0</v>
      </c>
      <c r="D3">
        <v>0</v>
      </c>
      <c r="E3">
        <v>0</v>
      </c>
      <c r="F3">
        <f t="shared" ref="F3:F17" si="0">LARGE(C3:E3,1)+LARGE(C3:E3,2)</f>
        <v>0</v>
      </c>
      <c r="G3">
        <f t="shared" ref="G3:G17" si="1">F3/4</f>
        <v>0</v>
      </c>
      <c r="H3">
        <v>10</v>
      </c>
      <c r="I3">
        <f t="shared" ref="I3:I17" si="2">(G3/H3)*100</f>
        <v>0</v>
      </c>
      <c r="J3" s="9" t="str">
        <f t="shared" ref="J3:J17" si="3">IF(I3&gt;94,"A+",IF(I3&gt;84,"A",IF(I3&gt;79,"A-",IF(I3&gt;74,"B+",IF(I3&gt;69,"B",IF(I3&gt;64,"B-",IF(I3&gt;59,"C+",IF(I3&gt;54,"C",IF(I3&gt;49,"D","F")))))))))</f>
        <v>F</v>
      </c>
      <c r="K3">
        <f t="shared" ref="K3:K17" si="4">LARGE($C3:$E3,2)</f>
        <v>0</v>
      </c>
      <c r="L3">
        <f t="shared" ref="L3:L17" si="5">LARGE($C3:$E3,1)</f>
        <v>0</v>
      </c>
      <c r="M3">
        <f t="shared" ref="M3:M18" si="6">(K3/20)*K$18</f>
        <v>0</v>
      </c>
      <c r="N3">
        <f t="shared" ref="N3:N17" si="7">(L3/20)*L$18</f>
        <v>0</v>
      </c>
    </row>
    <row r="4" spans="1:14" ht="14.4" x14ac:dyDescent="0.3">
      <c r="A4" s="6">
        <v>181014001</v>
      </c>
      <c r="B4" s="3" t="s">
        <v>8</v>
      </c>
      <c r="C4">
        <v>0</v>
      </c>
      <c r="D4">
        <v>0</v>
      </c>
      <c r="E4">
        <v>0</v>
      </c>
      <c r="F4">
        <f t="shared" si="0"/>
        <v>0</v>
      </c>
      <c r="G4">
        <f t="shared" si="1"/>
        <v>0</v>
      </c>
      <c r="H4">
        <v>10</v>
      </c>
      <c r="I4">
        <f t="shared" si="2"/>
        <v>0</v>
      </c>
      <c r="J4" s="9" t="str">
        <f t="shared" si="3"/>
        <v>F</v>
      </c>
      <c r="K4">
        <f t="shared" si="4"/>
        <v>0</v>
      </c>
      <c r="L4">
        <f t="shared" si="5"/>
        <v>0</v>
      </c>
      <c r="M4">
        <f t="shared" si="6"/>
        <v>0</v>
      </c>
      <c r="N4">
        <f t="shared" si="7"/>
        <v>0</v>
      </c>
    </row>
    <row r="5" spans="1:14" ht="14.4" x14ac:dyDescent="0.3">
      <c r="A5" s="6">
        <v>181014051</v>
      </c>
      <c r="B5" s="3" t="s">
        <v>9</v>
      </c>
      <c r="C5">
        <v>0</v>
      </c>
      <c r="D5">
        <v>0</v>
      </c>
      <c r="E5">
        <v>0</v>
      </c>
      <c r="F5">
        <f t="shared" si="0"/>
        <v>0</v>
      </c>
      <c r="G5">
        <f t="shared" si="1"/>
        <v>0</v>
      </c>
      <c r="H5">
        <v>10</v>
      </c>
      <c r="I5">
        <f t="shared" si="2"/>
        <v>0</v>
      </c>
      <c r="J5" s="9" t="str">
        <f t="shared" si="3"/>
        <v>F</v>
      </c>
      <c r="K5">
        <f t="shared" si="4"/>
        <v>0</v>
      </c>
      <c r="L5">
        <f t="shared" si="5"/>
        <v>0</v>
      </c>
      <c r="M5">
        <f t="shared" si="6"/>
        <v>0</v>
      </c>
      <c r="N5">
        <f t="shared" si="7"/>
        <v>0</v>
      </c>
    </row>
    <row r="6" spans="1:14" ht="14.4" x14ac:dyDescent="0.3">
      <c r="A6" s="6">
        <v>181014126</v>
      </c>
      <c r="B6" s="3" t="s">
        <v>10</v>
      </c>
      <c r="C6">
        <v>7</v>
      </c>
      <c r="D6">
        <v>0</v>
      </c>
      <c r="E6">
        <v>0</v>
      </c>
      <c r="F6">
        <f t="shared" si="0"/>
        <v>7</v>
      </c>
      <c r="G6">
        <f t="shared" si="1"/>
        <v>1.75</v>
      </c>
      <c r="H6">
        <v>10</v>
      </c>
      <c r="I6">
        <f t="shared" si="2"/>
        <v>17.5</v>
      </c>
      <c r="J6" s="9" t="str">
        <f t="shared" si="3"/>
        <v>F</v>
      </c>
      <c r="K6">
        <f t="shared" si="4"/>
        <v>0</v>
      </c>
      <c r="L6">
        <f t="shared" si="5"/>
        <v>7</v>
      </c>
      <c r="M6">
        <f t="shared" si="6"/>
        <v>0</v>
      </c>
      <c r="N6">
        <f t="shared" si="7"/>
        <v>2.0999999999999996</v>
      </c>
    </row>
    <row r="7" spans="1:14" ht="14.4" x14ac:dyDescent="0.3">
      <c r="A7" s="6">
        <v>182014056</v>
      </c>
      <c r="B7" s="3" t="s">
        <v>11</v>
      </c>
      <c r="C7">
        <v>0</v>
      </c>
      <c r="D7">
        <v>0</v>
      </c>
      <c r="E7">
        <v>8</v>
      </c>
      <c r="F7">
        <f t="shared" si="0"/>
        <v>8</v>
      </c>
      <c r="G7">
        <f t="shared" si="1"/>
        <v>2</v>
      </c>
      <c r="H7">
        <v>10</v>
      </c>
      <c r="I7">
        <f t="shared" si="2"/>
        <v>20</v>
      </c>
      <c r="J7" s="9" t="str">
        <f t="shared" si="3"/>
        <v>F</v>
      </c>
      <c r="K7">
        <f t="shared" si="4"/>
        <v>0</v>
      </c>
      <c r="L7">
        <f t="shared" si="5"/>
        <v>8</v>
      </c>
      <c r="M7">
        <f t="shared" si="6"/>
        <v>0</v>
      </c>
      <c r="N7">
        <f t="shared" si="7"/>
        <v>2.4000000000000004</v>
      </c>
    </row>
    <row r="8" spans="1:14" ht="14.4" x14ac:dyDescent="0.3">
      <c r="A8" s="6">
        <v>183014070</v>
      </c>
      <c r="B8" s="3" t="s">
        <v>12</v>
      </c>
      <c r="C8">
        <v>0</v>
      </c>
      <c r="D8">
        <v>10</v>
      </c>
      <c r="E8">
        <v>0</v>
      </c>
      <c r="F8">
        <f t="shared" si="0"/>
        <v>10</v>
      </c>
      <c r="G8">
        <f t="shared" si="1"/>
        <v>2.5</v>
      </c>
      <c r="H8">
        <v>10</v>
      </c>
      <c r="I8">
        <f t="shared" si="2"/>
        <v>25</v>
      </c>
      <c r="J8" s="9" t="str">
        <f t="shared" si="3"/>
        <v>F</v>
      </c>
      <c r="K8">
        <f t="shared" si="4"/>
        <v>0</v>
      </c>
      <c r="L8">
        <f t="shared" si="5"/>
        <v>10</v>
      </c>
      <c r="M8">
        <f t="shared" si="6"/>
        <v>0</v>
      </c>
      <c r="N8">
        <f t="shared" si="7"/>
        <v>3</v>
      </c>
    </row>
    <row r="9" spans="1:14" ht="14.4" x14ac:dyDescent="0.3">
      <c r="A9" s="6">
        <v>191014032</v>
      </c>
      <c r="B9" s="3" t="s">
        <v>13</v>
      </c>
      <c r="C9">
        <v>0</v>
      </c>
      <c r="D9">
        <v>0</v>
      </c>
      <c r="E9">
        <v>0</v>
      </c>
      <c r="F9">
        <f t="shared" si="0"/>
        <v>0</v>
      </c>
      <c r="G9">
        <f t="shared" si="1"/>
        <v>0</v>
      </c>
      <c r="H9">
        <v>10</v>
      </c>
      <c r="I9">
        <f t="shared" si="2"/>
        <v>0</v>
      </c>
      <c r="J9" s="9" t="str">
        <f t="shared" si="3"/>
        <v>F</v>
      </c>
      <c r="K9">
        <f t="shared" si="4"/>
        <v>0</v>
      </c>
      <c r="L9">
        <f t="shared" si="5"/>
        <v>0</v>
      </c>
      <c r="M9">
        <f t="shared" si="6"/>
        <v>0</v>
      </c>
      <c r="N9">
        <f t="shared" si="7"/>
        <v>0</v>
      </c>
    </row>
    <row r="10" spans="1:14" ht="14.4" x14ac:dyDescent="0.3">
      <c r="A10" s="6">
        <v>193014009</v>
      </c>
      <c r="B10" s="3" t="s">
        <v>14</v>
      </c>
      <c r="C10">
        <v>14.5</v>
      </c>
      <c r="D10">
        <v>10</v>
      </c>
      <c r="E10">
        <v>0</v>
      </c>
      <c r="F10">
        <f t="shared" si="0"/>
        <v>24.5</v>
      </c>
      <c r="G10">
        <f t="shared" si="1"/>
        <v>6.125</v>
      </c>
      <c r="H10">
        <v>10</v>
      </c>
      <c r="I10">
        <f t="shared" si="2"/>
        <v>61.250000000000007</v>
      </c>
      <c r="J10" s="9" t="str">
        <f t="shared" si="3"/>
        <v>C+</v>
      </c>
      <c r="K10">
        <f t="shared" si="4"/>
        <v>10</v>
      </c>
      <c r="L10">
        <f t="shared" si="5"/>
        <v>14.5</v>
      </c>
      <c r="M10">
        <f t="shared" si="6"/>
        <v>2</v>
      </c>
      <c r="N10">
        <f t="shared" si="7"/>
        <v>4.3499999999999996</v>
      </c>
    </row>
    <row r="11" spans="1:14" ht="14.4" x14ac:dyDescent="0.3">
      <c r="A11" s="6">
        <v>193014067</v>
      </c>
      <c r="B11" s="3" t="s">
        <v>15</v>
      </c>
      <c r="C11">
        <v>0</v>
      </c>
      <c r="D11">
        <v>4</v>
      </c>
      <c r="E11">
        <v>0</v>
      </c>
      <c r="F11">
        <f t="shared" si="0"/>
        <v>4</v>
      </c>
      <c r="G11">
        <f t="shared" si="1"/>
        <v>1</v>
      </c>
      <c r="H11">
        <v>10</v>
      </c>
      <c r="I11">
        <f t="shared" si="2"/>
        <v>10</v>
      </c>
      <c r="J11" s="9" t="str">
        <f t="shared" si="3"/>
        <v>F</v>
      </c>
      <c r="K11">
        <f t="shared" si="4"/>
        <v>0</v>
      </c>
      <c r="L11">
        <f t="shared" si="5"/>
        <v>4</v>
      </c>
      <c r="M11">
        <f t="shared" si="6"/>
        <v>0</v>
      </c>
      <c r="N11">
        <f t="shared" si="7"/>
        <v>1.2000000000000002</v>
      </c>
    </row>
    <row r="12" spans="1:14" ht="14.4" x14ac:dyDescent="0.3">
      <c r="A12" s="6">
        <v>193014071</v>
      </c>
      <c r="B12" s="3" t="s">
        <v>16</v>
      </c>
      <c r="C12">
        <v>13</v>
      </c>
      <c r="D12">
        <v>8</v>
      </c>
      <c r="E12">
        <v>14</v>
      </c>
      <c r="F12">
        <f t="shared" si="0"/>
        <v>27</v>
      </c>
      <c r="G12">
        <f t="shared" si="1"/>
        <v>6.75</v>
      </c>
      <c r="H12">
        <v>10</v>
      </c>
      <c r="I12">
        <f t="shared" si="2"/>
        <v>67.5</v>
      </c>
      <c r="J12" s="9" t="str">
        <f t="shared" si="3"/>
        <v>B-</v>
      </c>
      <c r="K12">
        <f t="shared" si="4"/>
        <v>13</v>
      </c>
      <c r="L12">
        <f t="shared" si="5"/>
        <v>14</v>
      </c>
      <c r="M12">
        <f t="shared" si="6"/>
        <v>2.6</v>
      </c>
      <c r="N12">
        <f t="shared" si="7"/>
        <v>4.1999999999999993</v>
      </c>
    </row>
    <row r="13" spans="1:14" ht="14.4" x14ac:dyDescent="0.3">
      <c r="A13" s="6">
        <v>193014072</v>
      </c>
      <c r="B13" s="3" t="s">
        <v>17</v>
      </c>
      <c r="C13">
        <v>0</v>
      </c>
      <c r="D13">
        <v>0</v>
      </c>
      <c r="E13">
        <v>0</v>
      </c>
      <c r="F13">
        <f t="shared" si="0"/>
        <v>0</v>
      </c>
      <c r="G13">
        <f t="shared" si="1"/>
        <v>0</v>
      </c>
      <c r="H13">
        <v>10</v>
      </c>
      <c r="I13">
        <f t="shared" si="2"/>
        <v>0</v>
      </c>
      <c r="J13" s="9" t="str">
        <f t="shared" si="3"/>
        <v>F</v>
      </c>
      <c r="K13">
        <f t="shared" si="4"/>
        <v>0</v>
      </c>
      <c r="L13">
        <f t="shared" si="5"/>
        <v>0</v>
      </c>
      <c r="M13">
        <f t="shared" si="6"/>
        <v>0</v>
      </c>
      <c r="N13">
        <f t="shared" si="7"/>
        <v>0</v>
      </c>
    </row>
    <row r="14" spans="1:14" ht="14.4" x14ac:dyDescent="0.3">
      <c r="A14" s="6">
        <v>193014073</v>
      </c>
      <c r="B14" s="3" t="s">
        <v>18</v>
      </c>
      <c r="C14">
        <v>12</v>
      </c>
      <c r="D14">
        <v>4</v>
      </c>
      <c r="E14">
        <v>0</v>
      </c>
      <c r="F14">
        <f t="shared" si="0"/>
        <v>16</v>
      </c>
      <c r="G14">
        <f t="shared" si="1"/>
        <v>4</v>
      </c>
      <c r="H14">
        <v>10</v>
      </c>
      <c r="I14">
        <f t="shared" si="2"/>
        <v>40</v>
      </c>
      <c r="J14" s="9" t="str">
        <f t="shared" si="3"/>
        <v>F</v>
      </c>
      <c r="K14">
        <f t="shared" si="4"/>
        <v>4</v>
      </c>
      <c r="L14">
        <f t="shared" si="5"/>
        <v>12</v>
      </c>
      <c r="M14">
        <f t="shared" si="6"/>
        <v>0.8</v>
      </c>
      <c r="N14">
        <f t="shared" si="7"/>
        <v>3.5999999999999996</v>
      </c>
    </row>
    <row r="15" spans="1:14" ht="14.4" x14ac:dyDescent="0.3">
      <c r="A15" s="6">
        <v>183016002</v>
      </c>
      <c r="B15" s="3" t="s">
        <v>19</v>
      </c>
      <c r="C15">
        <v>0</v>
      </c>
      <c r="D15">
        <v>0</v>
      </c>
      <c r="E15">
        <v>0</v>
      </c>
      <c r="F15">
        <f t="shared" si="0"/>
        <v>0</v>
      </c>
      <c r="G15">
        <f t="shared" si="1"/>
        <v>0</v>
      </c>
      <c r="H15">
        <v>10</v>
      </c>
      <c r="I15">
        <f t="shared" si="2"/>
        <v>0</v>
      </c>
      <c r="J15" s="9" t="str">
        <f t="shared" si="3"/>
        <v>F</v>
      </c>
      <c r="K15">
        <f t="shared" si="4"/>
        <v>0</v>
      </c>
      <c r="L15">
        <f t="shared" si="5"/>
        <v>0</v>
      </c>
      <c r="M15">
        <f t="shared" si="6"/>
        <v>0</v>
      </c>
      <c r="N15">
        <f t="shared" si="7"/>
        <v>0</v>
      </c>
    </row>
    <row r="16" spans="1:14" ht="14.4" x14ac:dyDescent="0.3">
      <c r="A16" s="6">
        <v>192016001</v>
      </c>
      <c r="B16" s="3" t="s">
        <v>20</v>
      </c>
      <c r="C16">
        <v>1</v>
      </c>
      <c r="D16">
        <v>0</v>
      </c>
      <c r="E16">
        <v>8</v>
      </c>
      <c r="F16">
        <f t="shared" si="0"/>
        <v>9</v>
      </c>
      <c r="G16">
        <f t="shared" si="1"/>
        <v>2.25</v>
      </c>
      <c r="H16">
        <v>10</v>
      </c>
      <c r="I16">
        <f t="shared" si="2"/>
        <v>22.5</v>
      </c>
      <c r="J16" s="9" t="str">
        <f t="shared" si="3"/>
        <v>F</v>
      </c>
      <c r="K16">
        <f t="shared" si="4"/>
        <v>1</v>
      </c>
      <c r="L16">
        <f t="shared" si="5"/>
        <v>8</v>
      </c>
      <c r="M16">
        <f t="shared" si="6"/>
        <v>0.2</v>
      </c>
      <c r="N16">
        <f t="shared" si="7"/>
        <v>2.4000000000000004</v>
      </c>
    </row>
    <row r="17" spans="1:14" ht="14.4" x14ac:dyDescent="0.3">
      <c r="A17" s="6">
        <v>193016008</v>
      </c>
      <c r="B17" s="3" t="s">
        <v>21</v>
      </c>
      <c r="C17">
        <v>11</v>
      </c>
      <c r="D17">
        <v>10</v>
      </c>
      <c r="E17">
        <v>9</v>
      </c>
      <c r="F17">
        <f t="shared" si="0"/>
        <v>21</v>
      </c>
      <c r="G17">
        <f t="shared" si="1"/>
        <v>5.25</v>
      </c>
      <c r="H17">
        <v>10</v>
      </c>
      <c r="I17">
        <f t="shared" si="2"/>
        <v>52.5</v>
      </c>
      <c r="J17" s="9" t="str">
        <f t="shared" si="3"/>
        <v>D</v>
      </c>
      <c r="K17">
        <f t="shared" si="4"/>
        <v>10</v>
      </c>
      <c r="L17">
        <f t="shared" si="5"/>
        <v>11</v>
      </c>
      <c r="M17">
        <f t="shared" si="6"/>
        <v>2</v>
      </c>
      <c r="N17">
        <f t="shared" si="7"/>
        <v>3.3000000000000003</v>
      </c>
    </row>
    <row r="18" spans="1:14" x14ac:dyDescent="0.25">
      <c r="K18">
        <v>4</v>
      </c>
      <c r="L18">
        <v>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8"/>
  <sheetViews>
    <sheetView topLeftCell="B1" workbookViewId="0">
      <selection activeCell="K1" sqref="K1:M18"/>
    </sheetView>
  </sheetViews>
  <sheetFormatPr defaultRowHeight="13.2" x14ac:dyDescent="0.25"/>
  <cols>
    <col min="1" max="1" width="14.6640625" customWidth="1"/>
    <col min="2" max="2" width="30.6640625" customWidth="1"/>
    <col min="3" max="9" width="14.6640625" customWidth="1"/>
    <col min="10" max="10" width="14.6640625" style="9" customWidth="1"/>
    <col min="11" max="13" width="14.77734375" customWidth="1"/>
  </cols>
  <sheetData>
    <row r="1" spans="1:13" ht="15.9" customHeigh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22</v>
      </c>
      <c r="G1" s="11" t="s">
        <v>23</v>
      </c>
      <c r="H1" s="11" t="s">
        <v>29</v>
      </c>
      <c r="I1" s="11" t="s">
        <v>24</v>
      </c>
      <c r="J1" s="12" t="s">
        <v>25</v>
      </c>
      <c r="K1" s="32" t="s">
        <v>38</v>
      </c>
      <c r="L1" s="32" t="s">
        <v>39</v>
      </c>
      <c r="M1" s="32" t="s">
        <v>40</v>
      </c>
    </row>
    <row r="2" spans="1:13" ht="15" customHeight="1" x14ac:dyDescent="0.3">
      <c r="A2" s="14">
        <v>183011218</v>
      </c>
      <c r="B2" s="15" t="s">
        <v>6</v>
      </c>
      <c r="C2" s="26">
        <v>3</v>
      </c>
      <c r="D2" s="26">
        <v>1.5</v>
      </c>
      <c r="E2" s="26"/>
      <c r="F2" s="26">
        <v>2.5</v>
      </c>
      <c r="G2" s="26"/>
      <c r="H2" s="26">
        <f>C2+D2+E2+F2+G2</f>
        <v>7</v>
      </c>
      <c r="I2" s="18">
        <f>(H2/H$18)*100</f>
        <v>35</v>
      </c>
      <c r="J2" s="27" t="str">
        <f>IF(I2&gt;94,"A+",IF(I2&gt;84,"A",IF(I2&gt;79,"A-",IF(I2&gt;74,"B+",IF(I2&gt;69,"B",IF(I2&gt;64,"B-",IF(I2&gt;59,"C+",IF(I2&gt;54,"C",IF(I2&gt;49,"D","F")))))))))</f>
        <v>F</v>
      </c>
      <c r="K2">
        <f>C2+F2</f>
        <v>5.5</v>
      </c>
      <c r="L2">
        <f>D2+E2</f>
        <v>1.5</v>
      </c>
      <c r="M2">
        <f>G2</f>
        <v>0</v>
      </c>
    </row>
    <row r="3" spans="1:13" ht="15" customHeight="1" x14ac:dyDescent="0.3">
      <c r="A3" s="14">
        <v>173014033</v>
      </c>
      <c r="B3" s="15" t="s">
        <v>7</v>
      </c>
      <c r="C3" s="28"/>
      <c r="D3" s="28"/>
      <c r="E3" s="28"/>
      <c r="F3" s="28"/>
      <c r="G3" s="28"/>
      <c r="H3" s="26">
        <f>C3+D3+E3+F3+G3</f>
        <v>0</v>
      </c>
      <c r="I3" s="18">
        <f t="shared" ref="I3:I17" si="0">(H3/H$18)*100</f>
        <v>0</v>
      </c>
      <c r="J3" s="27" t="str">
        <f t="shared" ref="J3:J17" si="1">IF(I3&gt;94,"A+",IF(I3&gt;84,"A",IF(I3&gt;79,"A-",IF(I3&gt;74,"B+",IF(I3&gt;69,"B",IF(I3&gt;64,"B-",IF(I3&gt;59,"C+",IF(I3&gt;54,"C",IF(I3&gt;49,"D","F")))))))))</f>
        <v>F</v>
      </c>
      <c r="K3">
        <f t="shared" ref="K3:K18" si="2">C3+F3</f>
        <v>0</v>
      </c>
      <c r="L3">
        <f t="shared" ref="L3:L18" si="3">D3+E3</f>
        <v>0</v>
      </c>
      <c r="M3">
        <f t="shared" ref="M3:M18" si="4">G3</f>
        <v>0</v>
      </c>
    </row>
    <row r="4" spans="1:13" ht="15" customHeight="1" x14ac:dyDescent="0.3">
      <c r="A4" s="14">
        <v>181014001</v>
      </c>
      <c r="B4" s="15" t="s">
        <v>8</v>
      </c>
      <c r="C4" s="26"/>
      <c r="D4" s="26"/>
      <c r="E4" s="26"/>
      <c r="F4" s="26"/>
      <c r="G4" s="26"/>
      <c r="H4" s="26">
        <f>C4+D4+E4+F4+G4</f>
        <v>0</v>
      </c>
      <c r="I4" s="18">
        <f t="shared" si="0"/>
        <v>0</v>
      </c>
      <c r="J4" s="27" t="str">
        <f t="shared" si="1"/>
        <v>F</v>
      </c>
      <c r="K4">
        <f t="shared" si="2"/>
        <v>0</v>
      </c>
      <c r="L4">
        <f t="shared" si="3"/>
        <v>0</v>
      </c>
      <c r="M4">
        <f t="shared" si="4"/>
        <v>0</v>
      </c>
    </row>
    <row r="5" spans="1:13" ht="15" customHeight="1" x14ac:dyDescent="0.3">
      <c r="A5" s="14">
        <v>181014051</v>
      </c>
      <c r="B5" s="15" t="s">
        <v>9</v>
      </c>
      <c r="C5" s="26"/>
      <c r="D5" s="26"/>
      <c r="E5" s="26"/>
      <c r="F5" s="26"/>
      <c r="G5" s="26"/>
      <c r="H5" s="26">
        <f>C5+D5+E5+F5+G5</f>
        <v>0</v>
      </c>
      <c r="I5" s="18">
        <f t="shared" si="0"/>
        <v>0</v>
      </c>
      <c r="J5" s="27" t="str">
        <f t="shared" si="1"/>
        <v>F</v>
      </c>
      <c r="K5">
        <f t="shared" si="2"/>
        <v>0</v>
      </c>
      <c r="L5">
        <f t="shared" si="3"/>
        <v>0</v>
      </c>
      <c r="M5">
        <f t="shared" si="4"/>
        <v>0</v>
      </c>
    </row>
    <row r="6" spans="1:13" ht="15" customHeight="1" x14ac:dyDescent="0.3">
      <c r="A6" s="14">
        <v>181014126</v>
      </c>
      <c r="B6" s="15" t="s">
        <v>10</v>
      </c>
      <c r="C6" s="28">
        <v>4</v>
      </c>
      <c r="D6" s="28"/>
      <c r="E6" s="28">
        <v>1</v>
      </c>
      <c r="F6" s="28"/>
      <c r="G6" s="28"/>
      <c r="H6" s="26">
        <f>C6+D6+E6+F6+G6</f>
        <v>5</v>
      </c>
      <c r="I6" s="18">
        <f t="shared" si="0"/>
        <v>25</v>
      </c>
      <c r="J6" s="27" t="str">
        <f t="shared" si="1"/>
        <v>F</v>
      </c>
      <c r="K6">
        <f t="shared" si="2"/>
        <v>4</v>
      </c>
      <c r="L6">
        <f t="shared" si="3"/>
        <v>1</v>
      </c>
      <c r="M6">
        <f t="shared" si="4"/>
        <v>0</v>
      </c>
    </row>
    <row r="7" spans="1:13" ht="15" customHeight="1" x14ac:dyDescent="0.3">
      <c r="A7" s="14">
        <v>182014056</v>
      </c>
      <c r="B7" s="15" t="s">
        <v>11</v>
      </c>
      <c r="C7" s="26">
        <v>3</v>
      </c>
      <c r="D7" s="26">
        <v>1.5</v>
      </c>
      <c r="E7" s="26"/>
      <c r="F7" s="26"/>
      <c r="G7" s="26"/>
      <c r="H7" s="26">
        <f>C7+D7+E7+F7+G7</f>
        <v>4.5</v>
      </c>
      <c r="I7" s="18">
        <f t="shared" si="0"/>
        <v>22.5</v>
      </c>
      <c r="J7" s="27" t="str">
        <f t="shared" si="1"/>
        <v>F</v>
      </c>
      <c r="K7">
        <f t="shared" si="2"/>
        <v>3</v>
      </c>
      <c r="L7">
        <f t="shared" si="3"/>
        <v>1.5</v>
      </c>
      <c r="M7">
        <f t="shared" si="4"/>
        <v>0</v>
      </c>
    </row>
    <row r="8" spans="1:13" ht="15" customHeight="1" x14ac:dyDescent="0.3">
      <c r="A8" s="14">
        <v>183014070</v>
      </c>
      <c r="B8" s="15" t="s">
        <v>12</v>
      </c>
      <c r="C8" s="26">
        <v>3</v>
      </c>
      <c r="D8" s="26">
        <v>2</v>
      </c>
      <c r="E8" s="26"/>
      <c r="F8" s="26">
        <v>2</v>
      </c>
      <c r="G8" s="26"/>
      <c r="H8" s="26">
        <f>C8+D8+E8+F8+G8</f>
        <v>7</v>
      </c>
      <c r="I8" s="18">
        <f t="shared" si="0"/>
        <v>35</v>
      </c>
      <c r="J8" s="27" t="str">
        <f t="shared" si="1"/>
        <v>F</v>
      </c>
      <c r="K8">
        <f t="shared" si="2"/>
        <v>5</v>
      </c>
      <c r="L8">
        <f t="shared" si="3"/>
        <v>2</v>
      </c>
      <c r="M8">
        <f t="shared" si="4"/>
        <v>0</v>
      </c>
    </row>
    <row r="9" spans="1:13" ht="15" customHeight="1" x14ac:dyDescent="0.3">
      <c r="A9" s="14">
        <v>191014032</v>
      </c>
      <c r="B9" s="15" t="s">
        <v>13</v>
      </c>
      <c r="C9" s="28"/>
      <c r="D9" s="28"/>
      <c r="E9" s="28"/>
      <c r="F9" s="28"/>
      <c r="G9" s="28"/>
      <c r="H9" s="26">
        <f>C9+D9+E9+F9+G9</f>
        <v>0</v>
      </c>
      <c r="I9" s="18">
        <f t="shared" si="0"/>
        <v>0</v>
      </c>
      <c r="J9" s="27" t="str">
        <f t="shared" si="1"/>
        <v>F</v>
      </c>
      <c r="K9">
        <f t="shared" si="2"/>
        <v>0</v>
      </c>
      <c r="L9">
        <f t="shared" si="3"/>
        <v>0</v>
      </c>
      <c r="M9">
        <f t="shared" si="4"/>
        <v>0</v>
      </c>
    </row>
    <row r="10" spans="1:13" ht="15" customHeight="1" x14ac:dyDescent="0.3">
      <c r="A10" s="14">
        <v>193014009</v>
      </c>
      <c r="B10" s="15" t="s">
        <v>14</v>
      </c>
      <c r="C10" s="26">
        <v>4</v>
      </c>
      <c r="D10" s="26">
        <v>1.5</v>
      </c>
      <c r="E10" s="26">
        <v>1</v>
      </c>
      <c r="F10" s="26"/>
      <c r="G10" s="26"/>
      <c r="H10" s="26">
        <f>C10+D10+E10+F10+G10</f>
        <v>6.5</v>
      </c>
      <c r="I10" s="18">
        <f t="shared" si="0"/>
        <v>32.5</v>
      </c>
      <c r="J10" s="27" t="str">
        <f t="shared" si="1"/>
        <v>F</v>
      </c>
      <c r="K10">
        <f t="shared" si="2"/>
        <v>4</v>
      </c>
      <c r="L10">
        <f t="shared" si="3"/>
        <v>2.5</v>
      </c>
      <c r="M10">
        <f t="shared" si="4"/>
        <v>0</v>
      </c>
    </row>
    <row r="11" spans="1:13" ht="15" customHeight="1" x14ac:dyDescent="0.3">
      <c r="A11" s="14">
        <v>193014067</v>
      </c>
      <c r="B11" s="15" t="s">
        <v>15</v>
      </c>
      <c r="C11" s="26">
        <v>2</v>
      </c>
      <c r="D11" s="26">
        <v>1</v>
      </c>
      <c r="E11" s="26"/>
      <c r="F11" s="26"/>
      <c r="G11" s="26"/>
      <c r="H11" s="26">
        <f>C11+D11+E11+F11+G11</f>
        <v>3</v>
      </c>
      <c r="I11" s="18">
        <f t="shared" si="0"/>
        <v>15</v>
      </c>
      <c r="J11" s="27" t="str">
        <f t="shared" si="1"/>
        <v>F</v>
      </c>
      <c r="K11">
        <f t="shared" si="2"/>
        <v>2</v>
      </c>
      <c r="L11">
        <f t="shared" si="3"/>
        <v>1</v>
      </c>
      <c r="M11">
        <f t="shared" si="4"/>
        <v>0</v>
      </c>
    </row>
    <row r="12" spans="1:13" ht="15" customHeight="1" x14ac:dyDescent="0.3">
      <c r="A12" s="14">
        <v>193014071</v>
      </c>
      <c r="B12" s="15" t="s">
        <v>16</v>
      </c>
      <c r="C12" s="28">
        <v>4</v>
      </c>
      <c r="D12" s="28">
        <v>1.5</v>
      </c>
      <c r="E12" s="28">
        <v>2</v>
      </c>
      <c r="F12" s="28">
        <v>1</v>
      </c>
      <c r="G12" s="28">
        <v>2</v>
      </c>
      <c r="H12" s="26">
        <f>C12+D12+E12+F12+G12</f>
        <v>10.5</v>
      </c>
      <c r="I12" s="18">
        <f t="shared" si="0"/>
        <v>52.5</v>
      </c>
      <c r="J12" s="27" t="str">
        <f t="shared" si="1"/>
        <v>D</v>
      </c>
      <c r="K12">
        <f t="shared" si="2"/>
        <v>5</v>
      </c>
      <c r="L12">
        <f t="shared" si="3"/>
        <v>3.5</v>
      </c>
      <c r="M12">
        <f t="shared" si="4"/>
        <v>2</v>
      </c>
    </row>
    <row r="13" spans="1:13" ht="15" customHeight="1" x14ac:dyDescent="0.3">
      <c r="A13" s="14">
        <v>193014072</v>
      </c>
      <c r="B13" s="15" t="s">
        <v>17</v>
      </c>
      <c r="C13" s="26"/>
      <c r="D13" s="26"/>
      <c r="E13" s="26"/>
      <c r="F13" s="26"/>
      <c r="G13" s="26"/>
      <c r="H13" s="26">
        <f>C13+D13+E13+F13+G13</f>
        <v>0</v>
      </c>
      <c r="I13" s="18">
        <f t="shared" si="0"/>
        <v>0</v>
      </c>
      <c r="J13" s="27" t="str">
        <f t="shared" si="1"/>
        <v>F</v>
      </c>
      <c r="K13">
        <f t="shared" si="2"/>
        <v>0</v>
      </c>
      <c r="L13">
        <f t="shared" si="3"/>
        <v>0</v>
      </c>
      <c r="M13">
        <f t="shared" si="4"/>
        <v>0</v>
      </c>
    </row>
    <row r="14" spans="1:13" ht="15" customHeight="1" x14ac:dyDescent="0.3">
      <c r="A14" s="14">
        <v>193014073</v>
      </c>
      <c r="B14" s="15" t="s">
        <v>18</v>
      </c>
      <c r="C14" s="26">
        <v>4</v>
      </c>
      <c r="D14" s="26"/>
      <c r="E14" s="26">
        <v>0.5</v>
      </c>
      <c r="F14" s="26"/>
      <c r="G14" s="26"/>
      <c r="H14" s="26">
        <f>C14+D14+E14+F14+G14</f>
        <v>4.5</v>
      </c>
      <c r="I14" s="18">
        <f t="shared" si="0"/>
        <v>22.5</v>
      </c>
      <c r="J14" s="27" t="str">
        <f t="shared" si="1"/>
        <v>F</v>
      </c>
      <c r="K14">
        <f t="shared" si="2"/>
        <v>4</v>
      </c>
      <c r="L14">
        <f t="shared" si="3"/>
        <v>0.5</v>
      </c>
      <c r="M14">
        <f t="shared" si="4"/>
        <v>0</v>
      </c>
    </row>
    <row r="15" spans="1:13" ht="15" customHeight="1" x14ac:dyDescent="0.3">
      <c r="A15" s="14">
        <v>183016002</v>
      </c>
      <c r="B15" s="15" t="s">
        <v>19</v>
      </c>
      <c r="C15" s="26"/>
      <c r="D15" s="26"/>
      <c r="E15" s="26"/>
      <c r="F15" s="26"/>
      <c r="G15" s="26"/>
      <c r="H15" s="26">
        <f>C15+D15+E15+F15+G15</f>
        <v>0</v>
      </c>
      <c r="I15" s="18">
        <f t="shared" si="0"/>
        <v>0</v>
      </c>
      <c r="J15" s="27" t="str">
        <f t="shared" si="1"/>
        <v>F</v>
      </c>
      <c r="K15">
        <f t="shared" si="2"/>
        <v>0</v>
      </c>
      <c r="L15">
        <f t="shared" si="3"/>
        <v>0</v>
      </c>
      <c r="M15">
        <f t="shared" si="4"/>
        <v>0</v>
      </c>
    </row>
    <row r="16" spans="1:13" ht="15" customHeight="1" x14ac:dyDescent="0.3">
      <c r="A16" s="14">
        <v>192016001</v>
      </c>
      <c r="B16" s="15" t="s">
        <v>20</v>
      </c>
      <c r="C16" s="28">
        <v>3</v>
      </c>
      <c r="D16" s="28">
        <v>1.5</v>
      </c>
      <c r="E16" s="28"/>
      <c r="F16" s="28"/>
      <c r="G16" s="28"/>
      <c r="H16" s="26">
        <f>C16+D16+E16+F16+G16</f>
        <v>4.5</v>
      </c>
      <c r="I16" s="18">
        <f t="shared" si="0"/>
        <v>22.5</v>
      </c>
      <c r="J16" s="27" t="str">
        <f t="shared" si="1"/>
        <v>F</v>
      </c>
      <c r="K16">
        <f t="shared" si="2"/>
        <v>3</v>
      </c>
      <c r="L16">
        <f t="shared" si="3"/>
        <v>1.5</v>
      </c>
      <c r="M16">
        <f t="shared" si="4"/>
        <v>0</v>
      </c>
    </row>
    <row r="17" spans="1:13" ht="15" customHeight="1" thickBot="1" x14ac:dyDescent="0.35">
      <c r="A17" s="19">
        <v>193016008</v>
      </c>
      <c r="B17" s="20" t="s">
        <v>21</v>
      </c>
      <c r="C17" s="29">
        <v>3.5</v>
      </c>
      <c r="D17" s="29">
        <v>3</v>
      </c>
      <c r="E17" s="29"/>
      <c r="F17" s="29"/>
      <c r="G17" s="29">
        <v>4</v>
      </c>
      <c r="H17" s="29">
        <f>C17+D17+E17+F17+G17</f>
        <v>10.5</v>
      </c>
      <c r="I17" s="21">
        <f t="shared" si="0"/>
        <v>52.5</v>
      </c>
      <c r="J17" s="30" t="str">
        <f t="shared" si="1"/>
        <v>D</v>
      </c>
      <c r="K17">
        <f t="shared" si="2"/>
        <v>3.5</v>
      </c>
      <c r="L17">
        <f t="shared" si="3"/>
        <v>3</v>
      </c>
      <c r="M17">
        <f t="shared" si="4"/>
        <v>4</v>
      </c>
    </row>
    <row r="18" spans="1:13" s="18" customFormat="1" ht="13.8" x14ac:dyDescent="0.25">
      <c r="C18" s="26">
        <v>4</v>
      </c>
      <c r="D18" s="26">
        <v>3</v>
      </c>
      <c r="E18" s="26">
        <v>4</v>
      </c>
      <c r="F18" s="18">
        <v>5</v>
      </c>
      <c r="G18" s="26">
        <v>4</v>
      </c>
      <c r="H18" s="26">
        <f>C18+D18+E18+F18+G18</f>
        <v>20</v>
      </c>
      <c r="J18" s="31"/>
      <c r="K18">
        <f t="shared" si="2"/>
        <v>9</v>
      </c>
      <c r="L18">
        <f t="shared" si="3"/>
        <v>7</v>
      </c>
      <c r="M18">
        <f t="shared" si="4"/>
        <v>4</v>
      </c>
    </row>
  </sheetData>
  <phoneticPr fontId="5" type="noConversion"/>
  <conditionalFormatting sqref="C2:C17">
    <cfRule type="cellIs" dxfId="9" priority="6" operator="greaterThan">
      <formula>#REF!</formula>
    </cfRule>
  </conditionalFormatting>
  <conditionalFormatting sqref="D2:D17">
    <cfRule type="cellIs" dxfId="8" priority="7" operator="greaterThan">
      <formula>#REF!</formula>
    </cfRule>
  </conditionalFormatting>
  <conditionalFormatting sqref="E2:E17">
    <cfRule type="cellIs" dxfId="7" priority="8" operator="greaterThan">
      <formula>#REF!</formula>
    </cfRule>
  </conditionalFormatting>
  <conditionalFormatting sqref="F2:F17">
    <cfRule type="cellIs" dxfId="6" priority="9" operator="greaterThan">
      <formula>#REF!</formula>
    </cfRule>
  </conditionalFormatting>
  <conditionalFormatting sqref="G2:G17">
    <cfRule type="cellIs" dxfId="5" priority="10" operator="greaterThan">
      <formula>#REF!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"/>
  <sheetViews>
    <sheetView topLeftCell="C1" workbookViewId="0">
      <selection activeCell="O1" sqref="O1"/>
    </sheetView>
  </sheetViews>
  <sheetFormatPr defaultRowHeight="13.2" x14ac:dyDescent="0.25"/>
  <cols>
    <col min="1" max="1" width="14.6640625" style="18" customWidth="1"/>
    <col min="2" max="2" width="30.6640625" style="18" customWidth="1"/>
    <col min="3" max="11" width="14.6640625" style="18" customWidth="1"/>
    <col min="12" max="14" width="14.77734375" style="18" customWidth="1"/>
    <col min="15" max="16384" width="8.88671875" style="18"/>
  </cols>
  <sheetData>
    <row r="1" spans="1:14" ht="14.4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22</v>
      </c>
      <c r="G1" s="11" t="s">
        <v>23</v>
      </c>
      <c r="H1" s="11" t="s">
        <v>35</v>
      </c>
      <c r="I1" s="11" t="s">
        <v>29</v>
      </c>
      <c r="J1" s="11" t="s">
        <v>24</v>
      </c>
      <c r="K1" s="12" t="s">
        <v>25</v>
      </c>
      <c r="L1" s="32" t="s">
        <v>38</v>
      </c>
      <c r="M1" s="32" t="s">
        <v>39</v>
      </c>
      <c r="N1" s="32" t="s">
        <v>40</v>
      </c>
    </row>
    <row r="2" spans="1:14" ht="14.4" x14ac:dyDescent="0.3">
      <c r="A2" s="14">
        <v>183011218</v>
      </c>
      <c r="B2" s="15" t="s">
        <v>6</v>
      </c>
      <c r="C2" s="26">
        <v>1</v>
      </c>
      <c r="D2" s="26">
        <v>6</v>
      </c>
      <c r="E2" s="26">
        <v>6</v>
      </c>
      <c r="F2" s="26">
        <v>6.5</v>
      </c>
      <c r="G2" s="26">
        <v>6</v>
      </c>
      <c r="H2" s="26">
        <v>12</v>
      </c>
      <c r="I2" s="26">
        <f>C2+D2+E2+F2+G2+H2</f>
        <v>37.5</v>
      </c>
      <c r="J2" s="18">
        <f>(I2/I$18)*100</f>
        <v>75</v>
      </c>
      <c r="K2" s="27" t="str">
        <f>IF(J2&gt;94,"A+",IF(J2&gt;84,"A",IF(J2&gt;79,"A-",IF(J2&gt;74,"B+",IF(J2&gt;69,"B",IF(J2&gt;64,"B-",IF(J2&gt;59,"C+",IF(J2&gt;54,"C",IF(J2&gt;49,"D","F")))))))))</f>
        <v>B+</v>
      </c>
      <c r="L2">
        <f>D2+G2</f>
        <v>12</v>
      </c>
      <c r="M2">
        <f>E2+F2</f>
        <v>12.5</v>
      </c>
      <c r="N2">
        <f>C2+H2</f>
        <v>13</v>
      </c>
    </row>
    <row r="3" spans="1:14" ht="14.4" x14ac:dyDescent="0.3">
      <c r="A3" s="14">
        <v>173014033</v>
      </c>
      <c r="B3" s="15" t="s">
        <v>7</v>
      </c>
      <c r="C3" s="28"/>
      <c r="D3" s="28"/>
      <c r="E3" s="28"/>
      <c r="F3" s="28"/>
      <c r="G3" s="28"/>
      <c r="H3" s="26"/>
      <c r="I3" s="26">
        <f>C3+D3+E3+F3+G3+H3</f>
        <v>0</v>
      </c>
      <c r="J3" s="18">
        <f t="shared" ref="J3:J17" si="0">(I3/I$18)*100</f>
        <v>0</v>
      </c>
      <c r="K3" s="27" t="str">
        <f t="shared" ref="K3:K17" si="1">IF(J3&gt;94,"A+",IF(J3&gt;84,"A",IF(J3&gt;79,"A-",IF(J3&gt;74,"B+",IF(J3&gt;69,"B",IF(J3&gt;64,"B-",IF(J3&gt;59,"C+",IF(J3&gt;54,"C",IF(J3&gt;49,"D","F")))))))))</f>
        <v>F</v>
      </c>
      <c r="L3">
        <f t="shared" ref="L3:L18" si="2">D3+G3</f>
        <v>0</v>
      </c>
      <c r="M3">
        <f t="shared" ref="M3:M18" si="3">E3+F3</f>
        <v>0</v>
      </c>
      <c r="N3">
        <f t="shared" ref="N3:N18" si="4">C3+H3</f>
        <v>0</v>
      </c>
    </row>
    <row r="4" spans="1:14" ht="14.4" x14ac:dyDescent="0.3">
      <c r="A4" s="14">
        <v>181014001</v>
      </c>
      <c r="B4" s="15" t="s">
        <v>8</v>
      </c>
      <c r="C4" s="26"/>
      <c r="D4" s="26"/>
      <c r="E4" s="26"/>
      <c r="F4" s="26"/>
      <c r="G4" s="26"/>
      <c r="H4" s="26"/>
      <c r="I4" s="26">
        <f>C4+D4+E4+F4+G4+H4</f>
        <v>0</v>
      </c>
      <c r="J4" s="18">
        <f t="shared" si="0"/>
        <v>0</v>
      </c>
      <c r="K4" s="27" t="str">
        <f t="shared" si="1"/>
        <v>F</v>
      </c>
      <c r="L4">
        <f t="shared" si="2"/>
        <v>0</v>
      </c>
      <c r="M4">
        <f t="shared" si="3"/>
        <v>0</v>
      </c>
      <c r="N4">
        <f t="shared" si="4"/>
        <v>0</v>
      </c>
    </row>
    <row r="5" spans="1:14" ht="14.4" x14ac:dyDescent="0.3">
      <c r="A5" s="14">
        <v>181014051</v>
      </c>
      <c r="B5" s="15" t="s">
        <v>9</v>
      </c>
      <c r="C5" s="26"/>
      <c r="D5" s="26"/>
      <c r="E5" s="26"/>
      <c r="F5" s="26"/>
      <c r="G5" s="26"/>
      <c r="H5" s="26"/>
      <c r="I5" s="26">
        <f>C5+D5+E5+F5+G5+H5</f>
        <v>0</v>
      </c>
      <c r="J5" s="18">
        <f t="shared" si="0"/>
        <v>0</v>
      </c>
      <c r="K5" s="27" t="str">
        <f t="shared" si="1"/>
        <v>F</v>
      </c>
      <c r="L5">
        <f t="shared" si="2"/>
        <v>0</v>
      </c>
      <c r="M5">
        <f t="shared" si="3"/>
        <v>0</v>
      </c>
      <c r="N5">
        <f t="shared" si="4"/>
        <v>0</v>
      </c>
    </row>
    <row r="6" spans="1:14" ht="14.4" x14ac:dyDescent="0.3">
      <c r="A6" s="14">
        <v>181014126</v>
      </c>
      <c r="B6" s="15" t="s">
        <v>10</v>
      </c>
      <c r="C6" s="28"/>
      <c r="D6" s="28"/>
      <c r="E6" s="28"/>
      <c r="F6" s="28"/>
      <c r="G6" s="28"/>
      <c r="H6" s="26"/>
      <c r="I6" s="26">
        <f>C6+D6+E6+F6+G6+H6</f>
        <v>0</v>
      </c>
      <c r="J6" s="18">
        <f t="shared" si="0"/>
        <v>0</v>
      </c>
      <c r="K6" s="27" t="str">
        <f t="shared" si="1"/>
        <v>F</v>
      </c>
      <c r="L6">
        <f t="shared" si="2"/>
        <v>0</v>
      </c>
      <c r="M6">
        <f t="shared" si="3"/>
        <v>0</v>
      </c>
      <c r="N6">
        <f t="shared" si="4"/>
        <v>0</v>
      </c>
    </row>
    <row r="7" spans="1:14" ht="14.4" x14ac:dyDescent="0.3">
      <c r="A7" s="14">
        <v>182014056</v>
      </c>
      <c r="B7" s="15" t="s">
        <v>11</v>
      </c>
      <c r="C7" s="26">
        <v>1</v>
      </c>
      <c r="D7" s="26">
        <v>5</v>
      </c>
      <c r="E7" s="26">
        <v>6</v>
      </c>
      <c r="F7" s="26">
        <v>6.5</v>
      </c>
      <c r="G7" s="26">
        <v>2</v>
      </c>
      <c r="H7" s="26"/>
      <c r="I7" s="26">
        <f>C7+D7+E7+F7+G7+H7</f>
        <v>20.5</v>
      </c>
      <c r="J7" s="18">
        <f t="shared" si="0"/>
        <v>41</v>
      </c>
      <c r="K7" s="27" t="str">
        <f t="shared" si="1"/>
        <v>F</v>
      </c>
      <c r="L7">
        <f t="shared" si="2"/>
        <v>7</v>
      </c>
      <c r="M7">
        <f t="shared" si="3"/>
        <v>12.5</v>
      </c>
      <c r="N7">
        <f t="shared" si="4"/>
        <v>1</v>
      </c>
    </row>
    <row r="8" spans="1:14" ht="14.4" x14ac:dyDescent="0.3">
      <c r="A8" s="14">
        <v>183014070</v>
      </c>
      <c r="B8" s="15" t="s">
        <v>12</v>
      </c>
      <c r="C8" s="26">
        <v>5</v>
      </c>
      <c r="D8" s="26">
        <v>5</v>
      </c>
      <c r="E8" s="26">
        <v>6</v>
      </c>
      <c r="F8" s="26">
        <v>7</v>
      </c>
      <c r="G8" s="26">
        <v>2</v>
      </c>
      <c r="H8" s="26">
        <v>6</v>
      </c>
      <c r="I8" s="26">
        <f>C8+D8+E8+F8+G8+H8</f>
        <v>31</v>
      </c>
      <c r="J8" s="18">
        <f t="shared" si="0"/>
        <v>62</v>
      </c>
      <c r="K8" s="27" t="str">
        <f t="shared" si="1"/>
        <v>C+</v>
      </c>
      <c r="L8">
        <f t="shared" si="2"/>
        <v>7</v>
      </c>
      <c r="M8">
        <f t="shared" si="3"/>
        <v>13</v>
      </c>
      <c r="N8">
        <f t="shared" si="4"/>
        <v>11</v>
      </c>
    </row>
    <row r="9" spans="1:14" ht="14.4" x14ac:dyDescent="0.3">
      <c r="A9" s="14">
        <v>191014032</v>
      </c>
      <c r="B9" s="15" t="s">
        <v>13</v>
      </c>
      <c r="C9" s="28"/>
      <c r="D9" s="28"/>
      <c r="E9" s="28"/>
      <c r="F9" s="28"/>
      <c r="G9" s="28"/>
      <c r="H9" s="26"/>
      <c r="I9" s="26">
        <f>C9+D9+E9+F9+G9+H9</f>
        <v>0</v>
      </c>
      <c r="J9" s="18">
        <f t="shared" si="0"/>
        <v>0</v>
      </c>
      <c r="K9" s="27" t="str">
        <f t="shared" si="1"/>
        <v>F</v>
      </c>
      <c r="L9">
        <f t="shared" si="2"/>
        <v>0</v>
      </c>
      <c r="M9">
        <f t="shared" si="3"/>
        <v>0</v>
      </c>
      <c r="N9">
        <f t="shared" si="4"/>
        <v>0</v>
      </c>
    </row>
    <row r="10" spans="1:14" ht="14.4" x14ac:dyDescent="0.3">
      <c r="A10" s="14">
        <v>193014009</v>
      </c>
      <c r="B10" s="15" t="s">
        <v>14</v>
      </c>
      <c r="C10" s="26">
        <v>3</v>
      </c>
      <c r="D10" s="26">
        <v>6</v>
      </c>
      <c r="E10" s="26">
        <v>6</v>
      </c>
      <c r="F10" s="26">
        <v>5</v>
      </c>
      <c r="G10" s="26"/>
      <c r="H10" s="26">
        <v>2</v>
      </c>
      <c r="I10" s="26">
        <f>C10+D10+E10+F10+G10+H10</f>
        <v>22</v>
      </c>
      <c r="J10" s="18">
        <f t="shared" si="0"/>
        <v>44</v>
      </c>
      <c r="K10" s="27" t="str">
        <f t="shared" si="1"/>
        <v>F</v>
      </c>
      <c r="L10">
        <f t="shared" si="2"/>
        <v>6</v>
      </c>
      <c r="M10">
        <f t="shared" si="3"/>
        <v>11</v>
      </c>
      <c r="N10">
        <f t="shared" si="4"/>
        <v>5</v>
      </c>
    </row>
    <row r="11" spans="1:14" ht="14.4" x14ac:dyDescent="0.3">
      <c r="A11" s="14">
        <v>193014067</v>
      </c>
      <c r="B11" s="15" t="s">
        <v>15</v>
      </c>
      <c r="C11" s="26">
        <v>5</v>
      </c>
      <c r="D11" s="26">
        <v>5</v>
      </c>
      <c r="E11" s="26">
        <v>6.5</v>
      </c>
      <c r="F11" s="26">
        <v>4</v>
      </c>
      <c r="G11" s="26">
        <v>1.5</v>
      </c>
      <c r="H11" s="26"/>
      <c r="I11" s="26">
        <f>C11+D11+E11+F11+G11+H11</f>
        <v>22</v>
      </c>
      <c r="J11" s="18">
        <f t="shared" si="0"/>
        <v>44</v>
      </c>
      <c r="K11" s="27" t="str">
        <f t="shared" si="1"/>
        <v>F</v>
      </c>
      <c r="L11">
        <f t="shared" si="2"/>
        <v>6.5</v>
      </c>
      <c r="M11">
        <f t="shared" si="3"/>
        <v>10.5</v>
      </c>
      <c r="N11">
        <f t="shared" si="4"/>
        <v>5</v>
      </c>
    </row>
    <row r="12" spans="1:14" ht="14.4" x14ac:dyDescent="0.3">
      <c r="A12" s="14">
        <v>193014071</v>
      </c>
      <c r="B12" s="15" t="s">
        <v>16</v>
      </c>
      <c r="C12" s="28">
        <v>5</v>
      </c>
      <c r="D12" s="28">
        <v>5</v>
      </c>
      <c r="E12" s="28">
        <v>2</v>
      </c>
      <c r="F12" s="28">
        <v>3.5</v>
      </c>
      <c r="G12" s="28">
        <v>11</v>
      </c>
      <c r="H12" s="26">
        <v>4</v>
      </c>
      <c r="I12" s="26">
        <f>C12+D12+E12+F12+G12+H12</f>
        <v>30.5</v>
      </c>
      <c r="J12" s="18">
        <f t="shared" si="0"/>
        <v>61</v>
      </c>
      <c r="K12" s="27" t="str">
        <f t="shared" si="1"/>
        <v>C+</v>
      </c>
      <c r="L12">
        <f t="shared" si="2"/>
        <v>16</v>
      </c>
      <c r="M12">
        <f t="shared" si="3"/>
        <v>5.5</v>
      </c>
      <c r="N12">
        <f t="shared" si="4"/>
        <v>9</v>
      </c>
    </row>
    <row r="13" spans="1:14" ht="14.4" x14ac:dyDescent="0.3">
      <c r="A13" s="14">
        <v>193014072</v>
      </c>
      <c r="B13" s="15" t="s">
        <v>17</v>
      </c>
      <c r="C13" s="26"/>
      <c r="D13" s="26"/>
      <c r="E13" s="26"/>
      <c r="F13" s="26"/>
      <c r="G13" s="26"/>
      <c r="H13" s="26"/>
      <c r="I13" s="26">
        <f>C13+D13+E13+F13+G13+H13</f>
        <v>0</v>
      </c>
      <c r="J13" s="18">
        <f t="shared" si="0"/>
        <v>0</v>
      </c>
      <c r="K13" s="27" t="str">
        <f t="shared" si="1"/>
        <v>F</v>
      </c>
      <c r="L13">
        <f t="shared" si="2"/>
        <v>0</v>
      </c>
      <c r="M13">
        <f t="shared" si="3"/>
        <v>0</v>
      </c>
      <c r="N13">
        <f t="shared" si="4"/>
        <v>0</v>
      </c>
    </row>
    <row r="14" spans="1:14" ht="14.4" x14ac:dyDescent="0.3">
      <c r="A14" s="14">
        <v>193014073</v>
      </c>
      <c r="B14" s="15" t="s">
        <v>18</v>
      </c>
      <c r="C14" s="26">
        <v>5</v>
      </c>
      <c r="D14" s="26">
        <v>5</v>
      </c>
      <c r="E14" s="26">
        <v>2</v>
      </c>
      <c r="F14" s="26">
        <v>2</v>
      </c>
      <c r="G14" s="26">
        <v>1</v>
      </c>
      <c r="H14" s="26"/>
      <c r="I14" s="26">
        <f>C14+D14+E14+F14+G14+H14</f>
        <v>15</v>
      </c>
      <c r="J14" s="18">
        <f t="shared" si="0"/>
        <v>30</v>
      </c>
      <c r="K14" s="27" t="str">
        <f t="shared" si="1"/>
        <v>F</v>
      </c>
      <c r="L14">
        <f t="shared" si="2"/>
        <v>6</v>
      </c>
      <c r="M14">
        <f t="shared" si="3"/>
        <v>4</v>
      </c>
      <c r="N14">
        <f t="shared" si="4"/>
        <v>5</v>
      </c>
    </row>
    <row r="15" spans="1:14" ht="14.4" x14ac:dyDescent="0.3">
      <c r="A15" s="14">
        <v>183016002</v>
      </c>
      <c r="B15" s="15" t="s">
        <v>19</v>
      </c>
      <c r="C15" s="26"/>
      <c r="D15" s="26"/>
      <c r="E15" s="26"/>
      <c r="F15" s="26"/>
      <c r="G15" s="26"/>
      <c r="H15" s="26"/>
      <c r="I15" s="26">
        <f>C15+D15+E15+F15+G15+H15</f>
        <v>0</v>
      </c>
      <c r="J15" s="18">
        <f t="shared" si="0"/>
        <v>0</v>
      </c>
      <c r="K15" s="27" t="str">
        <f t="shared" si="1"/>
        <v>F</v>
      </c>
      <c r="L15">
        <f t="shared" si="2"/>
        <v>0</v>
      </c>
      <c r="M15">
        <f t="shared" si="3"/>
        <v>0</v>
      </c>
      <c r="N15">
        <f t="shared" si="4"/>
        <v>0</v>
      </c>
    </row>
    <row r="16" spans="1:14" ht="14.4" x14ac:dyDescent="0.3">
      <c r="A16" s="14">
        <v>192016001</v>
      </c>
      <c r="B16" s="15" t="s">
        <v>20</v>
      </c>
      <c r="C16" s="28">
        <v>5</v>
      </c>
      <c r="D16" s="28">
        <v>6</v>
      </c>
      <c r="E16" s="28">
        <v>4</v>
      </c>
      <c r="F16" s="28">
        <v>5</v>
      </c>
      <c r="G16" s="28">
        <v>6</v>
      </c>
      <c r="H16" s="26">
        <v>12</v>
      </c>
      <c r="I16" s="26">
        <f>C16+D16+E16+F16+G16+H16</f>
        <v>38</v>
      </c>
      <c r="J16" s="18">
        <f t="shared" si="0"/>
        <v>76</v>
      </c>
      <c r="K16" s="27" t="str">
        <f t="shared" si="1"/>
        <v>B+</v>
      </c>
      <c r="L16">
        <f t="shared" si="2"/>
        <v>12</v>
      </c>
      <c r="M16">
        <f t="shared" si="3"/>
        <v>9</v>
      </c>
      <c r="N16">
        <f t="shared" si="4"/>
        <v>17</v>
      </c>
    </row>
    <row r="17" spans="1:14" ht="15" thickBot="1" x14ac:dyDescent="0.35">
      <c r="A17" s="19">
        <v>193016008</v>
      </c>
      <c r="B17" s="20" t="s">
        <v>21</v>
      </c>
      <c r="C17" s="29">
        <v>3.5</v>
      </c>
      <c r="D17" s="29">
        <v>6</v>
      </c>
      <c r="E17" s="29">
        <v>7</v>
      </c>
      <c r="F17" s="29">
        <v>4</v>
      </c>
      <c r="G17" s="29">
        <v>6</v>
      </c>
      <c r="H17" s="29">
        <v>12</v>
      </c>
      <c r="I17" s="29">
        <f>C17+D17+E17+F17+G17+H17</f>
        <v>38.5</v>
      </c>
      <c r="J17" s="21">
        <f t="shared" si="0"/>
        <v>77</v>
      </c>
      <c r="K17" s="30" t="str">
        <f t="shared" si="1"/>
        <v>B+</v>
      </c>
      <c r="L17">
        <f t="shared" si="2"/>
        <v>12</v>
      </c>
      <c r="M17">
        <f t="shared" si="3"/>
        <v>11</v>
      </c>
      <c r="N17">
        <f t="shared" si="4"/>
        <v>15.5</v>
      </c>
    </row>
    <row r="18" spans="1:14" ht="13.8" x14ac:dyDescent="0.25">
      <c r="C18" s="26">
        <v>5</v>
      </c>
      <c r="D18" s="26">
        <v>6</v>
      </c>
      <c r="E18" s="26">
        <v>8</v>
      </c>
      <c r="F18" s="18">
        <v>8</v>
      </c>
      <c r="G18" s="26">
        <v>11</v>
      </c>
      <c r="H18" s="26">
        <v>12</v>
      </c>
      <c r="I18" s="26">
        <f>C18+D18+E18+F18+G18+H18</f>
        <v>50</v>
      </c>
      <c r="L18">
        <f>D18+G18</f>
        <v>17</v>
      </c>
      <c r="M18">
        <f t="shared" si="3"/>
        <v>16</v>
      </c>
      <c r="N18">
        <f t="shared" si="4"/>
        <v>17</v>
      </c>
    </row>
    <row r="19" spans="1:14" x14ac:dyDescent="0.25">
      <c r="K19" s="31"/>
    </row>
  </sheetData>
  <phoneticPr fontId="5" type="noConversion"/>
  <conditionalFormatting sqref="C2:C17">
    <cfRule type="cellIs" dxfId="4" priority="11" operator="greaterThan">
      <formula>#REF!</formula>
    </cfRule>
  </conditionalFormatting>
  <conditionalFormatting sqref="D2:D17">
    <cfRule type="cellIs" dxfId="3" priority="12" operator="greaterThan">
      <formula>#REF!</formula>
    </cfRule>
  </conditionalFormatting>
  <conditionalFormatting sqref="E2:E17">
    <cfRule type="cellIs" dxfId="2" priority="13" operator="greaterThan">
      <formula>#REF!</formula>
    </cfRule>
  </conditionalFormatting>
  <conditionalFormatting sqref="F2:F17">
    <cfRule type="cellIs" dxfId="1" priority="14" operator="greaterThan">
      <formula>#REF!</formula>
    </cfRule>
  </conditionalFormatting>
  <conditionalFormatting sqref="G2:G17">
    <cfRule type="cellIs" dxfId="0" priority="15" operator="greater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attendance</vt:lpstr>
      <vt:lpstr>assignments</vt:lpstr>
      <vt:lpstr>quiz1</vt:lpstr>
      <vt:lpstr>quiz2</vt:lpstr>
      <vt:lpstr>quiz3</vt:lpstr>
      <vt:lpstr>quiz_total</vt:lpstr>
      <vt:lpstr>mid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2020-01-20T15:53:23Z</dcterms:modified>
</cp:coreProperties>
</file>